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ASUS\Downloads\"/>
    </mc:Choice>
  </mc:AlternateContent>
  <xr:revisionPtr revIDLastSave="0" documentId="13_ncr:1_{A5946135-08D2-486A-88AC-C3CFEF22E25E}" xr6:coauthVersionLast="47" xr6:coauthVersionMax="47" xr10:uidLastSave="{00000000-0000-0000-0000-000000000000}"/>
  <bookViews>
    <workbookView xWindow="-108" yWindow="-108" windowWidth="23256" windowHeight="12576" activeTab="3" xr2:uid="{00000000-000D-0000-FFFF-FFFF00000000}"/>
  </bookViews>
  <sheets>
    <sheet name="Cover Page" sheetId="1" r:id="rId1"/>
    <sheet name="Sheet1" sheetId="4" r:id="rId2"/>
    <sheet name="Data" sheetId="2" r:id="rId3"/>
    <sheet name="Dashboard" sheetId="3" r:id="rId4"/>
  </sheets>
  <definedNames>
    <definedName name="_xlchart.v5.0" hidden="1">Sheet1!$D$24</definedName>
    <definedName name="_xlchart.v5.1" hidden="1">Sheet1!$D$25:$D$74</definedName>
    <definedName name="_xlchart.v5.10" hidden="1">Sheet1!$E$24</definedName>
    <definedName name="_xlchart.v5.11" hidden="1">Sheet1!$E$25:$E$74</definedName>
    <definedName name="_xlchart.v5.12" hidden="1">Sheet1!$D$24</definedName>
    <definedName name="_xlchart.v5.13" hidden="1">Sheet1!$D$25:$D$74</definedName>
    <definedName name="_xlchart.v5.14" hidden="1">Sheet1!$E$24</definedName>
    <definedName name="_xlchart.v5.15" hidden="1">Sheet1!$E$25:$E$74</definedName>
    <definedName name="_xlchart.v5.2" hidden="1">Sheet1!$E$24</definedName>
    <definedName name="_xlchart.v5.3" hidden="1">Sheet1!$E$25:$E$74</definedName>
    <definedName name="_xlchart.v5.4" hidden="1">Sheet1!$D$24</definedName>
    <definedName name="_xlchart.v5.5" hidden="1">Sheet1!$D$25:$D$74</definedName>
    <definedName name="_xlchart.v5.6" hidden="1">Sheet1!$E$24</definedName>
    <definedName name="_xlchart.v5.7" hidden="1">Sheet1!$E$25:$E$74</definedName>
    <definedName name="_xlchart.v5.8" hidden="1">Sheet1!$D$24</definedName>
    <definedName name="_xlchart.v5.9" hidden="1">Sheet1!$D$25:$D$74</definedName>
    <definedName name="NativeTimeline_Invoice_Date">#N/A</definedName>
    <definedName name="Slicer_Beverage_Brand">#N/A</definedName>
    <definedName name="Slicer_Region">#N/A</definedName>
    <definedName name="Slicer_Retailer">#N/A</definedName>
  </definedNames>
  <calcPr calcId="191029"/>
  <pivotCaches>
    <pivotCache cacheId="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0" roundtripDataSignature="AMtx7mhwl5n/6E4JEifg9kWlAttRGuttmA=="/>
    </ext>
  </extLst>
</workbook>
</file>

<file path=xl/calcChain.xml><?xml version="1.0" encoding="utf-8"?>
<calcChain xmlns="http://schemas.openxmlformats.org/spreadsheetml/2006/main">
  <c r="D26" i="4" l="1"/>
  <c r="E26" i="4"/>
  <c r="D27" i="4"/>
  <c r="E27" i="4"/>
  <c r="D28" i="4"/>
  <c r="E28" i="4"/>
  <c r="D29" i="4"/>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D74" i="4"/>
  <c r="E74" i="4"/>
  <c r="E25" i="4"/>
  <c r="D25" i="4"/>
  <c r="R3893" i="2"/>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K3889" i="2"/>
  <c r="L3889" i="2" s="1"/>
  <c r="R3888" i="2"/>
  <c r="Q3888" i="2"/>
  <c r="P3888" i="2"/>
  <c r="K3888" i="2"/>
  <c r="L3888" i="2" s="1"/>
  <c r="R3887" i="2"/>
  <c r="Q3887" i="2"/>
  <c r="P3887" i="2"/>
  <c r="K3887" i="2"/>
  <c r="L3887" i="2" s="1"/>
  <c r="R3886" i="2"/>
  <c r="Q3886" i="2"/>
  <c r="P3886" i="2"/>
  <c r="K3886" i="2"/>
  <c r="L3886" i="2" s="1"/>
  <c r="R3885" i="2"/>
  <c r="Q3885" i="2"/>
  <c r="P3885" i="2"/>
  <c r="L3885" i="2"/>
  <c r="K3885" i="2"/>
  <c r="R3884" i="2"/>
  <c r="Q3884" i="2"/>
  <c r="P3884" i="2"/>
  <c r="L3884" i="2"/>
  <c r="K3884" i="2"/>
  <c r="R3883" i="2"/>
  <c r="Q3883" i="2"/>
  <c r="P3883" i="2"/>
  <c r="L3883" i="2"/>
  <c r="K3883" i="2"/>
  <c r="R3882" i="2"/>
  <c r="Q3882" i="2"/>
  <c r="P3882" i="2"/>
  <c r="K3882" i="2"/>
  <c r="L3882" i="2" s="1"/>
  <c r="R3881" i="2"/>
  <c r="Q3881" i="2"/>
  <c r="P3881" i="2"/>
  <c r="K3881" i="2"/>
  <c r="L3881" i="2" s="1"/>
  <c r="R3880" i="2"/>
  <c r="Q3880" i="2"/>
  <c r="P3880" i="2"/>
  <c r="K3880" i="2"/>
  <c r="L3880" i="2" s="1"/>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K3874" i="2"/>
  <c r="L3874" i="2" s="1"/>
  <c r="R3873" i="2"/>
  <c r="Q3873" i="2"/>
  <c r="P3873" i="2"/>
  <c r="K3873" i="2"/>
  <c r="L3873" i="2" s="1"/>
  <c r="R3872" i="2"/>
  <c r="Q3872" i="2"/>
  <c r="P3872" i="2"/>
  <c r="K3872" i="2"/>
  <c r="L3872" i="2" s="1"/>
  <c r="R3871" i="2"/>
  <c r="Q3871" i="2"/>
  <c r="P3871" i="2"/>
  <c r="K3871" i="2"/>
  <c r="L3871" i="2" s="1"/>
  <c r="R3870" i="2"/>
  <c r="Q3870" i="2"/>
  <c r="P3870" i="2"/>
  <c r="K3870" i="2"/>
  <c r="L3870" i="2" s="1"/>
  <c r="R3869" i="2"/>
  <c r="Q3869" i="2"/>
  <c r="P3869" i="2"/>
  <c r="L3869" i="2"/>
  <c r="K3869" i="2"/>
  <c r="R3868" i="2"/>
  <c r="Q3868" i="2"/>
  <c r="P3868" i="2"/>
  <c r="L3868" i="2"/>
  <c r="K3868" i="2"/>
  <c r="R3867" i="2"/>
  <c r="Q3867" i="2"/>
  <c r="P3867" i="2"/>
  <c r="L3867" i="2"/>
  <c r="K3867" i="2"/>
  <c r="R3866" i="2"/>
  <c r="Q3866" i="2"/>
  <c r="P3866" i="2"/>
  <c r="K3866" i="2"/>
  <c r="L3866" i="2" s="1"/>
  <c r="R3865" i="2"/>
  <c r="Q3865" i="2"/>
  <c r="P3865" i="2"/>
  <c r="K3865" i="2"/>
  <c r="L3865" i="2" s="1"/>
  <c r="R3864" i="2"/>
  <c r="Q3864" i="2"/>
  <c r="P3864" i="2"/>
  <c r="K3864" i="2"/>
  <c r="L3864" i="2" s="1"/>
  <c r="R3863" i="2"/>
  <c r="Q3863" i="2"/>
  <c r="P3863" i="2"/>
  <c r="K3863" i="2"/>
  <c r="L3863" i="2" s="1"/>
  <c r="R3862" i="2"/>
  <c r="Q3862" i="2"/>
  <c r="P3862" i="2"/>
  <c r="K3862" i="2"/>
  <c r="L3862" i="2" s="1"/>
  <c r="R3861" i="2"/>
  <c r="Q3861" i="2"/>
  <c r="P3861" i="2"/>
  <c r="L3861" i="2"/>
  <c r="K3861" i="2"/>
  <c r="R3860" i="2"/>
  <c r="Q3860" i="2"/>
  <c r="P3860" i="2"/>
  <c r="L3860" i="2"/>
  <c r="K3860" i="2"/>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L3852" i="2"/>
  <c r="K3852" i="2"/>
  <c r="R3851" i="2"/>
  <c r="Q3851" i="2"/>
  <c r="P3851" i="2"/>
  <c r="L3851" i="2"/>
  <c r="K3851" i="2"/>
  <c r="R3850" i="2"/>
  <c r="Q3850" i="2"/>
  <c r="P3850" i="2"/>
  <c r="K3850" i="2"/>
  <c r="L3850" i="2" s="1"/>
  <c r="R3849" i="2"/>
  <c r="Q3849" i="2"/>
  <c r="P3849" i="2"/>
  <c r="K3849" i="2"/>
  <c r="L3849" i="2" s="1"/>
  <c r="R3848" i="2"/>
  <c r="Q3848" i="2"/>
  <c r="P3848" i="2"/>
  <c r="K3848" i="2"/>
  <c r="L3848" i="2" s="1"/>
  <c r="R3847" i="2"/>
  <c r="Q3847" i="2"/>
  <c r="P3847" i="2"/>
  <c r="K3847" i="2"/>
  <c r="L3847" i="2" s="1"/>
  <c r="R3846" i="2"/>
  <c r="Q3846" i="2"/>
  <c r="P3846" i="2"/>
  <c r="K3846" i="2"/>
  <c r="L3846" i="2" s="1"/>
  <c r="R3845" i="2"/>
  <c r="Q3845" i="2"/>
  <c r="P3845" i="2"/>
  <c r="L3845" i="2"/>
  <c r="K3845" i="2"/>
  <c r="R3844" i="2"/>
  <c r="Q3844" i="2"/>
  <c r="P3844" i="2"/>
  <c r="L3844" i="2"/>
  <c r="K3844" i="2"/>
  <c r="R3843" i="2"/>
  <c r="Q3843" i="2"/>
  <c r="P3843" i="2"/>
  <c r="L3843" i="2"/>
  <c r="K3843" i="2"/>
  <c r="R3842" i="2"/>
  <c r="Q3842" i="2"/>
  <c r="P3842" i="2"/>
  <c r="K3842" i="2"/>
  <c r="L3842" i="2" s="1"/>
  <c r="R3841" i="2"/>
  <c r="Q3841" i="2"/>
  <c r="P3841" i="2"/>
  <c r="K3841" i="2"/>
  <c r="L3841" i="2" s="1"/>
  <c r="R3840" i="2"/>
  <c r="Q3840" i="2"/>
  <c r="P3840" i="2"/>
  <c r="K3840" i="2"/>
  <c r="L3840" i="2" s="1"/>
  <c r="R3839" i="2"/>
  <c r="Q3839" i="2"/>
  <c r="P3839" i="2"/>
  <c r="K3839" i="2"/>
  <c r="L3839" i="2" s="1"/>
  <c r="R3838" i="2"/>
  <c r="Q3838" i="2"/>
  <c r="P3838" i="2"/>
  <c r="K3838" i="2"/>
  <c r="L3838" i="2" s="1"/>
  <c r="R3837" i="2"/>
  <c r="Q3837" i="2"/>
  <c r="P3837" i="2"/>
  <c r="L3837" i="2"/>
  <c r="K3837" i="2"/>
  <c r="R3836" i="2"/>
  <c r="Q3836" i="2"/>
  <c r="P3836" i="2"/>
  <c r="L3836" i="2"/>
  <c r="K3836" i="2"/>
  <c r="R3835" i="2"/>
  <c r="Q3835" i="2"/>
  <c r="P3835" i="2"/>
  <c r="L3835" i="2"/>
  <c r="K3835" i="2"/>
  <c r="R3834" i="2"/>
  <c r="Q3834" i="2"/>
  <c r="P3834" i="2"/>
  <c r="L3834" i="2"/>
  <c r="K3834" i="2"/>
  <c r="R3833" i="2"/>
  <c r="Q3833" i="2"/>
  <c r="P3833" i="2"/>
  <c r="K3833" i="2"/>
  <c r="L3833" i="2" s="1"/>
  <c r="R3832" i="2"/>
  <c r="Q3832" i="2"/>
  <c r="P3832" i="2"/>
  <c r="K3832" i="2"/>
  <c r="L3832" i="2" s="1"/>
  <c r="R3831" i="2"/>
  <c r="Q3831" i="2"/>
  <c r="P3831" i="2"/>
  <c r="K3831" i="2"/>
  <c r="L3831" i="2" s="1"/>
  <c r="R3830" i="2"/>
  <c r="Q3830" i="2"/>
  <c r="P3830" i="2"/>
  <c r="K3830" i="2"/>
  <c r="L3830" i="2" s="1"/>
  <c r="R3829" i="2"/>
  <c r="Q3829" i="2"/>
  <c r="P3829" i="2"/>
  <c r="L3829" i="2"/>
  <c r="K3829" i="2"/>
  <c r="R3828" i="2"/>
  <c r="Q3828" i="2"/>
  <c r="P3828" i="2"/>
  <c r="L3828" i="2"/>
  <c r="K3828" i="2"/>
  <c r="R3827" i="2"/>
  <c r="Q3827" i="2"/>
  <c r="P3827" i="2"/>
  <c r="L3827" i="2"/>
  <c r="K3827" i="2"/>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L3821" i="2"/>
  <c r="K3821" i="2"/>
  <c r="L3820" i="2"/>
  <c r="K3820" i="2"/>
  <c r="K3819" i="2"/>
  <c r="L3819" i="2" s="1"/>
  <c r="K3818" i="2"/>
  <c r="L3818" i="2" s="1"/>
  <c r="L3817" i="2"/>
  <c r="K3817" i="2"/>
  <c r="L3816" i="2"/>
  <c r="K3816" i="2"/>
  <c r="K3815" i="2"/>
  <c r="L3815" i="2" s="1"/>
  <c r="K3814" i="2"/>
  <c r="L3814" i="2" s="1"/>
  <c r="L3813" i="2"/>
  <c r="K3813" i="2"/>
  <c r="L3812" i="2"/>
  <c r="K3812" i="2"/>
  <c r="K3811" i="2"/>
  <c r="L3811" i="2" s="1"/>
  <c r="K3810" i="2"/>
  <c r="L3810" i="2" s="1"/>
  <c r="K3809" i="2"/>
  <c r="L3809" i="2" s="1"/>
  <c r="K3808" i="2"/>
  <c r="L3808" i="2" s="1"/>
  <c r="K3807" i="2"/>
  <c r="L3807" i="2" s="1"/>
  <c r="K3806" i="2"/>
  <c r="L3806" i="2" s="1"/>
  <c r="K3805" i="2"/>
  <c r="L3805" i="2" s="1"/>
  <c r="K3804" i="2"/>
  <c r="L3804" i="2" s="1"/>
  <c r="K3803" i="2"/>
  <c r="L3803" i="2" s="1"/>
  <c r="K3802" i="2"/>
  <c r="L3802" i="2" s="1"/>
  <c r="K3801" i="2"/>
  <c r="L3801" i="2" s="1"/>
  <c r="K3800" i="2"/>
  <c r="L3800" i="2" s="1"/>
  <c r="K3799" i="2"/>
  <c r="L3799" i="2" s="1"/>
  <c r="K3798" i="2"/>
  <c r="L3798" i="2" s="1"/>
  <c r="K3797" i="2"/>
  <c r="L3797" i="2" s="1"/>
  <c r="K3796" i="2"/>
  <c r="L3796" i="2" s="1"/>
  <c r="K3795" i="2"/>
  <c r="L3795" i="2" s="1"/>
  <c r="K3794" i="2"/>
  <c r="L3794" i="2" s="1"/>
  <c r="K3793" i="2"/>
  <c r="L3793" i="2" s="1"/>
  <c r="K3792" i="2"/>
  <c r="L3792" i="2" s="1"/>
  <c r="K3791" i="2"/>
  <c r="L3791" i="2" s="1"/>
  <c r="K3790" i="2"/>
  <c r="L3790" i="2" s="1"/>
  <c r="K3789" i="2"/>
  <c r="L3789" i="2" s="1"/>
  <c r="K3788" i="2"/>
  <c r="L3788" i="2" s="1"/>
  <c r="K3787" i="2"/>
  <c r="L3787" i="2" s="1"/>
  <c r="K3786" i="2"/>
  <c r="L3786" i="2" s="1"/>
  <c r="K3785" i="2"/>
  <c r="L3785" i="2" s="1"/>
  <c r="K3784" i="2"/>
  <c r="L3784" i="2" s="1"/>
  <c r="K3783" i="2"/>
  <c r="L3783" i="2" s="1"/>
  <c r="K3782" i="2"/>
  <c r="L3782" i="2" s="1"/>
  <c r="K3781" i="2"/>
  <c r="L3781" i="2" s="1"/>
  <c r="K3780" i="2"/>
  <c r="L3780" i="2" s="1"/>
  <c r="K3779" i="2"/>
  <c r="L3779" i="2" s="1"/>
  <c r="K3778" i="2"/>
  <c r="L3778" i="2" s="1"/>
  <c r="K3777" i="2"/>
  <c r="L3777" i="2" s="1"/>
  <c r="K3776" i="2"/>
  <c r="L3776" i="2" s="1"/>
  <c r="K3775" i="2"/>
  <c r="L3775" i="2" s="1"/>
  <c r="K3774" i="2"/>
  <c r="L3774" i="2" s="1"/>
  <c r="K3773" i="2"/>
  <c r="L3773" i="2" s="1"/>
  <c r="K3772" i="2"/>
  <c r="L3772" i="2" s="1"/>
  <c r="K3771" i="2"/>
  <c r="L3771" i="2" s="1"/>
  <c r="K3770" i="2"/>
  <c r="L3770" i="2" s="1"/>
  <c r="K3769" i="2"/>
  <c r="L3769" i="2" s="1"/>
  <c r="K3768" i="2"/>
  <c r="L3768" i="2" s="1"/>
  <c r="K3767" i="2"/>
  <c r="L3767" i="2" s="1"/>
  <c r="K3766" i="2"/>
  <c r="L3766" i="2" s="1"/>
  <c r="K3765" i="2"/>
  <c r="L3765" i="2" s="1"/>
  <c r="K3764" i="2"/>
  <c r="L3764" i="2" s="1"/>
  <c r="K3763" i="2"/>
  <c r="L3763" i="2" s="1"/>
  <c r="K3762" i="2"/>
  <c r="L3762" i="2" s="1"/>
  <c r="K3761" i="2"/>
  <c r="L3761" i="2" s="1"/>
  <c r="K3760" i="2"/>
  <c r="L3760" i="2" s="1"/>
  <c r="K3759" i="2"/>
  <c r="L3759" i="2" s="1"/>
  <c r="K3758" i="2"/>
  <c r="L3758" i="2" s="1"/>
  <c r="K3757" i="2"/>
  <c r="L3757" i="2" s="1"/>
  <c r="K3756" i="2"/>
  <c r="L3756" i="2" s="1"/>
  <c r="K3755" i="2"/>
  <c r="L3755" i="2" s="1"/>
  <c r="K3754" i="2"/>
  <c r="L3754" i="2" s="1"/>
  <c r="K3753" i="2"/>
  <c r="L3753" i="2" s="1"/>
  <c r="K3752" i="2"/>
  <c r="L3752" i="2" s="1"/>
  <c r="K3751" i="2"/>
  <c r="L3751" i="2" s="1"/>
  <c r="K3750" i="2"/>
  <c r="L3750" i="2" s="1"/>
  <c r="K3749" i="2"/>
  <c r="L3749" i="2" s="1"/>
  <c r="K3748" i="2"/>
  <c r="L3748" i="2" s="1"/>
  <c r="K3747" i="2"/>
  <c r="L3747" i="2" s="1"/>
  <c r="K3746" i="2"/>
  <c r="L3746" i="2" s="1"/>
  <c r="K3745" i="2"/>
  <c r="L3745" i="2" s="1"/>
  <c r="K3744" i="2"/>
  <c r="L3744" i="2" s="1"/>
  <c r="K3743" i="2"/>
  <c r="L3743" i="2" s="1"/>
  <c r="K3742" i="2"/>
  <c r="L3742" i="2" s="1"/>
  <c r="K3741" i="2"/>
  <c r="L3741" i="2" s="1"/>
  <c r="K3740" i="2"/>
  <c r="L3740" i="2" s="1"/>
  <c r="K3739" i="2"/>
  <c r="L3739" i="2" s="1"/>
  <c r="K3738" i="2"/>
  <c r="L3738" i="2" s="1"/>
  <c r="K3737" i="2"/>
  <c r="L3737" i="2" s="1"/>
  <c r="K3736" i="2"/>
  <c r="L3736" i="2" s="1"/>
  <c r="K3735" i="2"/>
  <c r="L3735" i="2" s="1"/>
  <c r="K3734" i="2"/>
  <c r="L3734" i="2" s="1"/>
  <c r="K3733" i="2"/>
  <c r="L3733" i="2" s="1"/>
  <c r="K3732" i="2"/>
  <c r="L3732" i="2" s="1"/>
  <c r="K3731" i="2"/>
  <c r="L3731" i="2" s="1"/>
  <c r="K3730" i="2"/>
  <c r="L3730" i="2" s="1"/>
  <c r="K3729" i="2"/>
  <c r="L3729" i="2" s="1"/>
  <c r="K3728" i="2"/>
  <c r="L3728" i="2" s="1"/>
  <c r="K3727" i="2"/>
  <c r="L3727" i="2" s="1"/>
  <c r="K3726" i="2"/>
  <c r="L3726" i="2" s="1"/>
  <c r="K3725" i="2"/>
  <c r="L3725" i="2" s="1"/>
  <c r="K3724" i="2"/>
  <c r="L3724" i="2" s="1"/>
  <c r="K3723" i="2"/>
  <c r="L3723" i="2" s="1"/>
  <c r="K3722" i="2"/>
  <c r="L3722" i="2" s="1"/>
  <c r="K3721" i="2"/>
  <c r="L3721" i="2" s="1"/>
  <c r="K3720" i="2"/>
  <c r="L3720" i="2" s="1"/>
  <c r="K3719" i="2"/>
  <c r="L3719" i="2" s="1"/>
  <c r="K3718" i="2"/>
  <c r="L3718" i="2" s="1"/>
  <c r="K3717" i="2"/>
  <c r="L3717" i="2" s="1"/>
  <c r="K3716" i="2"/>
  <c r="L3716" i="2" s="1"/>
  <c r="K3715" i="2"/>
  <c r="L3715" i="2" s="1"/>
  <c r="K3714" i="2"/>
  <c r="L3714" i="2" s="1"/>
  <c r="K3713" i="2"/>
  <c r="L3713" i="2" s="1"/>
  <c r="K3712" i="2"/>
  <c r="L3712" i="2" s="1"/>
  <c r="K3711" i="2"/>
  <c r="L3711" i="2" s="1"/>
  <c r="K3710" i="2"/>
  <c r="L3710" i="2" s="1"/>
  <c r="K3709" i="2"/>
  <c r="L3709" i="2" s="1"/>
  <c r="K3708" i="2"/>
  <c r="L3708" i="2" s="1"/>
  <c r="K3707" i="2"/>
  <c r="L3707" i="2" s="1"/>
  <c r="K3706" i="2"/>
  <c r="L3706" i="2" s="1"/>
  <c r="K3705" i="2"/>
  <c r="L3705" i="2" s="1"/>
  <c r="K3704" i="2"/>
  <c r="L3704" i="2" s="1"/>
  <c r="K3703" i="2"/>
  <c r="L3703" i="2" s="1"/>
  <c r="K3702" i="2"/>
  <c r="L3702" i="2" s="1"/>
  <c r="K3701" i="2"/>
  <c r="L3701" i="2" s="1"/>
  <c r="K3700" i="2"/>
  <c r="L3700" i="2" s="1"/>
  <c r="K3699" i="2"/>
  <c r="L3699" i="2" s="1"/>
  <c r="K3698" i="2"/>
  <c r="L3698" i="2" s="1"/>
  <c r="K3697" i="2"/>
  <c r="L3697" i="2" s="1"/>
  <c r="K3696" i="2"/>
  <c r="L3696" i="2" s="1"/>
  <c r="K3695" i="2"/>
  <c r="L3695" i="2" s="1"/>
  <c r="K3694" i="2"/>
  <c r="L3694" i="2" s="1"/>
  <c r="K3693" i="2"/>
  <c r="L3693" i="2" s="1"/>
  <c r="K3692" i="2"/>
  <c r="L3692" i="2" s="1"/>
  <c r="K3691" i="2"/>
  <c r="L3691" i="2" s="1"/>
  <c r="K3690" i="2"/>
  <c r="L3690" i="2" s="1"/>
  <c r="K3689" i="2"/>
  <c r="L3689" i="2" s="1"/>
  <c r="K3688" i="2"/>
  <c r="L3688" i="2" s="1"/>
  <c r="K3687" i="2"/>
  <c r="L3687" i="2" s="1"/>
  <c r="K3686" i="2"/>
  <c r="L3686" i="2" s="1"/>
  <c r="K3685" i="2"/>
  <c r="L3685" i="2" s="1"/>
  <c r="K3684" i="2"/>
  <c r="L3684" i="2" s="1"/>
  <c r="K3683" i="2"/>
  <c r="L3683" i="2" s="1"/>
  <c r="K3682" i="2"/>
  <c r="L3682" i="2" s="1"/>
  <c r="K3681" i="2"/>
  <c r="L3681" i="2" s="1"/>
  <c r="K3680" i="2"/>
  <c r="L3680" i="2" s="1"/>
  <c r="K3679" i="2"/>
  <c r="L3679" i="2" s="1"/>
  <c r="K3678" i="2"/>
  <c r="L3678" i="2" s="1"/>
  <c r="K3677" i="2"/>
  <c r="L3677" i="2" s="1"/>
  <c r="K3676" i="2"/>
  <c r="L3676" i="2" s="1"/>
  <c r="K3675" i="2"/>
  <c r="L3675" i="2" s="1"/>
  <c r="K3674" i="2"/>
  <c r="L3674" i="2" s="1"/>
  <c r="K3673" i="2"/>
  <c r="L3673" i="2" s="1"/>
  <c r="K3672" i="2"/>
  <c r="L3672" i="2" s="1"/>
  <c r="K3671" i="2"/>
  <c r="L3671" i="2" s="1"/>
  <c r="K3670" i="2"/>
  <c r="L3670" i="2" s="1"/>
  <c r="K3669" i="2"/>
  <c r="L3669" i="2" s="1"/>
  <c r="K3668" i="2"/>
  <c r="L3668" i="2" s="1"/>
  <c r="K3667" i="2"/>
  <c r="L3667" i="2" s="1"/>
  <c r="K3666" i="2"/>
  <c r="L3666" i="2" s="1"/>
  <c r="K3665" i="2"/>
  <c r="L3665" i="2" s="1"/>
  <c r="K3664" i="2"/>
  <c r="L3664" i="2" s="1"/>
  <c r="K3663" i="2"/>
  <c r="L3663" i="2" s="1"/>
  <c r="K3662" i="2"/>
  <c r="L3662" i="2" s="1"/>
  <c r="K3661" i="2"/>
  <c r="L3661" i="2" s="1"/>
  <c r="K3660" i="2"/>
  <c r="L3660" i="2" s="1"/>
  <c r="K3659" i="2"/>
  <c r="L3659" i="2" s="1"/>
  <c r="K3658" i="2"/>
  <c r="L3658" i="2" s="1"/>
  <c r="K3657" i="2"/>
  <c r="L3657" i="2" s="1"/>
  <c r="K3656" i="2"/>
  <c r="L3656" i="2" s="1"/>
  <c r="K3655" i="2"/>
  <c r="L3655" i="2" s="1"/>
  <c r="K3654" i="2"/>
  <c r="L3654" i="2" s="1"/>
  <c r="K3653" i="2"/>
  <c r="L3653" i="2" s="1"/>
  <c r="K3652" i="2"/>
  <c r="L3652" i="2" s="1"/>
  <c r="K3651" i="2"/>
  <c r="L3651" i="2" s="1"/>
  <c r="K3650" i="2"/>
  <c r="L3650" i="2" s="1"/>
  <c r="K3649" i="2"/>
  <c r="L3649" i="2" s="1"/>
  <c r="K3648" i="2"/>
  <c r="L3648" i="2" s="1"/>
  <c r="K3647" i="2"/>
  <c r="L3647" i="2" s="1"/>
  <c r="K3646" i="2"/>
  <c r="L3646" i="2" s="1"/>
  <c r="K3645" i="2"/>
  <c r="L3645" i="2" s="1"/>
  <c r="K3644" i="2"/>
  <c r="L3644" i="2" s="1"/>
  <c r="K3643" i="2"/>
  <c r="L3643" i="2" s="1"/>
  <c r="K3642" i="2"/>
  <c r="L3642" i="2" s="1"/>
  <c r="K3641" i="2"/>
  <c r="L3641" i="2" s="1"/>
  <c r="K3640" i="2"/>
  <c r="L3640" i="2" s="1"/>
  <c r="K3639" i="2"/>
  <c r="L3639" i="2" s="1"/>
  <c r="K3638" i="2"/>
  <c r="L3638" i="2" s="1"/>
  <c r="K3637" i="2"/>
  <c r="L3637" i="2" s="1"/>
  <c r="K3636" i="2"/>
  <c r="L3636" i="2" s="1"/>
  <c r="K3635" i="2"/>
  <c r="L3635" i="2" s="1"/>
  <c r="K3634" i="2"/>
  <c r="L3634" i="2" s="1"/>
  <c r="K3633" i="2"/>
  <c r="L3633" i="2" s="1"/>
  <c r="K3632" i="2"/>
  <c r="L3632" i="2" s="1"/>
  <c r="K3631" i="2"/>
  <c r="L3631" i="2" s="1"/>
  <c r="K3630" i="2"/>
  <c r="L3630" i="2" s="1"/>
  <c r="K3629" i="2"/>
  <c r="L3629" i="2" s="1"/>
  <c r="K3628" i="2"/>
  <c r="L3628" i="2" s="1"/>
  <c r="K3627" i="2"/>
  <c r="L3627" i="2" s="1"/>
  <c r="K3626" i="2"/>
  <c r="L3626" i="2" s="1"/>
  <c r="K3625" i="2"/>
  <c r="L3625" i="2" s="1"/>
  <c r="K3624" i="2"/>
  <c r="L3624" i="2" s="1"/>
  <c r="K3623" i="2"/>
  <c r="L3623" i="2" s="1"/>
  <c r="K3622" i="2"/>
  <c r="L3622" i="2" s="1"/>
  <c r="K3621" i="2"/>
  <c r="L3621" i="2" s="1"/>
  <c r="K3620" i="2"/>
  <c r="L3620" i="2" s="1"/>
  <c r="K3619" i="2"/>
  <c r="L3619" i="2" s="1"/>
  <c r="K3618" i="2"/>
  <c r="L3618" i="2" s="1"/>
  <c r="K3617" i="2"/>
  <c r="L3617" i="2" s="1"/>
  <c r="K3616" i="2"/>
  <c r="L3616" i="2" s="1"/>
  <c r="K3615" i="2"/>
  <c r="L3615" i="2" s="1"/>
  <c r="K3614" i="2"/>
  <c r="L3614" i="2" s="1"/>
  <c r="K3613" i="2"/>
  <c r="L3613" i="2" s="1"/>
  <c r="K3612" i="2"/>
  <c r="L3612" i="2" s="1"/>
  <c r="K3611" i="2"/>
  <c r="L3611" i="2" s="1"/>
  <c r="K3610" i="2"/>
  <c r="L3610" i="2" s="1"/>
  <c r="K3609" i="2"/>
  <c r="L3609" i="2" s="1"/>
  <c r="K3608" i="2"/>
  <c r="L3608" i="2" s="1"/>
  <c r="K3607" i="2"/>
  <c r="L3607" i="2" s="1"/>
  <c r="K3606" i="2"/>
  <c r="L3606" i="2" s="1"/>
  <c r="K3605" i="2"/>
  <c r="L3605" i="2" s="1"/>
  <c r="K3604" i="2"/>
  <c r="L3604" i="2" s="1"/>
  <c r="K3603" i="2"/>
  <c r="L3603" i="2" s="1"/>
  <c r="K3602" i="2"/>
  <c r="L3602" i="2" s="1"/>
  <c r="K3601" i="2"/>
  <c r="L3601" i="2" s="1"/>
  <c r="K3600" i="2"/>
  <c r="L3600" i="2" s="1"/>
  <c r="K3599" i="2"/>
  <c r="L3599" i="2" s="1"/>
  <c r="K3598" i="2"/>
  <c r="L3598" i="2" s="1"/>
  <c r="K3597" i="2"/>
  <c r="L3597" i="2" s="1"/>
  <c r="K3596" i="2"/>
  <c r="L3596" i="2" s="1"/>
  <c r="K3595" i="2"/>
  <c r="L3595" i="2" s="1"/>
  <c r="K3594" i="2"/>
  <c r="L3594" i="2" s="1"/>
  <c r="K3593" i="2"/>
  <c r="L3593" i="2" s="1"/>
  <c r="K3592" i="2"/>
  <c r="L3592" i="2" s="1"/>
  <c r="K3591" i="2"/>
  <c r="L3591" i="2" s="1"/>
  <c r="K3590" i="2"/>
  <c r="L3590" i="2" s="1"/>
  <c r="K3589" i="2"/>
  <c r="L3589" i="2" s="1"/>
  <c r="K3588" i="2"/>
  <c r="L3588" i="2" s="1"/>
  <c r="K3587" i="2"/>
  <c r="L3587" i="2" s="1"/>
  <c r="K3586" i="2"/>
  <c r="L3586" i="2" s="1"/>
  <c r="K3585" i="2"/>
  <c r="L3585" i="2" s="1"/>
  <c r="K3584" i="2"/>
  <c r="L3584" i="2" s="1"/>
  <c r="K3583" i="2"/>
  <c r="L3583" i="2" s="1"/>
  <c r="K3582" i="2"/>
  <c r="L3582" i="2" s="1"/>
  <c r="K3581" i="2"/>
  <c r="L3581" i="2" s="1"/>
  <c r="K3580" i="2"/>
  <c r="L3580" i="2" s="1"/>
  <c r="K3579" i="2"/>
  <c r="L3579" i="2" s="1"/>
  <c r="K3578" i="2"/>
  <c r="L3578" i="2" s="1"/>
  <c r="K3577" i="2"/>
  <c r="L3577" i="2" s="1"/>
  <c r="K3576" i="2"/>
  <c r="L3576" i="2" s="1"/>
  <c r="K3575" i="2"/>
  <c r="L3575" i="2" s="1"/>
  <c r="K3574" i="2"/>
  <c r="L3574" i="2" s="1"/>
  <c r="K3573" i="2"/>
  <c r="L3573" i="2" s="1"/>
  <c r="K3572" i="2"/>
  <c r="L3572" i="2" s="1"/>
  <c r="K3571" i="2"/>
  <c r="L3571" i="2" s="1"/>
  <c r="K3570" i="2"/>
  <c r="L3570" i="2" s="1"/>
  <c r="K3569" i="2"/>
  <c r="L3569" i="2" s="1"/>
  <c r="K3568" i="2"/>
  <c r="L3568" i="2" s="1"/>
  <c r="K3567" i="2"/>
  <c r="L3567" i="2" s="1"/>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K3555" i="2"/>
  <c r="L3555" i="2" s="1"/>
  <c r="K3554" i="2"/>
  <c r="L3554" i="2" s="1"/>
  <c r="K3553" i="2"/>
  <c r="L3553" i="2" s="1"/>
  <c r="K3552" i="2"/>
  <c r="L3552" i="2" s="1"/>
  <c r="K3551" i="2"/>
  <c r="L3551" i="2" s="1"/>
  <c r="K3550" i="2"/>
  <c r="L3550" i="2" s="1"/>
  <c r="K3549" i="2"/>
  <c r="L3549" i="2" s="1"/>
  <c r="K3548" i="2"/>
  <c r="L3548" i="2" s="1"/>
  <c r="K3547" i="2"/>
  <c r="L3547" i="2" s="1"/>
  <c r="K3546" i="2"/>
  <c r="L3546" i="2" s="1"/>
  <c r="K3545" i="2"/>
  <c r="L3545" i="2" s="1"/>
  <c r="K3544" i="2"/>
  <c r="L3544" i="2" s="1"/>
  <c r="K3543" i="2"/>
  <c r="L3543" i="2" s="1"/>
  <c r="K3542" i="2"/>
  <c r="L3542" i="2" s="1"/>
  <c r="K3541" i="2"/>
  <c r="L3541" i="2" s="1"/>
  <c r="K3540" i="2"/>
  <c r="L3540" i="2" s="1"/>
  <c r="K3539" i="2"/>
  <c r="L3539" i="2" s="1"/>
  <c r="K3538" i="2"/>
  <c r="L3538" i="2" s="1"/>
  <c r="K3537" i="2"/>
  <c r="L3537" i="2" s="1"/>
  <c r="K3536" i="2"/>
  <c r="L3536" i="2" s="1"/>
  <c r="K3535" i="2"/>
  <c r="L3535" i="2" s="1"/>
  <c r="K3534" i="2"/>
  <c r="L3534" i="2" s="1"/>
  <c r="K3533" i="2"/>
  <c r="L3533" i="2" s="1"/>
  <c r="K3532" i="2"/>
  <c r="L3532" i="2" s="1"/>
  <c r="K3531" i="2"/>
  <c r="L3531" i="2" s="1"/>
  <c r="K3530" i="2"/>
  <c r="L3530" i="2" s="1"/>
  <c r="K3529" i="2"/>
  <c r="L3529" i="2" s="1"/>
  <c r="K3528" i="2"/>
  <c r="L3528" i="2" s="1"/>
  <c r="K3527" i="2"/>
  <c r="L3527" i="2" s="1"/>
  <c r="K3526" i="2"/>
  <c r="L3526" i="2" s="1"/>
  <c r="K3525" i="2"/>
  <c r="L3525" i="2" s="1"/>
  <c r="K3524" i="2"/>
  <c r="L3524" i="2" s="1"/>
  <c r="K3523" i="2"/>
  <c r="L3523" i="2" s="1"/>
  <c r="L3522" i="2"/>
  <c r="K3522" i="2"/>
  <c r="K3521" i="2"/>
  <c r="L3521" i="2" s="1"/>
  <c r="K3520" i="2"/>
  <c r="L3520" i="2" s="1"/>
  <c r="K3519" i="2"/>
  <c r="L3519" i="2" s="1"/>
  <c r="K3518" i="2"/>
  <c r="L3518" i="2" s="1"/>
  <c r="K3517" i="2"/>
  <c r="L3517" i="2" s="1"/>
  <c r="K3516" i="2"/>
  <c r="L3516" i="2" s="1"/>
  <c r="L3515" i="2"/>
  <c r="K3515" i="2"/>
  <c r="K3514" i="2"/>
  <c r="L3514" i="2" s="1"/>
  <c r="K3513" i="2"/>
  <c r="L3513" i="2" s="1"/>
  <c r="K3512" i="2"/>
  <c r="L3512" i="2" s="1"/>
  <c r="L3511" i="2"/>
  <c r="K3511" i="2"/>
  <c r="K3510" i="2"/>
  <c r="L3510" i="2" s="1"/>
  <c r="L3509" i="2"/>
  <c r="K3509" i="2"/>
  <c r="K3508" i="2"/>
  <c r="L3508" i="2" s="1"/>
  <c r="L3507" i="2"/>
  <c r="K3507" i="2"/>
  <c r="K3506" i="2"/>
  <c r="L3506" i="2" s="1"/>
  <c r="L3505" i="2"/>
  <c r="K3505" i="2"/>
  <c r="K3504" i="2"/>
  <c r="L3504" i="2" s="1"/>
  <c r="K3503" i="2"/>
  <c r="L3503" i="2" s="1"/>
  <c r="K3502" i="2"/>
  <c r="L3502" i="2" s="1"/>
  <c r="K3501" i="2"/>
  <c r="L3501" i="2" s="1"/>
  <c r="K3500" i="2"/>
  <c r="L3500" i="2" s="1"/>
  <c r="L3499" i="2"/>
  <c r="K3499" i="2"/>
  <c r="K3498" i="2"/>
  <c r="L3498" i="2" s="1"/>
  <c r="K3497" i="2"/>
  <c r="L3497" i="2" s="1"/>
  <c r="K3496" i="2"/>
  <c r="L3496" i="2" s="1"/>
  <c r="L3495" i="2"/>
  <c r="K3495" i="2"/>
  <c r="K3494" i="2"/>
  <c r="L3494" i="2" s="1"/>
  <c r="L3493" i="2"/>
  <c r="K3493" i="2"/>
  <c r="K3492" i="2"/>
  <c r="L3492" i="2" s="1"/>
  <c r="L3491" i="2"/>
  <c r="K3491" i="2"/>
  <c r="K3490" i="2"/>
  <c r="L3490" i="2" s="1"/>
  <c r="L3489" i="2"/>
  <c r="K3489" i="2"/>
  <c r="K3488" i="2"/>
  <c r="L3488" i="2" s="1"/>
  <c r="K3487" i="2"/>
  <c r="L3487" i="2" s="1"/>
  <c r="K3486" i="2"/>
  <c r="L3486" i="2" s="1"/>
  <c r="K3485" i="2"/>
  <c r="L3485" i="2" s="1"/>
  <c r="K3484" i="2"/>
  <c r="L3484" i="2" s="1"/>
  <c r="L3483" i="2"/>
  <c r="K3483" i="2"/>
  <c r="K3482" i="2"/>
  <c r="L3482" i="2" s="1"/>
  <c r="L3481" i="2"/>
  <c r="K3481" i="2"/>
  <c r="K3480" i="2"/>
  <c r="L3480" i="2" s="1"/>
  <c r="L3479" i="2"/>
  <c r="K3479" i="2"/>
  <c r="K3478" i="2"/>
  <c r="L3478" i="2" s="1"/>
  <c r="L3477" i="2"/>
  <c r="K3477" i="2"/>
  <c r="K3476" i="2"/>
  <c r="L3476" i="2" s="1"/>
  <c r="L3475" i="2"/>
  <c r="K3475" i="2"/>
  <c r="K3474" i="2"/>
  <c r="L3474" i="2" s="1"/>
  <c r="L3473" i="2"/>
  <c r="K3473" i="2"/>
  <c r="K3472" i="2"/>
  <c r="L3472" i="2" s="1"/>
  <c r="K3471" i="2"/>
  <c r="L3471" i="2" s="1"/>
  <c r="K3470" i="2"/>
  <c r="L3470" i="2" s="1"/>
  <c r="K3469" i="2"/>
  <c r="L3469" i="2" s="1"/>
  <c r="K3468" i="2"/>
  <c r="L3468" i="2" s="1"/>
  <c r="L3467" i="2"/>
  <c r="K3467" i="2"/>
  <c r="K3466" i="2"/>
  <c r="L3466" i="2" s="1"/>
  <c r="L3465" i="2"/>
  <c r="K3465" i="2"/>
  <c r="K3464" i="2"/>
  <c r="L3464" i="2" s="1"/>
  <c r="L3463" i="2"/>
  <c r="K3463" i="2"/>
  <c r="K3462" i="2"/>
  <c r="L3462" i="2" s="1"/>
  <c r="L3461" i="2"/>
  <c r="K3461" i="2"/>
  <c r="K3460" i="2"/>
  <c r="L3460" i="2" s="1"/>
  <c r="L3459" i="2"/>
  <c r="K3459" i="2"/>
  <c r="K3458" i="2"/>
  <c r="L3458" i="2" s="1"/>
  <c r="L3457" i="2"/>
  <c r="K3457" i="2"/>
  <c r="K3456" i="2"/>
  <c r="L3456" i="2" s="1"/>
  <c r="K3455" i="2"/>
  <c r="L3455" i="2" s="1"/>
  <c r="K3454" i="2"/>
  <c r="L3454" i="2" s="1"/>
  <c r="K3453" i="2"/>
  <c r="L3453" i="2" s="1"/>
  <c r="K3452" i="2"/>
  <c r="L3452" i="2" s="1"/>
  <c r="L3451" i="2"/>
  <c r="K3451" i="2"/>
  <c r="K3450" i="2"/>
  <c r="L3450" i="2" s="1"/>
  <c r="K3449" i="2"/>
  <c r="L3449" i="2" s="1"/>
  <c r="K3448" i="2"/>
  <c r="L3448" i="2" s="1"/>
  <c r="L3447" i="2"/>
  <c r="K3447" i="2"/>
  <c r="K3446" i="2"/>
  <c r="L3446" i="2" s="1"/>
  <c r="L3445" i="2"/>
  <c r="K3445" i="2"/>
  <c r="K3444" i="2"/>
  <c r="L3444" i="2" s="1"/>
  <c r="L3443" i="2"/>
  <c r="K3443" i="2"/>
  <c r="K3442" i="2"/>
  <c r="L3442" i="2" s="1"/>
  <c r="L3441" i="2"/>
  <c r="K3441" i="2"/>
  <c r="K3440" i="2"/>
  <c r="L3440" i="2" s="1"/>
  <c r="K3439" i="2"/>
  <c r="L3439" i="2" s="1"/>
  <c r="K3438" i="2"/>
  <c r="L3438" i="2" s="1"/>
  <c r="K3437" i="2"/>
  <c r="L3437" i="2" s="1"/>
  <c r="K3436" i="2"/>
  <c r="L3436" i="2" s="1"/>
  <c r="L3435" i="2"/>
  <c r="K3435" i="2"/>
  <c r="K3434" i="2"/>
  <c r="L3434" i="2" s="1"/>
  <c r="K3433" i="2"/>
  <c r="L3433" i="2" s="1"/>
  <c r="K3432" i="2"/>
  <c r="L3432" i="2" s="1"/>
  <c r="L3431" i="2"/>
  <c r="K3431" i="2"/>
  <c r="K3430" i="2"/>
  <c r="L3430" i="2" s="1"/>
  <c r="L3429" i="2"/>
  <c r="K3429" i="2"/>
  <c r="K3428" i="2"/>
  <c r="L3428" i="2" s="1"/>
  <c r="L3427" i="2"/>
  <c r="K3427" i="2"/>
  <c r="K3426" i="2"/>
  <c r="L3426" i="2" s="1"/>
  <c r="L3425" i="2"/>
  <c r="K3425" i="2"/>
  <c r="K3424" i="2"/>
  <c r="L3424" i="2" s="1"/>
  <c r="K3423" i="2"/>
  <c r="L3423" i="2" s="1"/>
  <c r="K3422" i="2"/>
  <c r="L3422" i="2" s="1"/>
  <c r="K3421" i="2"/>
  <c r="L3421" i="2" s="1"/>
  <c r="K3420" i="2"/>
  <c r="L3420" i="2" s="1"/>
  <c r="L3419" i="2"/>
  <c r="K3419" i="2"/>
  <c r="K3418" i="2"/>
  <c r="L3418" i="2" s="1"/>
  <c r="L3417" i="2"/>
  <c r="K3417" i="2"/>
  <c r="K3416" i="2"/>
  <c r="L3416" i="2" s="1"/>
  <c r="L3415" i="2"/>
  <c r="K3415" i="2"/>
  <c r="K3414" i="2"/>
  <c r="L3414" i="2" s="1"/>
  <c r="L3413" i="2"/>
  <c r="K3413" i="2"/>
  <c r="K3412" i="2"/>
  <c r="L3412" i="2" s="1"/>
  <c r="L3411" i="2"/>
  <c r="K3411" i="2"/>
  <c r="K3410" i="2"/>
  <c r="L3410" i="2" s="1"/>
  <c r="L3409" i="2"/>
  <c r="K3409" i="2"/>
  <c r="K3408" i="2"/>
  <c r="L3408" i="2" s="1"/>
  <c r="K3407" i="2"/>
  <c r="L3407" i="2" s="1"/>
  <c r="K3406" i="2"/>
  <c r="L3406" i="2" s="1"/>
  <c r="K3405" i="2"/>
  <c r="L3405" i="2" s="1"/>
  <c r="K3404" i="2"/>
  <c r="L3404" i="2" s="1"/>
  <c r="L3403" i="2"/>
  <c r="K3403" i="2"/>
  <c r="K3402" i="2"/>
  <c r="L3402" i="2" s="1"/>
  <c r="L3401" i="2"/>
  <c r="K3401" i="2"/>
  <c r="K3400" i="2"/>
  <c r="L3400" i="2" s="1"/>
  <c r="L3399" i="2"/>
  <c r="K3399" i="2"/>
  <c r="K3398" i="2"/>
  <c r="L3398" i="2" s="1"/>
  <c r="L3397" i="2"/>
  <c r="K3397" i="2"/>
  <c r="K3396" i="2"/>
  <c r="L3396" i="2" s="1"/>
  <c r="L3395" i="2"/>
  <c r="K3395" i="2"/>
  <c r="K3394" i="2"/>
  <c r="L3394" i="2" s="1"/>
  <c r="L3393" i="2"/>
  <c r="K3393" i="2"/>
  <c r="K3392" i="2"/>
  <c r="L3392" i="2" s="1"/>
  <c r="K3391" i="2"/>
  <c r="L3391" i="2" s="1"/>
  <c r="K3390" i="2"/>
  <c r="L3390" i="2" s="1"/>
  <c r="K3389" i="2"/>
  <c r="L3389" i="2" s="1"/>
  <c r="K3388" i="2"/>
  <c r="L3388" i="2" s="1"/>
  <c r="L3387" i="2"/>
  <c r="K3387" i="2"/>
  <c r="K3386" i="2"/>
  <c r="L3386" i="2" s="1"/>
  <c r="K3385" i="2"/>
  <c r="L3385" i="2" s="1"/>
  <c r="K3384" i="2"/>
  <c r="L3384" i="2" s="1"/>
  <c r="L3383" i="2"/>
  <c r="K3383" i="2"/>
  <c r="K3382" i="2"/>
  <c r="L3382" i="2" s="1"/>
  <c r="L3381" i="2"/>
  <c r="K3381" i="2"/>
  <c r="K3380" i="2"/>
  <c r="L3380" i="2" s="1"/>
  <c r="L3379" i="2"/>
  <c r="K3379" i="2"/>
  <c r="K3378" i="2"/>
  <c r="L3378" i="2" s="1"/>
  <c r="L3377" i="2"/>
  <c r="K3377" i="2"/>
  <c r="K3376" i="2"/>
  <c r="L3376" i="2" s="1"/>
  <c r="K3375" i="2"/>
  <c r="L3375" i="2" s="1"/>
  <c r="K3374" i="2"/>
  <c r="L3374" i="2" s="1"/>
  <c r="K3373" i="2"/>
  <c r="L3373" i="2" s="1"/>
  <c r="K3372" i="2"/>
  <c r="L3372" i="2" s="1"/>
  <c r="L3371" i="2"/>
  <c r="K3371" i="2"/>
  <c r="K3370" i="2"/>
  <c r="L3370" i="2" s="1"/>
  <c r="K3369" i="2"/>
  <c r="L3369" i="2" s="1"/>
  <c r="K3368" i="2"/>
  <c r="L3368" i="2" s="1"/>
  <c r="L3367" i="2"/>
  <c r="K3367" i="2"/>
  <c r="K3366" i="2"/>
  <c r="L3366" i="2" s="1"/>
  <c r="L3365" i="2"/>
  <c r="K3365" i="2"/>
  <c r="K3364" i="2"/>
  <c r="L3364" i="2" s="1"/>
  <c r="L3363" i="2"/>
  <c r="K3363" i="2"/>
  <c r="K3362" i="2"/>
  <c r="L3362" i="2" s="1"/>
  <c r="L3361" i="2"/>
  <c r="K3361" i="2"/>
  <c r="K3360" i="2"/>
  <c r="L3360" i="2" s="1"/>
  <c r="K3359" i="2"/>
  <c r="L3359" i="2" s="1"/>
  <c r="K3358" i="2"/>
  <c r="L3358" i="2" s="1"/>
  <c r="K3357" i="2"/>
  <c r="L3357" i="2" s="1"/>
  <c r="K3356" i="2"/>
  <c r="L3356" i="2" s="1"/>
  <c r="L3355" i="2"/>
  <c r="K3355" i="2"/>
  <c r="K3354" i="2"/>
  <c r="L3354" i="2" s="1"/>
  <c r="L3353" i="2"/>
  <c r="K3353" i="2"/>
  <c r="K3352" i="2"/>
  <c r="L3352" i="2" s="1"/>
  <c r="L3351" i="2"/>
  <c r="K3351" i="2"/>
  <c r="K3350" i="2"/>
  <c r="L3350" i="2" s="1"/>
  <c r="L3349" i="2"/>
  <c r="K3349" i="2"/>
  <c r="K3348" i="2"/>
  <c r="L3348" i="2" s="1"/>
  <c r="L3347" i="2"/>
  <c r="K3347" i="2"/>
  <c r="K3346" i="2"/>
  <c r="L3346" i="2" s="1"/>
  <c r="L3345" i="2"/>
  <c r="K3345" i="2"/>
  <c r="K3344" i="2"/>
  <c r="L3344" i="2" s="1"/>
  <c r="K3343" i="2"/>
  <c r="L3343" i="2" s="1"/>
  <c r="K3342" i="2"/>
  <c r="L3342" i="2" s="1"/>
  <c r="K3341" i="2"/>
  <c r="L3341" i="2" s="1"/>
  <c r="K3340" i="2"/>
  <c r="L3340" i="2" s="1"/>
  <c r="L3339" i="2"/>
  <c r="K3339" i="2"/>
  <c r="K3338" i="2"/>
  <c r="L3338" i="2" s="1"/>
  <c r="L3337" i="2"/>
  <c r="K3337" i="2"/>
  <c r="K3336" i="2"/>
  <c r="L3336" i="2" s="1"/>
  <c r="L3335" i="2"/>
  <c r="K3335" i="2"/>
  <c r="K3334" i="2"/>
  <c r="L3334" i="2" s="1"/>
  <c r="L3333" i="2"/>
  <c r="K3333" i="2"/>
  <c r="K3332" i="2"/>
  <c r="L3332" i="2" s="1"/>
  <c r="L3331" i="2"/>
  <c r="K3331" i="2"/>
  <c r="K3330" i="2"/>
  <c r="L3330" i="2" s="1"/>
  <c r="L3329" i="2"/>
  <c r="K3329" i="2"/>
  <c r="K3328" i="2"/>
  <c r="L3328" i="2" s="1"/>
  <c r="K3327" i="2"/>
  <c r="L3327" i="2" s="1"/>
  <c r="K3326" i="2"/>
  <c r="L3326" i="2" s="1"/>
  <c r="K3325" i="2"/>
  <c r="L3325" i="2" s="1"/>
  <c r="K3324" i="2"/>
  <c r="L3324" i="2" s="1"/>
  <c r="L3323" i="2"/>
  <c r="K3323" i="2"/>
  <c r="K3322" i="2"/>
  <c r="L3322" i="2" s="1"/>
  <c r="K3321" i="2"/>
  <c r="L3321" i="2" s="1"/>
  <c r="K3320" i="2"/>
  <c r="L3320" i="2" s="1"/>
  <c r="L3319" i="2"/>
  <c r="K3319" i="2"/>
  <c r="K3318" i="2"/>
  <c r="L3318" i="2" s="1"/>
  <c r="L3317" i="2"/>
  <c r="K3317" i="2"/>
  <c r="K3316" i="2"/>
  <c r="L3316" i="2" s="1"/>
  <c r="L3315" i="2"/>
  <c r="K3315" i="2"/>
  <c r="K3314" i="2"/>
  <c r="L3314" i="2" s="1"/>
  <c r="L3313" i="2"/>
  <c r="K3313" i="2"/>
  <c r="K3312" i="2"/>
  <c r="L3312" i="2" s="1"/>
  <c r="K3311" i="2"/>
  <c r="L3311" i="2" s="1"/>
  <c r="K3310" i="2"/>
  <c r="L3310" i="2" s="1"/>
  <c r="K3309" i="2"/>
  <c r="L3309" i="2" s="1"/>
  <c r="K3308" i="2"/>
  <c r="L3308" i="2" s="1"/>
  <c r="L3307" i="2"/>
  <c r="K3307" i="2"/>
  <c r="K3306" i="2"/>
  <c r="L3306" i="2" s="1"/>
  <c r="K3305" i="2"/>
  <c r="L3305" i="2" s="1"/>
  <c r="K3304" i="2"/>
  <c r="L3304" i="2" s="1"/>
  <c r="L3303" i="2"/>
  <c r="K3303" i="2"/>
  <c r="K3302" i="2"/>
  <c r="L3302" i="2" s="1"/>
  <c r="L3301" i="2"/>
  <c r="K3301" i="2"/>
  <c r="K3300" i="2"/>
  <c r="L3300" i="2" s="1"/>
  <c r="L3299" i="2"/>
  <c r="K3299" i="2"/>
  <c r="K3298" i="2"/>
  <c r="L3298" i="2" s="1"/>
  <c r="L3297" i="2"/>
  <c r="K3297" i="2"/>
  <c r="K3296" i="2"/>
  <c r="L3296" i="2" s="1"/>
  <c r="K3295" i="2"/>
  <c r="L3295" i="2" s="1"/>
  <c r="K3294" i="2"/>
  <c r="L3294" i="2" s="1"/>
  <c r="K3293" i="2"/>
  <c r="L3293" i="2" s="1"/>
  <c r="K3292" i="2"/>
  <c r="L3292" i="2" s="1"/>
  <c r="L3291" i="2"/>
  <c r="K3291" i="2"/>
  <c r="K3290" i="2"/>
  <c r="L3290" i="2" s="1"/>
  <c r="L3289" i="2"/>
  <c r="K3289" i="2"/>
  <c r="K3288" i="2"/>
  <c r="L3288" i="2" s="1"/>
  <c r="L3287" i="2"/>
  <c r="K3287" i="2"/>
  <c r="K3286" i="2"/>
  <c r="L3286" i="2" s="1"/>
  <c r="L3285" i="2"/>
  <c r="K3285" i="2"/>
  <c r="K3284" i="2"/>
  <c r="L3284" i="2" s="1"/>
  <c r="L3283" i="2"/>
  <c r="K3283" i="2"/>
  <c r="K3282" i="2"/>
  <c r="L3282" i="2" s="1"/>
  <c r="L3281" i="2"/>
  <c r="K3281" i="2"/>
  <c r="K3280" i="2"/>
  <c r="L3280" i="2" s="1"/>
  <c r="K3279" i="2"/>
  <c r="L3279" i="2" s="1"/>
  <c r="K3278" i="2"/>
  <c r="L3278" i="2" s="1"/>
  <c r="K3277" i="2"/>
  <c r="L3277" i="2" s="1"/>
  <c r="K3276" i="2"/>
  <c r="L3276" i="2" s="1"/>
  <c r="L3275" i="2"/>
  <c r="K3275" i="2"/>
  <c r="K3274" i="2"/>
  <c r="L3274" i="2" s="1"/>
  <c r="L3273" i="2"/>
  <c r="K3273" i="2"/>
  <c r="K3272" i="2"/>
  <c r="L3272" i="2" s="1"/>
  <c r="L3271" i="2"/>
  <c r="K3271" i="2"/>
  <c r="K3270" i="2"/>
  <c r="L3270" i="2" s="1"/>
  <c r="L3269" i="2"/>
  <c r="K3269" i="2"/>
  <c r="K3268" i="2"/>
  <c r="L3268" i="2" s="1"/>
  <c r="L3267" i="2"/>
  <c r="K3267" i="2"/>
  <c r="K3266" i="2"/>
  <c r="L3266" i="2" s="1"/>
  <c r="K3265" i="2"/>
  <c r="L3265" i="2" s="1"/>
  <c r="K3264" i="2"/>
  <c r="L3264" i="2" s="1"/>
  <c r="K3263" i="2"/>
  <c r="L3263" i="2" s="1"/>
  <c r="K3262" i="2"/>
  <c r="L3262" i="2" s="1"/>
  <c r="K3261" i="2"/>
  <c r="L3261" i="2" s="1"/>
  <c r="K3260" i="2"/>
  <c r="L3260" i="2" s="1"/>
  <c r="L3259" i="2"/>
  <c r="K3259" i="2"/>
  <c r="K3258" i="2"/>
  <c r="L3258" i="2" s="1"/>
  <c r="K3257" i="2"/>
  <c r="L3257" i="2" s="1"/>
  <c r="K3256" i="2"/>
  <c r="L3256" i="2" s="1"/>
  <c r="L3255" i="2"/>
  <c r="K3255" i="2"/>
  <c r="K3254" i="2"/>
  <c r="L3254" i="2" s="1"/>
  <c r="L3253" i="2"/>
  <c r="K3253" i="2"/>
  <c r="K3252" i="2"/>
  <c r="L3252" i="2" s="1"/>
  <c r="L3251" i="2"/>
  <c r="K3251" i="2"/>
  <c r="K3250" i="2"/>
  <c r="L3250" i="2" s="1"/>
  <c r="L3249" i="2"/>
  <c r="K3249" i="2"/>
  <c r="K3248" i="2"/>
  <c r="L3248" i="2" s="1"/>
  <c r="K3247" i="2"/>
  <c r="L3247" i="2" s="1"/>
  <c r="K3246" i="2"/>
  <c r="L3246" i="2" s="1"/>
  <c r="K3245" i="2"/>
  <c r="L3245" i="2" s="1"/>
  <c r="K3244" i="2"/>
  <c r="L3244" i="2" s="1"/>
  <c r="L3243" i="2"/>
  <c r="K3243" i="2"/>
  <c r="K3242" i="2"/>
  <c r="L3242" i="2" s="1"/>
  <c r="L3241" i="2"/>
  <c r="K3241" i="2"/>
  <c r="K3240" i="2"/>
  <c r="L3240" i="2" s="1"/>
  <c r="L3239" i="2"/>
  <c r="K3239" i="2"/>
  <c r="K3238" i="2"/>
  <c r="L3238" i="2" s="1"/>
  <c r="L3237" i="2"/>
  <c r="K3237" i="2"/>
  <c r="K3236" i="2"/>
  <c r="L3236" i="2" s="1"/>
  <c r="L3235" i="2"/>
  <c r="K3235" i="2"/>
  <c r="K3234" i="2"/>
  <c r="L3234" i="2" s="1"/>
  <c r="L3233" i="2"/>
  <c r="K3233" i="2"/>
  <c r="K3232" i="2"/>
  <c r="L3232" i="2" s="1"/>
  <c r="K3231" i="2"/>
  <c r="L3231" i="2" s="1"/>
  <c r="K3230" i="2"/>
  <c r="L3230" i="2" s="1"/>
  <c r="K3229" i="2"/>
  <c r="L3229" i="2" s="1"/>
  <c r="K3228" i="2"/>
  <c r="L3228" i="2" s="1"/>
  <c r="L3227" i="2"/>
  <c r="K3227" i="2"/>
  <c r="K3226" i="2"/>
  <c r="L3226" i="2" s="1"/>
  <c r="K3225" i="2"/>
  <c r="L3225" i="2" s="1"/>
  <c r="K3224" i="2"/>
  <c r="L3224" i="2" s="1"/>
  <c r="L3223" i="2"/>
  <c r="K3223" i="2"/>
  <c r="K3222" i="2"/>
  <c r="L3222" i="2" s="1"/>
  <c r="L3221" i="2"/>
  <c r="K3221" i="2"/>
  <c r="K3220" i="2"/>
  <c r="L3220" i="2" s="1"/>
  <c r="L3219" i="2"/>
  <c r="K3219" i="2"/>
  <c r="K3218" i="2"/>
  <c r="L3218" i="2" s="1"/>
  <c r="L3217" i="2"/>
  <c r="K3217" i="2"/>
  <c r="K3216" i="2"/>
  <c r="L3216" i="2" s="1"/>
  <c r="K3215" i="2"/>
  <c r="L3215" i="2" s="1"/>
  <c r="K3214" i="2"/>
  <c r="L3214" i="2" s="1"/>
  <c r="K3213" i="2"/>
  <c r="L3213" i="2" s="1"/>
  <c r="K3212" i="2"/>
  <c r="L3212" i="2" s="1"/>
  <c r="L3211" i="2"/>
  <c r="K3211" i="2"/>
  <c r="K3210" i="2"/>
  <c r="L3210" i="2" s="1"/>
  <c r="K3209" i="2"/>
  <c r="L3209" i="2" s="1"/>
  <c r="K3208" i="2"/>
  <c r="L3208" i="2" s="1"/>
  <c r="L3207" i="2"/>
  <c r="K3207" i="2"/>
  <c r="K3206" i="2"/>
  <c r="L3206" i="2" s="1"/>
  <c r="L3205" i="2"/>
  <c r="K3205" i="2"/>
  <c r="K3204" i="2"/>
  <c r="L3204" i="2" s="1"/>
  <c r="L3203" i="2"/>
  <c r="K3203" i="2"/>
  <c r="K3202" i="2"/>
  <c r="L3202" i="2" s="1"/>
  <c r="L3201" i="2"/>
  <c r="K3201" i="2"/>
  <c r="K3200" i="2"/>
  <c r="L3200" i="2" s="1"/>
  <c r="K3199" i="2"/>
  <c r="L3199" i="2" s="1"/>
  <c r="K3198" i="2"/>
  <c r="L3198" i="2" s="1"/>
  <c r="K3197" i="2"/>
  <c r="L3197" i="2" s="1"/>
  <c r="K3196" i="2"/>
  <c r="L3196" i="2" s="1"/>
  <c r="L3195" i="2"/>
  <c r="K3195" i="2"/>
  <c r="K3194" i="2"/>
  <c r="L3194" i="2" s="1"/>
  <c r="K3193" i="2"/>
  <c r="L3193" i="2" s="1"/>
  <c r="K3192" i="2"/>
  <c r="L3192" i="2" s="1"/>
  <c r="L3191" i="2"/>
  <c r="K3191" i="2"/>
  <c r="L3190" i="2"/>
  <c r="K3190" i="2"/>
  <c r="K3189" i="2"/>
  <c r="L3189" i="2" s="1"/>
  <c r="K3188" i="2"/>
  <c r="L3188" i="2" s="1"/>
  <c r="K3187" i="2"/>
  <c r="L3187" i="2" s="1"/>
  <c r="L3186" i="2"/>
  <c r="K3186" i="2"/>
  <c r="L3185" i="2"/>
  <c r="K3185" i="2"/>
  <c r="K3184" i="2"/>
  <c r="L3184" i="2" s="1"/>
  <c r="L3183" i="2"/>
  <c r="K3183" i="2"/>
  <c r="L3182" i="2"/>
  <c r="K3182" i="2"/>
  <c r="L3181" i="2"/>
  <c r="K3181" i="2"/>
  <c r="K3180" i="2"/>
  <c r="L3180" i="2" s="1"/>
  <c r="L3179" i="2"/>
  <c r="K3179" i="2"/>
  <c r="K3178" i="2"/>
  <c r="L3178" i="2" s="1"/>
  <c r="L3177" i="2"/>
  <c r="K3177" i="2"/>
  <c r="L3176" i="2"/>
  <c r="K3176" i="2"/>
  <c r="L3175" i="2"/>
  <c r="K3175" i="2"/>
  <c r="K3174" i="2"/>
  <c r="L3174" i="2" s="1"/>
  <c r="L3173" i="2"/>
  <c r="K3173" i="2"/>
  <c r="L3172" i="2"/>
  <c r="K3172" i="2"/>
  <c r="K3171" i="2"/>
  <c r="L3171" i="2" s="1"/>
  <c r="K3170" i="2"/>
  <c r="L3170" i="2" s="1"/>
  <c r="L3169" i="2"/>
  <c r="K3169" i="2"/>
  <c r="L3168" i="2"/>
  <c r="K3168" i="2"/>
  <c r="L3167" i="2"/>
  <c r="K3167" i="2"/>
  <c r="K3166" i="2"/>
  <c r="L3166" i="2" s="1"/>
  <c r="L3165" i="2"/>
  <c r="K3165" i="2"/>
  <c r="L3164" i="2"/>
  <c r="K3164" i="2"/>
  <c r="L3163" i="2"/>
  <c r="K3163" i="2"/>
  <c r="K3162" i="2"/>
  <c r="L3162" i="2" s="1"/>
  <c r="L3161" i="2"/>
  <c r="K3161" i="2"/>
  <c r="L3160" i="2"/>
  <c r="K3160" i="2"/>
  <c r="K3159" i="2"/>
  <c r="L3159" i="2" s="1"/>
  <c r="K3158" i="2"/>
  <c r="L3158" i="2" s="1"/>
  <c r="L3157" i="2"/>
  <c r="K3157" i="2"/>
  <c r="L3156" i="2"/>
  <c r="K3156" i="2"/>
  <c r="K3155" i="2"/>
  <c r="L3155" i="2" s="1"/>
  <c r="K3154" i="2"/>
  <c r="L3154" i="2" s="1"/>
  <c r="L3153" i="2"/>
  <c r="K3153" i="2"/>
  <c r="L3152" i="2"/>
  <c r="K3152" i="2"/>
  <c r="K3151" i="2"/>
  <c r="L3151" i="2" s="1"/>
  <c r="K3150" i="2"/>
  <c r="L3150" i="2" s="1"/>
  <c r="L3149" i="2"/>
  <c r="K3149" i="2"/>
  <c r="L3148" i="2"/>
  <c r="K3148" i="2"/>
  <c r="L3147" i="2"/>
  <c r="K3147" i="2"/>
  <c r="K3146" i="2"/>
  <c r="L3146" i="2" s="1"/>
  <c r="L3145" i="2"/>
  <c r="K3145" i="2"/>
  <c r="L3144" i="2"/>
  <c r="K3144" i="2"/>
  <c r="L3143" i="2"/>
  <c r="K3143" i="2"/>
  <c r="K3142" i="2"/>
  <c r="L3142" i="2" s="1"/>
  <c r="K3141" i="2"/>
  <c r="L3141" i="2" s="1"/>
  <c r="L3140" i="2"/>
  <c r="K3140" i="2"/>
  <c r="K3139" i="2"/>
  <c r="L3139" i="2" s="1"/>
  <c r="K3138" i="2"/>
  <c r="L3138" i="2" s="1"/>
  <c r="K3137" i="2"/>
  <c r="L3137" i="2" s="1"/>
  <c r="L3136" i="2"/>
  <c r="K3136" i="2"/>
  <c r="L3135" i="2"/>
  <c r="K3135" i="2"/>
  <c r="K3134" i="2"/>
  <c r="L3134" i="2" s="1"/>
  <c r="L3133" i="2"/>
  <c r="K3133" i="2"/>
  <c r="L3132" i="2"/>
  <c r="K3132" i="2"/>
  <c r="K3131" i="2"/>
  <c r="L3131" i="2" s="1"/>
  <c r="K3130" i="2"/>
  <c r="L3130" i="2" s="1"/>
  <c r="L3129" i="2"/>
  <c r="K3129" i="2"/>
  <c r="L3128" i="2"/>
  <c r="K3128" i="2"/>
  <c r="K3127" i="2"/>
  <c r="L3127" i="2" s="1"/>
  <c r="K3126" i="2"/>
  <c r="L3126" i="2" s="1"/>
  <c r="K3125" i="2"/>
  <c r="L3125" i="2" s="1"/>
  <c r="L3124" i="2"/>
  <c r="K3124" i="2"/>
  <c r="K3123" i="2"/>
  <c r="L3123" i="2" s="1"/>
  <c r="K3122" i="2"/>
  <c r="L3122" i="2" s="1"/>
  <c r="L3121" i="2"/>
  <c r="K3121" i="2"/>
  <c r="L3120" i="2"/>
  <c r="K3120" i="2"/>
  <c r="K3119" i="2"/>
  <c r="L3119" i="2" s="1"/>
  <c r="K3118" i="2"/>
  <c r="L3118" i="2" s="1"/>
  <c r="K3117" i="2"/>
  <c r="L3117" i="2" s="1"/>
  <c r="L3116" i="2"/>
  <c r="K3116" i="2"/>
  <c r="L3115" i="2"/>
  <c r="K3115" i="2"/>
  <c r="K3114" i="2"/>
  <c r="L3114" i="2" s="1"/>
  <c r="K3113" i="2"/>
  <c r="L3113" i="2" s="1"/>
  <c r="L3112" i="2"/>
  <c r="K3112" i="2"/>
  <c r="L3111" i="2"/>
  <c r="K3111" i="2"/>
  <c r="K3110" i="2"/>
  <c r="L3110" i="2" s="1"/>
  <c r="K3109" i="2"/>
  <c r="L3109" i="2" s="1"/>
  <c r="L3108" i="2"/>
  <c r="K3108" i="2"/>
  <c r="K3107" i="2"/>
  <c r="L3107" i="2" s="1"/>
  <c r="K3106" i="2"/>
  <c r="L3106" i="2" s="1"/>
  <c r="K3105" i="2"/>
  <c r="L3105" i="2" s="1"/>
  <c r="L3104" i="2"/>
  <c r="K3104" i="2"/>
  <c r="L3103" i="2"/>
  <c r="K3103" i="2"/>
  <c r="K3102" i="2"/>
  <c r="L3102" i="2" s="1"/>
  <c r="L3101" i="2"/>
  <c r="K3101" i="2"/>
  <c r="L3100" i="2"/>
  <c r="K3100" i="2"/>
  <c r="K3099" i="2"/>
  <c r="L3099" i="2" s="1"/>
  <c r="K3098" i="2"/>
  <c r="L3098" i="2" s="1"/>
  <c r="L3097" i="2"/>
  <c r="K3097" i="2"/>
  <c r="L3096" i="2"/>
  <c r="K3096" i="2"/>
  <c r="K3095" i="2"/>
  <c r="L3095" i="2" s="1"/>
  <c r="K3094" i="2"/>
  <c r="L3094" i="2" s="1"/>
  <c r="K3093" i="2"/>
  <c r="L3093" i="2" s="1"/>
  <c r="L3092" i="2"/>
  <c r="K3092" i="2"/>
  <c r="K3091" i="2"/>
  <c r="L3091" i="2" s="1"/>
  <c r="K3090" i="2"/>
  <c r="L3090" i="2" s="1"/>
  <c r="L3089" i="2"/>
  <c r="K3089" i="2"/>
  <c r="L3088" i="2"/>
  <c r="K3088" i="2"/>
  <c r="K3087" i="2"/>
  <c r="L3087" i="2" s="1"/>
  <c r="K3086" i="2"/>
  <c r="L3086" i="2" s="1"/>
  <c r="K3085" i="2"/>
  <c r="L3085" i="2" s="1"/>
  <c r="L3084" i="2"/>
  <c r="K3084" i="2"/>
  <c r="L3083" i="2"/>
  <c r="K3083" i="2"/>
  <c r="K3082" i="2"/>
  <c r="L3082" i="2" s="1"/>
  <c r="K3081" i="2"/>
  <c r="L3081" i="2" s="1"/>
  <c r="L3080" i="2"/>
  <c r="K3080" i="2"/>
  <c r="L3079" i="2"/>
  <c r="K3079" i="2"/>
  <c r="K3078" i="2"/>
  <c r="L3078" i="2" s="1"/>
  <c r="K3077" i="2"/>
  <c r="L3077" i="2" s="1"/>
  <c r="L3076" i="2"/>
  <c r="K3076" i="2"/>
  <c r="K3075" i="2"/>
  <c r="L3075" i="2" s="1"/>
  <c r="K3074" i="2"/>
  <c r="L3074" i="2" s="1"/>
  <c r="K3073" i="2"/>
  <c r="L3073" i="2" s="1"/>
  <c r="L3072" i="2"/>
  <c r="K3072" i="2"/>
  <c r="L3071" i="2"/>
  <c r="K3071" i="2"/>
  <c r="K3070" i="2"/>
  <c r="L3070" i="2" s="1"/>
  <c r="L3069" i="2"/>
  <c r="K3069" i="2"/>
  <c r="L3068" i="2"/>
  <c r="K3068" i="2"/>
  <c r="K3067" i="2"/>
  <c r="L3067" i="2" s="1"/>
  <c r="K3066" i="2"/>
  <c r="L3066" i="2" s="1"/>
  <c r="L3065" i="2"/>
  <c r="K3065" i="2"/>
  <c r="L3064" i="2"/>
  <c r="K3064" i="2"/>
  <c r="K3063" i="2"/>
  <c r="L3063" i="2" s="1"/>
  <c r="K3062" i="2"/>
  <c r="L3062" i="2" s="1"/>
  <c r="K3061" i="2"/>
  <c r="L3061" i="2" s="1"/>
  <c r="L3060" i="2"/>
  <c r="K3060" i="2"/>
  <c r="K3059" i="2"/>
  <c r="L3059" i="2" s="1"/>
  <c r="K3058" i="2"/>
  <c r="L3058" i="2" s="1"/>
  <c r="L3057" i="2"/>
  <c r="K3057" i="2"/>
  <c r="L3056" i="2"/>
  <c r="K3056" i="2"/>
  <c r="K3055" i="2"/>
  <c r="L3055" i="2" s="1"/>
  <c r="K3054" i="2"/>
  <c r="L3054" i="2" s="1"/>
  <c r="K3053" i="2"/>
  <c r="L3053" i="2" s="1"/>
  <c r="L3052" i="2"/>
  <c r="K3052" i="2"/>
  <c r="L3051" i="2"/>
  <c r="K3051" i="2"/>
  <c r="K3050" i="2"/>
  <c r="L3050" i="2" s="1"/>
  <c r="K3049" i="2"/>
  <c r="L3049" i="2" s="1"/>
  <c r="L3048" i="2"/>
  <c r="K3048" i="2"/>
  <c r="L3047" i="2"/>
  <c r="K3047" i="2"/>
  <c r="K3046" i="2"/>
  <c r="L3046" i="2" s="1"/>
  <c r="K3045" i="2"/>
  <c r="L3045" i="2" s="1"/>
  <c r="L3044" i="2"/>
  <c r="K3044" i="2"/>
  <c r="K3043" i="2"/>
  <c r="L3043" i="2" s="1"/>
  <c r="K3042" i="2"/>
  <c r="L3042" i="2" s="1"/>
  <c r="K3041" i="2"/>
  <c r="L3041" i="2" s="1"/>
  <c r="L3040" i="2"/>
  <c r="K3040" i="2"/>
  <c r="L3039" i="2"/>
  <c r="K3039" i="2"/>
  <c r="K3038" i="2"/>
  <c r="L3038" i="2" s="1"/>
  <c r="L3037" i="2"/>
  <c r="K3037" i="2"/>
  <c r="L3036" i="2"/>
  <c r="K3036" i="2"/>
  <c r="K3035" i="2"/>
  <c r="L3035" i="2" s="1"/>
  <c r="K3034" i="2"/>
  <c r="L3034" i="2" s="1"/>
  <c r="L3033" i="2"/>
  <c r="K3033" i="2"/>
  <c r="L3032" i="2"/>
  <c r="K3032" i="2"/>
  <c r="K3031" i="2"/>
  <c r="L3031" i="2" s="1"/>
  <c r="K3030" i="2"/>
  <c r="L3030" i="2" s="1"/>
  <c r="K3029" i="2"/>
  <c r="L3029" i="2" s="1"/>
  <c r="L3028" i="2"/>
  <c r="K3028" i="2"/>
  <c r="K3027" i="2"/>
  <c r="L3027" i="2" s="1"/>
  <c r="K3026" i="2"/>
  <c r="L3026" i="2" s="1"/>
  <c r="L3025" i="2"/>
  <c r="K3025" i="2"/>
  <c r="L3024" i="2"/>
  <c r="K3024" i="2"/>
  <c r="K3023" i="2"/>
  <c r="L3023" i="2" s="1"/>
  <c r="K3022" i="2"/>
  <c r="L3022" i="2" s="1"/>
  <c r="K3021" i="2"/>
  <c r="L3021" i="2" s="1"/>
  <c r="L3020" i="2"/>
  <c r="K3020" i="2"/>
  <c r="L3019" i="2"/>
  <c r="K3019" i="2"/>
  <c r="K3018" i="2"/>
  <c r="L3018" i="2" s="1"/>
  <c r="K3017" i="2"/>
  <c r="L3017" i="2" s="1"/>
  <c r="L3016" i="2"/>
  <c r="K3016" i="2"/>
  <c r="L3015" i="2"/>
  <c r="K3015" i="2"/>
  <c r="K3014" i="2"/>
  <c r="L3014" i="2" s="1"/>
  <c r="K3013" i="2"/>
  <c r="L3013" i="2" s="1"/>
  <c r="L3012" i="2"/>
  <c r="K3012" i="2"/>
  <c r="K3011" i="2"/>
  <c r="L3011" i="2" s="1"/>
  <c r="K3010" i="2"/>
  <c r="L3010" i="2" s="1"/>
  <c r="K3009" i="2"/>
  <c r="L3009" i="2" s="1"/>
  <c r="L3008" i="2"/>
  <c r="K3008" i="2"/>
  <c r="L3007" i="2"/>
  <c r="K3007" i="2"/>
  <c r="K3006" i="2"/>
  <c r="L3006" i="2" s="1"/>
  <c r="L3005" i="2"/>
  <c r="K3005" i="2"/>
  <c r="L3004" i="2"/>
  <c r="K3004" i="2"/>
  <c r="K3003" i="2"/>
  <c r="L3003" i="2" s="1"/>
  <c r="K3002" i="2"/>
  <c r="L3002" i="2" s="1"/>
  <c r="L3001" i="2"/>
  <c r="K3001" i="2"/>
  <c r="L3000" i="2"/>
  <c r="K3000" i="2"/>
  <c r="K2999" i="2"/>
  <c r="L2999" i="2" s="1"/>
  <c r="K2998" i="2"/>
  <c r="L2998" i="2" s="1"/>
  <c r="K2997" i="2"/>
  <c r="L2997" i="2" s="1"/>
  <c r="L2996" i="2"/>
  <c r="K2996" i="2"/>
  <c r="K2995" i="2"/>
  <c r="L2995" i="2" s="1"/>
  <c r="K2994" i="2"/>
  <c r="L2994" i="2" s="1"/>
  <c r="L2993" i="2"/>
  <c r="K2993" i="2"/>
  <c r="L2992" i="2"/>
  <c r="K2992" i="2"/>
  <c r="K2991" i="2"/>
  <c r="L2991" i="2" s="1"/>
  <c r="K2990" i="2"/>
  <c r="L2990" i="2" s="1"/>
  <c r="K2989" i="2"/>
  <c r="L2989" i="2" s="1"/>
  <c r="L2988" i="2"/>
  <c r="K2988" i="2"/>
  <c r="L2987" i="2"/>
  <c r="K2987" i="2"/>
  <c r="K2986" i="2"/>
  <c r="L2986" i="2" s="1"/>
  <c r="K2985" i="2"/>
  <c r="L2985" i="2" s="1"/>
  <c r="L2984" i="2"/>
  <c r="K2984" i="2"/>
  <c r="L2983" i="2"/>
  <c r="K2983" i="2"/>
  <c r="K2982" i="2"/>
  <c r="L2982" i="2" s="1"/>
  <c r="K2981" i="2"/>
  <c r="L2981" i="2" s="1"/>
  <c r="L2980" i="2"/>
  <c r="K2980" i="2"/>
  <c r="K2979" i="2"/>
  <c r="L2979" i="2" s="1"/>
  <c r="K2978" i="2"/>
  <c r="L2978" i="2" s="1"/>
  <c r="K2977" i="2"/>
  <c r="L2977" i="2" s="1"/>
  <c r="L2976" i="2"/>
  <c r="K2976" i="2"/>
  <c r="L2975" i="2"/>
  <c r="K2975" i="2"/>
  <c r="K2974" i="2"/>
  <c r="L2974" i="2" s="1"/>
  <c r="L2973" i="2"/>
  <c r="K2973" i="2"/>
  <c r="L2972" i="2"/>
  <c r="K2972" i="2"/>
  <c r="K2971" i="2"/>
  <c r="L2971" i="2" s="1"/>
  <c r="K2970" i="2"/>
  <c r="L2970" i="2" s="1"/>
  <c r="L2969" i="2"/>
  <c r="K2969" i="2"/>
  <c r="L2968" i="2"/>
  <c r="K2968" i="2"/>
  <c r="K2967" i="2"/>
  <c r="L2967" i="2" s="1"/>
  <c r="K2966" i="2"/>
  <c r="L2966" i="2" s="1"/>
  <c r="K2965" i="2"/>
  <c r="L2965" i="2" s="1"/>
  <c r="L2964" i="2"/>
  <c r="K2964" i="2"/>
  <c r="K2963" i="2"/>
  <c r="L2963" i="2" s="1"/>
  <c r="K2962" i="2"/>
  <c r="L2962" i="2" s="1"/>
  <c r="L2961" i="2"/>
  <c r="K2961" i="2"/>
  <c r="L2960" i="2"/>
  <c r="K2960" i="2"/>
  <c r="K2959" i="2"/>
  <c r="L2959" i="2" s="1"/>
  <c r="K2958" i="2"/>
  <c r="L2958" i="2" s="1"/>
  <c r="K2957" i="2"/>
  <c r="L2957" i="2" s="1"/>
  <c r="L2956" i="2"/>
  <c r="K2956" i="2"/>
  <c r="L2955" i="2"/>
  <c r="K2955" i="2"/>
  <c r="K2954" i="2"/>
  <c r="L2954" i="2" s="1"/>
  <c r="K2953" i="2"/>
  <c r="L2953" i="2" s="1"/>
  <c r="L2952" i="2"/>
  <c r="K2952" i="2"/>
  <c r="L2951" i="2"/>
  <c r="K2951" i="2"/>
  <c r="K2950" i="2"/>
  <c r="L2950" i="2" s="1"/>
  <c r="K2949" i="2"/>
  <c r="L2949" i="2" s="1"/>
  <c r="L2948" i="2"/>
  <c r="K2948" i="2"/>
  <c r="K2947" i="2"/>
  <c r="L2947" i="2" s="1"/>
  <c r="K2946" i="2"/>
  <c r="L2946" i="2" s="1"/>
  <c r="K2945" i="2"/>
  <c r="L2945" i="2" s="1"/>
  <c r="L2944" i="2"/>
  <c r="K2944" i="2"/>
  <c r="L2943" i="2"/>
  <c r="K2943" i="2"/>
  <c r="K2942" i="2"/>
  <c r="L2942" i="2" s="1"/>
  <c r="L2941" i="2"/>
  <c r="K2941" i="2"/>
  <c r="L2940" i="2"/>
  <c r="K2940" i="2"/>
  <c r="K2939" i="2"/>
  <c r="L2939" i="2" s="1"/>
  <c r="K2938" i="2"/>
  <c r="L2938" i="2" s="1"/>
  <c r="L2937" i="2"/>
  <c r="K2937" i="2"/>
  <c r="K2936" i="2"/>
  <c r="L2936" i="2" s="1"/>
  <c r="K2935" i="2"/>
  <c r="L2935" i="2" s="1"/>
  <c r="K2934" i="2"/>
  <c r="L2934" i="2" s="1"/>
  <c r="K2933" i="2"/>
  <c r="L2933" i="2" s="1"/>
  <c r="L2932" i="2"/>
  <c r="K2932" i="2"/>
  <c r="K2931" i="2"/>
  <c r="L2931" i="2" s="1"/>
  <c r="K2930" i="2"/>
  <c r="L2930" i="2" s="1"/>
  <c r="L2929" i="2"/>
  <c r="K2929" i="2"/>
  <c r="L2928" i="2"/>
  <c r="K2928" i="2"/>
  <c r="K2927" i="2"/>
  <c r="L2927" i="2" s="1"/>
  <c r="K2926" i="2"/>
  <c r="L2926" i="2" s="1"/>
  <c r="L2925" i="2"/>
  <c r="K2925" i="2"/>
  <c r="L2924" i="2"/>
  <c r="K2924" i="2"/>
  <c r="K2923" i="2"/>
  <c r="L2923" i="2" s="1"/>
  <c r="K2922" i="2"/>
  <c r="L2922" i="2" s="1"/>
  <c r="L2921" i="2"/>
  <c r="K2921" i="2"/>
  <c r="L2920" i="2"/>
  <c r="K2920" i="2"/>
  <c r="K2919" i="2"/>
  <c r="L2919" i="2" s="1"/>
  <c r="K2918" i="2"/>
  <c r="L2918" i="2" s="1"/>
  <c r="L2917" i="2"/>
  <c r="K2917" i="2"/>
  <c r="L2916" i="2"/>
  <c r="K2916" i="2"/>
  <c r="K2915" i="2"/>
  <c r="L2915" i="2" s="1"/>
  <c r="K2914" i="2"/>
  <c r="L2914" i="2" s="1"/>
  <c r="L2913" i="2"/>
  <c r="K2913" i="2"/>
  <c r="L2912" i="2"/>
  <c r="K2912" i="2"/>
  <c r="K2911" i="2"/>
  <c r="L2911" i="2" s="1"/>
  <c r="K2910" i="2"/>
  <c r="L2910" i="2" s="1"/>
  <c r="L2909" i="2"/>
  <c r="K2909" i="2"/>
  <c r="L2908" i="2"/>
  <c r="K2908" i="2"/>
  <c r="K2907" i="2"/>
  <c r="L2907" i="2" s="1"/>
  <c r="K2906" i="2"/>
  <c r="L2906" i="2" s="1"/>
  <c r="L2905" i="2"/>
  <c r="K2905" i="2"/>
  <c r="L2904" i="2"/>
  <c r="K2904" i="2"/>
  <c r="K2903" i="2"/>
  <c r="L2903" i="2" s="1"/>
  <c r="K2902" i="2"/>
  <c r="L2902" i="2" s="1"/>
  <c r="L2901" i="2"/>
  <c r="K2901" i="2"/>
  <c r="L2900" i="2"/>
  <c r="K2900" i="2"/>
  <c r="K2899" i="2"/>
  <c r="L2899" i="2" s="1"/>
  <c r="K2898" i="2"/>
  <c r="L2898" i="2" s="1"/>
  <c r="L2897" i="2"/>
  <c r="K2897" i="2"/>
  <c r="L2896" i="2"/>
  <c r="K2896" i="2"/>
  <c r="K2895" i="2"/>
  <c r="L2895" i="2" s="1"/>
  <c r="K2894" i="2"/>
  <c r="L2894" i="2" s="1"/>
  <c r="L2893" i="2"/>
  <c r="K2893" i="2"/>
  <c r="L2892" i="2"/>
  <c r="K2892" i="2"/>
  <c r="K2891" i="2"/>
  <c r="L2891" i="2" s="1"/>
  <c r="K2890" i="2"/>
  <c r="L2890" i="2" s="1"/>
  <c r="L2889" i="2"/>
  <c r="K2889" i="2"/>
  <c r="L2888" i="2"/>
  <c r="K2888" i="2"/>
  <c r="K2887" i="2"/>
  <c r="L2887" i="2" s="1"/>
  <c r="K2886" i="2"/>
  <c r="L2886" i="2" s="1"/>
  <c r="L2885" i="2"/>
  <c r="K2885" i="2"/>
  <c r="L2884" i="2"/>
  <c r="K2884" i="2"/>
  <c r="K2883" i="2"/>
  <c r="L2883" i="2" s="1"/>
  <c r="K2882" i="2"/>
  <c r="L2882" i="2" s="1"/>
  <c r="L2881" i="2"/>
  <c r="K2881" i="2"/>
  <c r="L2880" i="2"/>
  <c r="K2880" i="2"/>
  <c r="K2879" i="2"/>
  <c r="L2879" i="2" s="1"/>
  <c r="K2878" i="2"/>
  <c r="L2878" i="2" s="1"/>
  <c r="L2877" i="2"/>
  <c r="K2877" i="2"/>
  <c r="L2876" i="2"/>
  <c r="K2876" i="2"/>
  <c r="K2875" i="2"/>
  <c r="L2875" i="2" s="1"/>
  <c r="K2874" i="2"/>
  <c r="L2874" i="2" s="1"/>
  <c r="L2873" i="2"/>
  <c r="K2873" i="2"/>
  <c r="L2872" i="2"/>
  <c r="K2872" i="2"/>
  <c r="K2871" i="2"/>
  <c r="L2871" i="2" s="1"/>
  <c r="K2870" i="2"/>
  <c r="L2870" i="2" s="1"/>
  <c r="L2869" i="2"/>
  <c r="K2869" i="2"/>
  <c r="L2868" i="2"/>
  <c r="K2868" i="2"/>
  <c r="K2867" i="2"/>
  <c r="L2867" i="2" s="1"/>
  <c r="K2866" i="2"/>
  <c r="L2866" i="2" s="1"/>
  <c r="L2865" i="2"/>
  <c r="K2865" i="2"/>
  <c r="L2864" i="2"/>
  <c r="K2864" i="2"/>
  <c r="K2863" i="2"/>
  <c r="L2863" i="2" s="1"/>
  <c r="K2862" i="2"/>
  <c r="L2862" i="2" s="1"/>
  <c r="L2861" i="2"/>
  <c r="K2861" i="2"/>
  <c r="L2860" i="2"/>
  <c r="K2860" i="2"/>
  <c r="K2859" i="2"/>
  <c r="L2859" i="2" s="1"/>
  <c r="K2858" i="2"/>
  <c r="L2858" i="2" s="1"/>
  <c r="L2857" i="2"/>
  <c r="K2857" i="2"/>
  <c r="L2856" i="2"/>
  <c r="K2856" i="2"/>
  <c r="K2855" i="2"/>
  <c r="L2855" i="2" s="1"/>
  <c r="K2854" i="2"/>
  <c r="L2854" i="2" s="1"/>
  <c r="L2853" i="2"/>
  <c r="K2853" i="2"/>
  <c r="L2852" i="2"/>
  <c r="K2852" i="2"/>
  <c r="K2851" i="2"/>
  <c r="L2851" i="2" s="1"/>
  <c r="K2850" i="2"/>
  <c r="L2850" i="2" s="1"/>
  <c r="L2849" i="2"/>
  <c r="K2849" i="2"/>
  <c r="L2848" i="2"/>
  <c r="K2848" i="2"/>
  <c r="K2847" i="2"/>
  <c r="L2847" i="2" s="1"/>
  <c r="K2846" i="2"/>
  <c r="L2846" i="2" s="1"/>
  <c r="L2845" i="2"/>
  <c r="K2845" i="2"/>
  <c r="L2844" i="2"/>
  <c r="K2844" i="2"/>
  <c r="K2843" i="2"/>
  <c r="L2843" i="2" s="1"/>
  <c r="K2842" i="2"/>
  <c r="L2842" i="2" s="1"/>
  <c r="L2841" i="2"/>
  <c r="K2841" i="2"/>
  <c r="L2840" i="2"/>
  <c r="K2840" i="2"/>
  <c r="K2839" i="2"/>
  <c r="L2839" i="2" s="1"/>
  <c r="K2838" i="2"/>
  <c r="L2838" i="2" s="1"/>
  <c r="L2837" i="2"/>
  <c r="K2837" i="2"/>
  <c r="L2836" i="2"/>
  <c r="K2836" i="2"/>
  <c r="K2835" i="2"/>
  <c r="L2835" i="2" s="1"/>
  <c r="K2834" i="2"/>
  <c r="L2834" i="2" s="1"/>
  <c r="L2833" i="2"/>
  <c r="K2833" i="2"/>
  <c r="L2832" i="2"/>
  <c r="K2832" i="2"/>
  <c r="K2831" i="2"/>
  <c r="L2831" i="2" s="1"/>
  <c r="K2830" i="2"/>
  <c r="L2830" i="2" s="1"/>
  <c r="L2829" i="2"/>
  <c r="K2829" i="2"/>
  <c r="L2828" i="2"/>
  <c r="K2828" i="2"/>
  <c r="K2827" i="2"/>
  <c r="L2827" i="2" s="1"/>
  <c r="K2826" i="2"/>
  <c r="L2826" i="2" s="1"/>
  <c r="L2825" i="2"/>
  <c r="K2825" i="2"/>
  <c r="L2824" i="2"/>
  <c r="K2824" i="2"/>
  <c r="K2823" i="2"/>
  <c r="L2823" i="2" s="1"/>
  <c r="K2822" i="2"/>
  <c r="L2822" i="2" s="1"/>
  <c r="L2821" i="2"/>
  <c r="K2821" i="2"/>
  <c r="L2820" i="2"/>
  <c r="K2820" i="2"/>
  <c r="K2819" i="2"/>
  <c r="L2819" i="2" s="1"/>
  <c r="K2818" i="2"/>
  <c r="L2818" i="2" s="1"/>
  <c r="L2817" i="2"/>
  <c r="K2817" i="2"/>
  <c r="L2816" i="2"/>
  <c r="K2816" i="2"/>
  <c r="K2815" i="2"/>
  <c r="L2815" i="2" s="1"/>
  <c r="K2814" i="2"/>
  <c r="L2814" i="2" s="1"/>
  <c r="L2813" i="2"/>
  <c r="K2813" i="2"/>
  <c r="L2812" i="2"/>
  <c r="K2812" i="2"/>
  <c r="K2811" i="2"/>
  <c r="L2811" i="2" s="1"/>
  <c r="K2810" i="2"/>
  <c r="L2810" i="2" s="1"/>
  <c r="L2809" i="2"/>
  <c r="K2809" i="2"/>
  <c r="L2808" i="2"/>
  <c r="K2808" i="2"/>
  <c r="K2807" i="2"/>
  <c r="L2807" i="2" s="1"/>
  <c r="K2806" i="2"/>
  <c r="L2806" i="2" s="1"/>
  <c r="L2805" i="2"/>
  <c r="K2805" i="2"/>
  <c r="L2804" i="2"/>
  <c r="K2804" i="2"/>
  <c r="K2803" i="2"/>
  <c r="L2803" i="2" s="1"/>
  <c r="K2802" i="2"/>
  <c r="L2802" i="2" s="1"/>
  <c r="L2801" i="2"/>
  <c r="K2801" i="2"/>
  <c r="L2800" i="2"/>
  <c r="K2800" i="2"/>
  <c r="K2799" i="2"/>
  <c r="L2799" i="2" s="1"/>
  <c r="K2798" i="2"/>
  <c r="L2798" i="2" s="1"/>
  <c r="L2797" i="2"/>
  <c r="K2797" i="2"/>
  <c r="L2796" i="2"/>
  <c r="K2796" i="2"/>
  <c r="K2795" i="2"/>
  <c r="L2795" i="2" s="1"/>
  <c r="K2794" i="2"/>
  <c r="L2794" i="2" s="1"/>
  <c r="L2793" i="2"/>
  <c r="K2793" i="2"/>
  <c r="L2792" i="2"/>
  <c r="K2792" i="2"/>
  <c r="K2791" i="2"/>
  <c r="L2791" i="2" s="1"/>
  <c r="K2790" i="2"/>
  <c r="L2790" i="2" s="1"/>
  <c r="L2789" i="2"/>
  <c r="K2789" i="2"/>
  <c r="L2788" i="2"/>
  <c r="K2788" i="2"/>
  <c r="K2787" i="2"/>
  <c r="L2787" i="2" s="1"/>
  <c r="K2786" i="2"/>
  <c r="L2786" i="2" s="1"/>
  <c r="L2785" i="2"/>
  <c r="K2785" i="2"/>
  <c r="L2784" i="2"/>
  <c r="K2784" i="2"/>
  <c r="K2783" i="2"/>
  <c r="L2783" i="2" s="1"/>
  <c r="K2782" i="2"/>
  <c r="L2782" i="2" s="1"/>
  <c r="L2781" i="2"/>
  <c r="K2781" i="2"/>
  <c r="L2780" i="2"/>
  <c r="K2780" i="2"/>
  <c r="K2779" i="2"/>
  <c r="L2779" i="2" s="1"/>
  <c r="K2778" i="2"/>
  <c r="L2778" i="2" s="1"/>
  <c r="L2777" i="2"/>
  <c r="K2777" i="2"/>
  <c r="L2776" i="2"/>
  <c r="K2776" i="2"/>
  <c r="K2775" i="2"/>
  <c r="L2775" i="2" s="1"/>
  <c r="K2774" i="2"/>
  <c r="L2774" i="2" s="1"/>
  <c r="L2773" i="2"/>
  <c r="K2773" i="2"/>
  <c r="L2772" i="2"/>
  <c r="K2772" i="2"/>
  <c r="K2771" i="2"/>
  <c r="L2771" i="2" s="1"/>
  <c r="K2770" i="2"/>
  <c r="L2770" i="2" s="1"/>
  <c r="L2769" i="2"/>
  <c r="K2769" i="2"/>
  <c r="L2768" i="2"/>
  <c r="K2768" i="2"/>
  <c r="K2767" i="2"/>
  <c r="L2767" i="2" s="1"/>
  <c r="K2766" i="2"/>
  <c r="L2766" i="2" s="1"/>
  <c r="L2765" i="2"/>
  <c r="K2765" i="2"/>
  <c r="L2764" i="2"/>
  <c r="K2764" i="2"/>
  <c r="K2763" i="2"/>
  <c r="L2763" i="2" s="1"/>
  <c r="K2762" i="2"/>
  <c r="L2762" i="2" s="1"/>
  <c r="L2761" i="2"/>
  <c r="K2761" i="2"/>
  <c r="L2760" i="2"/>
  <c r="K2760" i="2"/>
  <c r="K2759" i="2"/>
  <c r="L2759" i="2" s="1"/>
  <c r="K2758" i="2"/>
  <c r="L2758" i="2" s="1"/>
  <c r="L2757" i="2"/>
  <c r="K2757" i="2"/>
  <c r="L2756" i="2"/>
  <c r="K2756" i="2"/>
  <c r="K2755" i="2"/>
  <c r="L2755" i="2" s="1"/>
  <c r="K2754" i="2"/>
  <c r="L2754" i="2" s="1"/>
  <c r="L2753" i="2"/>
  <c r="K2753" i="2"/>
  <c r="L2752" i="2"/>
  <c r="K2752" i="2"/>
  <c r="K2751" i="2"/>
  <c r="L2751" i="2" s="1"/>
  <c r="K2750" i="2"/>
  <c r="L2750" i="2" s="1"/>
  <c r="L2749" i="2"/>
  <c r="K2749" i="2"/>
  <c r="L2748" i="2"/>
  <c r="K2748" i="2"/>
  <c r="K2747" i="2"/>
  <c r="L2747" i="2" s="1"/>
  <c r="K2746" i="2"/>
  <c r="L2746" i="2" s="1"/>
  <c r="L2745" i="2"/>
  <c r="K2745" i="2"/>
  <c r="L2744" i="2"/>
  <c r="K2744" i="2"/>
  <c r="K2743" i="2"/>
  <c r="L2743" i="2" s="1"/>
  <c r="K2742" i="2"/>
  <c r="L2742" i="2" s="1"/>
  <c r="L2741" i="2"/>
  <c r="K2741" i="2"/>
  <c r="L2740" i="2"/>
  <c r="K2740" i="2"/>
  <c r="K2739" i="2"/>
  <c r="L2739" i="2" s="1"/>
  <c r="K2738" i="2"/>
  <c r="L2738" i="2" s="1"/>
  <c r="L2737" i="2"/>
  <c r="K2737" i="2"/>
  <c r="L2736" i="2"/>
  <c r="K2736" i="2"/>
  <c r="K2735" i="2"/>
  <c r="L2735" i="2" s="1"/>
  <c r="K2734" i="2"/>
  <c r="L2734" i="2" s="1"/>
  <c r="L2733" i="2"/>
  <c r="K2733" i="2"/>
  <c r="L2732" i="2"/>
  <c r="K2732" i="2"/>
  <c r="K2731" i="2"/>
  <c r="L2731" i="2" s="1"/>
  <c r="K2730" i="2"/>
  <c r="L2730" i="2" s="1"/>
  <c r="L2729" i="2"/>
  <c r="K2729" i="2"/>
  <c r="L2728" i="2"/>
  <c r="K2728" i="2"/>
  <c r="K2727" i="2"/>
  <c r="L2727" i="2" s="1"/>
  <c r="K2726" i="2"/>
  <c r="L2726" i="2" s="1"/>
  <c r="L2725" i="2"/>
  <c r="K2725" i="2"/>
  <c r="L2724" i="2"/>
  <c r="K2724" i="2"/>
  <c r="K2723" i="2"/>
  <c r="L2723" i="2" s="1"/>
  <c r="K2722" i="2"/>
  <c r="L2722" i="2" s="1"/>
  <c r="L2721" i="2"/>
  <c r="K2721" i="2"/>
  <c r="L2720" i="2"/>
  <c r="K2720" i="2"/>
  <c r="K2719" i="2"/>
  <c r="L2719" i="2" s="1"/>
  <c r="K2718" i="2"/>
  <c r="L2718" i="2" s="1"/>
  <c r="L2717" i="2"/>
  <c r="K2717" i="2"/>
  <c r="L2716" i="2"/>
  <c r="K2716" i="2"/>
  <c r="K2715" i="2"/>
  <c r="L2715" i="2" s="1"/>
  <c r="K2714" i="2"/>
  <c r="L2714" i="2" s="1"/>
  <c r="L2713" i="2"/>
  <c r="K2713" i="2"/>
  <c r="L2712" i="2"/>
  <c r="K2712" i="2"/>
  <c r="K2711" i="2"/>
  <c r="L2711" i="2" s="1"/>
  <c r="K2710" i="2"/>
  <c r="L2710" i="2" s="1"/>
  <c r="L2709" i="2"/>
  <c r="K2709" i="2"/>
  <c r="L2708" i="2"/>
  <c r="K2708" i="2"/>
  <c r="K2707" i="2"/>
  <c r="L2707" i="2" s="1"/>
  <c r="K2706" i="2"/>
  <c r="L2706" i="2" s="1"/>
  <c r="L2705" i="2"/>
  <c r="K2705" i="2"/>
  <c r="L2704" i="2"/>
  <c r="K2704" i="2"/>
  <c r="K2703" i="2"/>
  <c r="L2703" i="2" s="1"/>
  <c r="K2702" i="2"/>
  <c r="L2702" i="2" s="1"/>
  <c r="L2701" i="2"/>
  <c r="K2701" i="2"/>
  <c r="L2700" i="2"/>
  <c r="K2700" i="2"/>
  <c r="K2699" i="2"/>
  <c r="L2699" i="2" s="1"/>
  <c r="K2698" i="2"/>
  <c r="L2698" i="2" s="1"/>
  <c r="L2697" i="2"/>
  <c r="K2697" i="2"/>
  <c r="L2696" i="2"/>
  <c r="K2696" i="2"/>
  <c r="K2695" i="2"/>
  <c r="L2695" i="2" s="1"/>
  <c r="K2694" i="2"/>
  <c r="L2694" i="2" s="1"/>
  <c r="L2693" i="2"/>
  <c r="K2693" i="2"/>
  <c r="L2692" i="2"/>
  <c r="K2692" i="2"/>
  <c r="K2691" i="2"/>
  <c r="L2691" i="2" s="1"/>
  <c r="K2690" i="2"/>
  <c r="L2690" i="2" s="1"/>
  <c r="L2689" i="2"/>
  <c r="K2689" i="2"/>
  <c r="L2688" i="2"/>
  <c r="K2688" i="2"/>
  <c r="K2687" i="2"/>
  <c r="L2687" i="2" s="1"/>
  <c r="K2686" i="2"/>
  <c r="L2686" i="2" s="1"/>
  <c r="L2685" i="2"/>
  <c r="K2685" i="2"/>
  <c r="L2684" i="2"/>
  <c r="K2684" i="2"/>
  <c r="K2683" i="2"/>
  <c r="L2683" i="2" s="1"/>
  <c r="K2682" i="2"/>
  <c r="L2682" i="2" s="1"/>
  <c r="L2681" i="2"/>
  <c r="K2681" i="2"/>
  <c r="L2680" i="2"/>
  <c r="K2680" i="2"/>
  <c r="K2679" i="2"/>
  <c r="L2679" i="2" s="1"/>
  <c r="K2678" i="2"/>
  <c r="L2678" i="2" s="1"/>
  <c r="L2677" i="2"/>
  <c r="K2677" i="2"/>
  <c r="K2676" i="2"/>
  <c r="L2676" i="2" s="1"/>
  <c r="K2675" i="2"/>
  <c r="L2675" i="2" s="1"/>
  <c r="K2674" i="2"/>
  <c r="L2674" i="2" s="1"/>
  <c r="L2673" i="2"/>
  <c r="K2673" i="2"/>
  <c r="L2672" i="2"/>
  <c r="K2672" i="2"/>
  <c r="K2671" i="2"/>
  <c r="L2671" i="2" s="1"/>
  <c r="K2670" i="2"/>
  <c r="L2670" i="2" s="1"/>
  <c r="L2669" i="2"/>
  <c r="K2669" i="2"/>
  <c r="L2668" i="2"/>
  <c r="K2668" i="2"/>
  <c r="K2667" i="2"/>
  <c r="L2667" i="2" s="1"/>
  <c r="K2666" i="2"/>
  <c r="L2666" i="2" s="1"/>
  <c r="K2665" i="2"/>
  <c r="L2665" i="2" s="1"/>
  <c r="L2664" i="2"/>
  <c r="K2664" i="2"/>
  <c r="K2663" i="2"/>
  <c r="L2663" i="2" s="1"/>
  <c r="K2662" i="2"/>
  <c r="L2662" i="2" s="1"/>
  <c r="L2661" i="2"/>
  <c r="K2661" i="2"/>
  <c r="K2660" i="2"/>
  <c r="L2660" i="2" s="1"/>
  <c r="K2659" i="2"/>
  <c r="L2659" i="2" s="1"/>
  <c r="K2658" i="2"/>
  <c r="L2658" i="2" s="1"/>
  <c r="L2657" i="2"/>
  <c r="K2657" i="2"/>
  <c r="K2656" i="2"/>
  <c r="L2656" i="2" s="1"/>
  <c r="K2655" i="2"/>
  <c r="L2655" i="2" s="1"/>
  <c r="L2654" i="2"/>
  <c r="K2654" i="2"/>
  <c r="L2653" i="2"/>
  <c r="K2653" i="2"/>
  <c r="L2652" i="2"/>
  <c r="K2652" i="2"/>
  <c r="K2651" i="2"/>
  <c r="L2651" i="2" s="1"/>
  <c r="L2650" i="2"/>
  <c r="K2650" i="2"/>
  <c r="K2649" i="2"/>
  <c r="L2649" i="2" s="1"/>
  <c r="L2648" i="2"/>
  <c r="K2648" i="2"/>
  <c r="K2647" i="2"/>
  <c r="L2647" i="2" s="1"/>
  <c r="K2646" i="2"/>
  <c r="L2646" i="2" s="1"/>
  <c r="L2645" i="2"/>
  <c r="K2645" i="2"/>
  <c r="L2644" i="2"/>
  <c r="K2644" i="2"/>
  <c r="K2643" i="2"/>
  <c r="L2643" i="2" s="1"/>
  <c r="K2642" i="2"/>
  <c r="L2642" i="2" s="1"/>
  <c r="K2641" i="2"/>
  <c r="L2641" i="2" s="1"/>
  <c r="K2640" i="2"/>
  <c r="L2640" i="2" s="1"/>
  <c r="K2639" i="2"/>
  <c r="L2639" i="2" s="1"/>
  <c r="L2638" i="2"/>
  <c r="K2638" i="2"/>
  <c r="K2637" i="2"/>
  <c r="L2637" i="2" s="1"/>
  <c r="L2636" i="2"/>
  <c r="K2636" i="2"/>
  <c r="K2635" i="2"/>
  <c r="L2635" i="2" s="1"/>
  <c r="L2634" i="2"/>
  <c r="K2634" i="2"/>
  <c r="K2633" i="2"/>
  <c r="L2633" i="2" s="1"/>
  <c r="K2632" i="2"/>
  <c r="L2632" i="2" s="1"/>
  <c r="K2631" i="2"/>
  <c r="L2631" i="2" s="1"/>
  <c r="L2630" i="2"/>
  <c r="K2630" i="2"/>
  <c r="L2629" i="2"/>
  <c r="K2629" i="2"/>
  <c r="K2628" i="2"/>
  <c r="L2628" i="2" s="1"/>
  <c r="K2627" i="2"/>
  <c r="L2627" i="2" s="1"/>
  <c r="K2626" i="2"/>
  <c r="L2626" i="2" s="1"/>
  <c r="L2625" i="2"/>
  <c r="K2625" i="2"/>
  <c r="K2624" i="2"/>
  <c r="L2624" i="2" s="1"/>
  <c r="K2623" i="2"/>
  <c r="L2623" i="2" s="1"/>
  <c r="L2622" i="2"/>
  <c r="K2622" i="2"/>
  <c r="L2621" i="2"/>
  <c r="K2621" i="2"/>
  <c r="L2620" i="2"/>
  <c r="K2620" i="2"/>
  <c r="K2619" i="2"/>
  <c r="L2619" i="2" s="1"/>
  <c r="K2618" i="2"/>
  <c r="L2618" i="2" s="1"/>
  <c r="K2617" i="2"/>
  <c r="L2617" i="2" s="1"/>
  <c r="L2616" i="2"/>
  <c r="K2616" i="2"/>
  <c r="K2615" i="2"/>
  <c r="L2615" i="2" s="1"/>
  <c r="K2614" i="2"/>
  <c r="L2614" i="2" s="1"/>
  <c r="K2613" i="2"/>
  <c r="L2613" i="2" s="1"/>
  <c r="L2612" i="2"/>
  <c r="K2612" i="2"/>
  <c r="K2611" i="2"/>
  <c r="L2611" i="2" s="1"/>
  <c r="L2610" i="2"/>
  <c r="K2610" i="2"/>
  <c r="K2609" i="2"/>
  <c r="L2609" i="2" s="1"/>
  <c r="L2608" i="2"/>
  <c r="K2608" i="2"/>
  <c r="K2607" i="2"/>
  <c r="L2607" i="2" s="1"/>
  <c r="K2606" i="2"/>
  <c r="L2606" i="2" s="1"/>
  <c r="K2605" i="2"/>
  <c r="L2605" i="2" s="1"/>
  <c r="L2604" i="2"/>
  <c r="K2604" i="2"/>
  <c r="K2603" i="2"/>
  <c r="L2603" i="2" s="1"/>
  <c r="K2602" i="2"/>
  <c r="L2602" i="2" s="1"/>
  <c r="K2601" i="2"/>
  <c r="L2601" i="2" s="1"/>
  <c r="L2600" i="2"/>
  <c r="K2600" i="2"/>
  <c r="K2599" i="2"/>
  <c r="L2599" i="2" s="1"/>
  <c r="K2598" i="2"/>
  <c r="L2598" i="2" s="1"/>
  <c r="K2597" i="2"/>
  <c r="L2597" i="2" s="1"/>
  <c r="L2596" i="2"/>
  <c r="K2596" i="2"/>
  <c r="K2595" i="2"/>
  <c r="L2595" i="2" s="1"/>
  <c r="L2594" i="2"/>
  <c r="K2594" i="2"/>
  <c r="K2593" i="2"/>
  <c r="L2593" i="2" s="1"/>
  <c r="L2592" i="2"/>
  <c r="K2592" i="2"/>
  <c r="K2591" i="2"/>
  <c r="L2591" i="2" s="1"/>
  <c r="K2590" i="2"/>
  <c r="L2590" i="2" s="1"/>
  <c r="K2589" i="2"/>
  <c r="L2589" i="2" s="1"/>
  <c r="L2588" i="2"/>
  <c r="K2588" i="2"/>
  <c r="K2587" i="2"/>
  <c r="L2587" i="2" s="1"/>
  <c r="K2586" i="2"/>
  <c r="L2586" i="2" s="1"/>
  <c r="K2585" i="2"/>
  <c r="L2585" i="2" s="1"/>
  <c r="L2584" i="2"/>
  <c r="K2584" i="2"/>
  <c r="K2583" i="2"/>
  <c r="L2583" i="2" s="1"/>
  <c r="K2582" i="2"/>
  <c r="L2582" i="2" s="1"/>
  <c r="K2581" i="2"/>
  <c r="L2581" i="2" s="1"/>
  <c r="L2580" i="2"/>
  <c r="K2580" i="2"/>
  <c r="K2579" i="2"/>
  <c r="L2579" i="2" s="1"/>
  <c r="L2578" i="2"/>
  <c r="K2578" i="2"/>
  <c r="K2577" i="2"/>
  <c r="L2577" i="2" s="1"/>
  <c r="K2576" i="2"/>
  <c r="L2576" i="2" s="1"/>
  <c r="K2575" i="2"/>
  <c r="L2575" i="2" s="1"/>
  <c r="L2574" i="2"/>
  <c r="K2574" i="2"/>
  <c r="K2573" i="2"/>
  <c r="L2573" i="2" s="1"/>
  <c r="K2572" i="2"/>
  <c r="L2572" i="2" s="1"/>
  <c r="K2571" i="2"/>
  <c r="L2571" i="2" s="1"/>
  <c r="K2570" i="2"/>
  <c r="L2570" i="2" s="1"/>
  <c r="K2569" i="2"/>
  <c r="L2569" i="2" s="1"/>
  <c r="K2568" i="2"/>
  <c r="L2568" i="2" s="1"/>
  <c r="K2567" i="2"/>
  <c r="L2567" i="2" s="1"/>
  <c r="K2566" i="2"/>
  <c r="L2566" i="2" s="1"/>
  <c r="K2565" i="2"/>
  <c r="L2565" i="2" s="1"/>
  <c r="K2564" i="2"/>
  <c r="L2564" i="2" s="1"/>
  <c r="K2563" i="2"/>
  <c r="L2563" i="2" s="1"/>
  <c r="K2562" i="2"/>
  <c r="L2562" i="2" s="1"/>
  <c r="K2561" i="2"/>
  <c r="L2561" i="2" s="1"/>
  <c r="K2560" i="2"/>
  <c r="L2560" i="2" s="1"/>
  <c r="K2559" i="2"/>
  <c r="L2559" i="2" s="1"/>
  <c r="L2558" i="2"/>
  <c r="K2558" i="2"/>
  <c r="K2557" i="2"/>
  <c r="L2557" i="2" s="1"/>
  <c r="K2556" i="2"/>
  <c r="L2556" i="2" s="1"/>
  <c r="K2555" i="2"/>
  <c r="L2555" i="2" s="1"/>
  <c r="K2554" i="2"/>
  <c r="L2554" i="2" s="1"/>
  <c r="K2553" i="2"/>
  <c r="L2553" i="2" s="1"/>
  <c r="K2552" i="2"/>
  <c r="L2552" i="2" s="1"/>
  <c r="K2551" i="2"/>
  <c r="L2551" i="2" s="1"/>
  <c r="L2550" i="2"/>
  <c r="K2550" i="2"/>
  <c r="K2549" i="2"/>
  <c r="L2549" i="2" s="1"/>
  <c r="K2548" i="2"/>
  <c r="L2548" i="2" s="1"/>
  <c r="K2547" i="2"/>
  <c r="L2547" i="2" s="1"/>
  <c r="L2546" i="2"/>
  <c r="K2546" i="2"/>
  <c r="K2545" i="2"/>
  <c r="L2545" i="2" s="1"/>
  <c r="K2544" i="2"/>
  <c r="L2544" i="2" s="1"/>
  <c r="K2543" i="2"/>
  <c r="L2543" i="2" s="1"/>
  <c r="L2542" i="2"/>
  <c r="K2542" i="2"/>
  <c r="K2541" i="2"/>
  <c r="L2541" i="2" s="1"/>
  <c r="K2540" i="2"/>
  <c r="L2540" i="2" s="1"/>
  <c r="K2539" i="2"/>
  <c r="L2539" i="2" s="1"/>
  <c r="K2538" i="2"/>
  <c r="L2538" i="2" s="1"/>
  <c r="K2537" i="2"/>
  <c r="L2537" i="2" s="1"/>
  <c r="K2536" i="2"/>
  <c r="L2536" i="2" s="1"/>
  <c r="K2535" i="2"/>
  <c r="L2535" i="2" s="1"/>
  <c r="K2534" i="2"/>
  <c r="L2534" i="2" s="1"/>
  <c r="K2533" i="2"/>
  <c r="L2533" i="2" s="1"/>
  <c r="K2532" i="2"/>
  <c r="L2532" i="2" s="1"/>
  <c r="K2531" i="2"/>
  <c r="L2531" i="2" s="1"/>
  <c r="K2530" i="2"/>
  <c r="L2530" i="2" s="1"/>
  <c r="K2529" i="2"/>
  <c r="L2529" i="2" s="1"/>
  <c r="K2528" i="2"/>
  <c r="L2528" i="2" s="1"/>
  <c r="K2527" i="2"/>
  <c r="L2527" i="2" s="1"/>
  <c r="L2526" i="2"/>
  <c r="K2526" i="2"/>
  <c r="K2525" i="2"/>
  <c r="L2525" i="2" s="1"/>
  <c r="K2524" i="2"/>
  <c r="L2524" i="2" s="1"/>
  <c r="K2523" i="2"/>
  <c r="L2523" i="2" s="1"/>
  <c r="K2522" i="2"/>
  <c r="L2522" i="2" s="1"/>
  <c r="K2521" i="2"/>
  <c r="L2521" i="2" s="1"/>
  <c r="K2520" i="2"/>
  <c r="L2520" i="2" s="1"/>
  <c r="K2519" i="2"/>
  <c r="L2519" i="2" s="1"/>
  <c r="L2518" i="2"/>
  <c r="K2518" i="2"/>
  <c r="K2517" i="2"/>
  <c r="L2517" i="2" s="1"/>
  <c r="K2516" i="2"/>
  <c r="L2516" i="2" s="1"/>
  <c r="K2515" i="2"/>
  <c r="L2515" i="2" s="1"/>
  <c r="L2514" i="2"/>
  <c r="K2514" i="2"/>
  <c r="K2513" i="2"/>
  <c r="L2513" i="2" s="1"/>
  <c r="K2512" i="2"/>
  <c r="L2512" i="2" s="1"/>
  <c r="K2511" i="2"/>
  <c r="L2511" i="2" s="1"/>
  <c r="L2510" i="2"/>
  <c r="K2510" i="2"/>
  <c r="K2509" i="2"/>
  <c r="L2509" i="2" s="1"/>
  <c r="K2508" i="2"/>
  <c r="L2508" i="2" s="1"/>
  <c r="K2507" i="2"/>
  <c r="L2507" i="2" s="1"/>
  <c r="K2506" i="2"/>
  <c r="L2506" i="2" s="1"/>
  <c r="K2505" i="2"/>
  <c r="L2505" i="2" s="1"/>
  <c r="K2504" i="2"/>
  <c r="L2504" i="2" s="1"/>
  <c r="K2503" i="2"/>
  <c r="L2503" i="2" s="1"/>
  <c r="K2502" i="2"/>
  <c r="L2502" i="2" s="1"/>
  <c r="K2501" i="2"/>
  <c r="L2501" i="2" s="1"/>
  <c r="K2500" i="2"/>
  <c r="L2500" i="2" s="1"/>
  <c r="K2499" i="2"/>
  <c r="L2499" i="2" s="1"/>
  <c r="K2498" i="2"/>
  <c r="L2498" i="2" s="1"/>
  <c r="K2497" i="2"/>
  <c r="L2497" i="2" s="1"/>
  <c r="K2496" i="2"/>
  <c r="L2496" i="2" s="1"/>
  <c r="K2495" i="2"/>
  <c r="L2495" i="2" s="1"/>
  <c r="L2494" i="2"/>
  <c r="K2494" i="2"/>
  <c r="K2493" i="2"/>
  <c r="L2493" i="2" s="1"/>
  <c r="K2492" i="2"/>
  <c r="L2492" i="2" s="1"/>
  <c r="K2491" i="2"/>
  <c r="L2491" i="2" s="1"/>
  <c r="K2490" i="2"/>
  <c r="L2490" i="2" s="1"/>
  <c r="K2489" i="2"/>
  <c r="L2489" i="2" s="1"/>
  <c r="K2488" i="2"/>
  <c r="L2488" i="2" s="1"/>
  <c r="K2487" i="2"/>
  <c r="L2487" i="2" s="1"/>
  <c r="L2486" i="2"/>
  <c r="K2486" i="2"/>
  <c r="K2485" i="2"/>
  <c r="L2485" i="2" s="1"/>
  <c r="K2484" i="2"/>
  <c r="L2484" i="2" s="1"/>
  <c r="K2483" i="2"/>
  <c r="L2483" i="2" s="1"/>
  <c r="L2482" i="2"/>
  <c r="K2482" i="2"/>
  <c r="K2481" i="2"/>
  <c r="L2481" i="2" s="1"/>
  <c r="K2480" i="2"/>
  <c r="L2480" i="2" s="1"/>
  <c r="K2479" i="2"/>
  <c r="L2479" i="2" s="1"/>
  <c r="L2478" i="2"/>
  <c r="K2478" i="2"/>
  <c r="K2477" i="2"/>
  <c r="L2477" i="2" s="1"/>
  <c r="K2476" i="2"/>
  <c r="L2476" i="2" s="1"/>
  <c r="K2475" i="2"/>
  <c r="L2475" i="2" s="1"/>
  <c r="K2474" i="2"/>
  <c r="L2474" i="2" s="1"/>
  <c r="K2473" i="2"/>
  <c r="L2473" i="2" s="1"/>
  <c r="K2472" i="2"/>
  <c r="L2472" i="2" s="1"/>
  <c r="K2471" i="2"/>
  <c r="L2471" i="2" s="1"/>
  <c r="K2470" i="2"/>
  <c r="L2470" i="2" s="1"/>
  <c r="K2469" i="2"/>
  <c r="L2469" i="2" s="1"/>
  <c r="K2468" i="2"/>
  <c r="L2468" i="2" s="1"/>
  <c r="K2467" i="2"/>
  <c r="L2467" i="2" s="1"/>
  <c r="K2466" i="2"/>
  <c r="L2466" i="2" s="1"/>
  <c r="K2465" i="2"/>
  <c r="L2465" i="2" s="1"/>
  <c r="K2464" i="2"/>
  <c r="L2464" i="2" s="1"/>
  <c r="K2463" i="2"/>
  <c r="L2463" i="2" s="1"/>
  <c r="L2462" i="2"/>
  <c r="K2462" i="2"/>
  <c r="K2461" i="2"/>
  <c r="L2461" i="2" s="1"/>
  <c r="K2460" i="2"/>
  <c r="L2460" i="2" s="1"/>
  <c r="K2459" i="2"/>
  <c r="L2459" i="2" s="1"/>
  <c r="K2458" i="2"/>
  <c r="L2458" i="2" s="1"/>
  <c r="K2457" i="2"/>
  <c r="L2457" i="2" s="1"/>
  <c r="K2456" i="2"/>
  <c r="L2456" i="2" s="1"/>
  <c r="K2455" i="2"/>
  <c r="L2455" i="2" s="1"/>
  <c r="L2454" i="2"/>
  <c r="K2454" i="2"/>
  <c r="K2453" i="2"/>
  <c r="L2453" i="2" s="1"/>
  <c r="K2452" i="2"/>
  <c r="L2452" i="2" s="1"/>
  <c r="K2451" i="2"/>
  <c r="L2451" i="2" s="1"/>
  <c r="L2450" i="2"/>
  <c r="K2450" i="2"/>
  <c r="K2449" i="2"/>
  <c r="L2449" i="2" s="1"/>
  <c r="K2448" i="2"/>
  <c r="L2448" i="2" s="1"/>
  <c r="K2447" i="2"/>
  <c r="L2447" i="2" s="1"/>
  <c r="L2446" i="2"/>
  <c r="K2446" i="2"/>
  <c r="K2445" i="2"/>
  <c r="L2445" i="2" s="1"/>
  <c r="K2444" i="2"/>
  <c r="L2444" i="2" s="1"/>
  <c r="K2443" i="2"/>
  <c r="L2443" i="2" s="1"/>
  <c r="K2442" i="2"/>
  <c r="L2442" i="2" s="1"/>
  <c r="K2441" i="2"/>
  <c r="L2441" i="2" s="1"/>
  <c r="K2440" i="2"/>
  <c r="L2440" i="2" s="1"/>
  <c r="K2439" i="2"/>
  <c r="L2439" i="2" s="1"/>
  <c r="K2438" i="2"/>
  <c r="L2438" i="2" s="1"/>
  <c r="K2437" i="2"/>
  <c r="L2437" i="2" s="1"/>
  <c r="K2436" i="2"/>
  <c r="L2436" i="2" s="1"/>
  <c r="K2435" i="2"/>
  <c r="L2435" i="2" s="1"/>
  <c r="K2434" i="2"/>
  <c r="L2434" i="2" s="1"/>
  <c r="K2433" i="2"/>
  <c r="L2433" i="2" s="1"/>
  <c r="K2432" i="2"/>
  <c r="L2432" i="2" s="1"/>
  <c r="K2431" i="2"/>
  <c r="L2431" i="2" s="1"/>
  <c r="L2430" i="2"/>
  <c r="K2430" i="2"/>
  <c r="K2429" i="2"/>
  <c r="L2429" i="2" s="1"/>
  <c r="K2428" i="2"/>
  <c r="L2428" i="2" s="1"/>
  <c r="K2427" i="2"/>
  <c r="L2427" i="2" s="1"/>
  <c r="K2426" i="2"/>
  <c r="L2426" i="2" s="1"/>
  <c r="K2425" i="2"/>
  <c r="L2425" i="2" s="1"/>
  <c r="K2424" i="2"/>
  <c r="L2424" i="2" s="1"/>
  <c r="K2423" i="2"/>
  <c r="L2423" i="2" s="1"/>
  <c r="L2422" i="2"/>
  <c r="K2422" i="2"/>
  <c r="K2421" i="2"/>
  <c r="L2421" i="2" s="1"/>
  <c r="K2420" i="2"/>
  <c r="L2420" i="2" s="1"/>
  <c r="K2419" i="2"/>
  <c r="L2419" i="2" s="1"/>
  <c r="L2418" i="2"/>
  <c r="K2418" i="2"/>
  <c r="K2417" i="2"/>
  <c r="L2417" i="2" s="1"/>
  <c r="K2416" i="2"/>
  <c r="L2416" i="2" s="1"/>
  <c r="K2415" i="2"/>
  <c r="L2415" i="2" s="1"/>
  <c r="L2414" i="2"/>
  <c r="K2414" i="2"/>
  <c r="K2413" i="2"/>
  <c r="L2413" i="2" s="1"/>
  <c r="K2412" i="2"/>
  <c r="L2412" i="2" s="1"/>
  <c r="K2411" i="2"/>
  <c r="L2411" i="2" s="1"/>
  <c r="K2410" i="2"/>
  <c r="L2410" i="2" s="1"/>
  <c r="K2409" i="2"/>
  <c r="L2409" i="2" s="1"/>
  <c r="K2408" i="2"/>
  <c r="L2408" i="2" s="1"/>
  <c r="K2407" i="2"/>
  <c r="L2407" i="2" s="1"/>
  <c r="K2406" i="2"/>
  <c r="L2406" i="2" s="1"/>
  <c r="K2405" i="2"/>
  <c r="L2405" i="2" s="1"/>
  <c r="K2404" i="2"/>
  <c r="L2404" i="2" s="1"/>
  <c r="K2403" i="2"/>
  <c r="L2403" i="2" s="1"/>
  <c r="K2402" i="2"/>
  <c r="L2402" i="2" s="1"/>
  <c r="K2401" i="2"/>
  <c r="L2401" i="2" s="1"/>
  <c r="K2400" i="2"/>
  <c r="L2400" i="2" s="1"/>
  <c r="K2399" i="2"/>
  <c r="L2399" i="2" s="1"/>
  <c r="L2398" i="2"/>
  <c r="K2398" i="2"/>
  <c r="K2397" i="2"/>
  <c r="L2397" i="2" s="1"/>
  <c r="K2396" i="2"/>
  <c r="L2396" i="2" s="1"/>
  <c r="K2395" i="2"/>
  <c r="L2395" i="2" s="1"/>
  <c r="K2394" i="2"/>
  <c r="L2394" i="2" s="1"/>
  <c r="K2393" i="2"/>
  <c r="L2393" i="2" s="1"/>
  <c r="K2392" i="2"/>
  <c r="L2392" i="2" s="1"/>
  <c r="K2391" i="2"/>
  <c r="L2391" i="2" s="1"/>
  <c r="L2390" i="2"/>
  <c r="K2390" i="2"/>
  <c r="K2389" i="2"/>
  <c r="L2389" i="2" s="1"/>
  <c r="K2388" i="2"/>
  <c r="L2388" i="2" s="1"/>
  <c r="K2387" i="2"/>
  <c r="L2387" i="2" s="1"/>
  <c r="L2386" i="2"/>
  <c r="K2386" i="2"/>
  <c r="K2385" i="2"/>
  <c r="L2385" i="2" s="1"/>
  <c r="K2384" i="2"/>
  <c r="L2384" i="2" s="1"/>
  <c r="K2383" i="2"/>
  <c r="L2383" i="2" s="1"/>
  <c r="L2382" i="2"/>
  <c r="K2382" i="2"/>
  <c r="K2381" i="2"/>
  <c r="L2381" i="2" s="1"/>
  <c r="K2380" i="2"/>
  <c r="L2380" i="2" s="1"/>
  <c r="K2379" i="2"/>
  <c r="L2379" i="2" s="1"/>
  <c r="K2378" i="2"/>
  <c r="L2378" i="2" s="1"/>
  <c r="K2377" i="2"/>
  <c r="L2377" i="2" s="1"/>
  <c r="K2376" i="2"/>
  <c r="L2376" i="2" s="1"/>
  <c r="K2375" i="2"/>
  <c r="L2375" i="2" s="1"/>
  <c r="K2374" i="2"/>
  <c r="L2374" i="2" s="1"/>
  <c r="K2373" i="2"/>
  <c r="L2373" i="2" s="1"/>
  <c r="K2372" i="2"/>
  <c r="L2372" i="2" s="1"/>
  <c r="K2371" i="2"/>
  <c r="L2371" i="2" s="1"/>
  <c r="K2370" i="2"/>
  <c r="L2370" i="2" s="1"/>
  <c r="K2369" i="2"/>
  <c r="L2369" i="2" s="1"/>
  <c r="K2368" i="2"/>
  <c r="L2368" i="2" s="1"/>
  <c r="K2367" i="2"/>
  <c r="L2367" i="2" s="1"/>
  <c r="L2366" i="2"/>
  <c r="K2366" i="2"/>
  <c r="K2365" i="2"/>
  <c r="L2365" i="2" s="1"/>
  <c r="K2364" i="2"/>
  <c r="L2364" i="2" s="1"/>
  <c r="K2363" i="2"/>
  <c r="L2363" i="2" s="1"/>
  <c r="K2362" i="2"/>
  <c r="L2362" i="2" s="1"/>
  <c r="K2361" i="2"/>
  <c r="L2361" i="2" s="1"/>
  <c r="K2360" i="2"/>
  <c r="L2360" i="2" s="1"/>
  <c r="K2359" i="2"/>
  <c r="L2359" i="2" s="1"/>
  <c r="L2358" i="2"/>
  <c r="K2358" i="2"/>
  <c r="K2357" i="2"/>
  <c r="L2357" i="2" s="1"/>
  <c r="K2356" i="2"/>
  <c r="L2356" i="2" s="1"/>
  <c r="K2355" i="2"/>
  <c r="L2355" i="2" s="1"/>
  <c r="L2354" i="2"/>
  <c r="K2354" i="2"/>
  <c r="K2353" i="2"/>
  <c r="L2353" i="2" s="1"/>
  <c r="K2352" i="2"/>
  <c r="L2352" i="2" s="1"/>
  <c r="K2351" i="2"/>
  <c r="L2351" i="2" s="1"/>
  <c r="L2350" i="2"/>
  <c r="K2350" i="2"/>
  <c r="K2349" i="2"/>
  <c r="L2349" i="2" s="1"/>
  <c r="K2348" i="2"/>
  <c r="L2348" i="2" s="1"/>
  <c r="K2347" i="2"/>
  <c r="L2347" i="2" s="1"/>
  <c r="K2346" i="2"/>
  <c r="L2346" i="2" s="1"/>
  <c r="K2345" i="2"/>
  <c r="L2345" i="2" s="1"/>
  <c r="K2344" i="2"/>
  <c r="L2344" i="2" s="1"/>
  <c r="K2343" i="2"/>
  <c r="L2343" i="2" s="1"/>
  <c r="K2342" i="2"/>
  <c r="L2342" i="2" s="1"/>
  <c r="K2341" i="2"/>
  <c r="L2341" i="2" s="1"/>
  <c r="K2340" i="2"/>
  <c r="L2340" i="2" s="1"/>
  <c r="K2339" i="2"/>
  <c r="L2339" i="2" s="1"/>
  <c r="K2338" i="2"/>
  <c r="L2338" i="2" s="1"/>
  <c r="K2337" i="2"/>
  <c r="L2337" i="2" s="1"/>
  <c r="K2336" i="2"/>
  <c r="L2336" i="2" s="1"/>
  <c r="K2335" i="2"/>
  <c r="L2335" i="2" s="1"/>
  <c r="L2334" i="2"/>
  <c r="K2334" i="2"/>
  <c r="K2333" i="2"/>
  <c r="L2333" i="2" s="1"/>
  <c r="K2332" i="2"/>
  <c r="L2332" i="2" s="1"/>
  <c r="K2331" i="2"/>
  <c r="L2331" i="2" s="1"/>
  <c r="L2330" i="2"/>
  <c r="K2330" i="2"/>
  <c r="K2329" i="2"/>
  <c r="L2329" i="2" s="1"/>
  <c r="K2328" i="2"/>
  <c r="L2328" i="2" s="1"/>
  <c r="K2327" i="2"/>
  <c r="L2327" i="2" s="1"/>
  <c r="L2326" i="2"/>
  <c r="K2326" i="2"/>
  <c r="K2325" i="2"/>
  <c r="L2325" i="2" s="1"/>
  <c r="K2324" i="2"/>
  <c r="L2324" i="2" s="1"/>
  <c r="K2323" i="2"/>
  <c r="L2323" i="2" s="1"/>
  <c r="L2322" i="2"/>
  <c r="K2322" i="2"/>
  <c r="K2321" i="2"/>
  <c r="L2321" i="2" s="1"/>
  <c r="K2320" i="2"/>
  <c r="L2320" i="2" s="1"/>
  <c r="K2319" i="2"/>
  <c r="L2319" i="2" s="1"/>
  <c r="L2318" i="2"/>
  <c r="K2318" i="2"/>
  <c r="K2317" i="2"/>
  <c r="L2317" i="2" s="1"/>
  <c r="K2316" i="2"/>
  <c r="L2316" i="2" s="1"/>
  <c r="K2315" i="2"/>
  <c r="L2315" i="2" s="1"/>
  <c r="K2314" i="2"/>
  <c r="L2314" i="2" s="1"/>
  <c r="K2313" i="2"/>
  <c r="L2313" i="2" s="1"/>
  <c r="K2312" i="2"/>
  <c r="L2312" i="2" s="1"/>
  <c r="K2311" i="2"/>
  <c r="L2311" i="2" s="1"/>
  <c r="K2310" i="2"/>
  <c r="L2310" i="2" s="1"/>
  <c r="K2309" i="2"/>
  <c r="L2309" i="2" s="1"/>
  <c r="K2308" i="2"/>
  <c r="L2308" i="2" s="1"/>
  <c r="K2307" i="2"/>
  <c r="L2307" i="2" s="1"/>
  <c r="K2306" i="2"/>
  <c r="L2306" i="2" s="1"/>
  <c r="K2305" i="2"/>
  <c r="L2305" i="2" s="1"/>
  <c r="K2304" i="2"/>
  <c r="L2304" i="2" s="1"/>
  <c r="K2303" i="2"/>
  <c r="L2303" i="2" s="1"/>
  <c r="L2302" i="2"/>
  <c r="K2302" i="2"/>
  <c r="K2301" i="2"/>
  <c r="L2301" i="2" s="1"/>
  <c r="K2300" i="2"/>
  <c r="L2300" i="2" s="1"/>
  <c r="K2299" i="2"/>
  <c r="L2299" i="2" s="1"/>
  <c r="L2298" i="2"/>
  <c r="K2298" i="2"/>
  <c r="K2297" i="2"/>
  <c r="L2297" i="2" s="1"/>
  <c r="K2296" i="2"/>
  <c r="L2296" i="2" s="1"/>
  <c r="K2295" i="2"/>
  <c r="L2295" i="2" s="1"/>
  <c r="L2294" i="2"/>
  <c r="K2294" i="2"/>
  <c r="K2293" i="2"/>
  <c r="L2293" i="2" s="1"/>
  <c r="K2292" i="2"/>
  <c r="L2292" i="2" s="1"/>
  <c r="K2291" i="2"/>
  <c r="L2291" i="2" s="1"/>
  <c r="L2290" i="2"/>
  <c r="K2290" i="2"/>
  <c r="K2289" i="2"/>
  <c r="L2289" i="2" s="1"/>
  <c r="K2288" i="2"/>
  <c r="L2288" i="2" s="1"/>
  <c r="K2287" i="2"/>
  <c r="L2287" i="2" s="1"/>
  <c r="L2286" i="2"/>
  <c r="K2286" i="2"/>
  <c r="K2285" i="2"/>
  <c r="L2285" i="2" s="1"/>
  <c r="K2284" i="2"/>
  <c r="L2284" i="2" s="1"/>
  <c r="K2283" i="2"/>
  <c r="L2283" i="2" s="1"/>
  <c r="K2282" i="2"/>
  <c r="L2282" i="2" s="1"/>
  <c r="K2281" i="2"/>
  <c r="L2281" i="2" s="1"/>
  <c r="K2280" i="2"/>
  <c r="L2280" i="2" s="1"/>
  <c r="K2279" i="2"/>
  <c r="L2279" i="2" s="1"/>
  <c r="K2278" i="2"/>
  <c r="L2278" i="2" s="1"/>
  <c r="K2277" i="2"/>
  <c r="L2277" i="2" s="1"/>
  <c r="K2276" i="2"/>
  <c r="L2276" i="2" s="1"/>
  <c r="K2275" i="2"/>
  <c r="L2275" i="2" s="1"/>
  <c r="K2274" i="2"/>
  <c r="L2274" i="2" s="1"/>
  <c r="K2273" i="2"/>
  <c r="L2273" i="2" s="1"/>
  <c r="K2272" i="2"/>
  <c r="L2272" i="2" s="1"/>
  <c r="K2271" i="2"/>
  <c r="L2271" i="2" s="1"/>
  <c r="L2270" i="2"/>
  <c r="K2270" i="2"/>
  <c r="K2269" i="2"/>
  <c r="L2269" i="2" s="1"/>
  <c r="K2268" i="2"/>
  <c r="L2268" i="2" s="1"/>
  <c r="K2267" i="2"/>
  <c r="L2267" i="2" s="1"/>
  <c r="L2266" i="2"/>
  <c r="K2266" i="2"/>
  <c r="K2265" i="2"/>
  <c r="L2265" i="2" s="1"/>
  <c r="K2264" i="2"/>
  <c r="L2264" i="2" s="1"/>
  <c r="K2263" i="2"/>
  <c r="L2263" i="2" s="1"/>
  <c r="L2262" i="2"/>
  <c r="K2262" i="2"/>
  <c r="K2261" i="2"/>
  <c r="L2261" i="2" s="1"/>
  <c r="K2260" i="2"/>
  <c r="L2260" i="2" s="1"/>
  <c r="K2259" i="2"/>
  <c r="L2259" i="2" s="1"/>
  <c r="L2258" i="2"/>
  <c r="K2258" i="2"/>
  <c r="K2257" i="2"/>
  <c r="L2257" i="2" s="1"/>
  <c r="K2256" i="2"/>
  <c r="L2256" i="2" s="1"/>
  <c r="K2255" i="2"/>
  <c r="L2255" i="2" s="1"/>
  <c r="L2254" i="2"/>
  <c r="K2254" i="2"/>
  <c r="K2253" i="2"/>
  <c r="L2253" i="2" s="1"/>
  <c r="K2252" i="2"/>
  <c r="L2252" i="2" s="1"/>
  <c r="K2251" i="2"/>
  <c r="L2251" i="2" s="1"/>
  <c r="K2250" i="2"/>
  <c r="L2250" i="2" s="1"/>
  <c r="K2249" i="2"/>
  <c r="L2249" i="2" s="1"/>
  <c r="K2248" i="2"/>
  <c r="L2248" i="2" s="1"/>
  <c r="K2247" i="2"/>
  <c r="L2247" i="2" s="1"/>
  <c r="K2246" i="2"/>
  <c r="L2246" i="2" s="1"/>
  <c r="K2245" i="2"/>
  <c r="L2245" i="2" s="1"/>
  <c r="K2244" i="2"/>
  <c r="L2244" i="2" s="1"/>
  <c r="K2243" i="2"/>
  <c r="L2243" i="2" s="1"/>
  <c r="K2242" i="2"/>
  <c r="L2242" i="2" s="1"/>
  <c r="K2241" i="2"/>
  <c r="L2241" i="2" s="1"/>
  <c r="K2240" i="2"/>
  <c r="L2240" i="2" s="1"/>
  <c r="K2239" i="2"/>
  <c r="L2239" i="2" s="1"/>
  <c r="L2238" i="2"/>
  <c r="K2238" i="2"/>
  <c r="K2237" i="2"/>
  <c r="L2237" i="2" s="1"/>
  <c r="K2236" i="2"/>
  <c r="L2236" i="2" s="1"/>
  <c r="K2235" i="2"/>
  <c r="L2235" i="2" s="1"/>
  <c r="K2234" i="2"/>
  <c r="L2234" i="2" s="1"/>
  <c r="K2233" i="2"/>
  <c r="L2233" i="2" s="1"/>
  <c r="K2232" i="2"/>
  <c r="L2232" i="2" s="1"/>
  <c r="K2231" i="2"/>
  <c r="L2231" i="2" s="1"/>
  <c r="K2230" i="2"/>
  <c r="L2230" i="2" s="1"/>
  <c r="K2229" i="2"/>
  <c r="L2229" i="2" s="1"/>
  <c r="L2228" i="2"/>
  <c r="K2228" i="2"/>
  <c r="L2227" i="2"/>
  <c r="K2227" i="2"/>
  <c r="L2226" i="2"/>
  <c r="K2226" i="2"/>
  <c r="K2225" i="2"/>
  <c r="L2225" i="2" s="1"/>
  <c r="L2224" i="2"/>
  <c r="K2224" i="2"/>
  <c r="K2223" i="2"/>
  <c r="L2223" i="2" s="1"/>
  <c r="K2222" i="2"/>
  <c r="L2222" i="2" s="1"/>
  <c r="K2221" i="2"/>
  <c r="L2221" i="2" s="1"/>
  <c r="L2220" i="2"/>
  <c r="K2220" i="2"/>
  <c r="K2219" i="2"/>
  <c r="L2219" i="2" s="1"/>
  <c r="K2218" i="2"/>
  <c r="L2218" i="2" s="1"/>
  <c r="K2217" i="2"/>
  <c r="L2217" i="2" s="1"/>
  <c r="L2216" i="2"/>
  <c r="K2216" i="2"/>
  <c r="K2215" i="2"/>
  <c r="L2215" i="2" s="1"/>
  <c r="K2214" i="2"/>
  <c r="L2214" i="2" s="1"/>
  <c r="K2213" i="2"/>
  <c r="L2213" i="2" s="1"/>
  <c r="L2212" i="2"/>
  <c r="K2212" i="2"/>
  <c r="K2211" i="2"/>
  <c r="L2211" i="2" s="1"/>
  <c r="K2210" i="2"/>
  <c r="L2210" i="2" s="1"/>
  <c r="K2209" i="2"/>
  <c r="L2209" i="2" s="1"/>
  <c r="L2208" i="2"/>
  <c r="K2208" i="2"/>
  <c r="K2207" i="2"/>
  <c r="L2207" i="2" s="1"/>
  <c r="K2206" i="2"/>
  <c r="L2206" i="2" s="1"/>
  <c r="K2205" i="2"/>
  <c r="L2205" i="2" s="1"/>
  <c r="L2204" i="2"/>
  <c r="K2204" i="2"/>
  <c r="K2203" i="2"/>
  <c r="L2203" i="2" s="1"/>
  <c r="K2202" i="2"/>
  <c r="L2202" i="2" s="1"/>
  <c r="K2201" i="2"/>
  <c r="L2201" i="2" s="1"/>
  <c r="L2200" i="2"/>
  <c r="K2200" i="2"/>
  <c r="K2199" i="2"/>
  <c r="L2199" i="2" s="1"/>
  <c r="K2198" i="2"/>
  <c r="L2198" i="2" s="1"/>
  <c r="K2197" i="2"/>
  <c r="L2197" i="2" s="1"/>
  <c r="L2196" i="2"/>
  <c r="K2196" i="2"/>
  <c r="K2195" i="2"/>
  <c r="L2195" i="2" s="1"/>
  <c r="K2194" i="2"/>
  <c r="L2194" i="2" s="1"/>
  <c r="K2193" i="2"/>
  <c r="L2193" i="2" s="1"/>
  <c r="L2192" i="2"/>
  <c r="K2192" i="2"/>
  <c r="K2191" i="2"/>
  <c r="L2191" i="2" s="1"/>
  <c r="K2190" i="2"/>
  <c r="L2190" i="2" s="1"/>
  <c r="K2189" i="2"/>
  <c r="L2189" i="2" s="1"/>
  <c r="L2188" i="2"/>
  <c r="K2188" i="2"/>
  <c r="K2187" i="2"/>
  <c r="L2187" i="2" s="1"/>
  <c r="K2186" i="2"/>
  <c r="L2186" i="2" s="1"/>
  <c r="K2185" i="2"/>
  <c r="L2185" i="2" s="1"/>
  <c r="L2184" i="2"/>
  <c r="K2184" i="2"/>
  <c r="K2183" i="2"/>
  <c r="L2183" i="2" s="1"/>
  <c r="K2182" i="2"/>
  <c r="L2182" i="2" s="1"/>
  <c r="K2181" i="2"/>
  <c r="L2181" i="2" s="1"/>
  <c r="L2180" i="2"/>
  <c r="K2180" i="2"/>
  <c r="K2179" i="2"/>
  <c r="L2179" i="2" s="1"/>
  <c r="K2178" i="2"/>
  <c r="L2178" i="2" s="1"/>
  <c r="K2177" i="2"/>
  <c r="L2177" i="2" s="1"/>
  <c r="L2176" i="2"/>
  <c r="K2176" i="2"/>
  <c r="K2175" i="2"/>
  <c r="L2175" i="2" s="1"/>
  <c r="K2174" i="2"/>
  <c r="L2174" i="2" s="1"/>
  <c r="K2173" i="2"/>
  <c r="L2173" i="2" s="1"/>
  <c r="L2172" i="2"/>
  <c r="K2172" i="2"/>
  <c r="K2171" i="2"/>
  <c r="L2171" i="2" s="1"/>
  <c r="K2170" i="2"/>
  <c r="L2170" i="2" s="1"/>
  <c r="K2169" i="2"/>
  <c r="L2169" i="2" s="1"/>
  <c r="L2168" i="2"/>
  <c r="K2168" i="2"/>
  <c r="K2167" i="2"/>
  <c r="L2167" i="2" s="1"/>
  <c r="K2166" i="2"/>
  <c r="L2166" i="2" s="1"/>
  <c r="K2165" i="2"/>
  <c r="L2165" i="2" s="1"/>
  <c r="L2164" i="2"/>
  <c r="K2164" i="2"/>
  <c r="K2163" i="2"/>
  <c r="L2163" i="2" s="1"/>
  <c r="K2162" i="2"/>
  <c r="L2162" i="2" s="1"/>
  <c r="K2161" i="2"/>
  <c r="L2161" i="2" s="1"/>
  <c r="L2160" i="2"/>
  <c r="K2160" i="2"/>
  <c r="K2159" i="2"/>
  <c r="L2159" i="2" s="1"/>
  <c r="K2158" i="2"/>
  <c r="L2158" i="2" s="1"/>
  <c r="K2157" i="2"/>
  <c r="L2157" i="2" s="1"/>
  <c r="L2156" i="2"/>
  <c r="K2156" i="2"/>
  <c r="K2155" i="2"/>
  <c r="L2155" i="2" s="1"/>
  <c r="K2154" i="2"/>
  <c r="L2154" i="2" s="1"/>
  <c r="K2153" i="2"/>
  <c r="L2153" i="2" s="1"/>
  <c r="L2152" i="2"/>
  <c r="K2152" i="2"/>
  <c r="K2151" i="2"/>
  <c r="L2151" i="2" s="1"/>
  <c r="K2150" i="2"/>
  <c r="L2150" i="2" s="1"/>
  <c r="K2149" i="2"/>
  <c r="L2149" i="2" s="1"/>
  <c r="L2148" i="2"/>
  <c r="K2148" i="2"/>
  <c r="K2147" i="2"/>
  <c r="L2147" i="2" s="1"/>
  <c r="K2146" i="2"/>
  <c r="L2146" i="2" s="1"/>
  <c r="K2145" i="2"/>
  <c r="L2145" i="2" s="1"/>
  <c r="L2144" i="2"/>
  <c r="K2144" i="2"/>
  <c r="K2143" i="2"/>
  <c r="L2143" i="2" s="1"/>
  <c r="K2142" i="2"/>
  <c r="L2142" i="2" s="1"/>
  <c r="K2141" i="2"/>
  <c r="L2141" i="2" s="1"/>
  <c r="L2140" i="2"/>
  <c r="K2140" i="2"/>
  <c r="K2139" i="2"/>
  <c r="L2139" i="2" s="1"/>
  <c r="K2138" i="2"/>
  <c r="L2138" i="2" s="1"/>
  <c r="K2137" i="2"/>
  <c r="L2137" i="2" s="1"/>
  <c r="L2136" i="2"/>
  <c r="K2136" i="2"/>
  <c r="K2135" i="2"/>
  <c r="L2135" i="2" s="1"/>
  <c r="K2134" i="2"/>
  <c r="L2134" i="2" s="1"/>
  <c r="K2133" i="2"/>
  <c r="L2133" i="2" s="1"/>
  <c r="L2132" i="2"/>
  <c r="K2132" i="2"/>
  <c r="K2131" i="2"/>
  <c r="L2131" i="2" s="1"/>
  <c r="K2130" i="2"/>
  <c r="L2130" i="2" s="1"/>
  <c r="K2129" i="2"/>
  <c r="L2129" i="2" s="1"/>
  <c r="L2128" i="2"/>
  <c r="K2128" i="2"/>
  <c r="K2127" i="2"/>
  <c r="L2127" i="2" s="1"/>
  <c r="K2126" i="2"/>
  <c r="L2126" i="2" s="1"/>
  <c r="K2125" i="2"/>
  <c r="L2125" i="2" s="1"/>
  <c r="L2124" i="2"/>
  <c r="K2124" i="2"/>
  <c r="K2123" i="2"/>
  <c r="L2123" i="2" s="1"/>
  <c r="K2122" i="2"/>
  <c r="L2122" i="2" s="1"/>
  <c r="K2121" i="2"/>
  <c r="L2121" i="2" s="1"/>
  <c r="L2120" i="2"/>
  <c r="K2120" i="2"/>
  <c r="K2119" i="2"/>
  <c r="L2119" i="2" s="1"/>
  <c r="K2118" i="2"/>
  <c r="L2118" i="2" s="1"/>
  <c r="K2117" i="2"/>
  <c r="L2117" i="2" s="1"/>
  <c r="L2116" i="2"/>
  <c r="K2116" i="2"/>
  <c r="K2115" i="2"/>
  <c r="L2115" i="2" s="1"/>
  <c r="K2114" i="2"/>
  <c r="L2114" i="2" s="1"/>
  <c r="K2113" i="2"/>
  <c r="L2113" i="2" s="1"/>
  <c r="L2112" i="2"/>
  <c r="K2112" i="2"/>
  <c r="K2111" i="2"/>
  <c r="L2111" i="2" s="1"/>
  <c r="K2110" i="2"/>
  <c r="L2110" i="2" s="1"/>
  <c r="K2109" i="2"/>
  <c r="L2109" i="2" s="1"/>
  <c r="L2108" i="2"/>
  <c r="K2108" i="2"/>
  <c r="K2107" i="2"/>
  <c r="L2107" i="2" s="1"/>
  <c r="K2106" i="2"/>
  <c r="L2106" i="2" s="1"/>
  <c r="K2105" i="2"/>
  <c r="L2105" i="2" s="1"/>
  <c r="L2104" i="2"/>
  <c r="K2104" i="2"/>
  <c r="K2103" i="2"/>
  <c r="L2103" i="2" s="1"/>
  <c r="K2102" i="2"/>
  <c r="L2102" i="2" s="1"/>
  <c r="K2101" i="2"/>
  <c r="L2101" i="2" s="1"/>
  <c r="L2100" i="2"/>
  <c r="K2100" i="2"/>
  <c r="K2099" i="2"/>
  <c r="L2099" i="2" s="1"/>
  <c r="K2098" i="2"/>
  <c r="L2098" i="2" s="1"/>
  <c r="K2097" i="2"/>
  <c r="L2097" i="2" s="1"/>
  <c r="L2096" i="2"/>
  <c r="K2096" i="2"/>
  <c r="K2095" i="2"/>
  <c r="L2095" i="2" s="1"/>
  <c r="K2094" i="2"/>
  <c r="L2094" i="2" s="1"/>
  <c r="K2093" i="2"/>
  <c r="L2093" i="2" s="1"/>
  <c r="L2092" i="2"/>
  <c r="K2092" i="2"/>
  <c r="K2091" i="2"/>
  <c r="L2091" i="2" s="1"/>
  <c r="K2090" i="2"/>
  <c r="L2090" i="2" s="1"/>
  <c r="K2089" i="2"/>
  <c r="L2089" i="2" s="1"/>
  <c r="L2088" i="2"/>
  <c r="K2088" i="2"/>
  <c r="K2087" i="2"/>
  <c r="L2087" i="2" s="1"/>
  <c r="K2086" i="2"/>
  <c r="L2086" i="2" s="1"/>
  <c r="K2085" i="2"/>
  <c r="L2085" i="2" s="1"/>
  <c r="L2084" i="2"/>
  <c r="K2084" i="2"/>
  <c r="K2083" i="2"/>
  <c r="L2083" i="2" s="1"/>
  <c r="K2082" i="2"/>
  <c r="L2082" i="2" s="1"/>
  <c r="K2081" i="2"/>
  <c r="L2081" i="2" s="1"/>
  <c r="L2080" i="2"/>
  <c r="K2080" i="2"/>
  <c r="K2079" i="2"/>
  <c r="L2079" i="2" s="1"/>
  <c r="K2078" i="2"/>
  <c r="L2078" i="2" s="1"/>
  <c r="K2077" i="2"/>
  <c r="L2077" i="2" s="1"/>
  <c r="L2076" i="2"/>
  <c r="K2076" i="2"/>
  <c r="K2075" i="2"/>
  <c r="L2075" i="2" s="1"/>
  <c r="K2074" i="2"/>
  <c r="L2074" i="2" s="1"/>
  <c r="K2073" i="2"/>
  <c r="L2073" i="2" s="1"/>
  <c r="L2072" i="2"/>
  <c r="K2072" i="2"/>
  <c r="K2071" i="2"/>
  <c r="L2071" i="2" s="1"/>
  <c r="K2070" i="2"/>
  <c r="L2070" i="2" s="1"/>
  <c r="K2069" i="2"/>
  <c r="L2069" i="2" s="1"/>
  <c r="L2068" i="2"/>
  <c r="K2068" i="2"/>
  <c r="K2067" i="2"/>
  <c r="L2067" i="2" s="1"/>
  <c r="K2066" i="2"/>
  <c r="L2066" i="2" s="1"/>
  <c r="K2065" i="2"/>
  <c r="L2065" i="2" s="1"/>
  <c r="L2064" i="2"/>
  <c r="K2064" i="2"/>
  <c r="K2063" i="2"/>
  <c r="L2063" i="2" s="1"/>
  <c r="K2062" i="2"/>
  <c r="L2062" i="2" s="1"/>
  <c r="K2061" i="2"/>
  <c r="L2061" i="2" s="1"/>
  <c r="L2060" i="2"/>
  <c r="K2060" i="2"/>
  <c r="K2059" i="2"/>
  <c r="L2059" i="2" s="1"/>
  <c r="K2058" i="2"/>
  <c r="L2058" i="2" s="1"/>
  <c r="K2057" i="2"/>
  <c r="L2057" i="2" s="1"/>
  <c r="L2056" i="2"/>
  <c r="K2056" i="2"/>
  <c r="K2055" i="2"/>
  <c r="L2055" i="2" s="1"/>
  <c r="K2054" i="2"/>
  <c r="L2054" i="2" s="1"/>
  <c r="K2053" i="2"/>
  <c r="L2053" i="2" s="1"/>
  <c r="L2052" i="2"/>
  <c r="K2052" i="2"/>
  <c r="K2051" i="2"/>
  <c r="L2051" i="2" s="1"/>
  <c r="K2050" i="2"/>
  <c r="L2050" i="2" s="1"/>
  <c r="K2049" i="2"/>
  <c r="L2049" i="2" s="1"/>
  <c r="L2048" i="2"/>
  <c r="K2048" i="2"/>
  <c r="K2047" i="2"/>
  <c r="L2047" i="2" s="1"/>
  <c r="K2046" i="2"/>
  <c r="L2046" i="2" s="1"/>
  <c r="K2045" i="2"/>
  <c r="L2045" i="2" s="1"/>
  <c r="L2044" i="2"/>
  <c r="K2044" i="2"/>
  <c r="K2043" i="2"/>
  <c r="L2043" i="2" s="1"/>
  <c r="K2042" i="2"/>
  <c r="L2042" i="2" s="1"/>
  <c r="K2041" i="2"/>
  <c r="L2041" i="2" s="1"/>
  <c r="L2040" i="2"/>
  <c r="K2040" i="2"/>
  <c r="K2039" i="2"/>
  <c r="L2039" i="2" s="1"/>
  <c r="K2038" i="2"/>
  <c r="L2038" i="2" s="1"/>
  <c r="K2037" i="2"/>
  <c r="L2037" i="2" s="1"/>
  <c r="L2036" i="2"/>
  <c r="K2036" i="2"/>
  <c r="K2035" i="2"/>
  <c r="L2035" i="2" s="1"/>
  <c r="K2034" i="2"/>
  <c r="L2034" i="2" s="1"/>
  <c r="K2033" i="2"/>
  <c r="L2033" i="2" s="1"/>
  <c r="L2032" i="2"/>
  <c r="K2032" i="2"/>
  <c r="K2031" i="2"/>
  <c r="L2031" i="2" s="1"/>
  <c r="K2030" i="2"/>
  <c r="L2030" i="2" s="1"/>
  <c r="K2029" i="2"/>
  <c r="L2029" i="2" s="1"/>
  <c r="L2028" i="2"/>
  <c r="K2028" i="2"/>
  <c r="K2027" i="2"/>
  <c r="L2027" i="2" s="1"/>
  <c r="K2026" i="2"/>
  <c r="L2026" i="2" s="1"/>
  <c r="K2025" i="2"/>
  <c r="L2025" i="2" s="1"/>
  <c r="L2024" i="2"/>
  <c r="K2024" i="2"/>
  <c r="K2023" i="2"/>
  <c r="L2023" i="2" s="1"/>
  <c r="K2022" i="2"/>
  <c r="L2022" i="2" s="1"/>
  <c r="K2021" i="2"/>
  <c r="L2021" i="2" s="1"/>
  <c r="L2020" i="2"/>
  <c r="K2020" i="2"/>
  <c r="K2019" i="2"/>
  <c r="L2019" i="2" s="1"/>
  <c r="K2018" i="2"/>
  <c r="L2018" i="2" s="1"/>
  <c r="K2017" i="2"/>
  <c r="L2017" i="2" s="1"/>
  <c r="L2016" i="2"/>
  <c r="K2016" i="2"/>
  <c r="K2015" i="2"/>
  <c r="L2015" i="2" s="1"/>
  <c r="K2014" i="2"/>
  <c r="L2014" i="2" s="1"/>
  <c r="K2013" i="2"/>
  <c r="L2013" i="2" s="1"/>
  <c r="L2012" i="2"/>
  <c r="K2012" i="2"/>
  <c r="K2011" i="2"/>
  <c r="L2011" i="2" s="1"/>
  <c r="K2010" i="2"/>
  <c r="L2010" i="2" s="1"/>
  <c r="K2009" i="2"/>
  <c r="L2009" i="2" s="1"/>
  <c r="L2008" i="2"/>
  <c r="K2008" i="2"/>
  <c r="K2007" i="2"/>
  <c r="L2007" i="2" s="1"/>
  <c r="K2006" i="2"/>
  <c r="L2006" i="2" s="1"/>
  <c r="K2005" i="2"/>
  <c r="L2005" i="2" s="1"/>
  <c r="L2004" i="2"/>
  <c r="K2004" i="2"/>
  <c r="K2003" i="2"/>
  <c r="L2003" i="2" s="1"/>
  <c r="K2002" i="2"/>
  <c r="L2002" i="2" s="1"/>
  <c r="K2001" i="2"/>
  <c r="L2001" i="2" s="1"/>
  <c r="L2000" i="2"/>
  <c r="K2000" i="2"/>
  <c r="K1999" i="2"/>
  <c r="L1999" i="2" s="1"/>
  <c r="K1998" i="2"/>
  <c r="L1998" i="2" s="1"/>
  <c r="K1997" i="2"/>
  <c r="L1997" i="2" s="1"/>
  <c r="L1996" i="2"/>
  <c r="K1996" i="2"/>
  <c r="K1995" i="2"/>
  <c r="L1995" i="2" s="1"/>
  <c r="K1994" i="2"/>
  <c r="L1994" i="2" s="1"/>
  <c r="K1993" i="2"/>
  <c r="L1993" i="2" s="1"/>
  <c r="L1992" i="2"/>
  <c r="K1992" i="2"/>
  <c r="K1991" i="2"/>
  <c r="L1991" i="2" s="1"/>
  <c r="K1990" i="2"/>
  <c r="L1990" i="2" s="1"/>
  <c r="K1989" i="2"/>
  <c r="L1989" i="2" s="1"/>
  <c r="L1988" i="2"/>
  <c r="K1988" i="2"/>
  <c r="K1987" i="2"/>
  <c r="L1987" i="2" s="1"/>
  <c r="K1986" i="2"/>
  <c r="L1986" i="2" s="1"/>
  <c r="K1985" i="2"/>
  <c r="L1985" i="2" s="1"/>
  <c r="L1984" i="2"/>
  <c r="K1984" i="2"/>
  <c r="K1983" i="2"/>
  <c r="L1983" i="2" s="1"/>
  <c r="K1982" i="2"/>
  <c r="L1982" i="2" s="1"/>
  <c r="K1981" i="2"/>
  <c r="L1981" i="2" s="1"/>
  <c r="L1980" i="2"/>
  <c r="K1980" i="2"/>
  <c r="K1979" i="2"/>
  <c r="L1979" i="2" s="1"/>
  <c r="K1978" i="2"/>
  <c r="L1978" i="2" s="1"/>
  <c r="K1977" i="2"/>
  <c r="L1977" i="2" s="1"/>
  <c r="L1976" i="2"/>
  <c r="K1976" i="2"/>
  <c r="K1975" i="2"/>
  <c r="L1975" i="2" s="1"/>
  <c r="K1974" i="2"/>
  <c r="L1974" i="2" s="1"/>
  <c r="K1973" i="2"/>
  <c r="L1973" i="2" s="1"/>
  <c r="L1972" i="2"/>
  <c r="K1972" i="2"/>
  <c r="K1971" i="2"/>
  <c r="L1971" i="2" s="1"/>
  <c r="K1970" i="2"/>
  <c r="L1970" i="2" s="1"/>
  <c r="K1969" i="2"/>
  <c r="L1969" i="2" s="1"/>
  <c r="L1968" i="2"/>
  <c r="K1968" i="2"/>
  <c r="K1967" i="2"/>
  <c r="L1967" i="2" s="1"/>
  <c r="K1966" i="2"/>
  <c r="L1966" i="2" s="1"/>
  <c r="K1965" i="2"/>
  <c r="L1965" i="2" s="1"/>
  <c r="L1964" i="2"/>
  <c r="K1964" i="2"/>
  <c r="K1963" i="2"/>
  <c r="L1963" i="2" s="1"/>
  <c r="K1962" i="2"/>
  <c r="L1962" i="2" s="1"/>
  <c r="K1961" i="2"/>
  <c r="L1961" i="2" s="1"/>
  <c r="L1960" i="2"/>
  <c r="K1960" i="2"/>
  <c r="K1959" i="2"/>
  <c r="L1959" i="2" s="1"/>
  <c r="K1958" i="2"/>
  <c r="L1958" i="2" s="1"/>
  <c r="K1957" i="2"/>
  <c r="L1957" i="2" s="1"/>
  <c r="L1956" i="2"/>
  <c r="K1956" i="2"/>
  <c r="K1955" i="2"/>
  <c r="L1955" i="2" s="1"/>
  <c r="K1954" i="2"/>
  <c r="L1954" i="2" s="1"/>
  <c r="K1953" i="2"/>
  <c r="L1953" i="2" s="1"/>
  <c r="L1952" i="2"/>
  <c r="K1952" i="2"/>
  <c r="K1951" i="2"/>
  <c r="L1951" i="2" s="1"/>
  <c r="K1950" i="2"/>
  <c r="L1950" i="2" s="1"/>
  <c r="K1949" i="2"/>
  <c r="L1949" i="2" s="1"/>
  <c r="L1948" i="2"/>
  <c r="K1948" i="2"/>
  <c r="K1947" i="2"/>
  <c r="L1947" i="2" s="1"/>
  <c r="K1946" i="2"/>
  <c r="L1946" i="2" s="1"/>
  <c r="K1945" i="2"/>
  <c r="L1945" i="2" s="1"/>
  <c r="L1944" i="2"/>
  <c r="K1944" i="2"/>
  <c r="K1943" i="2"/>
  <c r="L1943" i="2" s="1"/>
  <c r="K1942" i="2"/>
  <c r="L1942" i="2" s="1"/>
  <c r="K1941" i="2"/>
  <c r="L1941" i="2" s="1"/>
  <c r="L1940" i="2"/>
  <c r="K1940" i="2"/>
  <c r="K1939" i="2"/>
  <c r="L1939" i="2" s="1"/>
  <c r="K1938" i="2"/>
  <c r="L1938" i="2" s="1"/>
  <c r="K1937" i="2"/>
  <c r="L1937" i="2" s="1"/>
  <c r="L1936" i="2"/>
  <c r="K1936" i="2"/>
  <c r="K1935" i="2"/>
  <c r="L1935" i="2" s="1"/>
  <c r="K1934" i="2"/>
  <c r="L1934" i="2" s="1"/>
  <c r="K1933" i="2"/>
  <c r="L1933" i="2" s="1"/>
  <c r="L1932" i="2"/>
  <c r="K1932" i="2"/>
  <c r="K1931" i="2"/>
  <c r="L1931" i="2" s="1"/>
  <c r="K1930" i="2"/>
  <c r="L1930" i="2" s="1"/>
  <c r="K1929" i="2"/>
  <c r="L1929" i="2" s="1"/>
  <c r="L1928" i="2"/>
  <c r="K1928" i="2"/>
  <c r="K1927" i="2"/>
  <c r="L1927" i="2" s="1"/>
  <c r="K1926" i="2"/>
  <c r="L1926" i="2" s="1"/>
  <c r="K1925" i="2"/>
  <c r="L1925" i="2" s="1"/>
  <c r="L1924" i="2"/>
  <c r="K1924" i="2"/>
  <c r="K1923" i="2"/>
  <c r="L1923" i="2" s="1"/>
  <c r="K1922" i="2"/>
  <c r="L1922" i="2" s="1"/>
  <c r="K1921" i="2"/>
  <c r="L1921" i="2" s="1"/>
  <c r="L1920" i="2"/>
  <c r="K1920" i="2"/>
  <c r="K1919" i="2"/>
  <c r="L1919" i="2" s="1"/>
  <c r="K1918" i="2"/>
  <c r="L1918" i="2" s="1"/>
  <c r="K1917" i="2"/>
  <c r="L1917" i="2" s="1"/>
  <c r="L1916" i="2"/>
  <c r="K1916" i="2"/>
  <c r="K1915" i="2"/>
  <c r="L1915" i="2" s="1"/>
  <c r="K1914" i="2"/>
  <c r="L1914" i="2" s="1"/>
  <c r="K1913" i="2"/>
  <c r="L1913" i="2" s="1"/>
  <c r="L1912" i="2"/>
  <c r="K1912" i="2"/>
  <c r="K1911" i="2"/>
  <c r="L1911" i="2" s="1"/>
  <c r="K1910" i="2"/>
  <c r="L1910" i="2" s="1"/>
  <c r="K1909" i="2"/>
  <c r="L1909" i="2" s="1"/>
  <c r="L1908" i="2"/>
  <c r="K1908" i="2"/>
  <c r="K1907" i="2"/>
  <c r="L1907" i="2" s="1"/>
  <c r="K1906" i="2"/>
  <c r="L1906" i="2" s="1"/>
  <c r="K1905" i="2"/>
  <c r="L1905" i="2" s="1"/>
  <c r="L1904" i="2"/>
  <c r="K1904" i="2"/>
  <c r="K1903" i="2"/>
  <c r="L1903" i="2" s="1"/>
  <c r="K1902" i="2"/>
  <c r="L1902" i="2" s="1"/>
  <c r="K1901" i="2"/>
  <c r="L1901" i="2" s="1"/>
  <c r="L1900" i="2"/>
  <c r="K1900" i="2"/>
  <c r="K1899" i="2"/>
  <c r="L1899" i="2" s="1"/>
  <c r="K1898" i="2"/>
  <c r="L1898" i="2" s="1"/>
  <c r="K1897" i="2"/>
  <c r="L1897" i="2" s="1"/>
  <c r="L1896" i="2"/>
  <c r="K1896" i="2"/>
  <c r="K1895" i="2"/>
  <c r="L1895" i="2" s="1"/>
  <c r="K1894" i="2"/>
  <c r="L1894" i="2" s="1"/>
  <c r="K1893" i="2"/>
  <c r="L1893" i="2" s="1"/>
  <c r="L1892" i="2"/>
  <c r="K1892" i="2"/>
  <c r="K1891" i="2"/>
  <c r="L1891" i="2" s="1"/>
  <c r="K1890" i="2"/>
  <c r="L1890" i="2" s="1"/>
  <c r="K1889" i="2"/>
  <c r="L1889" i="2" s="1"/>
  <c r="L1888" i="2"/>
  <c r="K1888" i="2"/>
  <c r="K1887" i="2"/>
  <c r="L1887" i="2" s="1"/>
  <c r="K1886" i="2"/>
  <c r="L1886" i="2" s="1"/>
  <c r="K1885" i="2"/>
  <c r="L1885" i="2" s="1"/>
  <c r="L1884" i="2"/>
  <c r="K1884" i="2"/>
  <c r="K1883" i="2"/>
  <c r="L1883" i="2" s="1"/>
  <c r="K1882" i="2"/>
  <c r="L1882" i="2" s="1"/>
  <c r="K1881" i="2"/>
  <c r="L1881" i="2" s="1"/>
  <c r="L1880" i="2"/>
  <c r="K1880" i="2"/>
  <c r="K1879" i="2"/>
  <c r="L1879" i="2" s="1"/>
  <c r="K1878" i="2"/>
  <c r="L1878" i="2" s="1"/>
  <c r="K1877" i="2"/>
  <c r="L1877" i="2" s="1"/>
  <c r="L1876" i="2"/>
  <c r="K1876" i="2"/>
  <c r="K1875" i="2"/>
  <c r="L1875" i="2" s="1"/>
  <c r="K1874" i="2"/>
  <c r="L1874" i="2" s="1"/>
  <c r="K1873" i="2"/>
  <c r="L1873" i="2" s="1"/>
  <c r="L1872" i="2"/>
  <c r="K1872" i="2"/>
  <c r="K1871" i="2"/>
  <c r="L1871" i="2" s="1"/>
  <c r="K1870" i="2"/>
  <c r="L1870" i="2" s="1"/>
  <c r="K1869" i="2"/>
  <c r="L1869" i="2" s="1"/>
  <c r="L1868" i="2"/>
  <c r="K1868" i="2"/>
  <c r="K1867" i="2"/>
  <c r="L1867" i="2" s="1"/>
  <c r="K1866" i="2"/>
  <c r="L1866" i="2" s="1"/>
  <c r="K1865" i="2"/>
  <c r="L1865" i="2" s="1"/>
  <c r="L1864" i="2"/>
  <c r="K1864" i="2"/>
  <c r="K1863" i="2"/>
  <c r="L1863" i="2" s="1"/>
  <c r="K1862" i="2"/>
  <c r="L1862" i="2" s="1"/>
  <c r="K1861" i="2"/>
  <c r="L1861" i="2" s="1"/>
  <c r="L1860" i="2"/>
  <c r="K1860" i="2"/>
  <c r="K1859" i="2"/>
  <c r="L1859" i="2" s="1"/>
  <c r="K1858" i="2"/>
  <c r="L1858" i="2" s="1"/>
  <c r="K1857" i="2"/>
  <c r="L1857" i="2" s="1"/>
  <c r="L1856" i="2"/>
  <c r="K1856" i="2"/>
  <c r="K1855" i="2"/>
  <c r="L1855" i="2" s="1"/>
  <c r="K1854" i="2"/>
  <c r="L1854" i="2" s="1"/>
  <c r="K1853" i="2"/>
  <c r="L1853" i="2" s="1"/>
  <c r="K1852" i="2"/>
  <c r="L1852" i="2" s="1"/>
  <c r="K1851" i="2"/>
  <c r="L1851" i="2" s="1"/>
  <c r="K1850" i="2"/>
  <c r="L1850" i="2" s="1"/>
  <c r="K1849" i="2"/>
  <c r="L1849" i="2" s="1"/>
  <c r="K1848" i="2"/>
  <c r="L1848" i="2" s="1"/>
  <c r="K1847" i="2"/>
  <c r="L1847" i="2" s="1"/>
  <c r="K1846" i="2"/>
  <c r="L1846" i="2" s="1"/>
  <c r="K1845" i="2"/>
  <c r="L1845" i="2" s="1"/>
  <c r="L1844" i="2"/>
  <c r="K1844" i="2"/>
  <c r="K1843" i="2"/>
  <c r="L1843" i="2" s="1"/>
  <c r="K1842" i="2"/>
  <c r="L1842" i="2" s="1"/>
  <c r="K1841" i="2"/>
  <c r="L1841" i="2" s="1"/>
  <c r="L1840" i="2"/>
  <c r="K1840" i="2"/>
  <c r="K1839" i="2"/>
  <c r="L1839" i="2" s="1"/>
  <c r="K1838" i="2"/>
  <c r="L1838" i="2" s="1"/>
  <c r="K1837" i="2"/>
  <c r="L1837" i="2" s="1"/>
  <c r="L1836" i="2"/>
  <c r="K1836" i="2"/>
  <c r="K1835" i="2"/>
  <c r="L1835" i="2" s="1"/>
  <c r="K1834" i="2"/>
  <c r="L1834" i="2" s="1"/>
  <c r="K1833" i="2"/>
  <c r="L1833" i="2" s="1"/>
  <c r="L1832" i="2"/>
  <c r="K1832" i="2"/>
  <c r="K1831" i="2"/>
  <c r="L1831" i="2" s="1"/>
  <c r="K1830" i="2"/>
  <c r="L1830" i="2" s="1"/>
  <c r="K1829" i="2"/>
  <c r="L1829" i="2" s="1"/>
  <c r="L1828" i="2"/>
  <c r="K1828" i="2"/>
  <c r="K1827" i="2"/>
  <c r="L1827" i="2" s="1"/>
  <c r="K1826" i="2"/>
  <c r="L1826" i="2" s="1"/>
  <c r="K1825" i="2"/>
  <c r="L1825" i="2" s="1"/>
  <c r="K1824" i="2"/>
  <c r="L1824" i="2" s="1"/>
  <c r="K1823" i="2"/>
  <c r="L1823" i="2" s="1"/>
  <c r="K1822" i="2"/>
  <c r="L1822" i="2" s="1"/>
  <c r="K1821" i="2"/>
  <c r="L1821" i="2" s="1"/>
  <c r="K1820" i="2"/>
  <c r="L1820" i="2" s="1"/>
  <c r="K1819" i="2"/>
  <c r="L1819" i="2" s="1"/>
  <c r="K1818" i="2"/>
  <c r="L1818" i="2" s="1"/>
  <c r="K1817" i="2"/>
  <c r="L1817" i="2" s="1"/>
  <c r="K1816" i="2"/>
  <c r="L1816" i="2" s="1"/>
  <c r="K1815" i="2"/>
  <c r="L1815" i="2" s="1"/>
  <c r="K1814" i="2"/>
  <c r="L1814" i="2" s="1"/>
  <c r="K1813" i="2"/>
  <c r="L1813" i="2" s="1"/>
  <c r="L1812" i="2"/>
  <c r="K1812" i="2"/>
  <c r="K1811" i="2"/>
  <c r="L1811" i="2" s="1"/>
  <c r="K1810" i="2"/>
  <c r="L1810" i="2" s="1"/>
  <c r="K1809" i="2"/>
  <c r="L1809" i="2" s="1"/>
  <c r="L1808" i="2"/>
  <c r="K1808" i="2"/>
  <c r="K1807" i="2"/>
  <c r="L1807" i="2" s="1"/>
  <c r="K1806" i="2"/>
  <c r="L1806" i="2" s="1"/>
  <c r="K1805" i="2"/>
  <c r="L1805" i="2" s="1"/>
  <c r="L1804" i="2"/>
  <c r="K1804" i="2"/>
  <c r="K1803" i="2"/>
  <c r="L1803" i="2" s="1"/>
  <c r="K1802" i="2"/>
  <c r="L1802" i="2" s="1"/>
  <c r="K1801" i="2"/>
  <c r="L1801" i="2" s="1"/>
  <c r="L1800" i="2"/>
  <c r="K1800" i="2"/>
  <c r="K1799" i="2"/>
  <c r="L1799" i="2" s="1"/>
  <c r="K1798" i="2"/>
  <c r="L1798" i="2" s="1"/>
  <c r="K1797" i="2"/>
  <c r="L1797" i="2" s="1"/>
  <c r="L1796" i="2"/>
  <c r="K1796" i="2"/>
  <c r="K1795" i="2"/>
  <c r="L1795" i="2" s="1"/>
  <c r="K1794" i="2"/>
  <c r="L1794" i="2" s="1"/>
  <c r="K1793" i="2"/>
  <c r="L1793" i="2" s="1"/>
  <c r="K1792" i="2"/>
  <c r="L1792" i="2" s="1"/>
  <c r="K1791" i="2"/>
  <c r="L1791" i="2" s="1"/>
  <c r="K1790" i="2"/>
  <c r="L1790" i="2" s="1"/>
  <c r="K1789" i="2"/>
  <c r="L1789" i="2" s="1"/>
  <c r="K1788" i="2"/>
  <c r="L1788" i="2" s="1"/>
  <c r="K1787" i="2"/>
  <c r="L1787" i="2" s="1"/>
  <c r="K1786" i="2"/>
  <c r="L1786" i="2" s="1"/>
  <c r="K1785" i="2"/>
  <c r="L1785" i="2" s="1"/>
  <c r="K1784" i="2"/>
  <c r="L1784" i="2" s="1"/>
  <c r="K1783" i="2"/>
  <c r="L1783" i="2" s="1"/>
  <c r="K1782" i="2"/>
  <c r="L1782" i="2" s="1"/>
  <c r="K1781" i="2"/>
  <c r="L1781" i="2" s="1"/>
  <c r="L1780" i="2"/>
  <c r="K1780" i="2"/>
  <c r="K1779" i="2"/>
  <c r="L1779" i="2" s="1"/>
  <c r="K1778" i="2"/>
  <c r="L1778" i="2" s="1"/>
  <c r="K1777" i="2"/>
  <c r="L1777" i="2" s="1"/>
  <c r="L1776" i="2"/>
  <c r="K1776" i="2"/>
  <c r="K1775" i="2"/>
  <c r="L1775" i="2" s="1"/>
  <c r="K1774" i="2"/>
  <c r="L1774" i="2" s="1"/>
  <c r="K1773" i="2"/>
  <c r="L1773" i="2" s="1"/>
  <c r="L1772" i="2"/>
  <c r="K1772" i="2"/>
  <c r="K1771" i="2"/>
  <c r="L1771" i="2" s="1"/>
  <c r="K1770" i="2"/>
  <c r="L1770" i="2" s="1"/>
  <c r="K1769" i="2"/>
  <c r="L1769" i="2" s="1"/>
  <c r="L1768" i="2"/>
  <c r="K1768" i="2"/>
  <c r="K1767" i="2"/>
  <c r="L1767" i="2" s="1"/>
  <c r="K1766" i="2"/>
  <c r="L1766" i="2" s="1"/>
  <c r="K1765" i="2"/>
  <c r="L1765" i="2" s="1"/>
  <c r="L1764" i="2"/>
  <c r="K1764" i="2"/>
  <c r="K1763" i="2"/>
  <c r="L1763" i="2" s="1"/>
  <c r="K1762" i="2"/>
  <c r="L1762" i="2" s="1"/>
  <c r="K1761" i="2"/>
  <c r="L1761" i="2" s="1"/>
  <c r="K1760" i="2"/>
  <c r="L1760" i="2" s="1"/>
  <c r="K1759" i="2"/>
  <c r="L1759" i="2" s="1"/>
  <c r="K1758" i="2"/>
  <c r="L1758" i="2" s="1"/>
  <c r="K1757" i="2"/>
  <c r="L1757" i="2" s="1"/>
  <c r="K1756" i="2"/>
  <c r="L1756" i="2" s="1"/>
  <c r="K1755" i="2"/>
  <c r="L1755" i="2" s="1"/>
  <c r="K1754" i="2"/>
  <c r="L1754" i="2" s="1"/>
  <c r="K1753" i="2"/>
  <c r="L1753" i="2" s="1"/>
  <c r="K1752" i="2"/>
  <c r="L1752" i="2" s="1"/>
  <c r="K1751" i="2"/>
  <c r="L1751" i="2" s="1"/>
  <c r="K1750" i="2"/>
  <c r="L1750" i="2" s="1"/>
  <c r="K1749" i="2"/>
  <c r="L1749" i="2" s="1"/>
  <c r="L1748" i="2"/>
  <c r="K1748" i="2"/>
  <c r="K1747" i="2"/>
  <c r="L1747" i="2" s="1"/>
  <c r="K1746" i="2"/>
  <c r="L1746" i="2" s="1"/>
  <c r="K1745" i="2"/>
  <c r="L1745" i="2" s="1"/>
  <c r="L1744" i="2"/>
  <c r="K1744" i="2"/>
  <c r="K1743" i="2"/>
  <c r="L1743" i="2" s="1"/>
  <c r="K1742" i="2"/>
  <c r="L1742" i="2" s="1"/>
  <c r="K1741" i="2"/>
  <c r="L1741" i="2" s="1"/>
  <c r="L1740" i="2"/>
  <c r="K1740" i="2"/>
  <c r="K1739" i="2"/>
  <c r="L1739" i="2" s="1"/>
  <c r="K1738" i="2"/>
  <c r="L1738" i="2" s="1"/>
  <c r="K1737" i="2"/>
  <c r="L1737" i="2" s="1"/>
  <c r="L1736" i="2"/>
  <c r="K1736" i="2"/>
  <c r="K1735" i="2"/>
  <c r="L1735" i="2" s="1"/>
  <c r="K1734" i="2"/>
  <c r="L1734" i="2" s="1"/>
  <c r="K1733" i="2"/>
  <c r="L1733" i="2" s="1"/>
  <c r="L1732" i="2"/>
  <c r="K1732" i="2"/>
  <c r="K1731" i="2"/>
  <c r="L1731" i="2" s="1"/>
  <c r="K1730" i="2"/>
  <c r="L1730" i="2" s="1"/>
  <c r="K1729" i="2"/>
  <c r="L1729" i="2" s="1"/>
  <c r="K1728" i="2"/>
  <c r="L1728" i="2" s="1"/>
  <c r="K1727" i="2"/>
  <c r="L1727" i="2" s="1"/>
  <c r="K1726" i="2"/>
  <c r="L1726" i="2" s="1"/>
  <c r="K1725" i="2"/>
  <c r="L1725" i="2" s="1"/>
  <c r="K1724" i="2"/>
  <c r="L1724" i="2" s="1"/>
  <c r="K1723" i="2"/>
  <c r="L1723" i="2" s="1"/>
  <c r="K1722" i="2"/>
  <c r="L1722" i="2" s="1"/>
  <c r="K1721" i="2"/>
  <c r="L1721" i="2" s="1"/>
  <c r="K1720" i="2"/>
  <c r="L1720" i="2" s="1"/>
  <c r="K1719" i="2"/>
  <c r="L1719" i="2" s="1"/>
  <c r="K1718" i="2"/>
  <c r="L1718" i="2" s="1"/>
  <c r="K1717" i="2"/>
  <c r="L1717" i="2" s="1"/>
  <c r="L1716" i="2"/>
  <c r="K1716" i="2"/>
  <c r="K1715" i="2"/>
  <c r="L1715" i="2" s="1"/>
  <c r="K1714" i="2"/>
  <c r="L1714" i="2" s="1"/>
  <c r="K1713" i="2"/>
  <c r="L1713" i="2" s="1"/>
  <c r="L1712" i="2"/>
  <c r="K1712" i="2"/>
  <c r="K1711" i="2"/>
  <c r="L1711" i="2" s="1"/>
  <c r="K1710" i="2"/>
  <c r="L1710" i="2" s="1"/>
  <c r="K1709" i="2"/>
  <c r="L1709" i="2" s="1"/>
  <c r="L1708" i="2"/>
  <c r="K1708" i="2"/>
  <c r="K1707" i="2"/>
  <c r="L1707" i="2" s="1"/>
  <c r="K1706" i="2"/>
  <c r="L1706" i="2" s="1"/>
  <c r="K1705" i="2"/>
  <c r="L1705" i="2" s="1"/>
  <c r="L1704" i="2"/>
  <c r="K1704" i="2"/>
  <c r="K1703" i="2"/>
  <c r="L1703" i="2" s="1"/>
  <c r="K1702" i="2"/>
  <c r="L1702" i="2" s="1"/>
  <c r="L1701" i="2"/>
  <c r="K1701" i="2"/>
  <c r="K1700" i="2"/>
  <c r="L1700" i="2" s="1"/>
  <c r="K1699" i="2"/>
  <c r="L1699" i="2" s="1"/>
  <c r="K1698" i="2"/>
  <c r="L1698" i="2" s="1"/>
  <c r="L1697" i="2"/>
  <c r="K1697" i="2"/>
  <c r="L1696" i="2"/>
  <c r="K1696" i="2"/>
  <c r="K1695" i="2"/>
  <c r="L1695" i="2" s="1"/>
  <c r="K1694" i="2"/>
  <c r="L1694" i="2" s="1"/>
  <c r="L1693" i="2"/>
  <c r="K1693" i="2"/>
  <c r="L1692" i="2"/>
  <c r="K1692" i="2"/>
  <c r="K1691" i="2"/>
  <c r="L1691" i="2" s="1"/>
  <c r="K1690" i="2"/>
  <c r="L1690" i="2" s="1"/>
  <c r="K1689" i="2"/>
  <c r="L1689" i="2" s="1"/>
  <c r="L1688" i="2"/>
  <c r="K1688" i="2"/>
  <c r="K1687" i="2"/>
  <c r="L1687" i="2" s="1"/>
  <c r="K1686" i="2"/>
  <c r="L1686" i="2" s="1"/>
  <c r="L1685" i="2"/>
  <c r="K1685" i="2"/>
  <c r="K1684" i="2"/>
  <c r="L1684" i="2" s="1"/>
  <c r="K1683" i="2"/>
  <c r="L1683" i="2" s="1"/>
  <c r="K1682" i="2"/>
  <c r="L1682" i="2" s="1"/>
  <c r="L1681" i="2"/>
  <c r="K1681" i="2"/>
  <c r="L1680" i="2"/>
  <c r="K1680" i="2"/>
  <c r="K1679" i="2"/>
  <c r="L1679" i="2" s="1"/>
  <c r="K1678" i="2"/>
  <c r="L1678" i="2" s="1"/>
  <c r="L1677" i="2"/>
  <c r="K1677" i="2"/>
  <c r="L1676" i="2"/>
  <c r="K1676" i="2"/>
  <c r="K1675" i="2"/>
  <c r="L1675" i="2" s="1"/>
  <c r="K1674" i="2"/>
  <c r="L1674" i="2" s="1"/>
  <c r="K1673" i="2"/>
  <c r="L1673" i="2" s="1"/>
  <c r="L1672" i="2"/>
  <c r="K1672" i="2"/>
  <c r="K1671" i="2"/>
  <c r="L1671" i="2" s="1"/>
  <c r="K1670" i="2"/>
  <c r="L1670" i="2" s="1"/>
  <c r="L1669" i="2"/>
  <c r="K1669" i="2"/>
  <c r="K1668" i="2"/>
  <c r="L1668" i="2" s="1"/>
  <c r="K1667" i="2"/>
  <c r="L1667" i="2" s="1"/>
  <c r="K1666" i="2"/>
  <c r="L1666" i="2" s="1"/>
  <c r="L1665" i="2"/>
  <c r="K1665" i="2"/>
  <c r="L1664" i="2"/>
  <c r="K1664" i="2"/>
  <c r="K1663" i="2"/>
  <c r="L1663" i="2" s="1"/>
  <c r="K1662" i="2"/>
  <c r="L1662" i="2" s="1"/>
  <c r="L1661" i="2"/>
  <c r="K1661" i="2"/>
  <c r="L1660" i="2"/>
  <c r="K1660" i="2"/>
  <c r="K1659" i="2"/>
  <c r="L1659" i="2" s="1"/>
  <c r="K1658" i="2"/>
  <c r="L1658" i="2" s="1"/>
  <c r="K1657" i="2"/>
  <c r="L1657" i="2" s="1"/>
  <c r="L1656" i="2"/>
  <c r="K1656" i="2"/>
  <c r="K1655" i="2"/>
  <c r="L1655" i="2" s="1"/>
  <c r="K1654" i="2"/>
  <c r="L1654" i="2" s="1"/>
  <c r="L1653" i="2"/>
  <c r="K1653" i="2"/>
  <c r="K1652" i="2"/>
  <c r="L1652" i="2" s="1"/>
  <c r="K1651" i="2"/>
  <c r="L1651" i="2" s="1"/>
  <c r="K1650" i="2"/>
  <c r="L1650" i="2" s="1"/>
  <c r="L1649" i="2"/>
  <c r="K1649" i="2"/>
  <c r="L1648" i="2"/>
  <c r="K1648" i="2"/>
  <c r="K1647" i="2"/>
  <c r="L1647" i="2" s="1"/>
  <c r="K1646" i="2"/>
  <c r="L1646" i="2" s="1"/>
  <c r="L1645" i="2"/>
  <c r="K1645" i="2"/>
  <c r="L1644" i="2"/>
  <c r="K1644" i="2"/>
  <c r="K1643" i="2"/>
  <c r="L1643" i="2" s="1"/>
  <c r="K1642" i="2"/>
  <c r="L1642" i="2" s="1"/>
  <c r="K1641" i="2"/>
  <c r="L1641" i="2" s="1"/>
  <c r="L1640" i="2"/>
  <c r="K1640" i="2"/>
  <c r="K1639" i="2"/>
  <c r="L1639" i="2" s="1"/>
  <c r="K1638" i="2"/>
  <c r="L1638" i="2" s="1"/>
  <c r="L1637" i="2"/>
  <c r="K1637" i="2"/>
  <c r="K1636" i="2"/>
  <c r="L1636" i="2" s="1"/>
  <c r="K1635" i="2"/>
  <c r="L1635" i="2" s="1"/>
  <c r="K1634" i="2"/>
  <c r="L1634" i="2" s="1"/>
  <c r="L1633" i="2"/>
  <c r="K1633" i="2"/>
  <c r="L1632" i="2"/>
  <c r="K1632" i="2"/>
  <c r="K1631" i="2"/>
  <c r="L1631" i="2" s="1"/>
  <c r="K1630" i="2"/>
  <c r="L1630" i="2" s="1"/>
  <c r="L1629" i="2"/>
  <c r="K1629" i="2"/>
  <c r="L1628" i="2"/>
  <c r="K1628" i="2"/>
  <c r="K1627" i="2"/>
  <c r="L1627" i="2" s="1"/>
  <c r="K1626" i="2"/>
  <c r="L1626" i="2" s="1"/>
  <c r="K1625" i="2"/>
  <c r="L1625" i="2" s="1"/>
  <c r="L1624" i="2"/>
  <c r="K1624" i="2"/>
  <c r="K1623" i="2"/>
  <c r="L1623" i="2" s="1"/>
  <c r="K1622" i="2"/>
  <c r="L1622" i="2" s="1"/>
  <c r="L1621" i="2"/>
  <c r="K1621" i="2"/>
  <c r="K1620" i="2"/>
  <c r="L1620" i="2" s="1"/>
  <c r="K1619" i="2"/>
  <c r="L1619" i="2" s="1"/>
  <c r="K1618" i="2"/>
  <c r="L1618" i="2" s="1"/>
  <c r="L1617" i="2"/>
  <c r="K1617" i="2"/>
  <c r="L1616" i="2"/>
  <c r="K1616" i="2"/>
  <c r="K1615" i="2"/>
  <c r="L1615" i="2" s="1"/>
  <c r="K1614" i="2"/>
  <c r="L1614" i="2" s="1"/>
  <c r="L1613" i="2"/>
  <c r="K1613" i="2"/>
  <c r="L1612" i="2"/>
  <c r="K1612" i="2"/>
  <c r="K1611" i="2"/>
  <c r="L1611" i="2" s="1"/>
  <c r="K1610" i="2"/>
  <c r="L1610" i="2" s="1"/>
  <c r="K1609" i="2"/>
  <c r="L1609" i="2" s="1"/>
  <c r="L1608" i="2"/>
  <c r="K1608" i="2"/>
  <c r="L1607" i="2"/>
  <c r="K1607" i="2"/>
  <c r="L1606" i="2"/>
  <c r="K1606" i="2"/>
  <c r="K1605" i="2"/>
  <c r="L1605" i="2" s="1"/>
  <c r="L1604" i="2"/>
  <c r="K1604" i="2"/>
  <c r="L1603" i="2"/>
  <c r="K1603" i="2"/>
  <c r="L1602" i="2"/>
  <c r="K1602" i="2"/>
  <c r="K1601" i="2"/>
  <c r="L1601" i="2" s="1"/>
  <c r="L1600" i="2"/>
  <c r="K1600" i="2"/>
  <c r="L1599" i="2"/>
  <c r="K1599" i="2"/>
  <c r="L1598" i="2"/>
  <c r="K1598" i="2"/>
  <c r="K1597" i="2"/>
  <c r="L1597" i="2" s="1"/>
  <c r="L1596" i="2"/>
  <c r="K1596" i="2"/>
  <c r="L1595" i="2"/>
  <c r="K1595" i="2"/>
  <c r="L1594" i="2"/>
  <c r="K1594" i="2"/>
  <c r="K1593" i="2"/>
  <c r="L1593" i="2" s="1"/>
  <c r="L1592" i="2"/>
  <c r="K1592" i="2"/>
  <c r="L1591" i="2"/>
  <c r="K1591" i="2"/>
  <c r="L1590" i="2"/>
  <c r="K1590" i="2"/>
  <c r="K1589" i="2"/>
  <c r="L1589" i="2" s="1"/>
  <c r="L1588" i="2"/>
  <c r="K1588" i="2"/>
  <c r="L1587" i="2"/>
  <c r="K1587" i="2"/>
  <c r="L1586" i="2"/>
  <c r="K1586" i="2"/>
  <c r="K1585" i="2"/>
  <c r="L1585" i="2" s="1"/>
  <c r="L1584" i="2"/>
  <c r="K1584" i="2"/>
  <c r="L1583" i="2"/>
  <c r="K1583" i="2"/>
  <c r="L1582" i="2"/>
  <c r="K1582" i="2"/>
  <c r="K1581" i="2"/>
  <c r="L1581" i="2" s="1"/>
  <c r="L1580" i="2"/>
  <c r="K1580" i="2"/>
  <c r="L1579" i="2"/>
  <c r="K1579" i="2"/>
  <c r="L1578" i="2"/>
  <c r="K1578" i="2"/>
  <c r="K1577" i="2"/>
  <c r="L1577" i="2" s="1"/>
  <c r="L1576" i="2"/>
  <c r="K1576" i="2"/>
  <c r="L1575" i="2"/>
  <c r="K1575" i="2"/>
  <c r="L1574" i="2"/>
  <c r="K1574" i="2"/>
  <c r="K1573" i="2"/>
  <c r="L1573" i="2" s="1"/>
  <c r="L1572" i="2"/>
  <c r="K1572" i="2"/>
  <c r="L1571" i="2"/>
  <c r="K1571" i="2"/>
  <c r="L1570" i="2"/>
  <c r="K1570" i="2"/>
  <c r="K1569" i="2"/>
  <c r="L1569" i="2" s="1"/>
  <c r="L1568" i="2"/>
  <c r="K1568" i="2"/>
  <c r="L1567" i="2"/>
  <c r="K1567" i="2"/>
  <c r="L1566" i="2"/>
  <c r="K1566" i="2"/>
  <c r="K1565" i="2"/>
  <c r="L1565" i="2" s="1"/>
  <c r="L1564" i="2"/>
  <c r="K1564" i="2"/>
  <c r="L1563" i="2"/>
  <c r="K1563" i="2"/>
  <c r="L1562" i="2"/>
  <c r="K1562" i="2"/>
  <c r="K1561" i="2"/>
  <c r="L1561" i="2" s="1"/>
  <c r="L1560" i="2"/>
  <c r="K1560" i="2"/>
  <c r="L1559" i="2"/>
  <c r="K1559" i="2"/>
  <c r="L1558" i="2"/>
  <c r="K1558" i="2"/>
  <c r="K1557" i="2"/>
  <c r="L1557" i="2" s="1"/>
  <c r="L1556" i="2"/>
  <c r="K1556" i="2"/>
  <c r="L1555" i="2"/>
  <c r="K1555" i="2"/>
  <c r="L1554" i="2"/>
  <c r="K1554" i="2"/>
  <c r="K1553" i="2"/>
  <c r="L1553" i="2" s="1"/>
  <c r="L1552" i="2"/>
  <c r="K1552" i="2"/>
  <c r="L1551" i="2"/>
  <c r="K1551" i="2"/>
  <c r="L1550" i="2"/>
  <c r="K1550" i="2"/>
  <c r="K1549" i="2"/>
  <c r="L1549" i="2" s="1"/>
  <c r="L1548" i="2"/>
  <c r="K1548" i="2"/>
  <c r="L1547" i="2"/>
  <c r="K1547" i="2"/>
  <c r="L1546" i="2"/>
  <c r="K1546" i="2"/>
  <c r="K1545" i="2"/>
  <c r="L1545" i="2" s="1"/>
  <c r="L1544" i="2"/>
  <c r="K1544" i="2"/>
  <c r="L1543" i="2"/>
  <c r="K1543" i="2"/>
  <c r="L1542" i="2"/>
  <c r="K1542" i="2"/>
  <c r="K1541" i="2"/>
  <c r="L1541" i="2" s="1"/>
  <c r="L1540" i="2"/>
  <c r="K1540" i="2"/>
  <c r="L1539" i="2"/>
  <c r="K1539" i="2"/>
  <c r="L1538" i="2"/>
  <c r="K1538" i="2"/>
  <c r="K1537" i="2"/>
  <c r="L1537" i="2" s="1"/>
  <c r="L1536" i="2"/>
  <c r="K1536" i="2"/>
  <c r="L1535" i="2"/>
  <c r="K1535" i="2"/>
  <c r="L1534" i="2"/>
  <c r="K1534" i="2"/>
  <c r="K1533" i="2"/>
  <c r="L1533" i="2" s="1"/>
  <c r="L1532" i="2"/>
  <c r="K1532" i="2"/>
  <c r="L1531" i="2"/>
  <c r="K1531" i="2"/>
  <c r="L1530" i="2"/>
  <c r="K1530" i="2"/>
  <c r="K1529" i="2"/>
  <c r="L1529" i="2" s="1"/>
  <c r="L1528" i="2"/>
  <c r="K1528" i="2"/>
  <c r="L1527" i="2"/>
  <c r="K1527" i="2"/>
  <c r="L1526" i="2"/>
  <c r="K1526" i="2"/>
  <c r="K1525" i="2"/>
  <c r="L1525" i="2" s="1"/>
  <c r="L1524" i="2"/>
  <c r="K1524" i="2"/>
  <c r="L1523" i="2"/>
  <c r="K1523" i="2"/>
  <c r="L1522" i="2"/>
  <c r="K1522" i="2"/>
  <c r="K1521" i="2"/>
  <c r="L1521" i="2" s="1"/>
  <c r="L1520" i="2"/>
  <c r="K1520" i="2"/>
  <c r="L1519" i="2"/>
  <c r="K1519" i="2"/>
  <c r="L1518" i="2"/>
  <c r="K1518" i="2"/>
  <c r="K1517" i="2"/>
  <c r="L1517" i="2" s="1"/>
  <c r="L1516" i="2"/>
  <c r="K1516" i="2"/>
  <c r="L1515" i="2"/>
  <c r="K1515" i="2"/>
  <c r="L1514" i="2"/>
  <c r="K1514" i="2"/>
  <c r="K1513" i="2"/>
  <c r="L1513" i="2" s="1"/>
  <c r="L1512" i="2"/>
  <c r="K1512" i="2"/>
  <c r="L1511" i="2"/>
  <c r="K1511" i="2"/>
  <c r="L1510" i="2"/>
  <c r="K1510" i="2"/>
  <c r="K1509" i="2"/>
  <c r="L1509" i="2" s="1"/>
  <c r="L1508" i="2"/>
  <c r="K1508" i="2"/>
  <c r="L1507" i="2"/>
  <c r="K1507" i="2"/>
  <c r="L1506" i="2"/>
  <c r="K1506" i="2"/>
  <c r="K1505" i="2"/>
  <c r="L1505" i="2" s="1"/>
  <c r="L1504" i="2"/>
  <c r="K1504" i="2"/>
  <c r="L1503" i="2"/>
  <c r="K1503" i="2"/>
  <c r="L1502" i="2"/>
  <c r="K1502" i="2"/>
  <c r="K1501" i="2"/>
  <c r="L1501" i="2" s="1"/>
  <c r="L1500" i="2"/>
  <c r="K1500" i="2"/>
  <c r="K1499" i="2"/>
  <c r="L1499" i="2" s="1"/>
  <c r="L1498" i="2"/>
  <c r="K1498" i="2"/>
  <c r="K1497" i="2"/>
  <c r="L1497" i="2" s="1"/>
  <c r="L1496" i="2"/>
  <c r="K1496" i="2"/>
  <c r="L1495" i="2"/>
  <c r="K1495" i="2"/>
  <c r="L1494" i="2"/>
  <c r="K1494" i="2"/>
  <c r="K1493" i="2"/>
  <c r="L1493" i="2" s="1"/>
  <c r="L1492" i="2"/>
  <c r="K1492" i="2"/>
  <c r="L1491" i="2"/>
  <c r="K1491" i="2"/>
  <c r="L1490" i="2"/>
  <c r="K1490" i="2"/>
  <c r="K1489" i="2"/>
  <c r="L1489" i="2" s="1"/>
  <c r="L1488" i="2"/>
  <c r="K1488" i="2"/>
  <c r="K1487" i="2"/>
  <c r="L1487" i="2" s="1"/>
  <c r="L1486" i="2"/>
  <c r="K1486" i="2"/>
  <c r="K1485" i="2"/>
  <c r="L1485" i="2" s="1"/>
  <c r="L1484" i="2"/>
  <c r="K1484" i="2"/>
  <c r="K1483" i="2"/>
  <c r="L1483" i="2" s="1"/>
  <c r="L1482" i="2"/>
  <c r="K1482" i="2"/>
  <c r="K1481" i="2"/>
  <c r="L1481" i="2" s="1"/>
  <c r="L1480" i="2"/>
  <c r="K1480" i="2"/>
  <c r="K1479" i="2"/>
  <c r="L1479" i="2" s="1"/>
  <c r="L1478" i="2"/>
  <c r="K1478" i="2"/>
  <c r="K1477" i="2"/>
  <c r="L1477" i="2" s="1"/>
  <c r="L1476" i="2"/>
  <c r="K1476" i="2"/>
  <c r="K1475" i="2"/>
  <c r="L1475" i="2" s="1"/>
  <c r="L1474" i="2"/>
  <c r="K1474" i="2"/>
  <c r="K1473" i="2"/>
  <c r="L1473" i="2" s="1"/>
  <c r="L1472" i="2"/>
  <c r="K1472" i="2"/>
  <c r="K1471" i="2"/>
  <c r="L1471" i="2" s="1"/>
  <c r="L1470" i="2"/>
  <c r="K1470" i="2"/>
  <c r="K1469" i="2"/>
  <c r="L1469" i="2" s="1"/>
  <c r="K1468" i="2"/>
  <c r="L1468" i="2" s="1"/>
  <c r="K1467" i="2"/>
  <c r="L1467" i="2" s="1"/>
  <c r="L1466" i="2"/>
  <c r="K1466" i="2"/>
  <c r="K1465" i="2"/>
  <c r="L1465" i="2" s="1"/>
  <c r="L1464" i="2"/>
  <c r="K1464" i="2"/>
  <c r="K1463" i="2"/>
  <c r="L1463" i="2" s="1"/>
  <c r="L1462" i="2"/>
  <c r="K1462" i="2"/>
  <c r="K1461" i="2"/>
  <c r="L1461" i="2" s="1"/>
  <c r="K1460" i="2"/>
  <c r="L1460" i="2" s="1"/>
  <c r="K1459" i="2"/>
  <c r="L1459" i="2" s="1"/>
  <c r="L1458" i="2"/>
  <c r="K1458" i="2"/>
  <c r="K1457" i="2"/>
  <c r="L1457" i="2" s="1"/>
  <c r="K1456" i="2"/>
  <c r="L1456" i="2" s="1"/>
  <c r="K1455" i="2"/>
  <c r="L1455" i="2" s="1"/>
  <c r="L1454" i="2"/>
  <c r="K1454" i="2"/>
  <c r="K1453" i="2"/>
  <c r="L1453" i="2" s="1"/>
  <c r="K1452" i="2"/>
  <c r="L1452" i="2" s="1"/>
  <c r="K1451" i="2"/>
  <c r="L1451" i="2" s="1"/>
  <c r="L1450" i="2"/>
  <c r="K1450" i="2"/>
  <c r="K1449" i="2"/>
  <c r="L1449" i="2" s="1"/>
  <c r="K1448" i="2"/>
  <c r="L1448" i="2" s="1"/>
  <c r="K1447" i="2"/>
  <c r="L1447" i="2" s="1"/>
  <c r="L1446" i="2"/>
  <c r="K1446" i="2"/>
  <c r="K1445" i="2"/>
  <c r="L1445" i="2" s="1"/>
  <c r="K1444" i="2"/>
  <c r="L1444" i="2" s="1"/>
  <c r="K1443" i="2"/>
  <c r="L1443" i="2" s="1"/>
  <c r="L1442" i="2"/>
  <c r="K1442" i="2"/>
  <c r="K1441" i="2"/>
  <c r="L1441" i="2" s="1"/>
  <c r="K1440" i="2"/>
  <c r="L1440" i="2" s="1"/>
  <c r="K1439" i="2"/>
  <c r="L1439" i="2" s="1"/>
  <c r="L1438" i="2"/>
  <c r="K1438" i="2"/>
  <c r="K1437" i="2"/>
  <c r="L1437" i="2" s="1"/>
  <c r="K1436" i="2"/>
  <c r="L1436" i="2" s="1"/>
  <c r="K1435" i="2"/>
  <c r="L1435" i="2" s="1"/>
  <c r="L1434" i="2"/>
  <c r="K1434" i="2"/>
  <c r="K1433" i="2"/>
  <c r="L1433" i="2" s="1"/>
  <c r="K1432" i="2"/>
  <c r="L1432" i="2" s="1"/>
  <c r="K1431" i="2"/>
  <c r="L1431" i="2" s="1"/>
  <c r="L1430" i="2"/>
  <c r="K1430" i="2"/>
  <c r="K1429" i="2"/>
  <c r="L1429" i="2" s="1"/>
  <c r="K1428" i="2"/>
  <c r="L1428" i="2" s="1"/>
  <c r="K1427" i="2"/>
  <c r="L1427" i="2" s="1"/>
  <c r="L1426" i="2"/>
  <c r="K1426" i="2"/>
  <c r="K1425" i="2"/>
  <c r="L1425" i="2" s="1"/>
  <c r="K1424" i="2"/>
  <c r="L1424" i="2" s="1"/>
  <c r="K1423" i="2"/>
  <c r="L1423" i="2" s="1"/>
  <c r="L1422" i="2"/>
  <c r="K1422" i="2"/>
  <c r="K1421" i="2"/>
  <c r="L1421" i="2" s="1"/>
  <c r="K1420" i="2"/>
  <c r="L1420" i="2" s="1"/>
  <c r="K1419" i="2"/>
  <c r="L1419" i="2" s="1"/>
  <c r="L1418" i="2"/>
  <c r="K1418" i="2"/>
  <c r="K1417" i="2"/>
  <c r="L1417" i="2" s="1"/>
  <c r="K1416" i="2"/>
  <c r="L1416" i="2" s="1"/>
  <c r="K1415" i="2"/>
  <c r="L1415" i="2" s="1"/>
  <c r="L1414" i="2"/>
  <c r="K1414" i="2"/>
  <c r="K1413" i="2"/>
  <c r="L1413" i="2" s="1"/>
  <c r="K1412" i="2"/>
  <c r="L1412" i="2" s="1"/>
  <c r="K1411" i="2"/>
  <c r="L1411" i="2" s="1"/>
  <c r="L1410" i="2"/>
  <c r="K1410" i="2"/>
  <c r="K1409" i="2"/>
  <c r="L1409" i="2" s="1"/>
  <c r="K1408" i="2"/>
  <c r="L1408" i="2" s="1"/>
  <c r="K1407" i="2"/>
  <c r="L1407" i="2" s="1"/>
  <c r="L1406" i="2"/>
  <c r="K1406" i="2"/>
  <c r="K1405" i="2"/>
  <c r="L1405" i="2" s="1"/>
  <c r="K1404" i="2"/>
  <c r="L1404" i="2" s="1"/>
  <c r="K1403" i="2"/>
  <c r="L1403" i="2" s="1"/>
  <c r="L1402" i="2"/>
  <c r="K1402" i="2"/>
  <c r="K1401" i="2"/>
  <c r="L1401" i="2" s="1"/>
  <c r="K1400" i="2"/>
  <c r="L1400" i="2" s="1"/>
  <c r="K1399" i="2"/>
  <c r="L1399" i="2" s="1"/>
  <c r="L1398" i="2"/>
  <c r="K1398" i="2"/>
  <c r="K1397" i="2"/>
  <c r="L1397" i="2" s="1"/>
  <c r="K1396" i="2"/>
  <c r="L1396" i="2" s="1"/>
  <c r="K1395" i="2"/>
  <c r="L1395" i="2" s="1"/>
  <c r="L1394" i="2"/>
  <c r="K1394" i="2"/>
  <c r="K1393" i="2"/>
  <c r="L1393" i="2" s="1"/>
  <c r="K1392" i="2"/>
  <c r="L1392" i="2" s="1"/>
  <c r="K1391" i="2"/>
  <c r="L1391" i="2" s="1"/>
  <c r="L1390" i="2"/>
  <c r="K1390" i="2"/>
  <c r="K1389" i="2"/>
  <c r="L1389" i="2" s="1"/>
  <c r="K1388" i="2"/>
  <c r="L1388" i="2" s="1"/>
  <c r="K1387" i="2"/>
  <c r="L1387" i="2" s="1"/>
  <c r="L1386" i="2"/>
  <c r="K1386" i="2"/>
  <c r="K1385" i="2"/>
  <c r="L1385" i="2" s="1"/>
  <c r="K1384" i="2"/>
  <c r="L1384" i="2" s="1"/>
  <c r="K1383" i="2"/>
  <c r="L1383" i="2" s="1"/>
  <c r="L1382" i="2"/>
  <c r="K1382" i="2"/>
  <c r="K1381" i="2"/>
  <c r="L1381" i="2" s="1"/>
  <c r="K1380" i="2"/>
  <c r="L1380" i="2" s="1"/>
  <c r="K1379" i="2"/>
  <c r="L1379" i="2" s="1"/>
  <c r="L1378" i="2"/>
  <c r="K1378" i="2"/>
  <c r="K1377" i="2"/>
  <c r="L1377" i="2" s="1"/>
  <c r="K1376" i="2"/>
  <c r="L1376" i="2" s="1"/>
  <c r="K1375" i="2"/>
  <c r="L1375" i="2" s="1"/>
  <c r="L1374" i="2"/>
  <c r="K1374" i="2"/>
  <c r="R1373" i="2"/>
  <c r="Q1373" i="2"/>
  <c r="P1373" i="2"/>
  <c r="K1373" i="2"/>
  <c r="L1373" i="2" s="1"/>
  <c r="R1372" i="2"/>
  <c r="Q1372" i="2"/>
  <c r="P1372" i="2"/>
  <c r="K1372" i="2"/>
  <c r="L1372" i="2" s="1"/>
  <c r="R1371" i="2"/>
  <c r="Q1371" i="2"/>
  <c r="P1371" i="2"/>
  <c r="K1371" i="2"/>
  <c r="L1371" i="2" s="1"/>
  <c r="R1370" i="2"/>
  <c r="Q1370" i="2"/>
  <c r="P1370" i="2"/>
  <c r="L1370" i="2"/>
  <c r="K1370" i="2"/>
  <c r="R1369" i="2"/>
  <c r="Q1369" i="2"/>
  <c r="P1369" i="2"/>
  <c r="L1369" i="2"/>
  <c r="K1369" i="2"/>
  <c r="R1368" i="2"/>
  <c r="Q1368" i="2"/>
  <c r="P1368" i="2"/>
  <c r="K1368" i="2"/>
  <c r="L1368" i="2" s="1"/>
  <c r="R1367" i="2"/>
  <c r="Q1367" i="2"/>
  <c r="P1367" i="2"/>
  <c r="L1367" i="2"/>
  <c r="K1367" i="2"/>
  <c r="R1366" i="2"/>
  <c r="Q1366" i="2"/>
  <c r="P1366" i="2"/>
  <c r="L1366" i="2"/>
  <c r="K1366" i="2"/>
  <c r="R1365" i="2"/>
  <c r="Q1365" i="2"/>
  <c r="P1365" i="2"/>
  <c r="K1365" i="2"/>
  <c r="L1365" i="2" s="1"/>
  <c r="R1364" i="2"/>
  <c r="Q1364" i="2"/>
  <c r="P1364" i="2"/>
  <c r="K1364" i="2"/>
  <c r="L1364" i="2" s="1"/>
  <c r="R1363" i="2"/>
  <c r="Q1363" i="2"/>
  <c r="P1363" i="2"/>
  <c r="K1363" i="2"/>
  <c r="L1363" i="2" s="1"/>
  <c r="R1362" i="2"/>
  <c r="Q1362" i="2"/>
  <c r="P1362" i="2"/>
  <c r="L1362" i="2"/>
  <c r="K1362" i="2"/>
  <c r="R1361" i="2"/>
  <c r="Q1361" i="2"/>
  <c r="P1361" i="2"/>
  <c r="L1361" i="2"/>
  <c r="K1361" i="2"/>
  <c r="R1360" i="2"/>
  <c r="Q1360" i="2"/>
  <c r="P1360" i="2"/>
  <c r="K1360" i="2"/>
  <c r="L1360" i="2" s="1"/>
  <c r="R1359" i="2"/>
  <c r="Q1359" i="2"/>
  <c r="P1359" i="2"/>
  <c r="L1359" i="2"/>
  <c r="K1359" i="2"/>
  <c r="R1358" i="2"/>
  <c r="Q1358" i="2"/>
  <c r="P1358" i="2"/>
  <c r="L1358" i="2"/>
  <c r="K1358" i="2"/>
  <c r="R1357" i="2"/>
  <c r="Q1357" i="2"/>
  <c r="P1357" i="2"/>
  <c r="K1357" i="2"/>
  <c r="L1357" i="2" s="1"/>
  <c r="R1356" i="2"/>
  <c r="Q1356" i="2"/>
  <c r="P1356" i="2"/>
  <c r="K1356" i="2"/>
  <c r="L1356" i="2" s="1"/>
  <c r="R1355" i="2"/>
  <c r="Q1355" i="2"/>
  <c r="P1355" i="2"/>
  <c r="K1355" i="2"/>
  <c r="L1355" i="2" s="1"/>
  <c r="R1354" i="2"/>
  <c r="Q1354" i="2"/>
  <c r="P1354" i="2"/>
  <c r="L1354" i="2"/>
  <c r="K1354" i="2"/>
  <c r="R1353" i="2"/>
  <c r="Q1353" i="2"/>
  <c r="P1353" i="2"/>
  <c r="L1353" i="2"/>
  <c r="K1353" i="2"/>
  <c r="R1352" i="2"/>
  <c r="Q1352" i="2"/>
  <c r="P1352" i="2"/>
  <c r="K1352" i="2"/>
  <c r="L1352" i="2" s="1"/>
  <c r="R1351" i="2"/>
  <c r="Q1351" i="2"/>
  <c r="P1351" i="2"/>
  <c r="L1351" i="2"/>
  <c r="K1351" i="2"/>
  <c r="R1350" i="2"/>
  <c r="Q1350" i="2"/>
  <c r="P1350" i="2"/>
  <c r="L1350" i="2"/>
  <c r="K1350" i="2"/>
  <c r="R1349" i="2"/>
  <c r="Q1349" i="2"/>
  <c r="P1349" i="2"/>
  <c r="K1349" i="2"/>
  <c r="L1349" i="2" s="1"/>
  <c r="R1348" i="2"/>
  <c r="Q1348" i="2"/>
  <c r="P1348" i="2"/>
  <c r="K1348" i="2"/>
  <c r="L1348" i="2" s="1"/>
  <c r="R1347" i="2"/>
  <c r="Q1347" i="2"/>
  <c r="P1347" i="2"/>
  <c r="K1347" i="2"/>
  <c r="L1347" i="2" s="1"/>
  <c r="R1346" i="2"/>
  <c r="Q1346" i="2"/>
  <c r="P1346" i="2"/>
  <c r="K1346" i="2"/>
  <c r="L1346" i="2" s="1"/>
  <c r="R1345" i="2"/>
  <c r="Q1345" i="2"/>
  <c r="P1345" i="2"/>
  <c r="L1345" i="2"/>
  <c r="K1345" i="2"/>
  <c r="R1344" i="2"/>
  <c r="Q1344" i="2"/>
  <c r="P1344" i="2"/>
  <c r="K1344" i="2"/>
  <c r="L1344" i="2" s="1"/>
  <c r="R1343" i="2"/>
  <c r="Q1343" i="2"/>
  <c r="P1343" i="2"/>
  <c r="L1343" i="2"/>
  <c r="K1343" i="2"/>
  <c r="R1342" i="2"/>
  <c r="Q1342" i="2"/>
  <c r="P1342" i="2"/>
  <c r="L1342" i="2"/>
  <c r="K1342" i="2"/>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L1337" i="2"/>
  <c r="K1337" i="2"/>
  <c r="R1336" i="2"/>
  <c r="Q1336" i="2"/>
  <c r="P1336" i="2"/>
  <c r="K1336" i="2"/>
  <c r="L1336" i="2" s="1"/>
  <c r="R1335" i="2"/>
  <c r="Q1335" i="2"/>
  <c r="P1335" i="2"/>
  <c r="L1335" i="2"/>
  <c r="K1335" i="2"/>
  <c r="R1334" i="2"/>
  <c r="Q1334" i="2"/>
  <c r="P1334" i="2"/>
  <c r="L1334" i="2"/>
  <c r="K1334" i="2"/>
  <c r="R1333" i="2"/>
  <c r="Q1333" i="2"/>
  <c r="P1333" i="2"/>
  <c r="K1333" i="2"/>
  <c r="L1333" i="2" s="1"/>
  <c r="R1332" i="2"/>
  <c r="Q1332" i="2"/>
  <c r="P1332" i="2"/>
  <c r="K1332" i="2"/>
  <c r="L1332" i="2" s="1"/>
  <c r="R1331" i="2"/>
  <c r="Q1331" i="2"/>
  <c r="P1331" i="2"/>
  <c r="K1331" i="2"/>
  <c r="L1331" i="2" s="1"/>
  <c r="R1330" i="2"/>
  <c r="Q1330" i="2"/>
  <c r="P1330" i="2"/>
  <c r="K1330" i="2"/>
  <c r="L1330" i="2" s="1"/>
  <c r="R1329" i="2"/>
  <c r="Q1329" i="2"/>
  <c r="P1329" i="2"/>
  <c r="L1329" i="2"/>
  <c r="K1329" i="2"/>
  <c r="R1328" i="2"/>
  <c r="Q1328" i="2"/>
  <c r="P1328" i="2"/>
  <c r="K1328" i="2"/>
  <c r="L1328" i="2" s="1"/>
  <c r="R1327" i="2"/>
  <c r="Q1327" i="2"/>
  <c r="P1327" i="2"/>
  <c r="L1327" i="2"/>
  <c r="K1327" i="2"/>
  <c r="R1326" i="2"/>
  <c r="Q1326" i="2"/>
  <c r="P1326" i="2"/>
  <c r="L1326" i="2"/>
  <c r="K1326" i="2"/>
  <c r="R1325" i="2"/>
  <c r="Q1325" i="2"/>
  <c r="P1325" i="2"/>
  <c r="K1325" i="2"/>
  <c r="L1325" i="2" s="1"/>
  <c r="R1324" i="2"/>
  <c r="Q1324" i="2"/>
  <c r="P1324" i="2"/>
  <c r="K1324" i="2"/>
  <c r="L1324" i="2" s="1"/>
  <c r="R1323" i="2"/>
  <c r="Q1323" i="2"/>
  <c r="P1323" i="2"/>
  <c r="K1323" i="2"/>
  <c r="L1323" i="2" s="1"/>
  <c r="R1322" i="2"/>
  <c r="Q1322" i="2"/>
  <c r="P1322" i="2"/>
  <c r="K1322" i="2"/>
  <c r="L1322" i="2" s="1"/>
  <c r="R1321" i="2"/>
  <c r="Q1321" i="2"/>
  <c r="P1321" i="2"/>
  <c r="L1321" i="2"/>
  <c r="K1321" i="2"/>
  <c r="R1320" i="2"/>
  <c r="Q1320" i="2"/>
  <c r="P1320" i="2"/>
  <c r="K1320" i="2"/>
  <c r="L1320" i="2" s="1"/>
  <c r="R1319" i="2"/>
  <c r="Q1319" i="2"/>
  <c r="P1319" i="2"/>
  <c r="L1319" i="2"/>
  <c r="K1319" i="2"/>
  <c r="R1318" i="2"/>
  <c r="Q1318" i="2"/>
  <c r="P1318" i="2"/>
  <c r="L1318" i="2"/>
  <c r="K1318" i="2"/>
  <c r="R1317" i="2"/>
  <c r="Q1317" i="2"/>
  <c r="P1317" i="2"/>
  <c r="K1317" i="2"/>
  <c r="L1317" i="2" s="1"/>
  <c r="R1316" i="2"/>
  <c r="Q1316" i="2"/>
  <c r="P1316" i="2"/>
  <c r="K1316" i="2"/>
  <c r="L1316" i="2" s="1"/>
  <c r="R1315" i="2"/>
  <c r="Q1315" i="2"/>
  <c r="P1315" i="2"/>
  <c r="K1315" i="2"/>
  <c r="L1315" i="2" s="1"/>
  <c r="R1314" i="2"/>
  <c r="Q1314" i="2"/>
  <c r="P1314" i="2"/>
  <c r="K1314" i="2"/>
  <c r="L1314" i="2" s="1"/>
  <c r="R1313" i="2"/>
  <c r="Q1313" i="2"/>
  <c r="P1313" i="2"/>
  <c r="L1313" i="2"/>
  <c r="K1313" i="2"/>
  <c r="R1312" i="2"/>
  <c r="Q1312" i="2"/>
  <c r="P1312" i="2"/>
  <c r="K1312" i="2"/>
  <c r="L1312" i="2" s="1"/>
  <c r="R1311" i="2"/>
  <c r="Q1311" i="2"/>
  <c r="P1311" i="2"/>
  <c r="L1311" i="2"/>
  <c r="K1311" i="2"/>
  <c r="R1310" i="2"/>
  <c r="Q1310" i="2"/>
  <c r="P1310" i="2"/>
  <c r="L1310" i="2"/>
  <c r="K1310" i="2"/>
  <c r="R1309" i="2"/>
  <c r="Q1309" i="2"/>
  <c r="P1309" i="2"/>
  <c r="K1309" i="2"/>
  <c r="L1309" i="2" s="1"/>
  <c r="R1308" i="2"/>
  <c r="Q1308" i="2"/>
  <c r="P1308" i="2"/>
  <c r="K1308" i="2"/>
  <c r="L1308" i="2" s="1"/>
  <c r="R1307" i="2"/>
  <c r="Q1307" i="2"/>
  <c r="P1307" i="2"/>
  <c r="K1307" i="2"/>
  <c r="L1307" i="2" s="1"/>
  <c r="R1306" i="2"/>
  <c r="Q1306" i="2"/>
  <c r="P1306" i="2"/>
  <c r="K1306" i="2"/>
  <c r="L1306" i="2" s="1"/>
  <c r="R1305" i="2"/>
  <c r="Q1305" i="2"/>
  <c r="P1305" i="2"/>
  <c r="L1305" i="2"/>
  <c r="K1305" i="2"/>
  <c r="R1304" i="2"/>
  <c r="Q1304" i="2"/>
  <c r="P1304" i="2"/>
  <c r="K1304" i="2"/>
  <c r="L1304" i="2" s="1"/>
  <c r="R1303" i="2"/>
  <c r="Q1303" i="2"/>
  <c r="P1303" i="2"/>
  <c r="L1303" i="2"/>
  <c r="K1303" i="2"/>
  <c r="R1302" i="2"/>
  <c r="Q1302" i="2"/>
  <c r="P1302" i="2"/>
  <c r="L1302" i="2"/>
  <c r="K1302" i="2"/>
  <c r="K1301" i="2"/>
  <c r="L1301" i="2" s="1"/>
  <c r="K1300" i="2"/>
  <c r="L1300" i="2" s="1"/>
  <c r="K1299" i="2"/>
  <c r="L1299" i="2" s="1"/>
  <c r="L1298" i="2"/>
  <c r="K1298" i="2"/>
  <c r="K1297" i="2"/>
  <c r="L1297" i="2" s="1"/>
  <c r="K1296" i="2"/>
  <c r="L1296" i="2" s="1"/>
  <c r="K1295" i="2"/>
  <c r="L1295" i="2" s="1"/>
  <c r="L1294" i="2"/>
  <c r="K1294" i="2"/>
  <c r="K1293" i="2"/>
  <c r="L1293" i="2" s="1"/>
  <c r="K1292" i="2"/>
  <c r="L1292" i="2" s="1"/>
  <c r="K1291" i="2"/>
  <c r="L1291" i="2" s="1"/>
  <c r="L1290" i="2"/>
  <c r="K1290" i="2"/>
  <c r="K1289" i="2"/>
  <c r="L1289" i="2" s="1"/>
  <c r="K1288" i="2"/>
  <c r="L1288" i="2" s="1"/>
  <c r="K1287" i="2"/>
  <c r="L1287" i="2" s="1"/>
  <c r="L1286" i="2"/>
  <c r="K1286" i="2"/>
  <c r="K1285" i="2"/>
  <c r="L1285" i="2" s="1"/>
  <c r="K1284" i="2"/>
  <c r="L1284" i="2" s="1"/>
  <c r="K1283" i="2"/>
  <c r="L1283" i="2" s="1"/>
  <c r="L1282" i="2"/>
  <c r="K1282" i="2"/>
  <c r="K1281" i="2"/>
  <c r="L1281" i="2" s="1"/>
  <c r="K1280" i="2"/>
  <c r="L1280" i="2" s="1"/>
  <c r="K1279" i="2"/>
  <c r="L1279" i="2" s="1"/>
  <c r="L1278" i="2"/>
  <c r="K1278" i="2"/>
  <c r="K1277" i="2"/>
  <c r="L1277" i="2" s="1"/>
  <c r="K1276" i="2"/>
  <c r="L1276" i="2" s="1"/>
  <c r="K1275" i="2"/>
  <c r="L1275" i="2" s="1"/>
  <c r="L1274" i="2"/>
  <c r="K1274" i="2"/>
  <c r="K1273" i="2"/>
  <c r="L1273" i="2" s="1"/>
  <c r="K1272" i="2"/>
  <c r="L1272" i="2" s="1"/>
  <c r="K1271" i="2"/>
  <c r="L1271" i="2" s="1"/>
  <c r="L1270" i="2"/>
  <c r="K1270" i="2"/>
  <c r="K1269" i="2"/>
  <c r="L1269" i="2" s="1"/>
  <c r="K1268" i="2"/>
  <c r="L1268" i="2" s="1"/>
  <c r="K1267" i="2"/>
  <c r="L1267" i="2" s="1"/>
  <c r="L1266" i="2"/>
  <c r="K1266" i="2"/>
  <c r="K1265" i="2"/>
  <c r="L1265" i="2" s="1"/>
  <c r="K1264" i="2"/>
  <c r="L1264" i="2" s="1"/>
  <c r="K1263" i="2"/>
  <c r="L1263" i="2" s="1"/>
  <c r="L1262" i="2"/>
  <c r="K1262" i="2"/>
  <c r="K1261" i="2"/>
  <c r="L1261" i="2" s="1"/>
  <c r="K1260" i="2"/>
  <c r="L1260" i="2" s="1"/>
  <c r="K1259" i="2"/>
  <c r="L1259" i="2" s="1"/>
  <c r="L1258" i="2"/>
  <c r="K1258" i="2"/>
  <c r="K1257" i="2"/>
  <c r="L1257" i="2" s="1"/>
  <c r="K1256" i="2"/>
  <c r="L1256" i="2" s="1"/>
  <c r="K1255" i="2"/>
  <c r="L1255" i="2" s="1"/>
  <c r="L1254" i="2"/>
  <c r="K1254" i="2"/>
  <c r="K1253" i="2"/>
  <c r="L1253" i="2" s="1"/>
  <c r="K1252" i="2"/>
  <c r="L1252" i="2" s="1"/>
  <c r="K1251" i="2"/>
  <c r="L1251" i="2" s="1"/>
  <c r="L1250" i="2"/>
  <c r="K1250" i="2"/>
  <c r="K1249" i="2"/>
  <c r="L1249" i="2" s="1"/>
  <c r="K1248" i="2"/>
  <c r="L1248" i="2" s="1"/>
  <c r="K1247" i="2"/>
  <c r="L1247" i="2" s="1"/>
  <c r="L1246" i="2"/>
  <c r="K1246" i="2"/>
  <c r="K1245" i="2"/>
  <c r="L1245" i="2" s="1"/>
  <c r="K1244" i="2"/>
  <c r="L1244" i="2" s="1"/>
  <c r="K1243" i="2"/>
  <c r="L1243" i="2" s="1"/>
  <c r="L1242" i="2"/>
  <c r="K1242" i="2"/>
  <c r="K1241" i="2"/>
  <c r="L1241" i="2" s="1"/>
  <c r="K1240" i="2"/>
  <c r="L1240" i="2" s="1"/>
  <c r="K1239" i="2"/>
  <c r="L1239" i="2" s="1"/>
  <c r="L1238" i="2"/>
  <c r="K1238" i="2"/>
  <c r="K1237" i="2"/>
  <c r="L1237" i="2" s="1"/>
  <c r="K1236" i="2"/>
  <c r="L1236" i="2" s="1"/>
  <c r="K1235" i="2"/>
  <c r="L1235" i="2" s="1"/>
  <c r="L1234" i="2"/>
  <c r="K1234" i="2"/>
  <c r="K1233" i="2"/>
  <c r="L1233" i="2" s="1"/>
  <c r="K1232" i="2"/>
  <c r="L1232" i="2" s="1"/>
  <c r="K1231" i="2"/>
  <c r="L1231" i="2" s="1"/>
  <c r="L1230" i="2"/>
  <c r="K1230" i="2"/>
  <c r="K1229" i="2"/>
  <c r="L1229" i="2" s="1"/>
  <c r="K1228" i="2"/>
  <c r="L1228" i="2" s="1"/>
  <c r="K1227" i="2"/>
  <c r="L1227" i="2" s="1"/>
  <c r="L1226" i="2"/>
  <c r="K1226" i="2"/>
  <c r="K1225" i="2"/>
  <c r="L1225" i="2" s="1"/>
  <c r="K1224" i="2"/>
  <c r="L1224" i="2" s="1"/>
  <c r="K1223" i="2"/>
  <c r="L1223" i="2" s="1"/>
  <c r="L1222" i="2"/>
  <c r="K1222" i="2"/>
  <c r="K1221" i="2"/>
  <c r="L1221" i="2" s="1"/>
  <c r="K1220" i="2"/>
  <c r="L1220" i="2" s="1"/>
  <c r="K1219" i="2"/>
  <c r="L1219" i="2" s="1"/>
  <c r="L1218" i="2"/>
  <c r="K1218" i="2"/>
  <c r="K1217" i="2"/>
  <c r="L1217" i="2" s="1"/>
  <c r="K1216" i="2"/>
  <c r="L1216" i="2" s="1"/>
  <c r="K1215" i="2"/>
  <c r="L1215" i="2" s="1"/>
  <c r="L1214" i="2"/>
  <c r="K1214" i="2"/>
  <c r="K1213" i="2"/>
  <c r="L1213" i="2" s="1"/>
  <c r="K1212" i="2"/>
  <c r="L1212" i="2" s="1"/>
  <c r="K1211" i="2"/>
  <c r="L1211" i="2" s="1"/>
  <c r="L1210" i="2"/>
  <c r="K1210" i="2"/>
  <c r="K1209" i="2"/>
  <c r="L1209" i="2" s="1"/>
  <c r="K1208" i="2"/>
  <c r="L1208" i="2" s="1"/>
  <c r="K1207" i="2"/>
  <c r="L1207" i="2" s="1"/>
  <c r="L1206" i="2"/>
  <c r="K1206" i="2"/>
  <c r="K1205" i="2"/>
  <c r="L1205" i="2" s="1"/>
  <c r="K1204" i="2"/>
  <c r="L1204" i="2" s="1"/>
  <c r="K1203" i="2"/>
  <c r="L1203" i="2" s="1"/>
  <c r="L1202" i="2"/>
  <c r="K1202" i="2"/>
  <c r="K1201" i="2"/>
  <c r="L1201" i="2" s="1"/>
  <c r="K1200" i="2"/>
  <c r="L1200" i="2" s="1"/>
  <c r="K1199" i="2"/>
  <c r="L1199" i="2" s="1"/>
  <c r="L1198" i="2"/>
  <c r="K1198" i="2"/>
  <c r="K1197" i="2"/>
  <c r="L1197" i="2" s="1"/>
  <c r="K1196" i="2"/>
  <c r="L1196" i="2" s="1"/>
  <c r="K1195" i="2"/>
  <c r="L1195" i="2" s="1"/>
  <c r="L1194" i="2"/>
  <c r="K1194" i="2"/>
  <c r="K1193" i="2"/>
  <c r="L1193" i="2" s="1"/>
  <c r="K1192" i="2"/>
  <c r="L1192" i="2" s="1"/>
  <c r="K1191" i="2"/>
  <c r="L1191" i="2" s="1"/>
  <c r="L1190" i="2"/>
  <c r="K1190" i="2"/>
  <c r="K1189" i="2"/>
  <c r="L1189" i="2" s="1"/>
  <c r="K1188" i="2"/>
  <c r="L1188" i="2" s="1"/>
  <c r="K1187" i="2"/>
  <c r="L1187" i="2" s="1"/>
  <c r="L1186" i="2"/>
  <c r="K1186" i="2"/>
  <c r="K1185" i="2"/>
  <c r="L1185" i="2" s="1"/>
  <c r="K1184" i="2"/>
  <c r="L1184" i="2" s="1"/>
  <c r="K1183" i="2"/>
  <c r="L1183" i="2" s="1"/>
  <c r="L1182" i="2"/>
  <c r="K1182" i="2"/>
  <c r="K1181" i="2"/>
  <c r="L1181" i="2" s="1"/>
  <c r="K1180" i="2"/>
  <c r="L1180" i="2" s="1"/>
  <c r="K1179" i="2"/>
  <c r="L1179" i="2" s="1"/>
  <c r="L1178" i="2"/>
  <c r="K1178" i="2"/>
  <c r="K1177" i="2"/>
  <c r="L1177" i="2" s="1"/>
  <c r="K1176" i="2"/>
  <c r="L1176" i="2" s="1"/>
  <c r="K1175" i="2"/>
  <c r="L1175" i="2" s="1"/>
  <c r="L1174" i="2"/>
  <c r="K1174" i="2"/>
  <c r="K1173" i="2"/>
  <c r="L1173" i="2" s="1"/>
  <c r="K1172" i="2"/>
  <c r="L1172" i="2" s="1"/>
  <c r="K1171" i="2"/>
  <c r="L1171" i="2" s="1"/>
  <c r="L1170" i="2"/>
  <c r="K1170" i="2"/>
  <c r="K1169" i="2"/>
  <c r="L1169" i="2" s="1"/>
  <c r="K1168" i="2"/>
  <c r="L1168" i="2" s="1"/>
  <c r="K1167" i="2"/>
  <c r="L1167" i="2" s="1"/>
  <c r="L1166" i="2"/>
  <c r="K1166" i="2"/>
  <c r="K1165" i="2"/>
  <c r="L1165" i="2" s="1"/>
  <c r="K1164" i="2"/>
  <c r="L1164" i="2" s="1"/>
  <c r="K1163" i="2"/>
  <c r="L1163" i="2" s="1"/>
  <c r="L1162" i="2"/>
  <c r="K1162" i="2"/>
  <c r="K1161" i="2"/>
  <c r="L1161" i="2" s="1"/>
  <c r="K1160" i="2"/>
  <c r="L1160" i="2" s="1"/>
  <c r="K1159" i="2"/>
  <c r="L1159" i="2" s="1"/>
  <c r="L1158" i="2"/>
  <c r="K1158" i="2"/>
  <c r="K1157" i="2"/>
  <c r="L1157" i="2" s="1"/>
  <c r="K1156" i="2"/>
  <c r="L1156" i="2" s="1"/>
  <c r="K1155" i="2"/>
  <c r="L1155" i="2" s="1"/>
  <c r="L1154" i="2"/>
  <c r="K1154" i="2"/>
  <c r="K1153" i="2"/>
  <c r="L1153" i="2" s="1"/>
  <c r="K1152" i="2"/>
  <c r="L1152" i="2" s="1"/>
  <c r="K1151" i="2"/>
  <c r="L1151" i="2" s="1"/>
  <c r="L1150" i="2"/>
  <c r="K1150" i="2"/>
  <c r="K1149" i="2"/>
  <c r="L1149" i="2" s="1"/>
  <c r="K1148" i="2"/>
  <c r="L1148" i="2" s="1"/>
  <c r="K1147" i="2"/>
  <c r="L1147" i="2" s="1"/>
  <c r="L1146" i="2"/>
  <c r="K1146" i="2"/>
  <c r="K1145" i="2"/>
  <c r="L1145" i="2" s="1"/>
  <c r="K1144" i="2"/>
  <c r="L1144" i="2" s="1"/>
  <c r="K1143" i="2"/>
  <c r="L1143" i="2" s="1"/>
  <c r="L1142" i="2"/>
  <c r="K1142" i="2"/>
  <c r="K1141" i="2"/>
  <c r="L1141" i="2" s="1"/>
  <c r="K1140" i="2"/>
  <c r="L1140" i="2" s="1"/>
  <c r="K1139" i="2"/>
  <c r="L1139" i="2" s="1"/>
  <c r="L1138" i="2"/>
  <c r="K1138" i="2"/>
  <c r="K1137" i="2"/>
  <c r="L1137" i="2" s="1"/>
  <c r="K1136" i="2"/>
  <c r="L1136" i="2" s="1"/>
  <c r="K1135" i="2"/>
  <c r="L1135" i="2" s="1"/>
  <c r="L1134" i="2"/>
  <c r="K1134" i="2"/>
  <c r="K1133" i="2"/>
  <c r="L1133" i="2" s="1"/>
  <c r="K1132" i="2"/>
  <c r="L1132" i="2" s="1"/>
  <c r="K1131" i="2"/>
  <c r="L1131" i="2" s="1"/>
  <c r="L1130" i="2"/>
  <c r="K1130" i="2"/>
  <c r="K1129" i="2"/>
  <c r="L1129" i="2" s="1"/>
  <c r="K1128" i="2"/>
  <c r="L1128" i="2" s="1"/>
  <c r="K1127" i="2"/>
  <c r="L1127" i="2" s="1"/>
  <c r="L1126" i="2"/>
  <c r="K1126" i="2"/>
  <c r="K1125" i="2"/>
  <c r="L1125" i="2" s="1"/>
  <c r="K1124" i="2"/>
  <c r="L1124" i="2" s="1"/>
  <c r="K1123" i="2"/>
  <c r="L1123" i="2" s="1"/>
  <c r="L1122" i="2"/>
  <c r="K1122" i="2"/>
  <c r="K1121" i="2"/>
  <c r="L1121" i="2" s="1"/>
  <c r="K1120" i="2"/>
  <c r="L1120" i="2" s="1"/>
  <c r="K1119" i="2"/>
  <c r="L1119" i="2" s="1"/>
  <c r="L1118" i="2"/>
  <c r="K1118" i="2"/>
  <c r="K1117" i="2"/>
  <c r="L1117" i="2" s="1"/>
  <c r="K1116" i="2"/>
  <c r="L1116" i="2" s="1"/>
  <c r="K1115" i="2"/>
  <c r="L1115" i="2" s="1"/>
  <c r="L1114" i="2"/>
  <c r="K1114" i="2"/>
  <c r="K1113" i="2"/>
  <c r="L1113" i="2" s="1"/>
  <c r="K1112" i="2"/>
  <c r="L1112" i="2" s="1"/>
  <c r="K1111" i="2"/>
  <c r="L1111" i="2" s="1"/>
  <c r="L1110" i="2"/>
  <c r="K1110" i="2"/>
  <c r="K1109" i="2"/>
  <c r="L1109" i="2" s="1"/>
  <c r="K1108" i="2"/>
  <c r="L1108" i="2" s="1"/>
  <c r="K1107" i="2"/>
  <c r="L1107" i="2" s="1"/>
  <c r="L1106" i="2"/>
  <c r="K1106" i="2"/>
  <c r="K1105" i="2"/>
  <c r="L1105" i="2" s="1"/>
  <c r="K1104" i="2"/>
  <c r="L1104" i="2" s="1"/>
  <c r="K1103" i="2"/>
  <c r="L1103" i="2" s="1"/>
  <c r="L1102" i="2"/>
  <c r="K1102" i="2"/>
  <c r="K1101" i="2"/>
  <c r="L1101" i="2" s="1"/>
  <c r="K1100" i="2"/>
  <c r="L1100" i="2" s="1"/>
  <c r="K1099" i="2"/>
  <c r="L1099" i="2" s="1"/>
  <c r="L1098" i="2"/>
  <c r="K1098" i="2"/>
  <c r="K1097" i="2"/>
  <c r="L1097" i="2" s="1"/>
  <c r="K1096" i="2"/>
  <c r="L1096" i="2" s="1"/>
  <c r="K1095" i="2"/>
  <c r="L1095" i="2" s="1"/>
  <c r="L1094" i="2"/>
  <c r="K1094" i="2"/>
  <c r="K1093" i="2"/>
  <c r="L1093" i="2" s="1"/>
  <c r="K1092" i="2"/>
  <c r="L1092" i="2" s="1"/>
  <c r="K1091" i="2"/>
  <c r="L1091" i="2" s="1"/>
  <c r="L1090" i="2"/>
  <c r="K1090" i="2"/>
  <c r="K1089" i="2"/>
  <c r="L1089" i="2" s="1"/>
  <c r="K1088" i="2"/>
  <c r="L1088" i="2" s="1"/>
  <c r="K1087" i="2"/>
  <c r="L1087" i="2" s="1"/>
  <c r="L1086" i="2"/>
  <c r="K1086" i="2"/>
  <c r="K1085" i="2"/>
  <c r="L1085" i="2" s="1"/>
  <c r="K1084" i="2"/>
  <c r="L1084" i="2" s="1"/>
  <c r="K1083" i="2"/>
  <c r="L1083" i="2" s="1"/>
  <c r="L1082" i="2"/>
  <c r="K1082" i="2"/>
  <c r="K1081" i="2"/>
  <c r="L1081" i="2" s="1"/>
  <c r="K1080" i="2"/>
  <c r="L1080" i="2" s="1"/>
  <c r="K1079" i="2"/>
  <c r="L1079" i="2" s="1"/>
  <c r="L1078" i="2"/>
  <c r="K1078" i="2"/>
  <c r="K1077" i="2"/>
  <c r="L1077" i="2" s="1"/>
  <c r="K1076" i="2"/>
  <c r="L1076" i="2" s="1"/>
  <c r="K1075" i="2"/>
  <c r="L1075" i="2" s="1"/>
  <c r="L1074" i="2"/>
  <c r="K1074" i="2"/>
  <c r="K1073" i="2"/>
  <c r="L1073" i="2" s="1"/>
  <c r="K1072" i="2"/>
  <c r="L1072" i="2" s="1"/>
  <c r="K1071" i="2"/>
  <c r="L1071" i="2" s="1"/>
  <c r="L1070" i="2"/>
  <c r="K1070" i="2"/>
  <c r="K1069" i="2"/>
  <c r="L1069" i="2" s="1"/>
  <c r="K1068" i="2"/>
  <c r="L1068" i="2" s="1"/>
  <c r="K1067" i="2"/>
  <c r="L1067" i="2" s="1"/>
  <c r="L1066" i="2"/>
  <c r="K1066" i="2"/>
  <c r="K1065" i="2"/>
  <c r="L1065" i="2" s="1"/>
  <c r="K1064" i="2"/>
  <c r="L1064" i="2" s="1"/>
  <c r="K1063" i="2"/>
  <c r="L1063" i="2" s="1"/>
  <c r="L1062" i="2"/>
  <c r="K1062" i="2"/>
  <c r="K1061" i="2"/>
  <c r="L1061" i="2" s="1"/>
  <c r="K1060" i="2"/>
  <c r="L1060" i="2" s="1"/>
  <c r="K1059" i="2"/>
  <c r="L1059" i="2" s="1"/>
  <c r="L1058" i="2"/>
  <c r="K1058" i="2"/>
  <c r="K1057" i="2"/>
  <c r="L1057" i="2" s="1"/>
  <c r="K1056" i="2"/>
  <c r="L1056" i="2" s="1"/>
  <c r="K1055" i="2"/>
  <c r="L1055" i="2" s="1"/>
  <c r="L1054" i="2"/>
  <c r="K1054" i="2"/>
  <c r="K1053" i="2"/>
  <c r="L1053" i="2" s="1"/>
  <c r="K1052" i="2"/>
  <c r="L1052" i="2" s="1"/>
  <c r="K1051" i="2"/>
  <c r="L1051" i="2" s="1"/>
  <c r="L1050" i="2"/>
  <c r="K1050" i="2"/>
  <c r="K1049" i="2"/>
  <c r="L1049" i="2" s="1"/>
  <c r="K1048" i="2"/>
  <c r="L1048" i="2" s="1"/>
  <c r="K1047" i="2"/>
  <c r="L1047" i="2" s="1"/>
  <c r="L1046" i="2"/>
  <c r="K1046" i="2"/>
  <c r="K1045" i="2"/>
  <c r="L1045" i="2" s="1"/>
  <c r="K1044" i="2"/>
  <c r="L1044" i="2" s="1"/>
  <c r="K1043" i="2"/>
  <c r="L1043" i="2" s="1"/>
  <c r="L1042" i="2"/>
  <c r="K1042" i="2"/>
  <c r="K1041" i="2"/>
  <c r="L1041" i="2" s="1"/>
  <c r="K1040" i="2"/>
  <c r="L1040" i="2" s="1"/>
  <c r="K1039" i="2"/>
  <c r="L1039" i="2" s="1"/>
  <c r="L1038" i="2"/>
  <c r="K1038" i="2"/>
  <c r="K1037" i="2"/>
  <c r="L1037" i="2" s="1"/>
  <c r="K1036" i="2"/>
  <c r="L1036" i="2" s="1"/>
  <c r="K1035" i="2"/>
  <c r="L1035" i="2" s="1"/>
  <c r="L1034" i="2"/>
  <c r="K1034" i="2"/>
  <c r="K1033" i="2"/>
  <c r="L1033" i="2" s="1"/>
  <c r="K1032" i="2"/>
  <c r="L1032" i="2" s="1"/>
  <c r="K1031" i="2"/>
  <c r="L1031" i="2" s="1"/>
  <c r="L1030" i="2"/>
  <c r="K1030" i="2"/>
  <c r="K1029" i="2"/>
  <c r="L1029" i="2" s="1"/>
  <c r="K1028" i="2"/>
  <c r="L1028" i="2" s="1"/>
  <c r="K1027" i="2"/>
  <c r="L1027" i="2" s="1"/>
  <c r="L1026" i="2"/>
  <c r="K1026" i="2"/>
  <c r="K1025" i="2"/>
  <c r="L1025" i="2" s="1"/>
  <c r="K1024" i="2"/>
  <c r="L1024" i="2" s="1"/>
  <c r="K1023" i="2"/>
  <c r="L1023" i="2" s="1"/>
  <c r="L1022" i="2"/>
  <c r="K1022" i="2"/>
  <c r="K1021" i="2"/>
  <c r="L1021" i="2" s="1"/>
  <c r="K1020" i="2"/>
  <c r="L1020" i="2" s="1"/>
  <c r="K1019" i="2"/>
  <c r="L1019" i="2" s="1"/>
  <c r="L1018" i="2"/>
  <c r="K1018" i="2"/>
  <c r="K1017" i="2"/>
  <c r="L1017" i="2" s="1"/>
  <c r="K1016" i="2"/>
  <c r="L1016" i="2" s="1"/>
  <c r="K1015" i="2"/>
  <c r="L1015" i="2" s="1"/>
  <c r="L1014" i="2"/>
  <c r="K1014" i="2"/>
  <c r="K1013" i="2"/>
  <c r="L1013" i="2" s="1"/>
  <c r="K1012" i="2"/>
  <c r="L1012" i="2" s="1"/>
  <c r="K1011" i="2"/>
  <c r="L1011" i="2" s="1"/>
  <c r="L1010" i="2"/>
  <c r="K1010" i="2"/>
  <c r="K1009" i="2"/>
  <c r="L1009" i="2" s="1"/>
  <c r="K1008" i="2"/>
  <c r="L1008" i="2" s="1"/>
  <c r="K1007" i="2"/>
  <c r="L1007" i="2" s="1"/>
  <c r="L1006" i="2"/>
  <c r="K1006" i="2"/>
  <c r="K1005" i="2"/>
  <c r="L1005" i="2" s="1"/>
  <c r="K1004" i="2"/>
  <c r="L1004" i="2" s="1"/>
  <c r="K1003" i="2"/>
  <c r="L1003" i="2" s="1"/>
  <c r="L1002" i="2"/>
  <c r="K1002" i="2"/>
  <c r="K1001" i="2"/>
  <c r="L1001" i="2" s="1"/>
  <c r="K1000" i="2"/>
  <c r="L1000" i="2" s="1"/>
  <c r="K999" i="2"/>
  <c r="L999" i="2" s="1"/>
  <c r="L998" i="2"/>
  <c r="K998" i="2"/>
  <c r="K997" i="2"/>
  <c r="L997" i="2" s="1"/>
  <c r="K996" i="2"/>
  <c r="L996" i="2" s="1"/>
  <c r="K995" i="2"/>
  <c r="L995" i="2" s="1"/>
  <c r="K994" i="2"/>
  <c r="L994" i="2" s="1"/>
  <c r="K993" i="2"/>
  <c r="L993" i="2" s="1"/>
  <c r="K992" i="2"/>
  <c r="L992" i="2" s="1"/>
  <c r="K991" i="2"/>
  <c r="L991" i="2" s="1"/>
  <c r="K990" i="2"/>
  <c r="L990" i="2" s="1"/>
  <c r="K989" i="2"/>
  <c r="L989" i="2" s="1"/>
  <c r="K988" i="2"/>
  <c r="L988" i="2" s="1"/>
  <c r="K987" i="2"/>
  <c r="L987" i="2" s="1"/>
  <c r="K986" i="2"/>
  <c r="L986" i="2" s="1"/>
  <c r="K985" i="2"/>
  <c r="L985" i="2" s="1"/>
  <c r="K984" i="2"/>
  <c r="L984" i="2" s="1"/>
  <c r="K983" i="2"/>
  <c r="L983" i="2" s="1"/>
  <c r="K982" i="2"/>
  <c r="L982" i="2" s="1"/>
  <c r="K981" i="2"/>
  <c r="L981" i="2" s="1"/>
  <c r="K980" i="2"/>
  <c r="L980" i="2" s="1"/>
  <c r="K979" i="2"/>
  <c r="L979" i="2" s="1"/>
  <c r="L978" i="2"/>
  <c r="K978" i="2"/>
  <c r="K977" i="2"/>
  <c r="L977" i="2" s="1"/>
  <c r="K976" i="2"/>
  <c r="L976" i="2" s="1"/>
  <c r="K975" i="2"/>
  <c r="L975" i="2" s="1"/>
  <c r="L974" i="2"/>
  <c r="K974" i="2"/>
  <c r="K973" i="2"/>
  <c r="L973" i="2" s="1"/>
  <c r="K972" i="2"/>
  <c r="L972" i="2" s="1"/>
  <c r="K971" i="2"/>
  <c r="L971" i="2" s="1"/>
  <c r="K970" i="2"/>
  <c r="L970" i="2" s="1"/>
  <c r="K969" i="2"/>
  <c r="L969" i="2" s="1"/>
  <c r="K968" i="2"/>
  <c r="L968" i="2" s="1"/>
  <c r="L967" i="2"/>
  <c r="K967" i="2"/>
  <c r="L966" i="2"/>
  <c r="K966" i="2"/>
  <c r="K965" i="2"/>
  <c r="L965" i="2" s="1"/>
  <c r="L964" i="2"/>
  <c r="K964" i="2"/>
  <c r="L963" i="2"/>
  <c r="K963" i="2"/>
  <c r="K962" i="2"/>
  <c r="L962" i="2" s="1"/>
  <c r="K961" i="2"/>
  <c r="L961" i="2" s="1"/>
  <c r="L960" i="2"/>
  <c r="K960" i="2"/>
  <c r="L959" i="2"/>
  <c r="K959" i="2"/>
  <c r="K958" i="2"/>
  <c r="L958" i="2" s="1"/>
  <c r="K957" i="2"/>
  <c r="L957" i="2" s="1"/>
  <c r="L956" i="2"/>
  <c r="K956" i="2"/>
  <c r="L955" i="2"/>
  <c r="K955" i="2"/>
  <c r="K954" i="2"/>
  <c r="L954" i="2" s="1"/>
  <c r="K953" i="2"/>
  <c r="L953" i="2" s="1"/>
  <c r="L952" i="2"/>
  <c r="K952" i="2"/>
  <c r="L951" i="2"/>
  <c r="K951" i="2"/>
  <c r="K950" i="2"/>
  <c r="L950" i="2" s="1"/>
  <c r="K949" i="2"/>
  <c r="L949" i="2" s="1"/>
  <c r="L948" i="2"/>
  <c r="K948" i="2"/>
  <c r="L947" i="2"/>
  <c r="K947" i="2"/>
  <c r="K946" i="2"/>
  <c r="L946" i="2" s="1"/>
  <c r="K945" i="2"/>
  <c r="L945" i="2" s="1"/>
  <c r="L944" i="2"/>
  <c r="K944" i="2"/>
  <c r="L943" i="2"/>
  <c r="K943" i="2"/>
  <c r="K942" i="2"/>
  <c r="L942" i="2" s="1"/>
  <c r="K941" i="2"/>
  <c r="L941" i="2" s="1"/>
  <c r="L940" i="2"/>
  <c r="K940" i="2"/>
  <c r="L939" i="2"/>
  <c r="K939" i="2"/>
  <c r="K938" i="2"/>
  <c r="L938" i="2" s="1"/>
  <c r="K937" i="2"/>
  <c r="L937" i="2" s="1"/>
  <c r="L936" i="2"/>
  <c r="K936" i="2"/>
  <c r="L935" i="2"/>
  <c r="K935" i="2"/>
  <c r="K934" i="2"/>
  <c r="L934" i="2" s="1"/>
  <c r="K933" i="2"/>
  <c r="L933" i="2" s="1"/>
  <c r="L932" i="2"/>
  <c r="K932" i="2"/>
  <c r="L931" i="2"/>
  <c r="K931" i="2"/>
  <c r="K930" i="2"/>
  <c r="L930" i="2" s="1"/>
  <c r="K929" i="2"/>
  <c r="L929" i="2" s="1"/>
  <c r="L928" i="2"/>
  <c r="K928" i="2"/>
  <c r="L927" i="2"/>
  <c r="K927" i="2"/>
  <c r="K926" i="2"/>
  <c r="L926" i="2" s="1"/>
  <c r="K925" i="2"/>
  <c r="L925" i="2" s="1"/>
  <c r="L924" i="2"/>
  <c r="K924" i="2"/>
  <c r="L923" i="2"/>
  <c r="K923" i="2"/>
  <c r="K922" i="2"/>
  <c r="L922" i="2" s="1"/>
  <c r="K921" i="2"/>
  <c r="L921" i="2" s="1"/>
  <c r="L920" i="2"/>
  <c r="K920" i="2"/>
  <c r="L919" i="2"/>
  <c r="K919" i="2"/>
  <c r="K918" i="2"/>
  <c r="L918" i="2" s="1"/>
  <c r="K917" i="2"/>
  <c r="L917" i="2" s="1"/>
  <c r="L916" i="2"/>
  <c r="K916" i="2"/>
  <c r="L915" i="2"/>
  <c r="K915" i="2"/>
  <c r="K914" i="2"/>
  <c r="L914" i="2" s="1"/>
  <c r="K913" i="2"/>
  <c r="L913" i="2" s="1"/>
  <c r="L912" i="2"/>
  <c r="K912" i="2"/>
  <c r="L911" i="2"/>
  <c r="K911" i="2"/>
  <c r="K910" i="2"/>
  <c r="L910" i="2" s="1"/>
  <c r="K909" i="2"/>
  <c r="L909" i="2" s="1"/>
  <c r="L908" i="2"/>
  <c r="K908" i="2"/>
  <c r="L907" i="2"/>
  <c r="K907" i="2"/>
  <c r="K906" i="2"/>
  <c r="L906" i="2" s="1"/>
  <c r="K905" i="2"/>
  <c r="L905" i="2" s="1"/>
  <c r="L904" i="2"/>
  <c r="K904" i="2"/>
  <c r="L903" i="2"/>
  <c r="K903" i="2"/>
  <c r="K902" i="2"/>
  <c r="L902" i="2" s="1"/>
  <c r="K901" i="2"/>
  <c r="L901" i="2" s="1"/>
  <c r="L900" i="2"/>
  <c r="K900" i="2"/>
  <c r="L899" i="2"/>
  <c r="K899" i="2"/>
  <c r="K898" i="2"/>
  <c r="L898" i="2" s="1"/>
  <c r="K897" i="2"/>
  <c r="L897" i="2" s="1"/>
  <c r="L896" i="2"/>
  <c r="K896" i="2"/>
  <c r="L895" i="2"/>
  <c r="K895" i="2"/>
  <c r="K894" i="2"/>
  <c r="L894" i="2" s="1"/>
  <c r="K893" i="2"/>
  <c r="L893" i="2" s="1"/>
  <c r="L892" i="2"/>
  <c r="K892" i="2"/>
  <c r="L891" i="2"/>
  <c r="K891" i="2"/>
  <c r="K890" i="2"/>
  <c r="L890" i="2" s="1"/>
  <c r="K889" i="2"/>
  <c r="L889" i="2" s="1"/>
  <c r="L888" i="2"/>
  <c r="K888" i="2"/>
  <c r="L887" i="2"/>
  <c r="K887" i="2"/>
  <c r="K886" i="2"/>
  <c r="L886" i="2" s="1"/>
  <c r="K885" i="2"/>
  <c r="L885" i="2" s="1"/>
  <c r="L884" i="2"/>
  <c r="K884" i="2"/>
  <c r="L883" i="2"/>
  <c r="K883" i="2"/>
  <c r="K882" i="2"/>
  <c r="L882" i="2" s="1"/>
  <c r="K881" i="2"/>
  <c r="L881" i="2" s="1"/>
  <c r="L880" i="2"/>
  <c r="K880" i="2"/>
  <c r="L879" i="2"/>
  <c r="K879" i="2"/>
  <c r="K878" i="2"/>
  <c r="L878" i="2" s="1"/>
  <c r="K877" i="2"/>
  <c r="L877" i="2" s="1"/>
  <c r="L876" i="2"/>
  <c r="K876" i="2"/>
  <c r="L875" i="2"/>
  <c r="K875" i="2"/>
  <c r="K874" i="2"/>
  <c r="L874" i="2" s="1"/>
  <c r="K873" i="2"/>
  <c r="L873" i="2" s="1"/>
  <c r="L872" i="2"/>
  <c r="K872" i="2"/>
  <c r="L871" i="2"/>
  <c r="K871" i="2"/>
  <c r="K870" i="2"/>
  <c r="L870" i="2" s="1"/>
  <c r="K869" i="2"/>
  <c r="L869" i="2" s="1"/>
  <c r="L868" i="2"/>
  <c r="K868" i="2"/>
  <c r="L867" i="2"/>
  <c r="K867" i="2"/>
  <c r="K866" i="2"/>
  <c r="L866" i="2" s="1"/>
  <c r="K865" i="2"/>
  <c r="L865" i="2" s="1"/>
  <c r="L864" i="2"/>
  <c r="K864" i="2"/>
  <c r="L863" i="2"/>
  <c r="K863" i="2"/>
  <c r="K862" i="2"/>
  <c r="L862" i="2" s="1"/>
  <c r="K861" i="2"/>
  <c r="L861" i="2" s="1"/>
  <c r="L860" i="2"/>
  <c r="K860" i="2"/>
  <c r="L859" i="2"/>
  <c r="K859" i="2"/>
  <c r="K858" i="2"/>
  <c r="L858" i="2" s="1"/>
  <c r="K857" i="2"/>
  <c r="L857" i="2" s="1"/>
  <c r="L856" i="2"/>
  <c r="K856" i="2"/>
  <c r="L855" i="2"/>
  <c r="K855" i="2"/>
  <c r="K854" i="2"/>
  <c r="L854" i="2" s="1"/>
  <c r="K853" i="2"/>
  <c r="L853" i="2" s="1"/>
  <c r="L852" i="2"/>
  <c r="K852" i="2"/>
  <c r="L851" i="2"/>
  <c r="K851" i="2"/>
  <c r="K850" i="2"/>
  <c r="L850" i="2" s="1"/>
  <c r="K849" i="2"/>
  <c r="L849" i="2" s="1"/>
  <c r="L848" i="2"/>
  <c r="K848" i="2"/>
  <c r="L847" i="2"/>
  <c r="K847" i="2"/>
  <c r="K846" i="2"/>
  <c r="L846" i="2" s="1"/>
  <c r="K845" i="2"/>
  <c r="L845" i="2" s="1"/>
  <c r="L844" i="2"/>
  <c r="K844" i="2"/>
  <c r="L843" i="2"/>
  <c r="K843" i="2"/>
  <c r="K842" i="2"/>
  <c r="L842" i="2" s="1"/>
  <c r="K841" i="2"/>
  <c r="L841" i="2" s="1"/>
  <c r="L840" i="2"/>
  <c r="K840" i="2"/>
  <c r="L839" i="2"/>
  <c r="K839" i="2"/>
  <c r="K838" i="2"/>
  <c r="L838" i="2" s="1"/>
  <c r="K837" i="2"/>
  <c r="L837" i="2" s="1"/>
  <c r="L836" i="2"/>
  <c r="K836" i="2"/>
  <c r="L835" i="2"/>
  <c r="K835" i="2"/>
  <c r="K834" i="2"/>
  <c r="L834" i="2" s="1"/>
  <c r="K833" i="2"/>
  <c r="L833" i="2" s="1"/>
  <c r="L832" i="2"/>
  <c r="K832" i="2"/>
  <c r="L831" i="2"/>
  <c r="K831" i="2"/>
  <c r="K830" i="2"/>
  <c r="L830" i="2" s="1"/>
  <c r="K829" i="2"/>
  <c r="L829" i="2" s="1"/>
  <c r="L828" i="2"/>
  <c r="K828" i="2"/>
  <c r="L827" i="2"/>
  <c r="K827" i="2"/>
  <c r="K826" i="2"/>
  <c r="L826" i="2" s="1"/>
  <c r="K825" i="2"/>
  <c r="L825" i="2" s="1"/>
  <c r="L824" i="2"/>
  <c r="K824" i="2"/>
  <c r="L823" i="2"/>
  <c r="K823" i="2"/>
  <c r="K822" i="2"/>
  <c r="L822" i="2" s="1"/>
  <c r="K821" i="2"/>
  <c r="L821" i="2" s="1"/>
  <c r="L820" i="2"/>
  <c r="K820" i="2"/>
  <c r="L819" i="2"/>
  <c r="K819" i="2"/>
  <c r="K818" i="2"/>
  <c r="L818" i="2" s="1"/>
  <c r="K817" i="2"/>
  <c r="L817" i="2" s="1"/>
  <c r="L816" i="2"/>
  <c r="K816" i="2"/>
  <c r="L815" i="2"/>
  <c r="K815" i="2"/>
  <c r="K814" i="2"/>
  <c r="L814" i="2" s="1"/>
  <c r="K813" i="2"/>
  <c r="L813" i="2" s="1"/>
  <c r="L812" i="2"/>
  <c r="K812" i="2"/>
  <c r="L811" i="2"/>
  <c r="K811" i="2"/>
  <c r="K810" i="2"/>
  <c r="L810" i="2" s="1"/>
  <c r="K809" i="2"/>
  <c r="L809" i="2" s="1"/>
  <c r="L808" i="2"/>
  <c r="K808" i="2"/>
  <c r="L807" i="2"/>
  <c r="K807" i="2"/>
  <c r="K806" i="2"/>
  <c r="L806" i="2" s="1"/>
  <c r="K805" i="2"/>
  <c r="L805" i="2" s="1"/>
  <c r="L804" i="2"/>
  <c r="K804" i="2"/>
  <c r="L803" i="2"/>
  <c r="K803" i="2"/>
  <c r="K802" i="2"/>
  <c r="L802" i="2" s="1"/>
  <c r="K801" i="2"/>
  <c r="L801" i="2" s="1"/>
  <c r="L800" i="2"/>
  <c r="K800" i="2"/>
  <c r="L799" i="2"/>
  <c r="K799" i="2"/>
  <c r="K798" i="2"/>
  <c r="L798" i="2" s="1"/>
  <c r="P797" i="2"/>
  <c r="K797" i="2"/>
  <c r="L797" i="2" s="1"/>
  <c r="P796" i="2"/>
  <c r="L796" i="2"/>
  <c r="K796" i="2"/>
  <c r="P795" i="2"/>
  <c r="L795" i="2"/>
  <c r="K795" i="2"/>
  <c r="P794" i="2"/>
  <c r="L794" i="2"/>
  <c r="K794" i="2"/>
  <c r="P793" i="2"/>
  <c r="L793" i="2"/>
  <c r="K793" i="2"/>
  <c r="P792" i="2"/>
  <c r="K792" i="2"/>
  <c r="L792" i="2" s="1"/>
  <c r="P791" i="2"/>
  <c r="K791" i="2"/>
  <c r="L791" i="2" s="1"/>
  <c r="P790" i="2"/>
  <c r="K790" i="2"/>
  <c r="L790" i="2" s="1"/>
  <c r="P789" i="2"/>
  <c r="K789" i="2"/>
  <c r="L789" i="2" s="1"/>
  <c r="P788" i="2"/>
  <c r="L788" i="2"/>
  <c r="K788" i="2"/>
  <c r="P787" i="2"/>
  <c r="L787" i="2"/>
  <c r="K787" i="2"/>
  <c r="P786" i="2"/>
  <c r="L786" i="2"/>
  <c r="K786" i="2"/>
  <c r="P785" i="2"/>
  <c r="L785" i="2"/>
  <c r="K785" i="2"/>
  <c r="P784" i="2"/>
  <c r="K784" i="2"/>
  <c r="L784" i="2" s="1"/>
  <c r="P783" i="2"/>
  <c r="K783" i="2"/>
  <c r="L783" i="2" s="1"/>
  <c r="P782" i="2"/>
  <c r="K782" i="2"/>
  <c r="L782" i="2" s="1"/>
  <c r="P781" i="2"/>
  <c r="K781" i="2"/>
  <c r="L781" i="2" s="1"/>
  <c r="P780" i="2"/>
  <c r="L780" i="2"/>
  <c r="K780" i="2"/>
  <c r="P779" i="2"/>
  <c r="L779" i="2"/>
  <c r="K779" i="2"/>
  <c r="P778" i="2"/>
  <c r="L778" i="2"/>
  <c r="K778" i="2"/>
  <c r="P777" i="2"/>
  <c r="L777" i="2"/>
  <c r="K777" i="2"/>
  <c r="P776" i="2"/>
  <c r="K776" i="2"/>
  <c r="L776" i="2" s="1"/>
  <c r="P775" i="2"/>
  <c r="K775" i="2"/>
  <c r="L775" i="2" s="1"/>
  <c r="P774" i="2"/>
  <c r="K774" i="2"/>
  <c r="L774" i="2" s="1"/>
  <c r="P773" i="2"/>
  <c r="K773" i="2"/>
  <c r="L773" i="2" s="1"/>
  <c r="P772" i="2"/>
  <c r="L772" i="2"/>
  <c r="K772" i="2"/>
  <c r="P771" i="2"/>
  <c r="L771" i="2"/>
  <c r="K771" i="2"/>
  <c r="P770" i="2"/>
  <c r="L770" i="2"/>
  <c r="K770" i="2"/>
  <c r="P769" i="2"/>
  <c r="L769" i="2"/>
  <c r="K769" i="2"/>
  <c r="P768" i="2"/>
  <c r="K768" i="2"/>
  <c r="L768" i="2" s="1"/>
  <c r="P767" i="2"/>
  <c r="K767" i="2"/>
  <c r="L767" i="2" s="1"/>
  <c r="P766" i="2"/>
  <c r="K766" i="2"/>
  <c r="L766" i="2" s="1"/>
  <c r="P765" i="2"/>
  <c r="K765" i="2"/>
  <c r="L765" i="2" s="1"/>
  <c r="P764" i="2"/>
  <c r="L764" i="2"/>
  <c r="K764" i="2"/>
  <c r="P763" i="2"/>
  <c r="L763" i="2"/>
  <c r="K763" i="2"/>
  <c r="P762" i="2"/>
  <c r="L762" i="2"/>
  <c r="K762" i="2"/>
  <c r="P761" i="2"/>
  <c r="L761" i="2"/>
  <c r="K761" i="2"/>
  <c r="P760" i="2"/>
  <c r="K760" i="2"/>
  <c r="L760" i="2" s="1"/>
  <c r="P759" i="2"/>
  <c r="K759" i="2"/>
  <c r="L759" i="2" s="1"/>
  <c r="P758" i="2"/>
  <c r="K758" i="2"/>
  <c r="L758" i="2" s="1"/>
  <c r="P757" i="2"/>
  <c r="K757" i="2"/>
  <c r="L757" i="2" s="1"/>
  <c r="P756" i="2"/>
  <c r="L756" i="2"/>
  <c r="K756" i="2"/>
  <c r="P755" i="2"/>
  <c r="L755" i="2"/>
  <c r="K755" i="2"/>
  <c r="P754" i="2"/>
  <c r="L754" i="2"/>
  <c r="K754" i="2"/>
  <c r="P753" i="2"/>
  <c r="L753" i="2"/>
  <c r="K753" i="2"/>
  <c r="P752" i="2"/>
  <c r="K752" i="2"/>
  <c r="L752" i="2" s="1"/>
  <c r="P751" i="2"/>
  <c r="K751" i="2"/>
  <c r="L751" i="2" s="1"/>
  <c r="P750" i="2"/>
  <c r="K750" i="2"/>
  <c r="L750" i="2" s="1"/>
  <c r="P749" i="2"/>
  <c r="K749" i="2"/>
  <c r="L749" i="2" s="1"/>
  <c r="P748" i="2"/>
  <c r="L748" i="2"/>
  <c r="K748" i="2"/>
  <c r="P747" i="2"/>
  <c r="L747" i="2"/>
  <c r="K747" i="2"/>
  <c r="P746" i="2"/>
  <c r="L746" i="2"/>
  <c r="K746" i="2"/>
  <c r="P745" i="2"/>
  <c r="L745" i="2"/>
  <c r="K745" i="2"/>
  <c r="P744" i="2"/>
  <c r="K744" i="2"/>
  <c r="L744" i="2" s="1"/>
  <c r="P743" i="2"/>
  <c r="K743" i="2"/>
  <c r="L743" i="2" s="1"/>
  <c r="P742" i="2"/>
  <c r="K742" i="2"/>
  <c r="L742" i="2" s="1"/>
  <c r="P741" i="2"/>
  <c r="K741" i="2"/>
  <c r="L741" i="2" s="1"/>
  <c r="P740" i="2"/>
  <c r="L740" i="2"/>
  <c r="K740" i="2"/>
  <c r="P739" i="2"/>
  <c r="L739" i="2"/>
  <c r="K739" i="2"/>
  <c r="P738" i="2"/>
  <c r="L738" i="2"/>
  <c r="K738" i="2"/>
  <c r="P737" i="2"/>
  <c r="K737" i="2"/>
  <c r="L737" i="2" s="1"/>
  <c r="P736" i="2"/>
  <c r="K736" i="2"/>
  <c r="L736" i="2" s="1"/>
  <c r="P735" i="2"/>
  <c r="K735" i="2"/>
  <c r="L735" i="2" s="1"/>
  <c r="P734" i="2"/>
  <c r="K734" i="2"/>
  <c r="L734" i="2" s="1"/>
  <c r="P733" i="2"/>
  <c r="K733" i="2"/>
  <c r="L733" i="2" s="1"/>
  <c r="P732" i="2"/>
  <c r="L732" i="2"/>
  <c r="K732" i="2"/>
  <c r="P731" i="2"/>
  <c r="L731" i="2"/>
  <c r="K731" i="2"/>
  <c r="P730" i="2"/>
  <c r="L730" i="2"/>
  <c r="K730" i="2"/>
  <c r="P729" i="2"/>
  <c r="K729" i="2"/>
  <c r="L729" i="2" s="1"/>
  <c r="P728" i="2"/>
  <c r="K728" i="2"/>
  <c r="L728" i="2" s="1"/>
  <c r="P727" i="2"/>
  <c r="K727" i="2"/>
  <c r="L727" i="2" s="1"/>
  <c r="P726" i="2"/>
  <c r="K726" i="2"/>
  <c r="L726" i="2" s="1"/>
  <c r="K725" i="2"/>
  <c r="L725" i="2" s="1"/>
  <c r="L724" i="2"/>
  <c r="K724" i="2"/>
  <c r="L723" i="2"/>
  <c r="K723" i="2"/>
  <c r="K722" i="2"/>
  <c r="L722" i="2" s="1"/>
  <c r="K721" i="2"/>
  <c r="L721" i="2" s="1"/>
  <c r="L720" i="2"/>
  <c r="K720" i="2"/>
  <c r="L719" i="2"/>
  <c r="K719" i="2"/>
  <c r="K718" i="2"/>
  <c r="L718" i="2" s="1"/>
  <c r="K717" i="2"/>
  <c r="L717" i="2" s="1"/>
  <c r="L716" i="2"/>
  <c r="K716" i="2"/>
  <c r="L715" i="2"/>
  <c r="K715" i="2"/>
  <c r="K714" i="2"/>
  <c r="L714" i="2" s="1"/>
  <c r="K713" i="2"/>
  <c r="L713" i="2" s="1"/>
  <c r="L712" i="2"/>
  <c r="K712" i="2"/>
  <c r="L711" i="2"/>
  <c r="K711" i="2"/>
  <c r="K710" i="2"/>
  <c r="L710" i="2" s="1"/>
  <c r="K709" i="2"/>
  <c r="L709" i="2" s="1"/>
  <c r="L708" i="2"/>
  <c r="K708" i="2"/>
  <c r="L707" i="2"/>
  <c r="K707" i="2"/>
  <c r="K706" i="2"/>
  <c r="L706" i="2" s="1"/>
  <c r="K705" i="2"/>
  <c r="L705" i="2" s="1"/>
  <c r="L704" i="2"/>
  <c r="K704" i="2"/>
  <c r="L703" i="2"/>
  <c r="K703" i="2"/>
  <c r="K702" i="2"/>
  <c r="L702" i="2" s="1"/>
  <c r="K701" i="2"/>
  <c r="L701" i="2" s="1"/>
  <c r="L700" i="2"/>
  <c r="K700" i="2"/>
  <c r="L699" i="2"/>
  <c r="K699" i="2"/>
  <c r="K698" i="2"/>
  <c r="L698" i="2" s="1"/>
  <c r="K697" i="2"/>
  <c r="L697" i="2" s="1"/>
  <c r="L696" i="2"/>
  <c r="K696" i="2"/>
  <c r="L695" i="2"/>
  <c r="K695" i="2"/>
  <c r="K694" i="2"/>
  <c r="L694" i="2" s="1"/>
  <c r="K693" i="2"/>
  <c r="L693" i="2" s="1"/>
  <c r="L692" i="2"/>
  <c r="K692" i="2"/>
  <c r="L691" i="2"/>
  <c r="K691" i="2"/>
  <c r="K690" i="2"/>
  <c r="L690" i="2" s="1"/>
  <c r="K689" i="2"/>
  <c r="L689" i="2" s="1"/>
  <c r="L688" i="2"/>
  <c r="K688" i="2"/>
  <c r="L687" i="2"/>
  <c r="K687" i="2"/>
  <c r="K686" i="2"/>
  <c r="L686" i="2" s="1"/>
  <c r="K685" i="2"/>
  <c r="L685" i="2" s="1"/>
  <c r="L684" i="2"/>
  <c r="K684" i="2"/>
  <c r="L683" i="2"/>
  <c r="K683" i="2"/>
  <c r="K682" i="2"/>
  <c r="L682" i="2" s="1"/>
  <c r="K681" i="2"/>
  <c r="L681" i="2" s="1"/>
  <c r="L680" i="2"/>
  <c r="K680" i="2"/>
  <c r="L679" i="2"/>
  <c r="K679" i="2"/>
  <c r="K678" i="2"/>
  <c r="L678" i="2" s="1"/>
  <c r="K677" i="2"/>
  <c r="L677" i="2" s="1"/>
  <c r="L676" i="2"/>
  <c r="K676" i="2"/>
  <c r="L675" i="2"/>
  <c r="K675" i="2"/>
  <c r="K674" i="2"/>
  <c r="L674" i="2" s="1"/>
  <c r="K673" i="2"/>
  <c r="L673" i="2" s="1"/>
  <c r="L672" i="2"/>
  <c r="K672" i="2"/>
  <c r="L671" i="2"/>
  <c r="K671" i="2"/>
  <c r="K670" i="2"/>
  <c r="L670" i="2" s="1"/>
  <c r="K669" i="2"/>
  <c r="L669" i="2" s="1"/>
  <c r="L668" i="2"/>
  <c r="K668" i="2"/>
  <c r="L667" i="2"/>
  <c r="K667" i="2"/>
  <c r="K666" i="2"/>
  <c r="L666" i="2" s="1"/>
  <c r="K665" i="2"/>
  <c r="L665" i="2" s="1"/>
  <c r="L664" i="2"/>
  <c r="K664" i="2"/>
  <c r="L663" i="2"/>
  <c r="K663" i="2"/>
  <c r="K662" i="2"/>
  <c r="L662" i="2" s="1"/>
  <c r="K661" i="2"/>
  <c r="L661" i="2" s="1"/>
  <c r="L660" i="2"/>
  <c r="K660" i="2"/>
  <c r="L659" i="2"/>
  <c r="K659" i="2"/>
  <c r="K658" i="2"/>
  <c r="L658" i="2" s="1"/>
  <c r="K657" i="2"/>
  <c r="L657" i="2" s="1"/>
  <c r="L656" i="2"/>
  <c r="K656" i="2"/>
  <c r="L655" i="2"/>
  <c r="K655" i="2"/>
  <c r="K654" i="2"/>
  <c r="L654" i="2" s="1"/>
  <c r="K653" i="2"/>
  <c r="L653" i="2" s="1"/>
  <c r="L652" i="2"/>
  <c r="K652" i="2"/>
  <c r="L651" i="2"/>
  <c r="K651" i="2"/>
  <c r="K650" i="2"/>
  <c r="L650" i="2" s="1"/>
  <c r="K649" i="2"/>
  <c r="L649" i="2" s="1"/>
  <c r="L648" i="2"/>
  <c r="K648" i="2"/>
  <c r="L647" i="2"/>
  <c r="K647" i="2"/>
  <c r="K646" i="2"/>
  <c r="L646" i="2" s="1"/>
  <c r="K645" i="2"/>
  <c r="L645" i="2" s="1"/>
  <c r="L644" i="2"/>
  <c r="K644" i="2"/>
  <c r="L643" i="2"/>
  <c r="K643" i="2"/>
  <c r="K642" i="2"/>
  <c r="L642" i="2" s="1"/>
  <c r="K641" i="2"/>
  <c r="L641" i="2" s="1"/>
  <c r="L640" i="2"/>
  <c r="K640" i="2"/>
  <c r="L639" i="2"/>
  <c r="K639" i="2"/>
  <c r="K638" i="2"/>
  <c r="L638" i="2" s="1"/>
  <c r="K637" i="2"/>
  <c r="L637" i="2" s="1"/>
  <c r="L636" i="2"/>
  <c r="K636" i="2"/>
  <c r="L635" i="2"/>
  <c r="K635" i="2"/>
  <c r="K634" i="2"/>
  <c r="L634" i="2" s="1"/>
  <c r="K633" i="2"/>
  <c r="L633" i="2" s="1"/>
  <c r="L632" i="2"/>
  <c r="K632" i="2"/>
  <c r="L631" i="2"/>
  <c r="K631" i="2"/>
  <c r="K630" i="2"/>
  <c r="L630" i="2" s="1"/>
  <c r="K629" i="2"/>
  <c r="L629" i="2" s="1"/>
  <c r="L628" i="2"/>
  <c r="K628" i="2"/>
  <c r="L627" i="2"/>
  <c r="K627" i="2"/>
  <c r="K626" i="2"/>
  <c r="L626" i="2" s="1"/>
  <c r="K625" i="2"/>
  <c r="L625" i="2" s="1"/>
  <c r="L624" i="2"/>
  <c r="K624" i="2"/>
  <c r="L623" i="2"/>
  <c r="K623" i="2"/>
  <c r="K622" i="2"/>
  <c r="L622" i="2" s="1"/>
  <c r="K621" i="2"/>
  <c r="L621" i="2" s="1"/>
  <c r="L620" i="2"/>
  <c r="K620" i="2"/>
  <c r="L619" i="2"/>
  <c r="K619" i="2"/>
  <c r="K618" i="2"/>
  <c r="L618" i="2" s="1"/>
  <c r="K617" i="2"/>
  <c r="L617" i="2" s="1"/>
  <c r="L616" i="2"/>
  <c r="K616" i="2"/>
  <c r="L615" i="2"/>
  <c r="K615" i="2"/>
  <c r="K614" i="2"/>
  <c r="L614" i="2" s="1"/>
  <c r="K613" i="2"/>
  <c r="L613" i="2" s="1"/>
  <c r="L612" i="2"/>
  <c r="K612" i="2"/>
  <c r="L611" i="2"/>
  <c r="K611" i="2"/>
  <c r="K610" i="2"/>
  <c r="L610" i="2" s="1"/>
  <c r="K609" i="2"/>
  <c r="L609" i="2" s="1"/>
  <c r="L608" i="2"/>
  <c r="K608" i="2"/>
  <c r="L607" i="2"/>
  <c r="K607" i="2"/>
  <c r="K606" i="2"/>
  <c r="L606" i="2" s="1"/>
  <c r="K605" i="2"/>
  <c r="L605" i="2" s="1"/>
  <c r="L604" i="2"/>
  <c r="K604" i="2"/>
  <c r="L603" i="2"/>
  <c r="K603" i="2"/>
  <c r="K602" i="2"/>
  <c r="L602" i="2" s="1"/>
  <c r="K601" i="2"/>
  <c r="L601" i="2" s="1"/>
  <c r="L600" i="2"/>
  <c r="K600" i="2"/>
  <c r="L599" i="2"/>
  <c r="K599" i="2"/>
  <c r="K598" i="2"/>
  <c r="L598" i="2" s="1"/>
  <c r="K597" i="2"/>
  <c r="L597" i="2" s="1"/>
  <c r="L596" i="2"/>
  <c r="K596" i="2"/>
  <c r="L595" i="2"/>
  <c r="K595" i="2"/>
  <c r="K594" i="2"/>
  <c r="L594" i="2" s="1"/>
  <c r="K593" i="2"/>
  <c r="L593" i="2" s="1"/>
  <c r="L592" i="2"/>
  <c r="K592" i="2"/>
  <c r="L591" i="2"/>
  <c r="K591" i="2"/>
  <c r="K590" i="2"/>
  <c r="L590" i="2" s="1"/>
  <c r="K589" i="2"/>
  <c r="L589" i="2" s="1"/>
  <c r="L588" i="2"/>
  <c r="K588" i="2"/>
  <c r="L587" i="2"/>
  <c r="K587" i="2"/>
  <c r="K586" i="2"/>
  <c r="L586" i="2" s="1"/>
  <c r="K585" i="2"/>
  <c r="L585" i="2" s="1"/>
  <c r="L584" i="2"/>
  <c r="K584" i="2"/>
  <c r="L583" i="2"/>
  <c r="K583" i="2"/>
  <c r="K582" i="2"/>
  <c r="L582" i="2" s="1"/>
  <c r="K581" i="2"/>
  <c r="L581" i="2" s="1"/>
  <c r="L580" i="2"/>
  <c r="K580" i="2"/>
  <c r="L579" i="2"/>
  <c r="K579" i="2"/>
  <c r="K578" i="2"/>
  <c r="L578" i="2" s="1"/>
  <c r="K577" i="2"/>
  <c r="L577" i="2" s="1"/>
  <c r="L576" i="2"/>
  <c r="K576" i="2"/>
  <c r="L575" i="2"/>
  <c r="K575" i="2"/>
  <c r="K574" i="2"/>
  <c r="L574" i="2" s="1"/>
  <c r="K573" i="2"/>
  <c r="L573" i="2" s="1"/>
  <c r="L572" i="2"/>
  <c r="K572" i="2"/>
  <c r="L571" i="2"/>
  <c r="K571" i="2"/>
  <c r="K570" i="2"/>
  <c r="L570" i="2" s="1"/>
  <c r="K569" i="2"/>
  <c r="L569" i="2" s="1"/>
  <c r="L568" i="2"/>
  <c r="K568" i="2"/>
  <c r="L567" i="2"/>
  <c r="K567" i="2"/>
  <c r="K566" i="2"/>
  <c r="L566" i="2" s="1"/>
  <c r="K565" i="2"/>
  <c r="L565" i="2" s="1"/>
  <c r="L564" i="2"/>
  <c r="K564" i="2"/>
  <c r="L563" i="2"/>
  <c r="K563" i="2"/>
  <c r="K562" i="2"/>
  <c r="L562" i="2" s="1"/>
  <c r="K561" i="2"/>
  <c r="L561" i="2" s="1"/>
  <c r="L560" i="2"/>
  <c r="K560" i="2"/>
  <c r="L559" i="2"/>
  <c r="K559" i="2"/>
  <c r="K558" i="2"/>
  <c r="L558" i="2" s="1"/>
  <c r="K557" i="2"/>
  <c r="L557" i="2" s="1"/>
  <c r="L556" i="2"/>
  <c r="K556" i="2"/>
  <c r="L555" i="2"/>
  <c r="K555" i="2"/>
  <c r="K554" i="2"/>
  <c r="L554" i="2" s="1"/>
  <c r="K553" i="2"/>
  <c r="L553" i="2" s="1"/>
  <c r="L552" i="2"/>
  <c r="K552" i="2"/>
  <c r="L551" i="2"/>
  <c r="K551" i="2"/>
  <c r="K550" i="2"/>
  <c r="L550" i="2" s="1"/>
  <c r="K549" i="2"/>
  <c r="L549" i="2" s="1"/>
  <c r="L548" i="2"/>
  <c r="K548" i="2"/>
  <c r="L547" i="2"/>
  <c r="K547" i="2"/>
  <c r="K546" i="2"/>
  <c r="L546" i="2" s="1"/>
  <c r="K545" i="2"/>
  <c r="L545" i="2" s="1"/>
  <c r="L544" i="2"/>
  <c r="K544" i="2"/>
  <c r="L543" i="2"/>
  <c r="K543" i="2"/>
  <c r="K542" i="2"/>
  <c r="L542" i="2" s="1"/>
  <c r="K541" i="2"/>
  <c r="L541" i="2" s="1"/>
  <c r="L540" i="2"/>
  <c r="K540" i="2"/>
  <c r="L539" i="2"/>
  <c r="K539" i="2"/>
  <c r="K538" i="2"/>
  <c r="L538" i="2" s="1"/>
  <c r="K537" i="2"/>
  <c r="L537" i="2" s="1"/>
  <c r="L536" i="2"/>
  <c r="K536" i="2"/>
  <c r="L535" i="2"/>
  <c r="K535" i="2"/>
  <c r="K534" i="2"/>
  <c r="L534" i="2" s="1"/>
  <c r="K533" i="2"/>
  <c r="L533" i="2" s="1"/>
  <c r="L532" i="2"/>
  <c r="K532" i="2"/>
  <c r="L531" i="2"/>
  <c r="K531" i="2"/>
  <c r="K530" i="2"/>
  <c r="L530" i="2" s="1"/>
  <c r="K529" i="2"/>
  <c r="L529" i="2" s="1"/>
  <c r="L528" i="2"/>
  <c r="K528" i="2"/>
  <c r="L527" i="2"/>
  <c r="K527" i="2"/>
  <c r="K526" i="2"/>
  <c r="L526" i="2" s="1"/>
  <c r="K525" i="2"/>
  <c r="L525" i="2" s="1"/>
  <c r="L524" i="2"/>
  <c r="K524" i="2"/>
  <c r="L523" i="2"/>
  <c r="K523" i="2"/>
  <c r="K522" i="2"/>
  <c r="L522" i="2" s="1"/>
  <c r="K521" i="2"/>
  <c r="L521" i="2" s="1"/>
  <c r="L520" i="2"/>
  <c r="K520" i="2"/>
  <c r="L519" i="2"/>
  <c r="K519" i="2"/>
  <c r="K518" i="2"/>
  <c r="L518" i="2" s="1"/>
  <c r="K517" i="2"/>
  <c r="L517" i="2" s="1"/>
  <c r="L516" i="2"/>
  <c r="K516" i="2"/>
  <c r="L515" i="2"/>
  <c r="K515" i="2"/>
  <c r="K514" i="2"/>
  <c r="L514" i="2" s="1"/>
  <c r="K513" i="2"/>
  <c r="L513" i="2" s="1"/>
  <c r="L512" i="2"/>
  <c r="K512" i="2"/>
  <c r="L511" i="2"/>
  <c r="K511" i="2"/>
  <c r="K510" i="2"/>
  <c r="L510" i="2" s="1"/>
  <c r="K509" i="2"/>
  <c r="L509" i="2" s="1"/>
  <c r="L508" i="2"/>
  <c r="K508" i="2"/>
  <c r="L507" i="2"/>
  <c r="K507" i="2"/>
  <c r="K506" i="2"/>
  <c r="L506" i="2" s="1"/>
  <c r="K505" i="2"/>
  <c r="L505" i="2" s="1"/>
  <c r="L504" i="2"/>
  <c r="K504" i="2"/>
  <c r="L503" i="2"/>
  <c r="K503" i="2"/>
  <c r="K502" i="2"/>
  <c r="L502" i="2" s="1"/>
  <c r="K501" i="2"/>
  <c r="L501" i="2" s="1"/>
  <c r="L500" i="2"/>
  <c r="K500" i="2"/>
  <c r="L499" i="2"/>
  <c r="K499" i="2"/>
  <c r="K498" i="2"/>
  <c r="L498" i="2" s="1"/>
  <c r="K497" i="2"/>
  <c r="L497" i="2" s="1"/>
  <c r="L496" i="2"/>
  <c r="K496" i="2"/>
  <c r="L495" i="2"/>
  <c r="K495" i="2"/>
  <c r="K494" i="2"/>
  <c r="L494" i="2" s="1"/>
  <c r="K493" i="2"/>
  <c r="L493" i="2" s="1"/>
  <c r="L492" i="2"/>
  <c r="K492" i="2"/>
  <c r="L491" i="2"/>
  <c r="K491" i="2"/>
  <c r="K490" i="2"/>
  <c r="L490" i="2" s="1"/>
  <c r="K489" i="2"/>
  <c r="L489" i="2" s="1"/>
  <c r="L488" i="2"/>
  <c r="K488" i="2"/>
  <c r="L487" i="2"/>
  <c r="K487" i="2"/>
  <c r="K486" i="2"/>
  <c r="L486" i="2" s="1"/>
  <c r="K485" i="2"/>
  <c r="L485" i="2" s="1"/>
  <c r="L484" i="2"/>
  <c r="K484" i="2"/>
  <c r="L483" i="2"/>
  <c r="K483" i="2"/>
  <c r="K482" i="2"/>
  <c r="L482" i="2" s="1"/>
  <c r="K481" i="2"/>
  <c r="L481" i="2" s="1"/>
  <c r="L480" i="2"/>
  <c r="K480" i="2"/>
  <c r="L479" i="2"/>
  <c r="K479" i="2"/>
  <c r="K478" i="2"/>
  <c r="L478" i="2" s="1"/>
  <c r="K477" i="2"/>
  <c r="L477" i="2" s="1"/>
  <c r="L476" i="2"/>
  <c r="K476" i="2"/>
  <c r="L475" i="2"/>
  <c r="K475" i="2"/>
  <c r="K474" i="2"/>
  <c r="L474" i="2" s="1"/>
  <c r="K473" i="2"/>
  <c r="L473" i="2" s="1"/>
  <c r="L472" i="2"/>
  <c r="K472" i="2"/>
  <c r="L471" i="2"/>
  <c r="K471" i="2"/>
  <c r="K470" i="2"/>
  <c r="L470" i="2" s="1"/>
  <c r="K469" i="2"/>
  <c r="L469" i="2" s="1"/>
  <c r="L468" i="2"/>
  <c r="K468" i="2"/>
  <c r="L467" i="2"/>
  <c r="K467" i="2"/>
  <c r="K466" i="2"/>
  <c r="L466" i="2" s="1"/>
  <c r="K465" i="2"/>
  <c r="L465" i="2" s="1"/>
  <c r="L464" i="2"/>
  <c r="K464" i="2"/>
  <c r="L463" i="2"/>
  <c r="K463" i="2"/>
  <c r="K462" i="2"/>
  <c r="L462" i="2" s="1"/>
  <c r="K461" i="2"/>
  <c r="L461" i="2" s="1"/>
  <c r="L460" i="2"/>
  <c r="K460" i="2"/>
  <c r="L459" i="2"/>
  <c r="K459" i="2"/>
  <c r="K458" i="2"/>
  <c r="L458" i="2" s="1"/>
  <c r="K457" i="2"/>
  <c r="L457" i="2" s="1"/>
  <c r="L456" i="2"/>
  <c r="K456" i="2"/>
  <c r="L455" i="2"/>
  <c r="K455" i="2"/>
  <c r="K454" i="2"/>
  <c r="L454" i="2" s="1"/>
  <c r="K453" i="2"/>
  <c r="L453" i="2" s="1"/>
  <c r="L452" i="2"/>
  <c r="K452" i="2"/>
  <c r="L451" i="2"/>
  <c r="K451" i="2"/>
  <c r="K450" i="2"/>
  <c r="L450" i="2" s="1"/>
  <c r="K449" i="2"/>
  <c r="L449" i="2" s="1"/>
  <c r="L448" i="2"/>
  <c r="K448" i="2"/>
  <c r="L447" i="2"/>
  <c r="K447" i="2"/>
  <c r="K446" i="2"/>
  <c r="L446" i="2" s="1"/>
  <c r="K445" i="2"/>
  <c r="L445" i="2" s="1"/>
  <c r="L444" i="2"/>
  <c r="K444" i="2"/>
  <c r="L443" i="2"/>
  <c r="K443" i="2"/>
  <c r="K442" i="2"/>
  <c r="L442" i="2" s="1"/>
  <c r="K441" i="2"/>
  <c r="L441" i="2" s="1"/>
  <c r="L440" i="2"/>
  <c r="K440" i="2"/>
  <c r="L439" i="2"/>
  <c r="K439" i="2"/>
  <c r="K438" i="2"/>
  <c r="L438" i="2" s="1"/>
  <c r="K437" i="2"/>
  <c r="L437" i="2" s="1"/>
  <c r="L436" i="2"/>
  <c r="K436" i="2"/>
  <c r="L435" i="2"/>
  <c r="K435" i="2"/>
  <c r="K434" i="2"/>
  <c r="L434" i="2" s="1"/>
  <c r="K433" i="2"/>
  <c r="L433" i="2" s="1"/>
  <c r="L432" i="2"/>
  <c r="K432" i="2"/>
  <c r="L431" i="2"/>
  <c r="K431" i="2"/>
  <c r="K430" i="2"/>
  <c r="L430" i="2" s="1"/>
  <c r="K429" i="2"/>
  <c r="L429" i="2" s="1"/>
  <c r="L428" i="2"/>
  <c r="K428" i="2"/>
  <c r="L427" i="2"/>
  <c r="K427" i="2"/>
  <c r="K426" i="2"/>
  <c r="L426" i="2" s="1"/>
  <c r="K425" i="2"/>
  <c r="L425" i="2" s="1"/>
  <c r="L424" i="2"/>
  <c r="K424" i="2"/>
  <c r="L423" i="2"/>
  <c r="K423" i="2"/>
  <c r="K422" i="2"/>
  <c r="L422" i="2" s="1"/>
  <c r="K421" i="2"/>
  <c r="L421" i="2" s="1"/>
  <c r="L420" i="2"/>
  <c r="K420" i="2"/>
  <c r="L419" i="2"/>
  <c r="K419" i="2"/>
  <c r="K418" i="2"/>
  <c r="L418" i="2" s="1"/>
  <c r="K417" i="2"/>
  <c r="L417" i="2" s="1"/>
  <c r="L416" i="2"/>
  <c r="K416" i="2"/>
  <c r="L415" i="2"/>
  <c r="K415" i="2"/>
  <c r="K414" i="2"/>
  <c r="L414" i="2" s="1"/>
  <c r="K413" i="2"/>
  <c r="L413" i="2" s="1"/>
  <c r="L412" i="2"/>
  <c r="K412" i="2"/>
  <c r="L411" i="2"/>
  <c r="K411" i="2"/>
  <c r="K410" i="2"/>
  <c r="L410" i="2" s="1"/>
  <c r="K409" i="2"/>
  <c r="L409" i="2" s="1"/>
  <c r="L408" i="2"/>
  <c r="K408" i="2"/>
  <c r="L407" i="2"/>
  <c r="K407" i="2"/>
  <c r="K406" i="2"/>
  <c r="L406" i="2" s="1"/>
  <c r="K405" i="2"/>
  <c r="L405" i="2" s="1"/>
  <c r="L404" i="2"/>
  <c r="K404" i="2"/>
  <c r="L403" i="2"/>
  <c r="K403" i="2"/>
  <c r="K402" i="2"/>
  <c r="L402" i="2" s="1"/>
  <c r="K401" i="2"/>
  <c r="L401" i="2" s="1"/>
  <c r="L400" i="2"/>
  <c r="K400" i="2"/>
  <c r="L399" i="2"/>
  <c r="K399" i="2"/>
  <c r="K398" i="2"/>
  <c r="L398" i="2" s="1"/>
  <c r="K397" i="2"/>
  <c r="L397" i="2" s="1"/>
  <c r="L396" i="2"/>
  <c r="K396" i="2"/>
  <c r="L395" i="2"/>
  <c r="K395" i="2"/>
  <c r="K394" i="2"/>
  <c r="L394" i="2" s="1"/>
  <c r="K393" i="2"/>
  <c r="L393" i="2" s="1"/>
  <c r="L392" i="2"/>
  <c r="K392" i="2"/>
  <c r="L391" i="2"/>
  <c r="K391" i="2"/>
  <c r="K390" i="2"/>
  <c r="L390" i="2" s="1"/>
  <c r="K389" i="2"/>
  <c r="L389" i="2" s="1"/>
  <c r="L388" i="2"/>
  <c r="K388" i="2"/>
  <c r="L387" i="2"/>
  <c r="K387" i="2"/>
  <c r="K386" i="2"/>
  <c r="L386" i="2" s="1"/>
  <c r="K385" i="2"/>
  <c r="L385" i="2" s="1"/>
  <c r="L384" i="2"/>
  <c r="K384" i="2"/>
  <c r="L383" i="2"/>
  <c r="K383" i="2"/>
  <c r="K382" i="2"/>
  <c r="L382" i="2" s="1"/>
  <c r="K381" i="2"/>
  <c r="L381" i="2" s="1"/>
  <c r="L380" i="2"/>
  <c r="K380" i="2"/>
  <c r="L379" i="2"/>
  <c r="K379" i="2"/>
  <c r="K378" i="2"/>
  <c r="L378" i="2" s="1"/>
  <c r="K377" i="2"/>
  <c r="L377" i="2" s="1"/>
  <c r="L376" i="2"/>
  <c r="K376" i="2"/>
  <c r="L375" i="2"/>
  <c r="K375" i="2"/>
  <c r="K374" i="2"/>
  <c r="L374" i="2" s="1"/>
  <c r="K373" i="2"/>
  <c r="L373" i="2" s="1"/>
  <c r="L372" i="2"/>
  <c r="K372" i="2"/>
  <c r="L371" i="2"/>
  <c r="K371" i="2"/>
  <c r="K370" i="2"/>
  <c r="L370" i="2" s="1"/>
  <c r="K369" i="2"/>
  <c r="L369" i="2" s="1"/>
  <c r="L368" i="2"/>
  <c r="K368" i="2"/>
  <c r="L367" i="2"/>
  <c r="K367" i="2"/>
  <c r="K366" i="2"/>
  <c r="L366" i="2" s="1"/>
  <c r="K365" i="2"/>
  <c r="L365" i="2" s="1"/>
  <c r="L364" i="2"/>
  <c r="K364" i="2"/>
  <c r="L363" i="2"/>
  <c r="K363" i="2"/>
  <c r="K362" i="2"/>
  <c r="L362" i="2" s="1"/>
  <c r="K361" i="2"/>
  <c r="L361" i="2" s="1"/>
  <c r="L360" i="2"/>
  <c r="K360" i="2"/>
  <c r="L359" i="2"/>
  <c r="K359" i="2"/>
  <c r="K358" i="2"/>
  <c r="L358" i="2" s="1"/>
  <c r="K357" i="2"/>
  <c r="L357" i="2" s="1"/>
  <c r="L356" i="2"/>
  <c r="K356" i="2"/>
  <c r="L355" i="2"/>
  <c r="K355" i="2"/>
  <c r="K354" i="2"/>
  <c r="L354" i="2" s="1"/>
  <c r="K353" i="2"/>
  <c r="L353" i="2" s="1"/>
  <c r="L352" i="2"/>
  <c r="K352" i="2"/>
  <c r="L351" i="2"/>
  <c r="K351" i="2"/>
  <c r="K350" i="2"/>
  <c r="L350" i="2" s="1"/>
  <c r="K349" i="2"/>
  <c r="L349" i="2" s="1"/>
  <c r="L348" i="2"/>
  <c r="K348" i="2"/>
  <c r="L347" i="2"/>
  <c r="K347" i="2"/>
  <c r="K346" i="2"/>
  <c r="L346" i="2" s="1"/>
  <c r="K345" i="2"/>
  <c r="L345" i="2" s="1"/>
  <c r="L344" i="2"/>
  <c r="K344" i="2"/>
  <c r="L343" i="2"/>
  <c r="K343" i="2"/>
  <c r="K342" i="2"/>
  <c r="L342" i="2" s="1"/>
  <c r="K341" i="2"/>
  <c r="L341" i="2" s="1"/>
  <c r="L340" i="2"/>
  <c r="K340" i="2"/>
  <c r="L339" i="2"/>
  <c r="K339" i="2"/>
  <c r="K338" i="2"/>
  <c r="L338" i="2" s="1"/>
  <c r="K337" i="2"/>
  <c r="L337" i="2" s="1"/>
  <c r="L336" i="2"/>
  <c r="K336" i="2"/>
  <c r="L335" i="2"/>
  <c r="K335" i="2"/>
  <c r="K334" i="2"/>
  <c r="L334" i="2" s="1"/>
  <c r="K333" i="2"/>
  <c r="L333" i="2" s="1"/>
  <c r="L332" i="2"/>
  <c r="K332" i="2"/>
  <c r="L331" i="2"/>
  <c r="K331" i="2"/>
  <c r="K330" i="2"/>
  <c r="L330" i="2" s="1"/>
  <c r="K329" i="2"/>
  <c r="L329" i="2" s="1"/>
  <c r="L328" i="2"/>
  <c r="K328" i="2"/>
  <c r="L327" i="2"/>
  <c r="K327" i="2"/>
  <c r="K326" i="2"/>
  <c r="L326" i="2" s="1"/>
  <c r="K325" i="2"/>
  <c r="L325" i="2" s="1"/>
  <c r="L324" i="2"/>
  <c r="K324" i="2"/>
  <c r="L323" i="2"/>
  <c r="K323" i="2"/>
  <c r="K322" i="2"/>
  <c r="L322" i="2" s="1"/>
  <c r="K321" i="2"/>
  <c r="L321" i="2" s="1"/>
  <c r="L320" i="2"/>
  <c r="K320" i="2"/>
  <c r="L319" i="2"/>
  <c r="K319" i="2"/>
  <c r="K318" i="2"/>
  <c r="L318" i="2" s="1"/>
  <c r="K317" i="2"/>
  <c r="L317" i="2" s="1"/>
  <c r="L316" i="2"/>
  <c r="K316" i="2"/>
  <c r="L315" i="2"/>
  <c r="K315" i="2"/>
  <c r="K314" i="2"/>
  <c r="L314" i="2" s="1"/>
  <c r="K313" i="2"/>
  <c r="L313" i="2" s="1"/>
  <c r="L312" i="2"/>
  <c r="K312" i="2"/>
  <c r="L311" i="2"/>
  <c r="K311" i="2"/>
  <c r="K310" i="2"/>
  <c r="L310" i="2" s="1"/>
  <c r="K309" i="2"/>
  <c r="L309" i="2" s="1"/>
  <c r="L308" i="2"/>
  <c r="K308" i="2"/>
  <c r="L307" i="2"/>
  <c r="K307" i="2"/>
  <c r="K306" i="2"/>
  <c r="L306" i="2" s="1"/>
  <c r="K305" i="2"/>
  <c r="L305" i="2" s="1"/>
  <c r="L304" i="2"/>
  <c r="K304" i="2"/>
  <c r="L303" i="2"/>
  <c r="K303" i="2"/>
  <c r="K302" i="2"/>
  <c r="L302" i="2" s="1"/>
  <c r="K301" i="2"/>
  <c r="L301" i="2" s="1"/>
  <c r="L300" i="2"/>
  <c r="K300" i="2"/>
  <c r="L299" i="2"/>
  <c r="K299" i="2"/>
  <c r="K298" i="2"/>
  <c r="L298" i="2" s="1"/>
  <c r="K297" i="2"/>
  <c r="L297" i="2" s="1"/>
  <c r="L296" i="2"/>
  <c r="K296" i="2"/>
  <c r="L295" i="2"/>
  <c r="K295" i="2"/>
  <c r="K294" i="2"/>
  <c r="L294" i="2" s="1"/>
  <c r="K293" i="2"/>
  <c r="L293" i="2" s="1"/>
  <c r="L292" i="2"/>
  <c r="K292" i="2"/>
  <c r="L291" i="2"/>
  <c r="K291" i="2"/>
  <c r="K290" i="2"/>
  <c r="L290" i="2" s="1"/>
  <c r="K289" i="2"/>
  <c r="L289" i="2" s="1"/>
  <c r="L288" i="2"/>
  <c r="K288" i="2"/>
  <c r="L287" i="2"/>
  <c r="K287" i="2"/>
  <c r="K286" i="2"/>
  <c r="L286" i="2" s="1"/>
  <c r="K285" i="2"/>
  <c r="L285" i="2" s="1"/>
  <c r="L284" i="2"/>
  <c r="K284" i="2"/>
  <c r="L283" i="2"/>
  <c r="K283" i="2"/>
  <c r="K282" i="2"/>
  <c r="L282" i="2" s="1"/>
  <c r="K281" i="2"/>
  <c r="L281" i="2" s="1"/>
  <c r="L280" i="2"/>
  <c r="K280" i="2"/>
  <c r="L279" i="2"/>
  <c r="K279" i="2"/>
  <c r="K278" i="2"/>
  <c r="L278" i="2" s="1"/>
  <c r="K277" i="2"/>
  <c r="L277" i="2" s="1"/>
  <c r="L276" i="2"/>
  <c r="K276" i="2"/>
  <c r="L275" i="2"/>
  <c r="K275" i="2"/>
  <c r="K274" i="2"/>
  <c r="L274" i="2" s="1"/>
  <c r="K273" i="2"/>
  <c r="L273" i="2" s="1"/>
  <c r="L272" i="2"/>
  <c r="K272" i="2"/>
  <c r="L271" i="2"/>
  <c r="K271" i="2"/>
  <c r="K270" i="2"/>
  <c r="L270" i="2" s="1"/>
  <c r="K269" i="2"/>
  <c r="L269" i="2" s="1"/>
  <c r="L268" i="2"/>
  <c r="K268" i="2"/>
  <c r="L267" i="2"/>
  <c r="K267" i="2"/>
  <c r="K266" i="2"/>
  <c r="L266" i="2" s="1"/>
  <c r="K265" i="2"/>
  <c r="L265" i="2" s="1"/>
  <c r="L264" i="2"/>
  <c r="K264" i="2"/>
  <c r="L263" i="2"/>
  <c r="K263" i="2"/>
  <c r="K262" i="2"/>
  <c r="L262" i="2" s="1"/>
  <c r="K261" i="2"/>
  <c r="L261" i="2" s="1"/>
  <c r="L260" i="2"/>
  <c r="K260" i="2"/>
  <c r="L259" i="2"/>
  <c r="K259" i="2"/>
  <c r="K258" i="2"/>
  <c r="L258" i="2" s="1"/>
  <c r="K257" i="2"/>
  <c r="L257" i="2" s="1"/>
  <c r="L256" i="2"/>
  <c r="K256" i="2"/>
  <c r="L255" i="2"/>
  <c r="K255" i="2"/>
  <c r="K254" i="2"/>
  <c r="L254" i="2" s="1"/>
  <c r="K253" i="2"/>
  <c r="L253" i="2" s="1"/>
  <c r="L252" i="2"/>
  <c r="K252" i="2"/>
  <c r="L251" i="2"/>
  <c r="K251" i="2"/>
  <c r="K250" i="2"/>
  <c r="L250" i="2" s="1"/>
  <c r="K249" i="2"/>
  <c r="L249" i="2" s="1"/>
  <c r="L248" i="2"/>
  <c r="K248" i="2"/>
  <c r="L247" i="2"/>
  <c r="K247" i="2"/>
  <c r="K246" i="2"/>
  <c r="L246" i="2" s="1"/>
  <c r="K245" i="2"/>
  <c r="L245" i="2" s="1"/>
  <c r="L244" i="2"/>
  <c r="K244" i="2"/>
  <c r="L243" i="2"/>
  <c r="K243" i="2"/>
  <c r="K242" i="2"/>
  <c r="L242" i="2" s="1"/>
  <c r="K241" i="2"/>
  <c r="L241" i="2" s="1"/>
  <c r="L240" i="2"/>
  <c r="K240" i="2"/>
  <c r="L239" i="2"/>
  <c r="K239" i="2"/>
  <c r="K238" i="2"/>
  <c r="L238" i="2" s="1"/>
  <c r="K237" i="2"/>
  <c r="L237" i="2" s="1"/>
  <c r="L236" i="2"/>
  <c r="K236" i="2"/>
  <c r="L235" i="2"/>
  <c r="K235" i="2"/>
  <c r="K234" i="2"/>
  <c r="L234" i="2" s="1"/>
  <c r="K233" i="2"/>
  <c r="L233" i="2" s="1"/>
  <c r="L232" i="2"/>
  <c r="K232" i="2"/>
  <c r="L231" i="2"/>
  <c r="K231" i="2"/>
  <c r="K230" i="2"/>
  <c r="L230" i="2" s="1"/>
  <c r="K229" i="2"/>
  <c r="L229" i="2" s="1"/>
  <c r="L228" i="2"/>
  <c r="K228" i="2"/>
  <c r="L227" i="2"/>
  <c r="K227" i="2"/>
  <c r="K226" i="2"/>
  <c r="L226" i="2" s="1"/>
  <c r="K225" i="2"/>
  <c r="L225" i="2" s="1"/>
  <c r="L224" i="2"/>
  <c r="K224" i="2"/>
  <c r="L223" i="2"/>
  <c r="K223" i="2"/>
  <c r="K222" i="2"/>
  <c r="L222" i="2" s="1"/>
  <c r="K221" i="2"/>
  <c r="L221" i="2" s="1"/>
  <c r="L220" i="2"/>
  <c r="K220" i="2"/>
  <c r="L219" i="2"/>
  <c r="K219" i="2"/>
  <c r="K218" i="2"/>
  <c r="L218" i="2" s="1"/>
  <c r="K217" i="2"/>
  <c r="L217" i="2" s="1"/>
  <c r="L216" i="2"/>
  <c r="K216" i="2"/>
  <c r="L215" i="2"/>
  <c r="K215" i="2"/>
  <c r="K214" i="2"/>
  <c r="L214" i="2" s="1"/>
  <c r="K213" i="2"/>
  <c r="L213" i="2" s="1"/>
  <c r="L212" i="2"/>
  <c r="K212" i="2"/>
  <c r="L211" i="2"/>
  <c r="K211" i="2"/>
  <c r="K210" i="2"/>
  <c r="L210" i="2" s="1"/>
  <c r="K209" i="2"/>
  <c r="L209" i="2" s="1"/>
  <c r="L208" i="2"/>
  <c r="K208" i="2"/>
  <c r="L207" i="2"/>
  <c r="K207" i="2"/>
  <c r="K206" i="2"/>
  <c r="L206" i="2" s="1"/>
  <c r="K205" i="2"/>
  <c r="L205" i="2" s="1"/>
  <c r="L204" i="2"/>
  <c r="K204" i="2"/>
  <c r="L203" i="2"/>
  <c r="K203" i="2"/>
  <c r="K202" i="2"/>
  <c r="L202" i="2" s="1"/>
  <c r="K201" i="2"/>
  <c r="L201" i="2" s="1"/>
  <c r="L200" i="2"/>
  <c r="K200" i="2"/>
  <c r="L199" i="2"/>
  <c r="K199" i="2"/>
  <c r="K198" i="2"/>
  <c r="L198" i="2" s="1"/>
  <c r="K197" i="2"/>
  <c r="L197" i="2" s="1"/>
  <c r="L196" i="2"/>
  <c r="K196" i="2"/>
  <c r="L195" i="2"/>
  <c r="K195" i="2"/>
  <c r="K194" i="2"/>
  <c r="L194" i="2" s="1"/>
  <c r="K193" i="2"/>
  <c r="L193" i="2" s="1"/>
  <c r="L192" i="2"/>
  <c r="K192" i="2"/>
  <c r="L191" i="2"/>
  <c r="K191" i="2"/>
  <c r="K190" i="2"/>
  <c r="L190" i="2" s="1"/>
  <c r="K189" i="2"/>
  <c r="L189" i="2" s="1"/>
  <c r="L188" i="2"/>
  <c r="K188" i="2"/>
  <c r="L187" i="2"/>
  <c r="K187" i="2"/>
  <c r="K186" i="2"/>
  <c r="L186" i="2" s="1"/>
  <c r="K185" i="2"/>
  <c r="L185" i="2" s="1"/>
  <c r="L184" i="2"/>
  <c r="K184" i="2"/>
  <c r="L183" i="2"/>
  <c r="K183" i="2"/>
  <c r="K182" i="2"/>
  <c r="L182" i="2" s="1"/>
  <c r="K181" i="2"/>
  <c r="L181" i="2" s="1"/>
  <c r="L180" i="2"/>
  <c r="K180" i="2"/>
  <c r="L179" i="2"/>
  <c r="K179" i="2"/>
  <c r="K178" i="2"/>
  <c r="L178" i="2" s="1"/>
  <c r="K177" i="2"/>
  <c r="L177" i="2" s="1"/>
  <c r="L176" i="2"/>
  <c r="K176" i="2"/>
  <c r="L175" i="2"/>
  <c r="K175" i="2"/>
  <c r="K174" i="2"/>
  <c r="L174" i="2" s="1"/>
  <c r="K173" i="2"/>
  <c r="L173" i="2" s="1"/>
  <c r="L172" i="2"/>
  <c r="K172" i="2"/>
  <c r="L171" i="2"/>
  <c r="K171" i="2"/>
  <c r="K170" i="2"/>
  <c r="L170" i="2" s="1"/>
  <c r="K169" i="2"/>
  <c r="L169" i="2" s="1"/>
  <c r="L168" i="2"/>
  <c r="K168" i="2"/>
  <c r="L167" i="2"/>
  <c r="K167" i="2"/>
  <c r="K166" i="2"/>
  <c r="L166" i="2" s="1"/>
  <c r="K165" i="2"/>
  <c r="L165" i="2" s="1"/>
  <c r="L164" i="2"/>
  <c r="K164" i="2"/>
  <c r="L163" i="2"/>
  <c r="K163" i="2"/>
  <c r="K162" i="2"/>
  <c r="L162" i="2" s="1"/>
  <c r="K161" i="2"/>
  <c r="L161" i="2" s="1"/>
  <c r="L160" i="2"/>
  <c r="K160" i="2"/>
  <c r="L159" i="2"/>
  <c r="K159" i="2"/>
  <c r="K158" i="2"/>
  <c r="L158" i="2" s="1"/>
  <c r="K157" i="2"/>
  <c r="L157" i="2" s="1"/>
  <c r="L156" i="2"/>
  <c r="K156" i="2"/>
  <c r="L155" i="2"/>
  <c r="K155" i="2"/>
  <c r="K154" i="2"/>
  <c r="L154" i="2" s="1"/>
  <c r="K153" i="2"/>
  <c r="L153" i="2" s="1"/>
  <c r="L152" i="2"/>
  <c r="K152" i="2"/>
  <c r="L151" i="2"/>
  <c r="K151" i="2"/>
  <c r="K150" i="2"/>
  <c r="L150" i="2" s="1"/>
  <c r="K149" i="2"/>
  <c r="L149" i="2" s="1"/>
  <c r="L148" i="2"/>
  <c r="K148" i="2"/>
  <c r="L147" i="2"/>
  <c r="K147" i="2"/>
  <c r="K146" i="2"/>
  <c r="L146" i="2" s="1"/>
  <c r="K145" i="2"/>
  <c r="L145" i="2" s="1"/>
  <c r="L144" i="2"/>
  <c r="K144" i="2"/>
  <c r="L143" i="2"/>
  <c r="K143" i="2"/>
  <c r="K142" i="2"/>
  <c r="L142" i="2" s="1"/>
  <c r="K141" i="2"/>
  <c r="L141" i="2" s="1"/>
  <c r="L140" i="2"/>
  <c r="K140" i="2"/>
  <c r="L139" i="2"/>
  <c r="K139" i="2"/>
  <c r="K138" i="2"/>
  <c r="L138" i="2" s="1"/>
  <c r="K137" i="2"/>
  <c r="L137" i="2" s="1"/>
  <c r="L136" i="2"/>
  <c r="K136" i="2"/>
  <c r="L135" i="2"/>
  <c r="K135" i="2"/>
  <c r="K134" i="2"/>
  <c r="L134" i="2" s="1"/>
  <c r="K133" i="2"/>
  <c r="L133" i="2" s="1"/>
  <c r="L132" i="2"/>
  <c r="K132" i="2"/>
  <c r="L131" i="2"/>
  <c r="K131" i="2"/>
  <c r="K130" i="2"/>
  <c r="L130" i="2" s="1"/>
  <c r="K129" i="2"/>
  <c r="L129" i="2" s="1"/>
  <c r="L128" i="2"/>
  <c r="K128" i="2"/>
  <c r="L127" i="2"/>
  <c r="K127" i="2"/>
  <c r="K126" i="2"/>
  <c r="L126" i="2" s="1"/>
  <c r="K125" i="2"/>
  <c r="L125" i="2" s="1"/>
  <c r="L124" i="2"/>
  <c r="K124" i="2"/>
  <c r="L123" i="2"/>
  <c r="K123" i="2"/>
  <c r="K122" i="2"/>
  <c r="L122" i="2" s="1"/>
  <c r="K121" i="2"/>
  <c r="L121" i="2" s="1"/>
  <c r="L120" i="2"/>
  <c r="K120" i="2"/>
  <c r="L119" i="2"/>
  <c r="K119" i="2"/>
  <c r="K118" i="2"/>
  <c r="L118" i="2" s="1"/>
  <c r="K117" i="2"/>
  <c r="L117" i="2" s="1"/>
  <c r="L116" i="2"/>
  <c r="K116" i="2"/>
  <c r="L115" i="2"/>
  <c r="K115" i="2"/>
  <c r="K114" i="2"/>
  <c r="L114" i="2" s="1"/>
  <c r="K113" i="2"/>
  <c r="L113" i="2" s="1"/>
  <c r="L112" i="2"/>
  <c r="K112" i="2"/>
  <c r="L111" i="2"/>
  <c r="K111" i="2"/>
  <c r="K110" i="2"/>
  <c r="L110" i="2" s="1"/>
  <c r="K109" i="2"/>
  <c r="L109" i="2" s="1"/>
  <c r="L108" i="2"/>
  <c r="K108" i="2"/>
  <c r="L107" i="2"/>
  <c r="K107" i="2"/>
  <c r="K106" i="2"/>
  <c r="L106" i="2" s="1"/>
  <c r="K105" i="2"/>
  <c r="L105" i="2" s="1"/>
  <c r="L104" i="2"/>
  <c r="K104" i="2"/>
  <c r="L103" i="2"/>
  <c r="K103" i="2"/>
  <c r="K102" i="2"/>
  <c r="L102" i="2" s="1"/>
  <c r="K101" i="2"/>
  <c r="L101" i="2" s="1"/>
  <c r="L100" i="2"/>
  <c r="K100" i="2"/>
  <c r="L99" i="2"/>
  <c r="K99" i="2"/>
  <c r="K98" i="2"/>
  <c r="L98" i="2" s="1"/>
  <c r="K97" i="2"/>
  <c r="L97" i="2" s="1"/>
  <c r="L96" i="2"/>
  <c r="K96" i="2"/>
  <c r="L95" i="2"/>
  <c r="K95" i="2"/>
  <c r="K94" i="2"/>
  <c r="L94" i="2" s="1"/>
  <c r="K93" i="2"/>
  <c r="L93" i="2" s="1"/>
  <c r="L92" i="2"/>
  <c r="K92" i="2"/>
  <c r="L91" i="2"/>
  <c r="K91" i="2"/>
  <c r="K90" i="2"/>
  <c r="L90" i="2" s="1"/>
  <c r="K89" i="2"/>
  <c r="L89" i="2" s="1"/>
  <c r="L88" i="2"/>
  <c r="K88" i="2"/>
  <c r="L87" i="2"/>
  <c r="K87" i="2"/>
  <c r="K86" i="2"/>
  <c r="L86" i="2" s="1"/>
  <c r="K85" i="2"/>
  <c r="L85" i="2" s="1"/>
  <c r="L84" i="2"/>
  <c r="K84" i="2"/>
  <c r="L83" i="2"/>
  <c r="K83" i="2"/>
  <c r="K82" i="2"/>
  <c r="L82" i="2" s="1"/>
  <c r="K81" i="2"/>
  <c r="L81" i="2" s="1"/>
  <c r="L80" i="2"/>
  <c r="K80" i="2"/>
  <c r="L79" i="2"/>
  <c r="K79" i="2"/>
  <c r="K78" i="2"/>
  <c r="L78" i="2" s="1"/>
  <c r="K77" i="2"/>
  <c r="L77" i="2" s="1"/>
  <c r="L76" i="2"/>
  <c r="K76" i="2"/>
  <c r="L75" i="2"/>
  <c r="K75" i="2"/>
  <c r="K74" i="2"/>
  <c r="L74" i="2" s="1"/>
  <c r="K73" i="2"/>
  <c r="L73" i="2" s="1"/>
  <c r="L72" i="2"/>
  <c r="K72" i="2"/>
  <c r="L71" i="2"/>
  <c r="K71" i="2"/>
  <c r="K70" i="2"/>
  <c r="L70" i="2" s="1"/>
  <c r="K69" i="2"/>
  <c r="L69" i="2" s="1"/>
  <c r="L68" i="2"/>
  <c r="K68" i="2"/>
  <c r="L67" i="2"/>
  <c r="K67" i="2"/>
  <c r="K66" i="2"/>
  <c r="L66" i="2" s="1"/>
  <c r="K65" i="2"/>
  <c r="L65" i="2" s="1"/>
  <c r="L64" i="2"/>
  <c r="K64" i="2"/>
  <c r="L63" i="2"/>
  <c r="K63" i="2"/>
  <c r="K62" i="2"/>
  <c r="L62" i="2" s="1"/>
  <c r="K61" i="2"/>
  <c r="L61" i="2" s="1"/>
  <c r="L60" i="2"/>
  <c r="K60" i="2"/>
  <c r="L59" i="2"/>
  <c r="K59" i="2"/>
  <c r="K58" i="2"/>
  <c r="L58" i="2" s="1"/>
  <c r="K57" i="2"/>
  <c r="L57" i="2" s="1"/>
  <c r="L56" i="2"/>
  <c r="K56" i="2"/>
  <c r="L55" i="2"/>
  <c r="K55" i="2"/>
  <c r="K54" i="2"/>
  <c r="L54" i="2" s="1"/>
  <c r="K53" i="2"/>
  <c r="L53" i="2" s="1"/>
  <c r="L52" i="2"/>
  <c r="K52" i="2"/>
  <c r="L51" i="2"/>
  <c r="K51" i="2"/>
  <c r="K50" i="2"/>
  <c r="L50" i="2" s="1"/>
  <c r="K49" i="2"/>
  <c r="L49" i="2" s="1"/>
  <c r="L48" i="2"/>
  <c r="K48" i="2"/>
  <c r="L47" i="2"/>
  <c r="K47" i="2"/>
  <c r="K46" i="2"/>
  <c r="L46" i="2" s="1"/>
  <c r="K45" i="2"/>
  <c r="L45" i="2" s="1"/>
  <c r="L44" i="2"/>
  <c r="K44" i="2"/>
  <c r="L43" i="2"/>
  <c r="K43" i="2"/>
  <c r="K42" i="2"/>
  <c r="L42" i="2" s="1"/>
  <c r="K41" i="2"/>
  <c r="L41" i="2" s="1"/>
  <c r="L40" i="2"/>
  <c r="K40" i="2"/>
  <c r="L39" i="2"/>
  <c r="K39" i="2"/>
  <c r="K38" i="2"/>
  <c r="L38" i="2" s="1"/>
  <c r="K37" i="2"/>
  <c r="L37" i="2" s="1"/>
  <c r="L36" i="2"/>
  <c r="K36" i="2"/>
  <c r="L35" i="2"/>
  <c r="K35" i="2"/>
  <c r="K34" i="2"/>
  <c r="L34" i="2" s="1"/>
  <c r="K33" i="2"/>
  <c r="L33" i="2" s="1"/>
  <c r="L32" i="2"/>
  <c r="K32" i="2"/>
  <c r="L31" i="2"/>
  <c r="K31" i="2"/>
  <c r="K30" i="2"/>
  <c r="L30" i="2" s="1"/>
  <c r="K29" i="2"/>
  <c r="L29" i="2" s="1"/>
  <c r="L28" i="2"/>
  <c r="K28" i="2"/>
  <c r="L27" i="2"/>
  <c r="K27" i="2"/>
  <c r="K26" i="2"/>
  <c r="L26" i="2" s="1"/>
  <c r="K25" i="2"/>
  <c r="L25" i="2" s="1"/>
  <c r="L24" i="2"/>
  <c r="K24" i="2"/>
  <c r="L23" i="2"/>
  <c r="K23" i="2"/>
  <c r="K22" i="2"/>
  <c r="L22" i="2" s="1"/>
  <c r="K21" i="2"/>
  <c r="L21" i="2" s="1"/>
  <c r="L20" i="2"/>
  <c r="K20" i="2"/>
  <c r="L19" i="2"/>
  <c r="K19" i="2"/>
  <c r="K18" i="2"/>
  <c r="L18" i="2" s="1"/>
  <c r="K17" i="2"/>
  <c r="L17" i="2" s="1"/>
  <c r="L16" i="2"/>
  <c r="K16" i="2"/>
  <c r="L15" i="2"/>
  <c r="K15" i="2"/>
  <c r="K14" i="2"/>
  <c r="L14" i="2" s="1"/>
  <c r="K13" i="2"/>
  <c r="L13" i="2" s="1"/>
  <c r="L12" i="2"/>
  <c r="K12" i="2"/>
  <c r="L11" i="2"/>
  <c r="K11" i="2"/>
  <c r="K10" i="2"/>
  <c r="L10" i="2" s="1"/>
  <c r="K9" i="2"/>
  <c r="L9" i="2" s="1"/>
  <c r="L8" i="2"/>
  <c r="K8" i="2"/>
  <c r="L7" i="2"/>
  <c r="K7" i="2"/>
  <c r="K6" i="2"/>
  <c r="L6" i="2" s="1"/>
  <c r="V3" i="3"/>
  <c r="S3" i="3"/>
  <c r="P3" i="3"/>
  <c r="M3" i="3"/>
</calcChain>
</file>

<file path=xl/sharedStrings.xml><?xml version="1.0" encoding="utf-8"?>
<sst xmlns="http://schemas.openxmlformats.org/spreadsheetml/2006/main" count="19587" uniqueCount="162">
  <si>
    <t>Interactive Excel Dashboard</t>
  </si>
  <si>
    <r>
      <rPr>
        <sz val="16"/>
        <color theme="1"/>
        <rFont val="Calibri"/>
        <family val="2"/>
      </rPr>
      <t>Get 10%</t>
    </r>
    <r>
      <rPr>
        <b/>
        <sz val="16"/>
        <color theme="1"/>
        <rFont val="Calibri"/>
        <family val="2"/>
      </rPr>
      <t xml:space="preserve"> OFF</t>
    </r>
    <r>
      <rPr>
        <sz val="16"/>
        <color theme="1"/>
        <rFont val="Calibri"/>
        <family val="2"/>
      </rPr>
      <t xml:space="preserve"> our Excel for Business &amp; Finance Course using coupon code </t>
    </r>
    <r>
      <rPr>
        <b/>
        <sz val="16"/>
        <color theme="1"/>
        <rFont val="Calibri"/>
        <family val="2"/>
      </rPr>
      <t>EMAIL10</t>
    </r>
  </si>
  <si>
    <t>Get Our Excel for Business &amp; Finance Course</t>
  </si>
  <si>
    <t>Made by Kenji Explains / Career Principles</t>
  </si>
  <si>
    <t>Note</t>
  </si>
  <si>
    <t>All content is copyright material of Kenji Explains / Career Principles</t>
  </si>
  <si>
    <t>This Excel model may not be reproduced or distributed by any means, including printing, 
screencapturing, or any other method without the prior permission of the publisher.</t>
  </si>
  <si>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</si>
  <si>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</si>
  <si>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</si>
  <si>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</si>
  <si>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</si>
  <si>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</si>
  <si>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</si>
  <si>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</si>
  <si>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</si>
  <si>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</si>
  <si>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</si>
  <si>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</si>
  <si>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</si>
  <si>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</si>
  <si>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</si>
  <si>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</si>
  <si>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</si>
  <si>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</si>
  <si>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</si>
  <si>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</si>
  <si>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</si>
  <si>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</si>
  <si>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</si>
  <si>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</si>
  <si>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</si>
  <si>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</si>
  <si>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</si>
  <si>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</si>
  <si>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</si>
  <si>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</si>
  <si>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</si>
  <si>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</si>
  <si>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</si>
  <si>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</si>
  <si>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</si>
  <si>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</si>
  <si>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</si>
  <si>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</si>
  <si>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</si>
  <si>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</si>
  <si>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</si>
  <si>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</si>
  <si>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</si>
  <si>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</si>
  <si>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</si>
  <si>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</si>
  <si>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</si>
  <si>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</si>
  <si>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</si>
  <si>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</si>
  <si>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</si>
  <si>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</si>
  <si>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</si>
  <si>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</si>
  <si>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</si>
  <si>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</si>
  <si>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</si>
  <si>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</si>
  <si>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</si>
  <si>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</si>
  <si>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</si>
  <si>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</si>
  <si>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</si>
  <si>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</si>
  <si>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</si>
  <si>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</si>
  <si>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</si>
  <si>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</si>
  <si>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</si>
  <si>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</si>
  <si>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</si>
  <si>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</si>
  <si>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</si>
  <si>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</si>
  <si>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</si>
  <si>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</si>
  <si>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</si>
  <si>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</si>
  <si>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</si>
  <si>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</si>
  <si>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</si>
  <si>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</si>
  <si>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</si>
  <si>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</si>
  <si>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</si>
  <si>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</si>
  <si>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</si>
  <si>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</si>
  <si>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</si>
  <si>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</si>
  <si>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</si>
  <si>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</si>
  <si>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</si>
  <si>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</si>
  <si>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</si>
  <si>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</si>
  <si>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</si>
  <si>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</si>
  <si>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</si>
  <si>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</si>
  <si>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</si>
  <si>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</si>
  <si>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</si>
  <si>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</si>
  <si>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</si>
  <si>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</si>
  <si>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</si>
  <si>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</si>
  <si>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</si>
  <si>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</si>
  <si>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</si>
  <si>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</si>
  <si>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</si>
  <si>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</si>
  <si>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</si>
  <si>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</si>
  <si>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</si>
  <si>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</si>
  <si>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</si>
  <si>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</si>
  <si>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</si>
  <si>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</si>
  <si>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</si>
  <si>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</si>
  <si>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</si>
  <si>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</si>
  <si>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</si>
  <si>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</si>
  <si>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</si>
  <si>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</si>
  <si>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</si>
  <si>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</si>
  <si>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</si>
  <si>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</si>
  <si>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</si>
  <si>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Average of Operating Margin</t>
  </si>
  <si>
    <t xml:space="preserve">Total Sales </t>
  </si>
  <si>
    <t xml:space="preserve">Total Units Sold </t>
  </si>
  <si>
    <t xml:space="preserve">Total Operating Profit </t>
  </si>
  <si>
    <t>Average Operating Profit</t>
  </si>
  <si>
    <t>Row Labels</t>
  </si>
  <si>
    <t>Grand Total</t>
  </si>
  <si>
    <t>Jan</t>
  </si>
  <si>
    <t>Feb</t>
  </si>
  <si>
    <t>Mar</t>
  </si>
  <si>
    <t>Apr</t>
  </si>
  <si>
    <t>May</t>
  </si>
  <si>
    <t>Jun</t>
  </si>
  <si>
    <t>Jul</t>
  </si>
  <si>
    <t>Aug</t>
  </si>
  <si>
    <t>Sep</t>
  </si>
  <si>
    <t>Oct</t>
  </si>
  <si>
    <t>Nov</t>
  </si>
  <si>
    <t>Dec</t>
  </si>
  <si>
    <t>Unit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</si>
</sst>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6" formatCode="&quot;$&quot;#,##0_);[Red]\(&quot;$&quot;#,##0\)"/>
    <numFmt numFmtId="8" formatCode="&quot;$&quot;#,##0.00_);[Red]\(&quot;$&quot;#,##0.00\)"/>
    <numFmt numFmtId="164" formatCode="&quot;$&quot;#,##0.0_);[Red]\(&quot;$&quot;#,##0.0\)"/>
    <numFmt numFmtId="165" formatCode="&quot;$&quot;#,##0"/>
    <numFmt numFmtId="166" formatCode="_-* #,##0_-;\-* #,##0_-;_-* &quot;-&quot;??_-;_-@"/>
    <numFmt numFmtId="167" formatCode="0.0%"/>
  </numFmts>
  <fonts count="22" x14ac:knownFonts="1">
    <font>
      <sz val="11"/>
      <color theme="1"/>
      <name val="Calibri"/>
      <scheme val="minor"/>
    </font>
    <font>
      <sz val="11"/>
      <color theme="1"/>
      <name val="Calibri"/>
      <family val="2"/>
      <scheme val="minor"/>
    </font>
    <font>
      <sz val="11"/>
      <color theme="1"/>
      <name val="Calibri"/>
      <family val="2"/>
    </font>
    <font>
      <b/>
      <sz val="50"/>
      <color theme="1"/>
      <name val="Calibri"/>
      <family val="2"/>
    </font>
    <font>
      <sz val="12"/>
      <color theme="1"/>
      <name val="Calibri"/>
      <family val="2"/>
    </font>
    <font>
      <sz val="16"/>
      <color theme="1"/>
      <name val="Calibri"/>
      <family val="2"/>
    </font>
    <font>
      <u/>
      <sz val="20"/>
      <color rgb="FF1155CC"/>
      <name val="Calibri"/>
      <family val="2"/>
    </font>
    <font>
      <i/>
      <u/>
      <sz val="14"/>
      <color rgb="FF1155CC"/>
      <name val="Calibri"/>
      <family val="2"/>
    </font>
    <font>
      <b/>
      <sz val="11"/>
      <color theme="1"/>
      <name val="Calibri"/>
      <family val="2"/>
    </font>
    <font>
      <sz val="11"/>
      <color theme="1"/>
      <name val="Calibri"/>
      <family val="2"/>
      <scheme val="minor"/>
    </font>
    <font>
      <b/>
      <sz val="18"/>
      <color rgb="FF2A3E68"/>
      <name val="Calibri"/>
      <family val="2"/>
    </font>
    <font>
      <b/>
      <sz val="12"/>
      <color rgb="FF2A3E68"/>
      <name val="Calibri"/>
      <family val="2"/>
    </font>
    <font>
      <sz val="11"/>
      <color theme="0"/>
      <name val="Calibri"/>
      <family val="2"/>
    </font>
    <font>
      <b/>
      <sz val="39"/>
      <color theme="0"/>
      <name val="Calibri"/>
      <family val="2"/>
    </font>
    <font>
      <sz val="11"/>
      <name val="Calibri"/>
      <family val="2"/>
    </font>
    <font>
      <b/>
      <sz val="36"/>
      <color theme="0"/>
      <name val="Calibri"/>
      <family val="2"/>
    </font>
    <font>
      <b/>
      <sz val="14"/>
      <color theme="0"/>
      <name val="Calibri"/>
      <family val="2"/>
    </font>
    <font>
      <sz val="14"/>
      <color theme="0"/>
      <name val="Calibri"/>
      <family val="2"/>
    </font>
    <font>
      <sz val="18"/>
      <color theme="0"/>
      <name val="Calibri"/>
      <family val="2"/>
    </font>
    <font>
      <b/>
      <sz val="20"/>
      <color theme="0"/>
      <name val="Calibri"/>
      <family val="2"/>
    </font>
    <font>
      <b/>
      <sz val="18"/>
      <color theme="0"/>
      <name val="Calibri"/>
      <family val="2"/>
    </font>
    <font>
      <b/>
      <sz val="16"/>
      <color theme="1"/>
      <name val="Calibri"/>
      <family val="2"/>
    </font>
  </fonts>
  <fills count="6">
    <fill>
      <patternFill patternType="none"/>
    </fill>
    <fill>
      <patternFill patternType="gray125"/>
    </fill>
    <fill>
      <patternFill patternType="solid">
        <fgColor rgb="FFD9E2F3"/>
        <bgColor rgb="FFD9E2F3"/>
      </patternFill>
    </fill>
    <fill>
      <patternFill patternType="solid">
        <fgColor rgb="FFFEF2CB"/>
        <bgColor rgb="FFFEF2CB"/>
      </patternFill>
    </fill>
    <fill>
      <patternFill patternType="solid">
        <fgColor rgb="FF2A3E68"/>
        <bgColor rgb="FF2A3E68"/>
      </patternFill>
    </fill>
    <fill>
      <patternFill patternType="solid">
        <fgColor theme="0"/>
        <bgColor theme="0"/>
      </patternFill>
    </fill>
  </fills>
  <borders count="20">
    <border>
      <left/>
      <right/>
      <top/>
      <bottom/>
      <diagonal/>
    </border>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65">
    <xf numFmtId="0" fontId="0" fillId="0" borderId="0" xfId="0"/>
    <xf numFmtId="0" fontId="2" fillId="2" borderId="1" xfId="0" applyFont="1" applyFill="1" applyBorder="1"/>
    <xf numFmtId="0" fontId="2" fillId="0" borderId="2" xfId="0" applyFont="1" applyBorder="1"/>
    <xf numFmtId="0" fontId="3" fillId="0" borderId="3" xfId="0" applyFont="1" applyBorder="1" applyAlignment="1">
      <alignment horizontal="center" vertical="center"/>
    </xf>
    <xf numFmtId="0" fontId="2" fillId="0" borderId="4" xfId="0" applyFont="1" applyBorder="1"/>
    <xf numFmtId="0" fontId="2" fillId="0" borderId="5" xfId="0" applyFont="1" applyBorder="1"/>
    <xf numFmtId="0" fontId="3" fillId="0" borderId="0" xfId="0" applyFont="1" applyAlignment="1">
      <alignment horizontal="center" vertical="center"/>
    </xf>
    <xf numFmtId="0" fontId="2" fillId="0" borderId="6" xfId="0" applyFont="1" applyBorder="1"/>
    <xf numFmtId="0" fontId="4" fillId="2" borderId="1" xfId="0" applyFont="1" applyFill="1" applyBorder="1"/>
    <xf numFmtId="0" fontId="4" fillId="0" borderId="5" xfId="0" applyFont="1" applyBorder="1"/>
    <xf numFmtId="0" fontId="5" fillId="0" borderId="0" xfId="0" applyFont="1"/>
    <xf numFmtId="0" fontId="4" fillId="0" borderId="6" xfId="0" applyFont="1" applyBorder="1"/>
    <xf numFmtId="0" fontId="2" fillId="2" borderId="1" xfId="0" applyFont="1" applyFill="1" applyBorder="1" applyAlignment="1">
      <alignment vertical="center"/>
    </xf>
    <xf numFmtId="0" fontId="2" fillId="0" borderId="5" xfId="0" applyFont="1" applyBorder="1" applyAlignment="1">
      <alignment vertical="center"/>
    </xf>
    <xf numFmtId="0" fontId="6" fillId="3" borderId="7" xfId="0" applyFont="1" applyFill="1" applyBorder="1" applyAlignment="1">
      <alignment horizontal="center" vertical="center"/>
    </xf>
    <xf numFmtId="0" fontId="2" fillId="0" borderId="6" xfId="0" applyFont="1" applyBorder="1" applyAlignment="1">
      <alignment vertical="center"/>
    </xf>
    <xf numFmtId="0" fontId="7" fillId="0" borderId="0" xfId="0" applyFont="1"/>
    <xf numFmtId="0" fontId="8" fillId="0" borderId="8" xfId="0" applyFont="1" applyBorder="1"/>
    <xf numFmtId="0" fontId="9" fillId="0" borderId="0" xfId="0" applyFont="1"/>
    <xf numFmtId="0" fontId="2" fillId="0" borderId="0" xfId="0" applyFont="1" applyAlignment="1">
      <alignment vertical="top" wrapText="1"/>
    </xf>
    <xf numFmtId="0" fontId="2" fillId="0" borderId="9" xfId="0" applyFont="1" applyBorder="1"/>
    <xf numFmtId="0" fontId="2" fillId="0" borderId="8" xfId="0" applyFont="1" applyBorder="1"/>
    <xf numFmtId="0" fontId="2" fillId="0" borderId="10" xfId="0" applyFont="1" applyBorder="1"/>
    <xf numFmtId="0" fontId="2" fillId="0" borderId="0" xfId="0" applyFont="1"/>
    <xf numFmtId="0" fontId="10" fillId="0" borderId="11" xfId="0" applyFont="1" applyBorder="1"/>
    <xf numFmtId="0" fontId="2" fillId="0" borderId="11" xfId="0" applyFont="1" applyBorder="1"/>
    <xf numFmtId="0" fontId="11" fillId="0" borderId="0" xfId="0" applyFont="1"/>
    <xf numFmtId="0" fontId="12" fillId="4" borderId="1"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8" fontId="2" fillId="0" borderId="0" xfId="0" applyNumberFormat="1" applyFont="1" applyAlignment="1">
      <alignment horizontal="center"/>
    </xf>
    <xf numFmtId="3" fontId="2" fillId="0" borderId="0" xfId="0" applyNumberFormat="1" applyFont="1" applyAlignment="1">
      <alignment horizontal="center"/>
    </xf>
    <xf numFmtId="6" fontId="2" fillId="0" borderId="0" xfId="0" applyNumberFormat="1" applyFont="1" applyAlignment="1">
      <alignment horizontal="center"/>
    </xf>
    <xf numFmtId="9" fontId="2" fillId="0" borderId="0" xfId="0" applyNumberFormat="1" applyFont="1" applyAlignment="1">
      <alignment horizontal="center"/>
    </xf>
    <xf numFmtId="3" fontId="2" fillId="0" borderId="0" xfId="0" applyNumberFormat="1" applyFont="1"/>
    <xf numFmtId="9" fontId="2" fillId="0" borderId="0" xfId="0" applyNumberFormat="1" applyFont="1"/>
    <xf numFmtId="8" fontId="2" fillId="0" borderId="0" xfId="0" applyNumberFormat="1" applyFont="1"/>
    <xf numFmtId="10" fontId="2" fillId="0" borderId="0" xfId="0" applyNumberFormat="1" applyFont="1"/>
    <xf numFmtId="14" fontId="2" fillId="0" borderId="0" xfId="0" applyNumberFormat="1" applyFont="1"/>
    <xf numFmtId="164" fontId="2" fillId="0" borderId="0" xfId="0" applyNumberFormat="1" applyFont="1"/>
    <xf numFmtId="0" fontId="12" fillId="4" borderId="1" xfId="0" applyFont="1" applyFill="1" applyBorder="1"/>
    <xf numFmtId="0" fontId="15" fillId="4" borderId="1" xfId="0" applyFont="1" applyFill="1" applyBorder="1" applyAlignment="1">
      <alignment vertical="center"/>
    </xf>
    <xf numFmtId="0" fontId="16" fillId="4" borderId="1" xfId="0" applyFont="1" applyFill="1" applyBorder="1"/>
    <xf numFmtId="0" fontId="17" fillId="4" borderId="1" xfId="0" applyFont="1" applyFill="1" applyBorder="1"/>
    <xf numFmtId="0" fontId="18" fillId="4" borderId="1" xfId="0" applyFont="1" applyFill="1" applyBorder="1" applyAlignment="1">
      <alignment vertical="top"/>
    </xf>
    <xf numFmtId="165" fontId="20" fillId="4" borderId="1" xfId="0" applyNumberFormat="1" applyFont="1" applyFill="1" applyBorder="1" applyAlignment="1">
      <alignment vertical="top"/>
    </xf>
    <xf numFmtId="0" fontId="2" fillId="4" borderId="1" xfId="0" applyFont="1" applyFill="1" applyBorder="1"/>
    <xf numFmtId="0" fontId="2" fillId="5" borderId="1" xfId="0" applyFont="1" applyFill="1" applyBorder="1"/>
    <xf numFmtId="0" fontId="16" fillId="4" borderId="15" xfId="0" applyFont="1" applyFill="1" applyBorder="1" applyAlignment="1">
      <alignment horizontal="center"/>
    </xf>
    <xf numFmtId="0" fontId="14" fillId="0" borderId="16" xfId="0" applyFont="1" applyBorder="1"/>
    <xf numFmtId="167" fontId="19" fillId="4" borderId="15" xfId="0" applyNumberFormat="1" applyFont="1" applyFill="1" applyBorder="1" applyAlignment="1">
      <alignment horizontal="center" vertical="top"/>
    </xf>
    <xf numFmtId="0" fontId="13" fillId="4" borderId="12" xfId="0" applyFont="1" applyFill="1" applyBorder="1" applyAlignment="1">
      <alignment horizontal="center" vertical="center"/>
    </xf>
    <xf numFmtId="0" fontId="14" fillId="0" borderId="13" xfId="0" applyFont="1" applyBorder="1"/>
    <xf numFmtId="0" fontId="14" fillId="0" borderId="14" xfId="0" applyFont="1" applyBorder="1"/>
    <xf numFmtId="0" fontId="14" fillId="0" borderId="17" xfId="0" applyFont="1" applyBorder="1"/>
    <xf numFmtId="0" fontId="14" fillId="0" borderId="18" xfId="0" applyFont="1" applyBorder="1"/>
    <xf numFmtId="0" fontId="14" fillId="0" borderId="19" xfId="0" applyFont="1" applyBorder="1"/>
    <xf numFmtId="165" fontId="19" fillId="4" borderId="15" xfId="0" applyNumberFormat="1" applyFont="1" applyFill="1" applyBorder="1" applyAlignment="1">
      <alignment horizontal="center" vertical="top"/>
    </xf>
    <xf numFmtId="166" fontId="19" fillId="4" borderId="15" xfId="0" applyNumberFormat="1" applyFont="1" applyFill="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3" fontId="0" fillId="0" borderId="0" xfId="0" applyNumberFormat="1"/>
    <xf numFmtId="0" fontId="1" fillId="0" borderId="0" xfId="0" applyFont="1"/>
  </cellXfs>
  <cellStyles count="1">
    <cellStyle name="Normal" xfId="0" builtinId="0"/>
  </cellStyles>
  <dxfs count="63">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font>
        <b/>
        <i val="0"/>
        <sz val="11"/>
        <color rgb="FF2A3E68"/>
      </font>
      <fill>
        <patternFill patternType="none">
          <bgColor auto="1"/>
        </patternFill>
      </fill>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font>
        <color theme="0"/>
      </font>
      <fill>
        <patternFill>
          <bgColor rgb="FF2A3E68"/>
        </patternFill>
      </fill>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font>
        <b/>
        <sz val="11"/>
        <color theme="1"/>
      </font>
    </dxf>
    <dxf>
      <fill>
        <patternFill patternType="solid">
          <fgColor theme="0"/>
          <bgColor theme="0"/>
        </patternFill>
      </fill>
      <border diagonalUp="0" diagonalDown="0">
        <left/>
        <right/>
        <top/>
        <bottom/>
        <vertical/>
        <horizontal/>
      </border>
    </dxf>
    <dxf>
      <font>
        <b val="0"/>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s>
  <tableStyles count="3" defaultTableStyle="TableStyleMedium2" defaultPivotStyle="PivotStyleLight16">
    <tableStyle name="Slicer Style 1" pivot="0" table="0" count="1" xr9:uid="{FE7660C4-3EA7-498F-917F-AB44BC357760}">
      <tableStyleElement type="headerRow" dxfId="18"/>
    </tableStyle>
    <tableStyle name="Slicer Style 1 2" pivot="0" table="0" count="2" xr9:uid="{BA4C0914-7D77-45BD-9FD4-6D079AD779D2}">
      <tableStyleElement type="headerRow" dxfId="11"/>
    </tableStyle>
    <tableStyle name="Timeline Style 1" pivot="0" table="0" count="8" xr9:uid="{181517F7-E236-4F5D-A938-59F379B106DD}">
      <tableStyleElement type="wholeTable" dxfId="48"/>
      <tableStyleElement type="headerRow" dxfId="47"/>
    </tableStyle>
  </tableStyles>
  <colors>
    <mruColors>
      <color rgb="FF2A3E68"/>
    </mruColors>
  </colors>
  <extLst>
    <ext xmlns:x14="http://schemas.microsoft.com/office/spreadsheetml/2009/9/main" uri="{46F421CA-312F-682f-3DD2-61675219B42D}">
      <x14:dxfs count="4">
        <dxf>
          <font>
            <color theme="0"/>
          </font>
          <fill>
            <patternFill>
              <bgColor rgb="FF002060"/>
            </patternFill>
          </fill>
          <border>
            <left style="thin">
              <color auto="1"/>
            </left>
            <right style="thin">
              <color auto="1"/>
            </right>
            <top style="thin">
              <color auto="1"/>
            </top>
            <bottom style="thin">
              <color auto="1"/>
            </bottom>
          </border>
        </dxf>
        <dxf>
          <font>
            <color theme="0"/>
          </font>
          <fill>
            <patternFill>
              <bgColor rgb="FF002060"/>
            </patternFill>
          </fill>
          <border>
            <left style="thin">
              <color auto="1"/>
            </left>
            <right style="thin">
              <color auto="1"/>
            </right>
            <top style="thin">
              <color auto="1"/>
            </top>
            <bottom style="thin">
              <color auto="1"/>
            </bottom>
          </border>
        </dxf>
        <dxf>
          <font>
            <color theme="0"/>
          </font>
          <fill>
            <patternFill>
              <bgColor rgb="FF002060"/>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 name="Slicer Style 1 2">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customschemas.google.com/relationships/workbookmetadata" Target="metadata"/><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File Excel Dashboard.xlsx]Sheet1!PivotTable2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Sheet1!$B$7</c:f>
              <c:strCache>
                <c:ptCount val="1"/>
                <c:pt idx="0">
                  <c:v>Total</c:v>
                </c:pt>
              </c:strCache>
            </c:strRef>
          </c:tx>
          <c:spPr>
            <a:solidFill>
              <a:schemeClr val="accent1"/>
            </a:solidFill>
            <a:ln>
              <a:noFill/>
            </a:ln>
            <a:effectLst/>
          </c:spPr>
          <c:invertIfNegative val="0"/>
          <c:cat>
            <c:strRef>
              <c:f>Sheet1!$A$8:$A$20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Sheet1!$B$8:$B$20</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9A62-471B-8F86-E8FB2A3C04D6}"/>
            </c:ext>
          </c:extLst>
        </c:ser>
        <c:dLbls>
          <c:showLegendKey val="0"/>
          <c:showVal val="0"/>
          <c:showCatName val="0"/>
          <c:showSerName val="0"/>
          <c:showPercent val="0"/>
          <c:showBubbleSize val="0"/>
        </c:dLbls>
        <c:gapWidth val="219"/>
        <c:overlap val="-27"/>
        <c:axId val="1342503040"/>
        <c:axId val="1342493056"/>
      </c:barChart>
      <c:catAx>
        <c:axId val="134250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93056"/>
        <c:crosses val="autoZero"/>
        <c:auto val="1"/>
        <c:lblAlgn val="ctr"/>
        <c:lblOffset val="100"/>
        <c:noMultiLvlLbl val="0"/>
      </c:catAx>
      <c:valAx>
        <c:axId val="134249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50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File Excel Dashboard.xlsx]Sheet1!PivotTable2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Sheet1!$B$7</c:f>
              <c:strCache>
                <c:ptCount val="1"/>
                <c:pt idx="0">
                  <c:v>Total</c:v>
                </c:pt>
              </c:strCache>
            </c:strRef>
          </c:tx>
          <c:spPr>
            <a:solidFill>
              <a:schemeClr val="accent1">
                <a:lumMod val="60000"/>
                <a:lumOff val="40000"/>
              </a:schemeClr>
            </a:solidFill>
            <a:ln>
              <a:noFill/>
            </a:ln>
            <a:effectLst/>
          </c:spPr>
          <c:invertIfNegative val="0"/>
          <c:cat>
            <c:strRef>
              <c:f>Sheet1!$A$8:$A$20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Sheet1!$B$8:$B$20</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A667-43B1-AE62-9EACEA75E914}"/>
            </c:ext>
          </c:extLst>
        </c:ser>
        <c:dLbls>
          <c:showLegendKey val="0"/>
          <c:showVal val="0"/>
          <c:showCatName val="0"/>
          <c:showSerName val="0"/>
          <c:showPercent val="0"/>
          <c:showBubbleSize val="0"/>
        </c:dLbls>
        <c:gapWidth val="51"/>
        <c:overlap val="-6"/>
        <c:axId val="1342503040"/>
        <c:axId val="1342493056"/>
      </c:barChart>
      <c:catAx>
        <c:axId val="134250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93056"/>
        <c:crosses val="autoZero"/>
        <c:auto val="1"/>
        <c:lblAlgn val="ctr"/>
        <c:lblOffset val="100"/>
        <c:noMultiLvlLbl val="0"/>
      </c:catAx>
      <c:valAx>
        <c:axId val="1342493056"/>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50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5E7FB5B6-677D-438A-A9E9-70461EA4FCED}">
          <cx:dataId val="0"/>
          <cx:layoutPr>
            <cx:geography cultureLanguage="en-US" cultureRegion="VN" attribution="Powered by Bing">
              <cx:geoCache provider="{E9337A44-BEBE-4D9F-B70C-5C5E7DAFC167}">
                <cx:binary>1H1pc6S40u5f6ejPFw8gFnHizBsxEltRi/f1C1G2q9n3nV9/E6qqy2bKY78xvnGjqh20AKVI6SFT
qVRK/Pel/c9LuFnnP9oojIv/vLR//nTLMv3PH38UL+4mWhdnkfeSJ0Xyqzx7SaI/kl+/vJfNH6/5
uvFi5w+e5YQ/Xtx1Xm7an//zXyjN2SSL5GVdekl8WW3y7mpTVGFZ/MO9o7d+rF8jL1a9osy9l5L7
8+dyXRTrF7cqNmVZ/PyxiUuv7G66dPPnz3dZf/74Y1rg3x7+IwT+yuoVaAX+jJN5JIqS+PNHmMTO
7jojc2cSK7IsQqIy/vD+oat1BIRf5mfkZv36mm+KAmo1/v838ndVgLt//fzxklRxObSfA03558/b
2Cs3rz+uy3W5gfp7RUK3GWgy1OP2eqz4H+8R+J//Ti5AU0yuvAFp2m6f3fobRouk8gpvHa/3TfXv
8UHsmYI5lsUieo+Pwp1hhcM8j9ktPsL+oVt8vsTLcWzekE5wWZwmLn/lwTou1t8oNkiA1lcwi7iD
dLyVHoU/E5DCiaKI2fEH0rUV2S06X+HoODgHygk2f12dpMzcebnjxd53iox8JnK8wmJF2Lb9RHJk
fCYpssQLPMjV8OPeY/MVjo5jc6CcYHN3onITrp/X0XdCw5/JkiTwEqtsm34CDZbOsABdDs/yW6Wm
vIfmr88ZOo7Mb8IJMH8tTlJooDpF8I24SMIZJwjioMy2uPDvOxtO5M94WcGIVQCxd4rsU04+BGSs
wRSP+WnikXt98q3dvnDGKwg6d07YCoI8AYQD80wSREUSpRGxiQ7763OGPsBlTzgF5ukkgZl/d7+P
zwQsyLwiy1tBgXZ/1+/jM4RZDgyDnV0AuL0Vl8/5OQ7Lnm6Cyvz6JFExNgl0+t+ovxB/JgmYxxiQ
GX8TccHoTBAEJAvszhybaLEvMHQcl9+EE2CMv04SGJqESb5+TfYv7TeMX/AZ2MmiyAr8UYHhWPFM
FGSMpAkkX2HlOCYHygko9Pw0QVmH3q8k/24bmRcFSVK4XYc/0WMcp5xJ4BiQFXbXAe1fie34hX6J
pw/weUM7Reg0xUYHqfFev1Gf8fhMVEQYxSAwgN/2LxjGlVhGAg+m2PibSM0XODkOym/CCSL6aRrI
NInjzUvpvVTl/sX997pM4M5EGYxkcIkd1WUyjG4Q9EIcPxntf5Gb48i8I56gQ29OUqMtvaJIqtz7
PmgQ2F2SDM4WYTemnwxgBn+MLEMnI4LbZvhJ+2fvvJlf4Og4PIe6TLBZnmZvo27CdbPON/v2+fdi
g5Qz8F+Cw2VvE090miyeCRKWBMTtsJlIz1c4Oo7NgXKCjaqdpNzMXtfuN9pmggCDFYWVeYHbCgW4
+N92NhwnnEmigmQw3vavw1ZcPmXkOB47sgkYM/UkwTBBTLxvVGGjxTXIyX6MMjXJRLCUeVlQJDRx
9X/OyXE49nQTPMzZSeJxsYnjogvr9bcaygILjn6wk3fjxtFZ/FZGZPkMI4wHf8BvGXo74P8qV8cR
ek89weniNI3locMc/tL0G4UHHAAyD8KDd24XZdLHYBjOiBIPimw3DD3S/3+BqeMovavRBKTlaXpo
lt6L6znreK/2/70VAJ0NlgVZkfHxzgaLYDyziqzAkHT8/Q2hzzn6CJ495RSb01R0szD04sQrvhEb
9owDI0AAN81vJfZWyYH0cAIejOe9eO2fvTMHvsDRcWwOdZlgMzvNcecsab7RDQDBGawsSKIsHJ/J
VNDZMBKVOHZ3fyIzn3HzASZjHaZ4nGZnM4tfvzkeQzkbFBT4xbaS8reORjoDBwBmJWXnI5jYal9g
6ANU9jWZArM6SWvtfl24EEBVJt/ZxchnAschGXE7cZg4ATiePYNAJwQOmonb7GvcHAfmLe0Em/vT
FJrbcu3uFfy/7/hh+I94JIMBfZgSe9u5cMNUpgyBTLw0UV+f8XEcjy3VBInb03SUnecb51slBJ0p
CIOzBUk79TUZ8Y8SgkGIuP0LsO3hP2fkOBh7ugkc51cnqbTmMLKrXoJu3zbfIBwQq8TLiMfC8cAL
sIp5DGNLQdgBNulOvsLRcWQOlBNs5o8nic1y7cXf6LQUxDME82OCuHdaTmaUJeWM5yToaMAhM/4m
wHzKznFUdmQTSJan6a68TqrS/aGug6T8TqNYgNBKaHlRhrHi8JsgAxMAZzyCaUtOmmDyVX6OQ/Oe
eoLQtXqiQpN34Tp+/UaFBvP9g0YTJw4YWTqTWYjKRMpOXiYW2HL9OSfHcTlQTjBZnigmSVx+awi5
IJ8NUfycAuEv+znjdwYYC84xCP7j/+ZYXn7OygeY7AmnkNycpph4MJtcfK8Wk6B/UTgIEt95lsHg
eguKAhGZQ7wlxADuhXM/U/kFXj5A5VCNKS6nOYjcqmS6zhPwiH1jF4PATGZBU/HcbjYZlNVbcPAw
KQCxZDB02XZBk4HL1/k6DtSUfoLWNT1JKVptnvPvDVseAjJ4GUb8MGk2/iYDfkU5g7UzQ0zgTsgm
M8tf4eg4QgfKCTar0zTVVpt6/Z0BTMOgX5QE0HC7OKWJeuM4CSZkRDQEOY3Iwf2302af8/MRLtt6
TFG5O1GJaX6Y6ygFV9l3BmQI6EzCosQp+zimiXqDpX9gXEuwhOYwKH0PzhfZ+gijd+RTqMyThcra
5MXmG50DMPfMIQBBRMeDmmQIz4AZT1iDuu2FFGEqRM2Pz3n6GKQ97RQh62QRWm5a7+UbI2hgGSAY
CUjmhF0HNJEkjpXOOBYDiPhvCq758Tk3H2Ozp51iszxJbM5d7xtRAbkRYOkl2Ne7RRoTVCCIFqI1
YDaT3wvOe7n5jJvjqGypJnicn642e0zyYN8u/97RCVOZMPbnIcZv4q6B6D+Iy2AFDAPU8Qf3p53N
Z6wcB2S1aX5sKSegrE7Tw7lKcnCn/T8Y7UBcGYIoPxHCL/YIvB3tyDD7j0WBF/YxUFOEvszXBzhN
6KdonehoZ6zVtzs/YYpTkBB0J2iL1cTNNjg/YaoAvAbHVdv2Hfqcq39Cak89xek03W33XvGSxIX3
nfPQYJcBPCKCZc7b38R9oECoEw9DH+X4Io4vsXQcoTekE3juZ6dpGQQhxDx/6xp0UHcYgRTtAjSG
5f9v1Z0CU3JgsrHsfn4BROxth3T+BY6Og3OgnGBzfpqrnu82eQSO3n3zfIORIEC8k8jDv4nFBitr
JImXFAlM6fE3ceR8gZPjkPwmnCByd5qO6isXNsP5MSu+d04H3GwSj0Fh7dZnKJN1AoO/gMMQ8wTr
0ccfoPdWYr7K1XGI3lNPcLo6Da328o97GW3bais+73L+L/dyAqebCAvPJUneScnE1AZ3KCxNR7C3
xs44mLitJ1ssfczWcaAm5O9qchr7N93AEgLYpWqz2b+//16lIRF2NAEHNKxw2srGRHZgxxMkIFiL
+4Gv7UssHcfjDelEam5Oc7rnZtN+6x5OHJjKCAswjbOdPZgaAuDDhq1oYGnHblMBgO6tWvuUnY9g
GWsxheThJM2z+01R/jhse/RWZbyr4P9Wk8EWTQIvwlqBD/ZzYGF1OgR6KuwOukmP82W2jkM0IX9X
kz9/3p/mZMJ9l8COgs7+Hf73qm1w6cBCWl76YA80mHmDcNthXyF2Nw7aP3s7k/0Fhj6AZ1+TKTCP
/39k6OMdBX/vvKiuy7U2btn4ZlPBf7471h12k5yQ7lTQUfi24jd7/fMnxK7x0Lv/3gpyKOSd8nob
W/uGYLMuyj9/MhyEhMDmj3gw6mDvJxgt/fzRgKgPt2BRKCuBDQETdwLMqwpgZMSDr2PcSxJCfCQI
L2UVmF3iBFCoxRADBvxADAr8ECty8ijW4u/dMi+SsIMg19+NsTv/EVfRReLFZfHnTx4GbD9/pNuM
A7fAmqAgiI4QWAha4WFJJFQ2fVlfwQsO+bn/k2SJ5yYd7pYSx7gkDJwkJLA+PLXeJCW5ikNSe1Vm
bZPTDEJooIjIld4UQR/RRO4vPFfEpFCS0ojlikZSo9zVidjoVSIsnC7zjLhjLlyZa8y8wos8ZxpL
sAWsMVz/q00Y7yLu+pxyXecZRRv4epIzEmWE3iVS68gU5Xxn+LKzivqmshrXf3SZ/sHlfJmEduOZ
qcAEJGhag4+qTI9kRaCKwBVGmEmBGlUBSwqvEXs61gRHSpycj0mGS3B/PSaFqA/rOe6TRq3tsiAu
k0o7Aq8K903xppiR6k0rjbnGi6yEDa/oOaPy3ZrV5N5OLC7IpPphTNpVE+qC4N6Iw43x0ngIHD6x
2DhOj14TmtIHrAaSULD3SYGpg5CMlOOtkfxwOl47PCYeCcfzvyX/+ekHBseU46XirPPydlY2eWqx
2EutMVUPp2PqcKMI2N21Qz5HTMOQTEgOt0eS8dQNQ5eyXsjSY5k5Uer77Z03JW6vjuSiI8NzxqQn
k7rP3C2zE54OzzvwPqmKO7wUDC/U6oE2bQVo/fHctTFP47S2Sdp1dkDi8eh1fWw1gg9v55gMQxxb
UpRZoZMnxnhpmzEebhyybMsYc28zDbcPp29uB4ULT6uEILG2yTHXpLjx9OPb4yPecOmUtkNcxUsa
ooRxRnwmi61gqMqYM3MYHBClYVI1L7mabM8T8BVuM43Zx9OecX2ruRpJxwuHknqphELG83Aofkwd
KOOoUQJyoMFMJZEq4n2Su8w5SpnMKrk4D4l4SFZ2nFsRx2fWeL+No0BNRYUlDeM4VOQCpNaVLKgN
w9RqIFxGsA3pjIujwrJxVVixVyzkrmZ0uWQ6s/damvYxMIE9O7K2SY6LYkuE1gwIm9T75HjVLeW5
4DuuMZ6Nh5FwzHc4fVPkeHG8PWY80I3XbD6oaeLHrp45PQZ1HCXPdZe5am/n875KEGiKUCCwCM4j
dlg+4UGJjwdUtKDUk1G1S8NVLspTmkBfRIWqbaxG8VpLkG3JjHtWDbps1QvZTSKGncrXuQzIRm1k
SeIij4pu5vpQezzUe0wdDuO1WEKpmvB9TZihPfocxT2NMh8Ue47uBT8LoZ/gJNPNM2Q4btNatgOH
UOIy3eu5Gy9qm4hgp2Atu7ZvYNu+y8KzK5rmZWmVXo6I12SeOp5GeUaEEmrB15VPuzboLZ9vyoh4
mEtoUPsVlbw0sVK+Ba2aZ4rhKJVeelkz46o7EdVrhCtOjwonm3txlc6VIg+oopTQQ7DI1luuv7ZD
TKW0Ys0s6wtLYbPCEhl5lypwLpgyX1E06Gjs5a4mSoVHuqIEnTwo7yLFXkjG5OGiV7PnqHF7vR0k
aDy4Iojr4XRM5R3D6SgSVvUgSOMhcPPCkGNupshhFxEXJtMtxjnP2JIxpFxKVSZtQAS6qOCo5BQF
ZdhajfPqglfqZvsiogG5w+s3psZrWZh3RK6FUA1lds4kSWjgQQrSDkGdc6UJyeF8TGV81cLDlLwz
MQpVRq5bK0jlAWGUgsKLXV/zxnMXw602swGVhq9pLMiloBV2lakdG/ekwg3DUbYXWmubLDNTqQp+
5va9bje5YDk5zoiTshJxHBBAN1asIOHw9pBVM6HpoEOufGyVeYGtAvWC6uE4J0mJnJC0PSpU2dGZ
QHVbDYEgtyRvwaIxue6y8PXumo0JcmfFdfuEXaOyCU6IF9P+LjSZX4lrOEjNIsryBF7F4NXzSXDh
1UbqPFQRlKXmrNlVD9oLSldZTYTC5F2VdbW65akm157GF5rouLSTzRhTr1857AXXaZnwWtnrOhqK
9nOKFMrFWtiq5V3jqjmjse46QovKI3Fo4XZeYTN0dDdWfUWVkge3m0X9huc1X2xI6lpeo4vOrJYo
y9AAkyagNa71RriVBFMQZwjNa+de3kjprBNvRUVLKi3nzNxfJtKdi4wsXNiuhnkSdXMhWMTuMmdn
KWviXC1KLamp4Bp9T/qqVFNkFNCcPEMKUDgCsOUtuYxWyozBFPWU+dWmBZH5mDTVQ96qXK9BiXZ6
7kYkinWXpUy16PBVHBpNdR8xBamci7R8lWojt/BcDtQsJbg2RM/yOyq3ahzOXEakGJtCZZWR5QRX
cghdHLXZlVNbEjaLiNrYROvG6UmcGGxlpcGMDxZRMaszmrArV6FFTVxoX3Tjobs+JNFF5xgdDzaq
wSak/MWHlH3I7zBjtayJfvkS4cBeO+eWUaEyoWmLmuRqnk0SxQh7Wt/581bRmnPHU7nbcumpCGtO
SQNbTxAJylknzVpkpO4s8omYb0qZ9uHcSZY4oJxnJrYu9QvMP/s9mNSgJitS9AtWuUwYNZEMnBtu
b+XyRVDNfc+qe5ALRNrQJ37wK3HuhGLpwHs0T5Whvf2esI7hQ90kwvyKHbDfVdBhDLymrWulDnWQ
JgGAtdGnc/EXyKwgvrq95rZqxqu4tDjYNe8yDmZpTxE7NBi0E5P5xC4teDt52czwzGe0KKIoo1JN
oLDyKanmYku9Vk9ivSspkxFRobG/9CotVmgjUBnP2dLkWpVdpFcio3HCjRJaPWsKrlrMotK0c7Ut
dDmZh73W5GA6LOSmJ0WuphIJCyIs+qAjWvvU3ro58U1O0ULxsuRnjcuQul6Ipd75emtANR3JIWJo
VuWs6edSTLiN/yQxwGpLmsLgWbXhr5poIUs6e8MzqsA8svHSk8+9B7ElqDek2uIksMBp9KggqwBR
cIyIu0hzn7DeVd9GpBcSAlKb+zPWS6njqpygCxWROxpGatPMeUetRWJzJA8sSHMd7RCtKlIyCz9/
LiMjcATiczcVPi9DNffNSCF9R6XXNCLKLS6pqKGV5BLbJTL0zQqxc8u1tVTQm8egIZJs+B2pYj2N
DBgWJQ9MSxRQnClBkspmKpRSMIbvUiVUoc1X8DLLS2WF5pERm0mhMaUO/TiuCCkdUkCDIdrKFDjx
GIISrS5vYeCEHJLOqwcRPWSVKYdaaVZX/KuNtCA3gTW5J6ktkBCv8tQAnuzCwNGCR0RCRKHObXpf
iFTwDKTMwzlbaTarJ/x1bNOSpQqoYq5Z1M1CYnX3ufJWvaJW1YxZhwBXVrKkY4zCW9VEyXki+9S7
je+jZWa558INo5X9levpvUz47Amhc9dWq6QiUgw2nMb6ap0ZKFxy7YIRlrk9dzISpbddomdYk5m5
El7WLmkDGl16EeEEk2FJnpIuNMsL5T6C9n9J7uR5KJitKWj5deySVJg5l/08EEjPae29UlDcGWys
NoFWYxKBLDOq/8AiS+o1L+ZJrZhFCH0dtT2quGrQEwasYJC+RcrciAyt+huht7rusoFBabFW2EWZ
Q8dAXZ8gEUCmkF30dSenXU+E5Pqmcm+63sJYJGVJPd+qQk2WjLi6dvxfTfdYCzB8KHriufdRUZC6
XPLOee22lIUTVkc1ZUMjxFdsT8LMDOyF1Jo1aBbPSlnVy9ZNuuCYeREY0EIBdIWYZBnxWhJjErqk
yIhSkh7SHKlf8Rq4PHcfPGEOpQdzGNC4iKCaBBJxbySaGc1VUhCOV/tSi30SViSGcbaKMi1rSfnM
ySQx3NwIKvWGzYhEJYunDPF1mYKov4g+Te/TTpUuAi2fCZco0HvdV+N5dyHlGnqyzdKniUhlDd40
WQsayr6moA7unBvfo+y1vGp8DTjnKAiDe98qqm2bSkGcW+ECv6ams3SWm/y+Yoi48kvCOSS3aRdT
Bt5YOGE0hpZEvCrUltpmRKFNiUs54uri1QvZpFr1UuiSOnNZwl+gVWzyFx0oBTAAboVmkJj43r9n
EeEikt+LV7VNkUwiQW1Tzb6RUgL/u+ESsjaJXtQzqVQDAyWqfWHLWs3fhp6OfaMsqGhTMSKiTJyW
uqoCJlSilrXuNNoshDfONd2SJk+FkZ57WlsRljWc4gqGSwmJ7Z46ud5pniWoNQ0BCZHmgl7Hq95C
Mo049VkhGe1Nn9cqXufuZ0KlNk+2Q9Gi0xxTTkixYl7YOy4Bi4gUawfEILKSS9GMLtlbxwqWig9d
AokkavuruiTJbWL4wJXhXeJHBkaGoHHvo0DLEto/y8C1FgBrMXGTWUJhpOViMNsoXPOIr3qXRUDE
ksjQ7PcsSBi4iWD0dMvd8A6tr/m7YhWrsV5fiIvWJfVFMJcoUuFl1yuFCtBoVFygRbGqL/KZbTwx
CekX/SJbIR1n1DEZOFVcbQniHfUgbHDa1iS/KW3oM4jeg4HQxdeQIyEMgZHOQtTdx3Im1lDxTsOW
bT0V63YRrVpVTAg2wPpY8Fa8cHnS6wW0Y0AZLVQVEpGK+EubRgSyqMky1BWdp/5FOZMwTW+CVXrD
PHhXrVqt/RuF+DcyYX9ld42WzkSSqlJAykfnXuqJqCo3yAcVDypAhWNUklzldOg17kGTwasDLSyA
XLGgZeGNbZ1BhzcX/VW+wC5NZ8GKMUVVXog3qSqrNo0N5SKmni4/MkBbqu5Symn/WFGetoShoKFY
KjpEemSQmVAMnctjBLUyHAOMklk4h9fhzr8pF82vYIWNepGtQ7B6wPP1wP56iFbeVafZv9zH+DUy
WWgJ0DHiXJxXS4WhfUxAf15Xy5inevXE3nqXUkIl0C2kAKHyyA27iVXIyLa0u+VI0ZIb5bl6KnlA
Nphnl5GJ18Jt/titQBGCghTW+aP/ItBm5Ttqex3Mgzl/K9H6IrsUbgONpdCoBr+EI+1VBh7wnAYU
tI9e0FgFX6G4kE2JJpb7MLx0JnPfxoN6q2BMW5LsSYDk0iM5XGxJdMmZ8Tl0iVa2gXc1uQ1jMuvn
vl7c9nMHdEx5nwRasoTeKdiM731575+7LoG/FqRIbecR4OWrZUlKyUI29RKassSOKciztyl7tbyH
eyBMXqVK3BzDGAWaRiBAFkEzMSSBPuO5f/avGZv6AbUbwtU6xxKhM0SWlBjEhHlml6CXJSrq7Yyx
QXTjC8lyzHbWAiDdqn3NHzMYgRKkw/se3zRgkr84Eulocsec9zqnO2YCPZLPmUVO2LsGPQQGO3Nm
3qzVoC+uM73XkMUs0bJMPE2+ijYdmHaF6iqvQUczh0Q8dJntRXCPZSIpunvZXbGGfN4vqu4yWOZz
MCnENgBZYR8Tqmi1aV9svMsGmrqlUUC4Xm3AVLb8c++yv29HBThqCRusW+iIBFLcJhuHQOtDzcXn
CggzUsbgwCAedIPPzVICRXBXzmK1nXEwVFuX55mlPEehxjC0uVICiteQyh/dB3FRn0vtwHW/cHxa
XNUlrXIKuNfX8j17m58HKQ16I7oc7IMn7jl7Ahb9VPVENdvU3aK/hw6xfu4BRp8w8aCMQbGBidAs
C1BLncYQPied1WnPtQkWHow1r9AKqw5xQFe41NHyc9Cl0E0+9dGy6YziNjwHlReeN0to18BkaaYx
88oh3DlvuSChYAJR7omdhTmRFoqGZyD4QgoXUy1TY7MFdSMZyjlrsKvELEtVvHHucz1VO/BXERfU
2J1jPrtqqolG60Kf1l5Ki5ok0OH558B3m2kcKEmWtjqMxu4z6HGe5df+sWyo+Mo9iucY+m5fV1bx
fTqXZuXcLahyxftaI2uVr0GXxl+AOQh+GHhpb1sTgXrOZw3NVWbOXWMjM8BChZKNC6yKV2BTNBs8
1N6x6nli9Ga1qUFPmJFZ0Ixypq/7195lcCnOY7250nOecvc8vAIBaRmVv61BMi9BZu078C0CgMIG
eWrsaexdt+7W6UV+E1xFq3IRgxaUX5Rz90a+5s7zkPYz25KMaIUvWc1X/cdnX2Wu2nkN4ozM4Z/U
ErchXk6lO34dXjCi5qekCc2sIGVNmQc2NJFHAjChKOORB+wuoadh7wp7gUsd7GJLsgLNMxRw785g
vHDp69wKzEx4a/lbhSOhDno6aWbtjWMJM6VXY1/nsdbLG7bzKHYuA6kDFPtSlW/KG0VRHUuC9ygH
iU2ulHtg4tkxwMD3/VqvRm9rDYaVBAvGYWwE46PR7cYMjsik4XaH7bXCJrC3sgS+AvA/4XF2YEhx
g4tqvLb1RmGu0pPGv4RRCDihhMGdPB5GT9ThdEw5XYMJ3yCBjl6okR/MhlblKqnayNx10PTtzHUa
ktlNOkNpQ7mykGdcA7Zg7c0L5qkGZw7X1zpMqWhZzXtmxyaOhUGqB/Y9pjE5OUhMlnXOefDJG3no
wAB4OMDQRWIZaeZkUmLlgytvTBUFys0eNSrfwgRD4Q9efS4c5hXyItolg5L1oBdoQF2GRTKLXYnw
HgYPJr51cB5pvYPAQxLHV0mfiSGJEQx4ex/mkzqUXeQC+AY9CTwO3HCpbdzacl2uUMsueOZKCbwv
PEt8FyzqtHVggqptB6M8om0QLrtUAjNo4Bi8WjAjwPqsTMXAU0hpp57R9smKRwgUbsacg4/WzJ08
BMUJPCEH5URM7ttalmkVdBEVlWEuRR6mR8Zk1Urg0vCEFLTpMFs3+nhHv+6YksfJuibL5pHtRIaP
wP09Hrph/o7PwVF+uJYylWfmrqM7cVeDS4VrcqvMxNyqh8N4Oh7YFBxXdQMjsNEPOh5Shsl4bUxK
tn1ZVlGtj37Zra+W7/kQxmseHBtXYkwvDVPCygg8noNnuPudEisHfJ/DtfEwOR3zjWQBk8LERhR3
TxxOwNFdbAK22LAtpjC3CgogqEBUWehnSi6ZcyXPW0q+CssU6tWCk9LqFDa3Mg61hp/0q8ieNZXj
q3yFQBMJ4BVPh1mptoCZvTEVYGXex26g+n17kbBSzGl2Bl7GKKvkes6h6rzKck6vGSmzej7NrAy8
6oCGdCfzuJptz8YbsKhJVj0HfPZvLo502/MxWbeaEsvpHPXgcxVB4fM5OJFLJwf/cSGKLsyNjenx
8niIYa7SCofD4fRwNyts8LjWoTFmO1zfloKqPO/p4ZbUxJe4kks9yWREa9bjaN2x4tJTYBaU8EUX
gJehJnYrSNC8IIN2Au82I9S8pnDtYxKKuZEowuxwb0w5KeTCfQ91GAmQlBWsNt4aDxnPAGhCESYk
SWteHTONROC9LnvKjdOIw/NaOYSc26IOV7fnI8FIOhbqywF0w2PyUN4253jxQH6g2RY/zd6KTqzn
eX09IRkf2Mh5TpscfNqHYg75ppy9OT/K2eHRmRiEBq/4MPM8tNtY5Bvu39Rumxwp7UMbv3nSNjlm
2FZQqWCcKYXgtT3w/GGbjE+WC28P3psnH+o5qcxY7N84ODyif+pL4Ram6R5hY9vYigfl34vi7jC5
Njkd802uwRwA+LUmxXDjpNUh+5g65BmLSDIJRmCHPIfbx65NHzMWMSl2m0dG/VUJ8216NdQPj3Ox
jt8lRlb4Vjl05NXQ3453J6fyOMMJ+jneZsTjrOqYfZsc8yfga+KxWBnHihhzjIdDMdunHLj5kG7C
2IfFjPkOTxrLO1xrh1mwt58YfRe28pKkXe457u47r79P/+cmieBv/Obo4eLwmdjDGWy1u/2+7D/m
gg8NDVFTxTTTEHv0u6zD102HeJ/fnzqdRBBtv0j7QXjRP978YuwRBP6w/xR7dD3uCzVdyDZGIW1J
d1FI8KFGEYqCLwZKLIQ6DF/V2AUhwfecEIQRwTcD4KN04xc3fgchQcAtD1FGsLgToW0M4SEICbZT
hUVs8A0PWPy+jWrat8I7NCHo6lgQEoSCvg9CgvWlIkRJCTIUKqFhp4P3QUiVxwdx7nuJmSelY3B2
LS+8rLqJ4PMtMP9znzc1jNyKLKN5W9eqC4tWF343r/vIJpUIsTXncqQkuoDtaCVnl7bM2KrSK72R
MJyFEqdVBde2NRu8CnmamzWrvPh+KBOmD8Dj0jIeRYLvEs8D10AjtYnqrHAU+tdKwP5f8s5kOW5e
29JPxAo2YDdlk62kVN94gpAtmQBIkARBEASf/q7U+avOuRVxBzWuSYZsy1I2ILD3Wt/arP2pj14c
bOBKrpG3CzZDqzWZ69i10X72m6GKmywruylrdmQaIZ4Ey1b7qYQj0ffiEA5dvhvXfJf2TXzGyKci
QffZYmJKHeCJFgDChjqfxv44UA6bb726iVYBcGryfT/yunUk39G5oUVjkztNlp3WY/eUBmgQ5RIl
B9VuB+4tQ6V4MJ59qF2RstlRchfvQ7a+5CxjsBDFdOPFe7Nm/DyuYVK63GpIQOsKxwVWvBD5zus4
uaOzkAXFejmhKPiaWod2d5hdtQxhsNetiQsPB3IRJHFYE67fu4HfAJJgr3PXH4TgrIg4vP1c5ccQ
ZOrZDGlw6mz0e9IcnblW/TFojikP4udcaVIPXB37EIJlL5m8aVZ6MDRsTgFZmpLWcljd57boGxnB
tIzzc+QNQS2ofYx80R+2jgAI87vsNl2KZkl5lSfykc48LltPk4t1RB51Dgu4ZRR+YQNrOzbeGd1X
d2LtzO/Ekq+1n48vS8LmXWScqjawazfdODgoO3VnFnpDNbxxCzkmi5jdTT2ZHrYheOvHTd34U/q6
DulcRjEkbkf99NG2c9UtHioDZdwxGRJb5mYRtbOKlckMlZTT+JUa6EQhjY7h1DwSx6Od6kSZqZHV
Svb3Pk3oGQUTL9eQt5VjyXZ27QZJeY4fpjRqH/GGVl6eHDar7fPo5V2pc3+uvY5B9l9EUm0j+ra2
HWzptU0Ee+ErwMstwjRJ70kr8mKIPkYZjJ+ujMRNR5f+wVtg0hJfL+UULskb4/HBChcf+hH2x5B2
lzTpHDyDscG6hxWYKXcrWerd6+U5afzxzFb5mPVhzc38RPIQrgfOg4w17DwG0DM0ja7dXnxAnZk+
0FEfxlA2gG6agyFquuHrCll9JhG8/+AoOmXqGXBlueL+3vA1jT7P3vaghqU9bHmrztuX8IbtlHJf
YwHJp2SdYX5x9zA09Eua7Gpf+nBEDKwN3cBAYwotu5AJLwIeFUJZXiB3sIKc6O0BPGdwDuk58H6l
Ln9WfFKXllZSqHiPD4pZk1VOZDderm09BNqDpaaBIkztiy/h4iDWc+O6/vID3WVoEdZw7S79vrnD
mJDzkKwwjaMMGmzj+zURITqsLK9zTy/7nI0w8AdU1uto9oBXWK3XcLqgsy7zWe3yqGfPU/jaT0kp
swyasx/wu6ZJg1LkUHYDL71H9fWMLSi9t9b8ZToai7SnGjKkHOpEuuTGhzkslzGqc2N4yXyS7IWa
+jJrh74MEnW3Njy9Geacwj3ybOk4LGczG++WZOZRjsqeBE9YlVk4KLYxUe0JBRVszDnen/BXgAHc
ZadaWOrMfOmk3TVQG/Ze07UHEem+mMn0nRrX1attg2r2PVZbkcn7yi1tdraT99IJGu541M6lHAdo
PUnAi8ENW8Ea735jwtXbypaaRdlfktPXKWIgMIIeepSXkP3w5tDR3rmsafDZUornvV7w1paMO/mo
+m/ZzeZlMkExrKQSJI8PPhGmJj2cwRa9e2bLuRHLcQpCWXtgrgob+2u1LB2ULBwCLINpmrpvOvYA
U1UK8ywAyTNr9SYAlJV8mWDI4nvyvn+fWhBKWdoMaDDXlz71h8qtc4p+jt5ASQhL6/d/tkydzBDM
ldfbPzJoZBkCHzCTWOrUMXhfXVdHQaoL2QX7wIcLZiKvKznMNRrACZgbtwsdx0XJ/NfRrboconYp
+NYy2Lyh2uGpH9acHVXWpjeEeOt9FjCvsNtxnRL/ZNIBx8OGjSOa4qleGyuxza+k3Ih0tfbeCG9e
nF55HY95dHQwQ0dnf8erXEukQtZ9nmh5jDb1ETbb74x19GGajslKlkftTOHa+AHwM79veBBU+bzA
2E9EXLkBL0IT/jAxji3O4dKcZNRUZvPqviW3EV3jYunTfBe0zVhOUVB6UZufumAmBWYj6nrr5Fz5
/m22xNtlTkVfNmMPYKUXv7ctbiobxDCDSO1hp9sPPoyOVLlTo+P+ThKiylmitW16IWuZQCxIewOB
pRdx7Zib4eyqmqbEHfKWtOUWTW/RnLBDOPOgCHre18L2nw6u3Drn4rhtLazaZIurMF6xSrDAOhVi
g011fhzG+yQRzcsqvYOE/rqxZjvojXy5NGW3m4Cd2kUwJ4L5r5NZ8Nzrgz/I9yC146MEtDOo7Q+0
qabeZqwZ6TicqVhfVDF2XnQUVxHS806BmT6ypFUH1TW2yke7VDQWokw1nOM83eRTEM7HlgK34di/
dyqm4T3FC4imLHjArVtq0Xv83bVHsWp6wJzptsbMMH9H+pWe4qSZ39qFPGV8fdB9wN6XMCj7WIXF
KEz8nFHvBdsSWFc2v6VB88XIosukbfVdys1U56hgSkwx9w/AnoeqnU33RLgdqqyb5kr52PN8FYGD
Ypq+r4n7Fbp5vgt4T6pc3CRNSD4Xv8mgNlp6npPgLlPcPzNmAXInc/oZs+ydjvST+Zs9+kSSZwB9
UGCbLr1h00ael3R6W4iP6yVoll2WqeYxTnILepTJw+a6oJ65R8oxXduTiddHIpflNlqmvgo3bzwk
zaHZKPtWnrJFnEziqaWd2S/IRB2pieKLsHg/YjIkOxAM7BApdhxbS0DrCGyN3Y0N3TfL/JuUpeNR
rQyeih/sNjU2e8tgrLQ8oPvJBf0JBDyufDPfJP1jKyeIqmw85VCwnvMZixhh+OXPCkdhTNQjzzQM
BOrr4+ho3Q3DE94qv3Saj0czR2aX0E3eRN3UnDMlPnmTJqVQmcGHElfDFKgqXjlcfHF/rbMWue3C
jib7lPUxTCv1grN3l0xNe0wVPCvjx49m1PehPdJhyn5llESod7f8aUt1VLNhA1WDchV7NcSbbiPA
Qeh3iMO/JDPIprGP4NJdF047ZaJuh8YrvFTC+OwBXGkbV2wmyUH2/n3GUCXpN2Lj6Ssy+QcNR/7u
g6mGLjXigBMElAXiBBEDRNMMr2smdNU3Ywj8Lea1lgJ+XLyxD3rfR/yWpnb9bsbhzAjbPpyOnrw0
/q2B/T/20XJ0xNxiP8IOApBx3xF1k9iMXwIsy2I1dt4n9j22ASzvGFUpXK2xHrZg+qYzPkdIJMkl
W8h5YxLQnvc3ooadVdabSvgCxkuy2nrVia4hcZOd82DpduBUy36j/D4hlWy495oZckIdx2COjf5l
oB6DfN5+jVnbVtoGDsjY+qaA8qjRc2XutvyjXaZbqvD0BQZfH2IAjSsnrzTL5jL1w79WziuQoQwW
gwEQF/G236FN+Ir6FexGaM69XsLCHwHFhCF//ZH20XoAJhtAfcXX//PzHy2ZzIkRaQvkoiQABfo0
Wk9X29CCYdoPotvO2mevvT+kgMzWrywGAybCYcQeOCeFzegrFHy/QOGxnEzT2H89YH8GVjE+eDMA
raHbxInxI+5MlO1CkdwNwbLsUYDdrqFpajpuoviBlX8efohlvtiPYFCsIDwAy4Cp+bg2SFq6qV6S
wZ7aBj5ht4SAOprNgr9vtspPZ9Xhmk/ViVrRV+04RoUaxVvgtnZnZnXn6ZTvg3jtSwZkq+QhNF2r
zblJDSgNRgArxiqpIt+4U5h17mRRW9aRBLWMjM3vWa0A5YxIQWJtvEBw5FmtTlQ64+jpNgjtIcRO
6dIFPgJ7UDGYtLgx2RHlyabSx2Exdcp+J+3S3sxfbMkb9A/iImMTlzO3eUkDfR7WrjlSLyZAG06u
5/6+nZP82IyE3QYeZbu+FYctzsQlSwG2CnC4jRQp+N00v1227nVgV6e5Jfyxtd0+UHDUTY4CmbXi
MZDpfozVd+4z/8kTdCgs0gp11wMBa6lwFd8WkAUejImt93dtk733IczAYbZkn8eFsbgktdDsBFYd
gY5oftpEnpdek32IdTi4aWEHoOrvpks/iEj28xgA/GO/WZz3ZSvJmzfdMrKCCoNtTlWwlKHAobXQ
7WJm9zG3+W4DieTbrkH74UVVk9BTdt3ZmO+K3F+OaEzObS9gaN11HFSeHM6qCyvk69zeoiue2LIc
+jW3B+OFe+0yeqI4swq5xSh30QOC4hPJwaix7GBd7JrVv5BkTU8UfrK05BQZ9bmIzZSGx4+etgK/
dvTrmMr2zNlra7PPZI3uce3e96Z9o9GYnHKAq8Hq3xFEqCoU9j8/aNjW4KDG9qDA+xE94uAYIxgN
PjygdHsLGxme6YDrmE0Z2sJlpqUdgDjE1+VnWmnRBUE+YHl3pnkeHunk4yqVbu9kdOhUl5wmm3f7
tvUui13LOe5hRjqp6lQqAI0hXpNeAPYFXbhUPM905TvzhI3ngZsINY5EESlpyKtlQjtSR3ajhZUX
Ttrp3AA+cpdxFcFx1JF3MqppzlPc0KM3fyGdAU84v0a/jPHQBE532eqyHW/B8zq5zsgv4I2UHmzI
eMie0VnFJxKp+CRQvJ1yZqJ9jJ83jiQrSRMDzg08CbId70Vu7BPZ5EeXzJfQcDj61rpq8K5Y2pQ9
B2qQhz5P7c5vxhlEZfMH1dCEur7hBWHx3g/jF7vSqMoX7xF8ogjMY5AFbd3O4POWFMZg1t3527zV
zTYKUMb61U8cK7yE3SI+9CUzEBjZ0pOd5+89H7Vy2MKdtR1IuZS046k1654ssGl9n76klrPKBO7b
9h9arfIpDL+TLX+VK2924RXVXsAntCZqi8hl4b5jF+msK8IktdXqDUfT6YqyNTiLFDidAqXCUDJt
Ybqfw+xeNMEvE1S6NzHALv9jhgZ4GjLQVW5Li9kYcRhssVHdVExEpoqCzxyKRBGrGeCZi+umRW8z
ObWWTfiN8Ex+e2dcnv8KoZRl8MaMvOb6gN9nzTnRcLFy7UA3hjCLYucXzDWkauYrVBPZy7wyVnJf
hLuYAp7iUtyEKPVLuLJN7XfmxBc9ngZSxxIfhqNZ4eLgy67IdHXTtQeAMoJ1mZyp16QFF9lSD1Gg
LhbfJeLhxR9nUW+gEJSMtwpCe1zadlnLDlO7a4807JJqGUKnsS2yPaGpaMth4w9DBBsfVEyODlhh
WR+mbq3Hrbtve3Wc1+FbodcFsNkceLpkpdetl/GFpfPerqqUbHrNPTIBjuzudd7pWvNfIbsCAXEH
S3Jr97FMX5D4+SADpJAtvMN1vRNuPCE58z3OWA5hpM4EBmIZT/aWeSCTJW2rNXTVtjgQ2WP/6U9N
qVTypHzRlawDKkgjYIfEX4uYmE/XA+LEvPgijzTc4w37Fdq4NIlB9263aRrjXBhQs0RbMaD/4OQr
E+wLumHOxNPaSFO3YGfndXpvk/bDJleJ+EgmfHKBGnckNfuYxg+swQuelu5zYMHtsoJX6oE/I1NZ
tcw7pjM9NH7/lU3quA4rkPM5PtFel74AM05QKRfSBx6+zP6RwOq+QVN19oV3Pw60gNpzaSbxzJfx
KWMjv+7wO4H6BsXRI66RuRkfer58JyGYeR0kb82y3g0J3hxIFJMYHyEwnXjo/eYUFATpyG5sBdJ7
BoAMtvlmbg7Ur3WgJFBLSKuYF3E/zQn4lRU77kIYqta3LZ/+bJZ8i02/SJKAAVhrkVmAHckh79c/
nLaqCiZ36/Hot7eqp83KchH8a/GDx3SzlZ8vx63tP5YOzKcYoB/FbQ+WuftcPdBeuV2/gnkoaDjj
8sHngEbljoSQTdEmHHOeDEXcBC9RgrgkMgoNH3A9AR4d549Bxc8WXYAdxK7DZt4N7UEvpAQSUGzM
20uZViwdoLrGB1YMHsDsiGFxj4GA8R19ZSyvoI5uxZwi2mjm7jVOBjxHqh9TdCH+ovBPmaeqLtSV
y8bfkIHv2ZHIr0FFhTdNt9FkcbD6LZhK63BREXc7zOr3HJIzjR3ukgZuUKz9K4xRRCYCYLYt6rLZ
h+45dN+OHHuPYoV31+4mA41G9muQfU3UfpAFgIUIUD8OfQaKqL8ohBG86L4jNbyk1x6vfWgBZGNN
NRkSY7yiCojeZvHBtjQsYrojTYgXEEHHReALSBpHrCEFvboSMFpqAgg9GdTWLPbAcKMLooK8ttFL
22anPIb+gVhasUGDnuF7Qwxd/46kRRvV5i+TR1whs+2DZRIkNo22YyR8IHhQW3LL/uo+uptjwP4K
qrbJTB3ORlQR6/1bNXw76GBJP9Y8Qo6mN5l3SMyj2iQ5+shoQeMA2tu6GnldfCLmUedrV3bZQo9z
zm4pUpjoyrtdt1GkLji/yIWiMIWY0ys+7riHrTeIg6SIerufFj86BmwB0EnX303LfvXIykycnVPG
ZYkuvCsDaYGrTycP4ukZ8bWOHciolv3ig0RUtKmE1HzvTZClyIirzjNhGfrCFFuOEy/T6DEnZpB/
cgZSFR3cjYfLKuxUVnGpoMkGcalTIPIkiMJilQaFp0QSthefCRig4+orsHQ5Lz0s/SsK6JdZGnOg
N3FyswJ/XrNiCwHoRbGEwJ+eJM9QAyHnZJb4pUF0Qtm7JA4+++6Pokv0kjE4BJM2RUh9cdYuCMot
je1RDLDnu8bvsF1Pu8AsU0F5iBojgC4ZkZoheV71i4h2OkSKQ5gBcjmZQRJB/FR8QafeeDWj4Den
eDxMy2Tu4stm/vgjUCe7DaARsT+TmAW70HNDZZfl2YV+Xnje4zYiC6NTSBJ+CpqYCSDhfX41dmzR
dkNT8LFd9zgXySFcDTInc6urPEa4I6L9q4MKNzXN85h3MVgu/tbO1+iqJZcFm1YeqHDPk/zeV+Q5
YK4twoxxYLyAkHnTReW8xI+jFtPRMYK2pV1+g+F5nhOkR4husO800FWHcKp9rZ+yDuComfMUdHCn
EMoK3HF2fVNmUIDAOuKEGCHU76YNVyeG7wC5Iz5qkYjl96TXuzhAteYahZVC/Zsp3xYEncJDO/eo
UbLsby9yWfbYq5IN+bVFIdypBuDo4g0JxvGeAD4NJizDuW9q03Fd+3Ku2TKUPPdfUeBOZTqmSM1A
E0EF0v0xgxcWQ/jStKk6tjmasDiX0cVvtl86lgnWdTQAtZt2slMvkqZ6F8W0K2PXocmzyEBK+jma
rYMAGILdjPIFqhSQig4/tl3Qb6sFNCG6c2u+hXanNZJfdkaKOwRhunnJB0n6y9Y0dTKMe7VEQyGW
7b3XLQfu2j+tKZ6U/5ClA3YeqPpTbFEP/wpT+5T1kDDywPr1GENQaFpcA/2mdugqVHcNpaxJRYzF
W90kyC07H0AU3wnSd4hJ6UMAcqtqPQ+hVhcUjiIf8UQh6fAVG3cq0MD54XySlj54NH3SEb2gLID0
v+U1ZEww9CKq0ittrEOLXlPADGshKMCHeHQTaas8hZaufcwJxDe3pPkr3VfsptvUp2EVjLD9Ij4+
hrwOcoHim+ylE3ejnH5NdsaK7T5ilLvJut5whvT0Ct3dGx3EsJRjVwaof+0Noq1GOXM7y7dkhXPI
2gQ1l6++r9xfziS6FMhd0b71zUO42je4i7XUUTWF6cnLzd8Nb8kSk+9s7abKH/FTbHOQWHs8+oyo
rsNWfiHQsDZIyjmAvUE4lmlub0If8a2JzrVckocJ8bdNI8nbtEjNNLeK6186Rbxk0K+o8siOm+zO
rOmtl4iqmdC1Fn7QPS9mfh9jerr+rClub/sBiRdofDPyUPlUwrFAs7WeApytnNg95f25kReV9u95
6O6tnzwis1rNdJ9sy3sYpjf4JJGarULX72NBK410B+HYfaLa9QEGU+S8WFGZTENcd9ikpvnan/gb
QqsbWp3R3UYjtkougdW67Znr/n2F0DFHolrT5UYmgMUsKHXyjHetwlV65P5UG/gh05pfYmsu18/L
eBB0pbjgV975bekPyQPmFvyyI1StTQARTwx67dWCQCeILdEDtfYQOYTqwg4pqUniZCTQ1sdoUpDp
1UPSmTeVTXi7NU6A8DFMMqQM4kIk230ipnqKhh3s7A8RR7oYhHrQ+UMfJHfKseOUuV3CwKShLC6s
il85AimYL3mipr9Vk4mKsfWe134CJW8fhIBS5aWgaQc2iX3XidfVW7/gKiJ0p+dynJv7yADRzfoE
WvhyWOfpTDr4BtojFWsRVhsXclFhsxOGfQ0dDFemxgwy2Su0ZzDcwbQgp4r0Aea0XJI7Sn5B2Dp3
Dihav0K0XsTBz5t9b8MDZpqg0K8stkdi7ptkrWesES9wt5wEyCCyI2Z7PIcChbcX7bbZ7Vs9Hij1
dnE7lTSB6zL2JzqucJWCimYYqNDF5olCBJ6vYb68369kgG+DcFgI8B4jiJ6uC3/2xOfQQfXAmTYs
d9YN5RKpaorS965l58nL77o2rvWcvcBof7ftUIkYSYR1xnal/LfAIkTmu799lCE7IvWDwyVfBODr
imGx4OWDHvlLeqMWcgz9aY/oeFsQ+hxCfRhRvwwyvFs5v+vF+An7+kOv2SEQM7zxUO5T+6cnSOvA
9iTeVk0oXDzsqNns/d4C/WUkeXFh9qIZdHeIEV/9nDy7NgGnHyIKpV7hY/7aUCsa+suP6QPZ9N9W
sZe+b3dt3D7Acz5auZWtg9EKviLvxcVf9t6gnhNmKphUO553v0MfPnASPfUNr3ls/kCGOQCsdqb9
nDz/cer0h8RV7/XjjWHiPRzth529tGwI5j+06aGV8n6DBRsN8L6bcNqpFgcQEhmYC3Niqahwxhyz
pHkJo+B+wGeC+9h/4bkWyrKSaZCP8sWHk5bg/FSBvBfrM/ylb+qyO9WEd7prf3UjzLhUHDrW3PBt
vcsSMCdef7tF5DxF4zdf2nJql3PsmfcIF1WSwIFygaw4PNPWf+g0/+hleOompKoFGlyDzQQX2Fvs
xTcx50jh8GJMVcH4eMfS/BAtMFP82V6ibbzYEFTvFt15MoD8jPMya06atjdAe58hLj1NOFOKDY7I
EHRF47Z6HrC0sXtidFHhMlyeMrw3yDLTxz62XjGXDVi1MjHzORmu3dc01R1I5/QSuxDRihjwS947
Vl4XCw3lPW3uAzrt2JitBYd+hX3Gg1SiAerTHqIVpgtRGTnQEyMG/SCO01zI0h3yuX/G/bTrJUIM
fIijYh5UPfvjpZtdbdKnSNhj7CLACVD4m/A9dn20lyskoNQ9pclVjbEGStp02RZyK1x4n3vqd7Sy
Q4MIK5PbDYWLqjfQwK3+JQ1/BIWWMwaCPk3fXPaL5u64xuufwRvhpATh3azbRwoMdX2xAWKUZrdM
+sZq/c6I+0hNUMs2f2XX3GaPpCzR8x8X8lsCFRy2yH70B7iYIcqpaBqO6xwiftsc2jSVsMbgbICL
ARt3tjm0OISt13a4FWzb0xY1EnaMOonwMVlkfdMVOTEwNwj0Bf1OoczCTIWnwHNIIafBC9yt2xyx
VNABJ/Q4B066V7Lgsrdbg5++nX3ID2OkD30wYflBeIrJPWreb4d/p0FW57nD9ItLogDldROmHzys
G3/TdnpK4niXo4yAOwC5nJXDCDJZjDvPYxCoMVYANxz8e/29rUsefESBmWK3LIAuPIVAda6/UJLg
KZUxrzjLb9bGPObsSkpipTD+EspwNy/I45ZTsN3GAWuu0DH6ELbsuzg7ewz+8/WbVqneTIrIAePf
oWbIE8rkeQjHB8N2KSsRDMCs4qcMSAkxW9XK/HeoqUJVGyPSseEkz6sNDRxAWAFleNWwEbdXwNd7
Eevd6GmkkTH5g0AU8SaI3Ch2ZoDQEJh1690CWx0KDLGp7Ir5VelyySmykT45UqsvzktvXRMdQTnu
xRYdyftiIGK752Xj1coxLCMzF8I/mquUaYdvYbPfUFuPSQ8PFDnTpEl/q/wFFs2hod03JdktZRQD
ThJ1zHz9udHkkUoEcgw7Zj0UHIOkeQArx9Nd5TZskaNs95DwSuPSXz3ctCqGQ95115lTFm9la0i9
4dQq0z71qhS2ailmCXQB2AAcqL4kERSAVYYf1y2z0et7IlVfwv3BBC59SbI5KnPhK0zfOOQhtkdQ
E7exY0jqLsup94ofpvGfYW//DRj8TwDzP3nM/y/xT5wmEe7D9T+Pnrvel+F/377k3xPr/vlv/6Cf
kPswMA4zunFjAh+3YfUx3+0f9vNfs+miFHfMzQhJf+4a/c8Aup8pcwRA5vV2Bj9g6L/Zz+B/gd8M
kiyCouqH2H7/XwbQoX387+gnBhr6wDVxWwRMOMS93sn/hX4qQbrNon250SDdkJiB3xShe9tDlL4R
WYLwRu4ht8HCXPllkuuowNC40kOThytfI2PO4j8EQmgdxTeDndaTZon910NEMNeIhhkQEOl+/XsO
VN4r3eG3IAnTZ/kS1D9f/gyL+vnq56FNqQI2B1hML8inDNfgEVr+eyWN3YkMMZafh0BrjPL6+XLM
kULh8iu7Rlny65idn4f0/3z180cDyKV211l79Jre+jdE/h+M+bwh/9HL1KH6+x+I8Z9/QKtZMuqA
f17HBzXXh+ga5Pr3Q2wwtsWQ+PwzzA0QHZIU1wd+jYRZL/Z2G4Zc/fzVSGOEcpsM0gg6OMyX6jFp
rUh+xsktw/DYBXraQY7BWU0WMmI80/XL1AAGaNfHeJxglEYaARkFtelfDz9/FP/F3nk1N8pt6/oX
UUWahFuBUHB22+1u31DutpucJplffx7wOktd3t/e6+z7c2EXSUhCMMMY7/uMBDKJlih/pOL041UE
qXC3tOQ/Z6Gk05XtVH5OXp+oW4hgcXjvivle6Wm/raUkFOEWN13c38lUjYKZQZqDj21nKxlOY1I/
h3wansI4RTMMg0dzCsgJGvyGWN6OWiYOs93s1TqN7tFdNswOlpLElbku9UVUHQZNewszZomGkuzl
iLbWIFW2U4AY7qtxyRMCXOlqHYtW6NXmEUit5jlfuiZcMDmb37ffL8J9EWSt6cju3qxGy9eslWU2
9ilBb3M2AdBYHx3oxr0VJv2Z+7k/b0s4kv61dNmGe87Md5f17ZjL6uV12zbVRVzC2HrYy7mvQVv8
3xP+h9N83b2dNtJjorTb4uf+7Eouqfzrs4rtw335DNvq/36brF1UuoggPt9xO0EhUR1cznfZNuTp
ckBfGVQ2IzEu4uWyfF6Cy/qX3dvqVKbjTu3bzt9WsQTWB4lD6kLQu1D1tqVPNt6FmrdtlERZ0LWs
j9hfAL3LK81kOcwdo49YJ6uybb/svKxetl3e/hPgdznm8s6XYy7byo7Y+DqQ9P/pXJfjLudTot4N
ZOZeXzZdXnrZdvlul21Zq99Jy5q5w1eyIGnJ50qWkKhWc5ey+sDqtpIqQ1GaSLk5ur4u6quPi9Hp
XdprxFI3F5iqRUDKVhDfdo7L2b6sbufKNk/XtsfdrE7b4TMR/mNH7G875p9et237fPF2zPZBPs9w
Wb+8+su2qpj0UybV6jSu7s86fDX3Y4GPtrOG+szUc1I/15PcmhZv2/XXophXNCc5QxQk66v+2lX3
x8JIyL9iEkrstbGYS2ZUCXo3ghe0+Z9qHG11N/11ULQduu1TV9fU5dBttbdMJniZuE1XPmm+/tss
odu/VsOBudMU2QfL3D5s27bjtiVBKpWB/L9fsr34sno5zbi6SLfVeFXcMM0Q3rJenaJshvO2tP0T
lTt4jbOU3l87ulb4STZXu17LujMt9N///mlbl9Huymi3WY43Kt62pK+P4LaULStbc9sTaRPY10E7
TEhE8t1m3Z0h8wbINW+/Hvz5um2rst3W3eIEqU6uBG04Kuf1H8p/Pn0dQbtaBUPW2rlt/xJ9bRTX
1W2HlimIiurqRcWeckLT3J63f7qNRmVXpvi+hRv9mNZLZbQLzI5VLhGpDbIwB1wgeRTIeyON0ya6
2vRWl3/btrgSv9Ry0sj9Iamf7HA5D+u/UvB9y6E9tUgd4H0SNtiW0hV3Ylaw3lZdxSauIIo/H6ze
OsdqMZIcGwh0RCYUkRAz7ZySo99+8+333azCebhww2wb++3eIYhZnPOrJY8SXm8wKc1KC+ZRtzIH
tyuxXRgmLEdTK+1DuKjm2e1d87wtxQKQ37Y0W321z/oq2RXYeYGOrQ5nfTNKf3qmJyzdelwB6jTB
Ozlz05JEadEqmsv4jQtVnYWhMKWs8UgLIQk6uzKN9kmhlBg9kDJPCgmsdknQCxe9sk9WMfvkkBPW
wQ06kzLu5TqqM7fRW7aO5rb17rJxW9/2bP/KxWWcV+u57hnVFCKYXtcv+/86aDvJtp7nihXoenfz
+T4LI0PfDVOYNIrxzdHGIphI3S+eatOcbAzJ7d+EVCysR+OoFUdLi8RJX/dv/4x15LUttUaKzX1b
3150OaZTVPZ8OfxyjLRAbOiLihF0hWNu/5Z+dXlui9xlzOg3ZOY/7p9Jwu+qykn9L8dsR/8/bNsO
+XyX7SVhMr5HbiT3l7fbli5fdZhIAptz4Xrbl9qu1uXrflndvmimHMTysNlOL/++mFYvrmGtCwND
ThY37Oq4rbbe7PK6benTP3t5zWX352mT3CiPXzZ+eme/vO12zH+7zWIM7xm5EVg4yz4t4Jt1+9O1
/XVxW7+YuL/u/rSN//f7/zrp10P/Wv9c/OvceFp46lb87nbq/7J/O3RJqurUau9/vcc/L/7zO10+
dDZrT7NbQ8+4+OG3xcshf51i2/N1fdv418s/9//1cdD8mi1OZHSO+l//8n+vFlW6NxsgwNsRl+2X
F9imCq1vyV8vm0Kz08+6yAvD2xa3PX3uaJ9vUc3MEIvksGEJtn/TSilY1n9ZamJG2Ba3jdvuT5TB
5chtKc5jzcdyBJN5Ix1sG61+nSxvi3+dTl/BxvpY16q3LW77P99pW0/l8rSQkA7avne1/eXlX895
+Ujb2bfd/NyPilZ2gVYggB0wKm3PyuWJ2FbJBWvl8fO5sIYUyeTlKLWooVcljELoTmFkbybueBsB
jetY5/LPKQk8umUP/WlqTLoiV+vOaQUgePunDCt5YltEmSWQcay73A/ZAxSd3BWPvlETUJ8xG14H
ZpfVYgrS9CwcpzxgJGrPrRO/MtghgjAbCtqIHrGH+R7SkedVcyBAiw1O+xYVlTxXPTR31JJXCQqF
oNPM15iYL8JvequM01TuldsZxf6LM/syw19W57QZ0a0ofZlCUNR9iQT52MWZcbYMOnOMDl7WpJLZ
YX8YTes557sIsj2t2QWqyiCMe0eTgJAcq4dRKPxUZneXuesWithmscUkxn1jmcTpx0GjTjFRqP8f
sPsPtSI011nDV/99wO7mLSn/XRJptWn/6xX/itVZFqVdLUEtHV0QX0Os/u9YHZXBVEd1UKHalk6Y
zKAixL9idSaVLIUDU8R2Vd0xdJUKD/8qFkF9ckzatlBtVSPMRgWe/02sTltLQfxVKsJ0KORHadO1
WoVBXQqLj/d3qQgsVqrSTQoMJ7L+u7pGz7XTsWAhzPmtneVr/6ScIh9BmDiN0WcQmCDvP5vENb7g
lzd3sBQLh4pbfBuhfXnzqhQgG1R3Oa6OZTXxlu4qH2+LKrC6g0oivfEc6wPtzV+/zz940//j22Kd
//s792YoBpnwtvJHD8+ruOuVAyoWD3Bw2F4J0kLFf3hLiiH9j1/0S0GOzHJl6Ay8I1H2fnkAn4lk
Bo0Otq8u/f4/fz0Cuv/l7XAoOSalmXTVNjVN/3Jd21whPDY08hh1Y3iOLftgm8YdpjZ83CV5pKTN
4r1ROS3il4ikqpGlN26BTjq2BdlhPbuxi3LZp0qIb8NC51/OdHhjU+PfkYXwqaPWExckXbTY6kto
DxqiAFxlMMqhW5nvQ+PuJn74nTHa5bGMYPJLo+gOGfkrpJghyqrxLoQ0hAt3vDEtLcXa2KbMBdrS
txoHyh1IgFY9xZjLTmalP4ITwryIaHaa5mgvFwHi1yrwtScx2Brp495+yVwIY0oyPRtODe1rtr8x
wAu/3UAimHZYjY7juKj4/9TIj9ByaXGrHS351s4Td57xFs8ApKtyfhaq5Y1lD0g/F+fWGmxPM9ob
e6w8XYhzGfenUe9+G5V7q4cL0MHS+BAFyMEajq0+PI9z7bdte6OI8WXWR9uzVwX6kmqwUa3QzzSJ
tl1ZWUdT5C1igPD8q0/a2rNmY9qR1MRe2o/PU5vWXl3LVzVq+GH0yisTJZhnJfaKiqSwNeEXNipI
Ab+1Uv8wFF43GvwSepb4ls6p9AgOnuMUEMiXh0qrDvWIzVv2Y4gtLj4qzfyjVM5WlRX7rlssv6+R
GSKCLxONTCJyBdOsXleja5oQTe3nj4wUaWwZmMRhRMvpeUYE7+VhfRhKyGuZvXwYRvEc1e8MSt76
tiFzRdYSNmILm1Dx5iwt9vZYv4bA3xQ8MnrpmIFhDc+iLj7UsdonHSbb9TyFMT2rs7ibq3urcQuf
OCxgycWjIIkD3BqGpxU/Uguk3tVy8pdS4ZAKEa3eXmPDLz27yEe/V2r0WRYEr9wwBr9ouWpOrfuj
pf5pdb7jaXJQh6GR+VBsNPpal3hmgUouU+5DHcCYnSZ/2oxvULTITmKlu84MTfUKY+lWIc2P1EBl
k1btu1uhoFdie9r3WXYuVpGKshgfap5gl4q45/TF8lzkYZpW1QRQ+CCNaYWgNSmsow7RHk+ZfpO7
QLktdJZxw2e22/LB1eSjuXCb5Jp2XaUuLFWIAHtDZUCVYybrcnVfks4Jxob7p8HqsIuB1VUzQOBQ
BSiXNUBkZ14ATXn7oV2HRqcJ3xzXuedc+N462viQi4Ge4FArjLzipvO1eLzBd/cw28nn7VvqsDXD
pvqtpdbgT07+EM2oI4cIhmtnOo+ZJGI35Xy7UNFqxE5AWg2xkNW2stN63yAce8LacjvrAl8XpSww
KEVeq2AFqGoQ07ZLiJ6qA7tBp7zBhKSyFP1HrpS4jWP1OPRFwON7Zet2eurxg5LqtvZDJu8TIiiH
tm9vnLp7VkqJaKnn8m13nooOnXa3JP1av+o6j2GeNODT0nCfSLy36Awm7LwqNwxO1ThwBzUm7sQz
25h6ehyAxfZ6vc+iCChCt/B0ZhERCkX9KLTumz6mt0hD8VTzpGrrP0Mg0GjX1C3qicC1xufB5hq3
Qr7aSSl92+0fJJPtXerOJD0imJ4Kxqrhe8jget8LErlFV4Aib7Cf0H6Chs0XP+yL03o7ORUVTWad
xizqEt+uk+fc+C4b3QxUB/kFMsoHUSlBavFAxliX52r+3tU1UG+VRzwOl2ApafK35gj97owoyMN7
c9ML0Kl9Hve4F/hSbrNTLd4kjcyPDtHVDmjY4OcOjf80+qUePjo1lwKC2rO56B8yH2mLXRdun/UY
G4Sj+GDdxMbSrR6S1QxOmYpels+Knkm8IHOycxNgz+tNsXSBsKsXVx+fSVA9S3fl8od3qsXtrCZM
SaN0eiarE0R28q3HvU2juqKhzA+94nP249rGyOJVJuK5Qaca1TawceOjSudnXXA30pad1Ml4IP3y
oKnFQ+E2f9zF9geYLSjPeY7xIe2WictFzi8wBxDkqlOgd28KUCX2fDCVggBXe9OrXAokbjWY1es2
5rJOa+OOPwCNDpUl7A5Zg8gAToJ0IVFA/+PJebqROcyQhVgIM3/9I7EV2s40ecq7u6E/NAsizOw4
DbSfistXi7C8Qsmc4ZvI1/WSzA1djG4O4N15moosx1U8LNsX1BR0xk2PJ2+94UXdva48KkxS9cFd
9i3v6c0YLv2kEge77X7SI0deocd7ma6s3BBzsdoWD7bZ3tC1v8ZGBNwgRutmmwfLXrLrmW68t7G4
ukl4cAkh+Z1u7HuZIwQjRpiurZoIKbRA0FdBD4zqiyyapJpLskdx6FUjnjNnlPhca+qWdDWCh9Fu
H9K5pOqNK7W9I62DBpgFbSGPUCxnjwDagyx5KFCSkneLb/uwvWlKXP9rQDJfe764y2+MtHswFcpd
iCr+Rh99xU8Y+ulAsiIDOe2Mz/VkF4EpsAdkaVV63eT+6aLyAM9P9+MCcaVWYjN3+ApdnFR+LOq9
sjjCQ5sIwzIpC8/q5meXxE9qJUjlNVM51HVBbQWUsqRoQjKXV3J8WqJir9rZXQfxxc+tZvGdyfkh
QaHQdrhktgXARHvYFxppbxtQFp41uPKq4FR0qu+tWPZ1Yd6nqa7RAU7XGX9VRxp2DjtAKoP+Qm0E
3xHFIR8Y1oRpfzWmHTUkIEaKRsAEL/RrJM6kcNGFAjwCgzCKn5bNrdxUI2816a+jRv68yrwyrmFJ
yKWnqEhDOjQCVyqnhxgrCm2s+TaFHRD4PCoBQ7YhaTHStY7Bl4pLh8uZW0WQuhmqF7ymurWEXpbn
v5Qq6+mRF/oKYq27uMcXPMdS98kaw7ooqHKxROYZLXa/G8bulDYlYhNltLzIfuit8Jc555mXdcor
tmHGOsrM1ZgHXFseyrzWmwqQNzR8j8rgnCSGeT/Vxc5paxRZyhTYKQM4vkrtY6yfyQguzhFj17W+
NJTkscqrdsm+MwWXAbVb0BQs6R46/yQGuBKk7wNLq3GxE5+dbKxZVhtiU9VwsmmLSJDdj78XG5Vn
CsITKoW2H4Tjzd3w5HS9uXOoPEHvUHETqc6OPzCj9OnSHJX90r7T2o1X1jBdRwZFB7qJAJAz9k+Y
E1HKi/ANj86EPH/9EAkYoQEojznf6Qq48yl51VATg1EYI8Q7OfjVOGZsUFUwihPkshVOw1RRX5Qo
pJxAB87AmNTjUnc5MPC63E04dfW0Q8nIJJQIuvk0G8mjEduFbxPOJquHylN2MKsMF42nVjH8qQdD
HqbJuTVzg3GgcZb0vTBXqhNiWOjDNgYx+1fomMLPlUI/1EDNl+l9sHmowlirb5I0P9EAMyjowi5w
Onx6MSV+jp2OKX+NbChN+7vl0dxX9XtScEPEQ/zbBBW2w9k4k5hHLE4SxHcZ8frp3IX7qfYzMb0v
KqKOqcwpQhVXtNsLpN61yW0UJNe5wYff7igaisR2Ep6X8Cap0IK7UxDacvAIAufRfK2NODj1voSP
Y+qErboBg6lVUBxAm3MvjcLkelLC+1y8Rzk/dotRew/z60ZkS77Hp5547bTssSgmeyzGzd5Ikl9Z
NwC/KTB8uOjtTddS9q6gWhaTW0Y2ToZgoOywezWWDOyoXQV+yOMVHZS6oVAnByhHzuwLd3ljU4RD
vBUFnI+mOi2OHO4L1GW1LrBmRyHR7JKUFtwBplbdn0nSEY9T9otZ0YBuHmJO3ZiMhQt5UCAsMH+I
6NHJxnAbwzA36pKpjwhKVf8udB1cigb+Rq76EK0CH5Hh34mRtSXhMnh1nD3WKozulJpdWdXHByws
PQoNhi1621TBgDLMQ2ftxhmtYjGkPnLOazPJfsXlWNK3nXobo36PDdmbTPPWqsR7z4TVs5vcPUih
d3uH6ZY07fci0v+U5pKdpWBoW1cpPkKd39UyqeQDGvdkCbT/rQr6RM36l9waHu3apkBFhcxShPEJ
9C93gR52oGfAmtnauEfke0uG/A8MhRDMDX68ak6fDTWPA0UfxxNj1FuqvAHHwE2YOCjcNX1orlqG
Fp2GCZhsPPTfdM+Y0lptjjCZ2p7JBgTp2Opzn5lCYM1Je4jsLdVAmYbW+dFlmvClqXyjSNajXg8W
s4kCeL2xAE2gWpUZY4aINHTGsmUQO9ftIUyP7iCSGxwv38KbvBTisc0qiQooi7E6ndMU5oaKKTZE
yzdEVAZKK6oBiaUr0bBQnGHpKF1DVgqNqbmP3K7x4zmltUH9bL64zti9Tbn7zTLm7sTIqtrlkxUi
zYktP3VtmvBRXDMQLg7DxHPtji58qogZOSGDuB9BcbRYNTP00UGn6k9CN+8UZ/plSkrJ2ZrO7xvd
pqM7YuditJ1b4wFPzC9HCJdGkedMa9VqP4bI/kmMxj5Xl9u9A7WVQjOzzciluiTKSwfvAbSdiVlc
211P3fq4pXI8kt30l2Jwdjp4jHW2ye3pZqk3UR9jtIVyGMb1TstN1deEejDAF/PewQhQEIwTbsaR
1tJbmGOoiPjPPdncRWGsHzf4FvipYsK9RCAo4qUKz7KJPbTEG8psD1aDtgboQ1eqy9F1sqtqrG+6
PIdHAOdbR9Rm4weDXLhga4nhAU6qb5XGz1Kr91IbsvNQ5L9sJX6lmEkG51JdzkDJ+NFF81aZCvOC
STtnmnlu1PC6B021ONNBGaC3hxlFOhYqFszzyaQL9lyJQCpO1Zn2n/uXeOHRasuf6hyh1qV03FzV
D1WivNUR4BXG2YCl1IbuxPTKAbm3xTAHLaz72MVD699pFcIPQ8p3dcyKXVljFddLrTzYCXUCMGj5
VT+51BJ8hCwLVbarYg8b1a/UwF+gliYIMZOqUrzNtxKHwJG0O54IiuhQ+8DqDe06pEqULNXDIL4r
k10eFkvEQagVt7pDCCyBxkeZzXxflAk2Z7DXfbIEZt1/FG39OBTxNwBn38sUMryVU8KGwnBUiMtp
VKn7AxFE8YvYlKcEnnbdCd0HYlEFoUM9NoKWzSjinWuvwnuHUlqL4eURn4Crez1Jg7KDQKgsFOro
P9JDWmtBnxvTyTT5NDklx0zwG+4iliOEnxsFmznB9rXezmLc10rOp4xwLZj4XHDBmQekiPjvsmIz
ramwibwJeXo4pQuymgEDfV3cW8AdCcD03X6umd51Q0mNJAb2O2ukEQxrBVz4cN8ZkyQ6RCPeq9Z3
i0ESAgfFKyR1DWyzt64MRz0l94rqDEdgTPjM0/6PFVuNnx7ssiJAV3O59DZijGTDs8sXjCFGnh6Y
HFE3qNFQRYVI1OFc5kVWHq0KrAvR5+d6Ttxgnd9lopH7uXnRiWB4FkWnYvwaVpo6h1BFdWzGfIOm
vu1tHsd4zuPrPGX4M5vKuVL1x3xsf9hlp/omWmVvKObbzJYuDQpWNiOxkOxlSxAL00cqBGSubbEF
ACsSMbWVstJssd1mOyubhpupmyZmbTE4TUKCxxlqQjBr1XRUDOm5BmtVXhsvwFiu+2Ycg0WR5cE0
l+qqykCvp4u7M9RaOQ0ixSCtFKdKFw9GQ6U8YIFZuDb1mWqf1bAKlCkFOOZAvIjtUPPAJtSBEaEK
b5RIHA0VccK8GL8wgzyNbX2nQ3nyjVC6gHrmqxyqeqDbNnYk4d5gaJEnCv6eBl2/y5tKXE0LCvSo
GQ91Qe9azCr++5iAU3NFg8PEfu2rSenl3sg0LY2ZNbmoKjzRxgx1QxvTqa3CDVqal2opDkVvMtaM
admnhSm8JnsAKhYgRNsO711qDxVja3iFyoOEnOFaok6qpmW+m8bxJYSMvrN0FbfmHJ9rFzJqZRvy
BCVxbRfTZwhR8oTslOIKLVFXWUGvCqmpAWUn30uTUGsjXsJqMfb6FHrSktQ3U37mGfcZTDmqv2X0
Cjk2gXG9gLqQJ61lWEHR5aCmLkoE7BSLVQL51KYi4kDbq8WhCNrS/e4IcIvC5JqWWUs9RScLCooT
ppN5zmd5ZYniIVaIGrYuPeY4VYxYYLcTaePKUFvCsnl8qHWlzRlS9lVHbFJVgApcczAP+PYgxDLd
6hFlgb6dd1rR5KAJ7etcwTAzt7+t0CRcJ/TvbkT8Ni/3bQSyIJMRU6OfltTG68hnxj0dJuh3VaGp
FD0m+Fiin0Tum/8pLbAIWZyCOxEMy4F/dqAKuOe5uacrIr7vom8ICuZ8MuzoN7kBsiWVweq3LEsN
iNGkZ/dmrfwqM2Dyme3rav3mSnXYjZHMj3RF2jmi6t0fnSTuwc5pgKN2xvFWxS7+wwh350BSwcbA
nwAZmWdYQbI4VpCJPL4Ko6x+fEiMkiJqTCDcBZd342bv5UT7PrtNeiifodXg165DbxAAahqbek/N
xIgtQ747AU3zDG2gzqJdXAs3JjwnuP8cxboVNnyBVC+VJ7sccJEbI14RFbjqElJWz5YFYl6LSJBL
mUm1gV63IIPbzqx2zlPrzAh6Gi6vnv0ex8nPINg8JGBhW3yqRFFuLAXTASYTWpP8V6JgR3ZLSh9R
cHtX9IjUdLgNO1itFPUZQYnoDmXzRgvCJPbJsTOVXSRJB4QavYTWr2NrHQeoZt1R0Pg1hGSRu5VX
DMWT8o5I+WpZSMMW+QJpKhYPcEOCrjbwzCtmIIY4aOr61JvNWyNOM/lbYqRMyVsR/kJ5GoSpc8vg
KnBNuV9cQQHBRHMpX+i8GBOVVKh6ONhUPio77VqxCGM3bVC0PO8j38Kp5FsGW46IIM0psVFqRu4r
Oby7cKh2iZbfWllMkYmIgXvazvvqcbKuDWtWCPGTk+9EwRDRps/rZBjUVnsd1cDrQVQ8wa2ghQcQ
M6yTjFjRfFXED1EZn4SsNCIDwNjUzHgJMyBcTfPm6DNJm155YIT6VlOCee7nlzSCi9rMD61GYzcq
5zqhRueiy7cpm2tvrKujhaZ0J6fqjcDgSzIZT4tiPo1ZHiTdeKOQc9xlBsK9qKb+Dnf8G46cb6ZS
/jQlGzJFXrltr66yccZaENgspX7EVwdFks4SGJyynyetI471A3VsuqsT97rgXgByW/02FFXje9Oe
SaTe3vy90LTXZna4LKYOP4X+Ts9ge9kVLXmP5bBpcJSXEqHL2i6ALKcYie0Blj2qoUkv0oCbcwqg
X9EU3wxuuNeY1ubkh/wit3FHm4+VZbrfqCiyixImgQpnKcNG3U2tkx1kzZhbkGbBMAt7qwOwhJef
R9Jzw3A4qCoV+UaHOoN1mo4P1dAcbXt61TERM9G+a4kv7VPTgVaIrZSJJKUbIfSGBbEm3brJ2mq5
mVv7ZRHWD2Asia8XDJ3iuBrhnN7G3bgWc5XGbkiZuatRz6AToZ+V0c3E1NDdbZM8IJIEqin50Klp
ECvJL5nN020raPYTJSEVEqV8BuZ+C+o8v7Ptehe61TdtMJwHkRHRm6OJMn7WXJ90vW4QbXfuw1gc
1OJjHNxfpWPcKzqPuXCbn9NAa9HhNh6cJ0VOvF9K5c3cpdKeiKhWycBoITINy2JMuOuNdCamvE5s
O+MoQgm6lccqx06DCewB3AE/YUoDOcUUn8hwWrqrGcrW7Cccdo+y6QmgDhjjwfNsA5amIUSkjUOO
/RK2ZUopo8a+n9Kyuh7JODxY1EQ11O/FqCVBK1XrLKbkJQV3Baoxb4NsNgKlUuOrilzdTpXWs2hG
85ib94QFkoNcOc4FYxdsEbumqfWjLLLHwR6aW4s6IVWHwW5p4bNgI06dRbnJKuMpnqd3xL3khgj6
XzHYk1fCiD1lKlwf4RPoV2bz/bTQm7QVnW7ED6GHVG9brxloAmrUDvJJiudCSaKTYQoK47000p9B
05wWSZm7mvhVs45Tt74wUjhBqj+iAKA3mKzbSNBlO312aygEgAuCqhRfvWkMJ/QVUTrgku0nYeLw
lgCf+BHdIAlbcqMTaUSVH29r6FEs4OCAV9CJGgRCnPzabl2FOk7mrZpT0ixr1hFoTNhvVP7kmslA
yHCv1cK5VxET+UU23CZA8xrs3qQDQyog1cOrOdm3zqASUFifc+YrfwzJ766nv2SiEVdu6j89AAxo
8NBbWhC6aV0ZfjjHh+1uGHL3yV0/Y7UOt6Cn+51D6KKp1hERccQmrSq/KityYjOB0A6jK8KuHcKN
45RUnLKmN4vTuvVTYwkgOFseMHP9rKfumzuSJk1Cc1/nDmqxjBFAahcxfIF+bYggDoYm8Y58CB96
85tBYPFsVwsBunxP89PtE6qcEPxnqqbiwlzolZcWHRDBSqbsyp90GOezhjrXL8uFWoE2z6ABtHNu
+ZA68w19GZVjhwoW/PoCfwe6oaUiXJrUP8DhtZUUZ6McPmud9b60sXs2WuScqAIMP7a76XZb6ttB
owSzvir1qc/mhknu905ZeTlDgUSli+iiYTyahqnvRkbHsAEcjN9z/Sy6LDtp2dGeHnSFZxZbIfie
uMXNNM3VeYYO7EXai56EV+Qr87M2YH0HT8h3dlXtrlaNCMgQiE1iDdDKIOCH9I9HCS1FOKpNwKJI
7jo1/8hNepnJkhD4GD5aoZ7/aFLjIFWXSrDmzyqLp4cFS2IAYTMmMhNES/peqjZpUp0qeo5mAOII
X8WgUFOWj+/VxesM0JpQds6o0b4pY39ZekgvVpfeuq6Kx2YZsOkmzUuZwZmgaqetnNWEQtixlv6Y
+eQ8k316JSRzuzpy0bkzaaXTvq4EkQW9Mbo9QMHkYFfW75EEvNBzntmaGoECa3s5pvlPu2rux7VD
W8SdUUuVDi+luqYBCpo0GPXwkvlP31HDrDOoOpiO9wPziJ1I2p9lSRnWWHmnuNSN0pWanxvUWtVj
sDsFbBeoMVQNtqPwJeoU2OZDYBtYYdLlqWpAKU12++GSl8e8T6iTeG/d2RKrLKEWMx0YIJNa9U3I
30Fni1d9laDDiEJ0nTDdB3BypyXNdV1CBZkLtOjwDG9hheuHUm96BiRtUBkksCjr8KZQbetpotod
Q8v8QFzruZxr7BUJCCJGrN5kZIanuuQ/EwPbOZ5Afp7h1s7m9CiMCKhCRHDIcafh2oR2ue/HfVmb
4bPO9AzWA7UJwhjLuAx9Oj6HYSBMqpA/DCu3ZMfPIbpaYmupe45K52bWUBEBwH8DCk4ELwewPXI3
wsdiLBdm0bKv7AEkgkLy0yyzayOb/+gkRPx+oDqvTmzpYGbljzIm2enqE8EhsvxBPAVDaFESunGR
5VfwQETH6EjXD1OqcPMtS0ueqALUFA2kd5VeRW2SUAY3WrUT2l7g1WTeWI7fahXokCXoQhnYuJ4k
1+fYS/NowzbqG+vQV+79qBPotIDEk3WxjiWM7AAb7l1mjtq5XgoHjKm+x2RFMIX5UNQI/BC5fVfb
2CWuUhevwvavohc/GxrcrD1Kg38v6quDQUNeqBIfNq2gKdvbz5eSP2TXdix2usX4sZ0hUZ/gt1MF
b1lnFphbOpOSspLfkXg8p02LLgmMNHwGzShO4IKfysSRd5SHoGZ2GRkHZjaUch90zPLj4j64PAGe
UWvzbopr96i5QaZALprSCKq7VN4eraWSu7Z1w1usfsmu1H+Vnf2RPcyRop2SLi8CwMh3dTteZbG7
3PMdkrNa99zXYm87Sb+r1cG9U/W69lwHY2akJzDoyB7nfQwxpv8QgnaswCqLsC0jv8/7fdPo0BdH
+RZSqiDL3WtlhHwmuipI6/pnFoNvr/TxZ1poXjGFw41qYV4fHbNAHUB5jNw1biKJYnPO+Q2NZHme
akgC5PVLz+iT7KoogKonXJGipkq4DnMYyhgIlqTG4FIx19MZMhVpCfzCuAKYmDGypgwiItRAyarn
CfTZVgpwQfdF2/x/ODuPJbfRbUu/S48bEfBmCoIgaJNMMu0EkRbeezx9f9DtiD6VpZbi3sFRqEpH
lSTw273X+tbIG8y6p7YgBjoprxPBGGtQ4Ge9TlriTqAV+U29pyaVozfr+3Wb9tpOkHGohlKibhV0
fysY+MsNC+SRSsa9UXxTWuSQrqVPVpE5WWS4g+aXvF7MOh2V0souJCSs2TLTVeR5ljJGkJbhNg2G
YYdUDtdSQHICXfxtJdJdHuTCbWFL0bBfAGUQLgKkVaY+sQsvKIMhGkzXMJTm1M2coIKmPSmiTNQk
PL+ljGZtGtpqVB+07gGVTszFe3JD6L1bCoDRXSha3pACKDCbXSFMX1NuJkQFhLaZS7se5uEWGHJu
RyHd5ioHfTdp1PLyvu3XuiV3bpIz2FFr4bTMqn3XkGc9lgmIKF+HxSEw/5Oy/JxDxXDL0LwvS/Ls
4yV5rppoTceLDKkPtXivjpqbZrW+m2QduEczfMvxsOoKDBsWvTtjLr5jRXvUhumjCytkRZF6IIZn
T+/NoTBEMVIC/kJl6QlZXrgm0OLGINZO6kQQKgixGrXwrF71sylE3aWLCCiUAwqWogSuTpxzpyl8
3dGlwdjmxDkLRpatU7pbuxo9KlOlN46+pQ4bzYCb3nEh9+o2M/cx5aJt2AjWru99a1sp0H0hcxNy
m6TZNrB0ZV+IBTwJ35IPeufPSKNl5Rj7pekmSq+dCp8Oexwem0r1yedAwVLLsXg2JJh3eYV1Yqbb
g8KlNp22aIJ7iTqko0laf08FFlKXoAn3ymA6ROUt6ZnZeG1VWuu10Ea3SoXbLtSVeEP2PkF1MbIH
JDv1qoIZ8pCFOk1OGuVExXKhUplhKz3368eBa8wqixPQnnXNCNei8jEAS7IaxS5/bCuaSPC60kfJ
NMHZDfSFRSzOK8qX8SMe83Qlk2zySC0U0RwRBY/+RH+p5ZD6MOaICNLYAnzTgDS2mhI2aEKxROrV
+uwn1jqaCpkKN/Ios0aR+OsfIX3IJ80vxPUYwUbWQRrhi0fcLtBarIRzGGvaNtKb4eQHan9q22g4
DXmpwLShj7n8+7Ya2nVpEcMop4Z2bKR2X8eGJ3W6+dgm5gOA5kVG9p6OQ+R0ydJeEKDeZmbwEs8t
kvYQAKkaNIZDegPezDweiQiNIP92JBSbBJA6wlhIDlq3D/qVkxvVNakHINVI/qY3WovQkGTOJRRG
wBUlbfYmTPNBFKXiHOvxsJnL0zAoxYaEEOM884mFWD/kQbyz4iq9BwlCi5dCOLVXi/Wsz9FF8fn9
pDb2ySD7bER0BFVSKGw11xbBjkAoelhTABfWMBB1dAFGf9TUnu7J4JtYylrFyevunkiPfVsX86Zq
Bro1WnKuo8jr6iHejYvmy59Z5PuefvKoEOZaLCkg886vDH1NYZ+THccpNoH2FcY5Oeqx2qyzqf40
/ZiCW3KSl1U7SEvB1rOudro8435Ua/RGl3stXZLVgByUxZ1FBLPeoarZGvSwouunb+YAIRZCsBKB
gEyVJ1SsNSpKeI9Fw4E97UVGlTkfFE3XwcGgf00qyzWVqdtL6qDCNfeNO6OID3S+9g2xjtCbzMIt
zUjesiCMHsNP44PdCf1YIWKd3aGPKJ4bE+H1EyAE1QBkDbNT87olBEIdcyDQnEPCuefmENNYVOOH
RpeqczCNsq1QFGPZnsElEafBVUgOosd57uf7gDLCwajQtuSK6B+bcIDDUoerzhIt+EPU6gtFpfef
spQEmAe7yiAPhZoAX3LepmE7n41ZIlBiPpqilJwaU3enoVMPKaj3dW4Y5k7tCe7pIjhNKSzvPhCW
e5l8R1cQoaqiPAlx+TWl9UOIkJmRNd3pJc3yUZOUozCz4oYNxLOGVYt4XI2iZUGtlqiVg+g3FAXi
ybChgt8htBgNlmNL1LMde7+/nnSwKOLUPxUj/ZFJtCYyvPOa/o46gPXl6iEbd60KYbIJadh0pZzt
hLCHeR92hxF52dac+gFORFEdOJmdyJIg15fxRms9gV0fFjeudRJqI4CCozXu2lGF0lX3zaZUuzXt
WBjMaCJ2miHU62FCiVcEL4JoIXunZLyZuuo8gcRxlFpSPfbQZ1nmGkRKzlL88WqjPlmyIK6I2ozd
vDJToEJKRSoH4qpWD3YEJbF5lvWlUbgB9xwIHDgX1FDzUHHmcaQXC/uRk83EYOwPBkmhMJvrPeTe
u18XR56kXWe6sAmr2TPSLKBcgIKg1zZoUvWLoJPsXHVauu74Pm4qG0fNQI6b5r2+TkAWu5UoowwX
gtOcyeWhmbleCMq0ZLOolHV8bEmo8A081ujG+zh+VGDj7JI53+oitGhLbw9TrLWeGsdnrZiokqSB
vlIqtSNqbOAu1AaptA8AI+/nnv5guWz+v/7dr1/65U/92VpgZPVEsTrDqZzphuLVeuMFGrFhyNhI
biL5wwXjTODNOIn7aPmDX7+TAR3DQdOWinjrO+ZxIeRd+najycQPEG9g67totlGJmpf+eUDufguc
ahs50jl/Nl/7D+sg0S4MnyTBFSj8rjlWqY9cF9RLxUDAd34xp6P/poDbHS5NtbHQEgpkr3DCIEbH
DS1beiHYpNyArPMg7K31D/7FHYEg/FVk9BL3DYIHHuVL1JzmFyO2mRiI7LQz1FJCRuoHMvfc+SiI
ruA91gSyxhS57fkui1fWjRah+G5s5VOsrJRr8q4brlqA67DFzehUiZN/ljdol1Z1NMq7PnT0S/Co
kvFdvfflkQWhocXIPkIrM99LzXrCuSo7XeAu8VJHlNEAwyhbM8wscxNBhq5TNz74KexFW76v3nEC
d16WHk3jJgjQ3G3EeS5k33aFtIca0/AJKVR2sIWFby0Y75OKTKtekem7qZJbduXUrebbSVqLyBVZ
Oy54SLpt/hg/Cq9ICSglYXtYF5tOWyuP6nsq72XRVsbVHH61R+XB2sUMVa/L0B57Ac1Eu98TEZK5
QD3j1/4NZrByAbR55stNK/Vj3AxP5bjrn8Nb9yi5Nexxlx4xNenZnq7sakiINtw4pTVykf4E3oqA
oxQVhp0/kBG1sB1usWCPsT326751/PY03zWDEx+gD4ZoKHEkkCEC+pxI+918HTzsL4VLs0eI13S3
gAHbvBsS4Q/Zo3Sn3fJhpeqXTvZApJKJtcMf1xNpTR/iKl6MG5BbmYEjwCvecrx87nZ4A2Zqw3Cl
D9nePFI45iJ5i7fpuIyAgBvH5AVPNOx6N/+qj9WLcBl3MPbAr23ntbp/QDi5Do8ZX+YpalYIaqgm
fzQced9qh9rfSfocKffbmlNhc7ir2eNesUM8sQBnCoFJAGMwuG1QYrRsqidrGyK+blbGdspsCMjx
A5FwHTfZcQeeL2eqOt2tcvMT93C0BBM47F34CBTYgsXC/KDFUjvNAZjLLriOD8ImPmmbaGs81PlZ
i7Z64IBFfpIuBCJtOZsmlZ0/QT5PvqCVrVgGF24ItVX88uw7dvPSOMVzvfcpAz51rkqyfGTHgPrI
8/PC0EVNEp7Gt3QHWvVcbt5GQHgHZVOuUeVWjumMT8krhpCrcUHjUjyr4C0dnCqQfKNgHZqr9jv+
Tlsb8QToZ0SIJ1E5t560p+gzvLKUKe/0+RZBPQrwDdVvsouUk8KDQanp5VfrXUtW1WvxIKxomZQb
9dbuzQG5gye9N69isqbRaq2FY7UVOwhHtrUaV+YzbLGrFK6GD90unHrT3WXXxdGDFJdAGC+5pqTj
gUilpMcrpRwk3lRX/mie4zcISeRJbLTLbNj1U5k65pV74vwNS7BNvewgXpWLdQnjLWUwfztTQD7x
hLisx/gi7eYdVme74biRr2kTgSfYFXf68+Aar/6BkIlN7pXfjRsS0/BeLZ0m28r2Bt0T/uN2qQKi
A+Hm0afbd8Z9ekmpdZHJbacP1O2fRWWV3BEVBIA3wWnjZSxAmGdQA30H4lFFr9uxJdrGJzrOacIA
cxqQ1sBXZgW64Vmo2GsYNNAgJ7u0kOY5QAjVJR5zy5O3y8fwDY7kLK6aD26sIEEnINA2zdjUJr7P
k84h6uNNnDj6vjtENS+bwZRLq2VrWrQPtnlXXsSWKqHjs2VFe2HYGNC1G9IrV/q62fkPxLyr00qs
7xFEjvNZuMr0He/jB/TcZH5NdpptCNGUjpOH8Q7WNFXxFavuBxGmxzJ2eoe87YNwHc/WYb4TaKJy
Yjhah0A7+l8D4LeD4HJLxIeh3NgRJc5uz9rNOBsvwZUt4cXYKp/CofGYfzGXegoGGX60VejVj/UO
MVCEUnQl3llrzAyr8EX/DvbIxAOar7b8ApceHjsdiZ4eqSedLKjYGxq5FpAKdAorBMAiKRzW2rzW
mVN/i8Fa2MWvIq/0XtpKd1X3Fh+yJ5+hzRkcvfIAepJbGzKZwuEfivYuZSmbfK9iPRSHjbptKifY
ZpMbf1vtowDrwdFIZ2nV48hnWWwjTqA5zCwQS6bTvRAOWnq0lNBUwHcVt8KRFiwq68lREMvQAPHm
S5hvRNkGS++04LbWBtLsiwL62m0fraMkbso9JkjNsPEDH0haY5pId8Jzsob/T1v1HH0FR8KozE+x
3+qsqWfYzmgXOsfINuiEOQSpH6AD9vQ4M75i9dBD2x6waK/GPTLfcF2c8hfrmTO6dKjIezBWtAGF
N+r8yHH9T+2UDLZ8TlS79mf0LHb7bono9BAYH2ufZcERLvo16C/6uJv3qQPYcBVgANpUx8Du3/Mn
+TY9k7dgvlP6CXfmfknHWzcv4WNJ+t8HU45gnHZPFsI9T9eVdn7o8MCM4Y4HMVerqHGiWxJ6lnUB
sdRJW5k2WktZk7fEnLaVJzHa6eZ63GrJQbJ7T9rMiDSeW69FuUtgHPmtnz6m79EhL07c+6JjHPvv
VvR8al8ytaBN/tggGFz1D8ILWFdccIS+ZXfmPlLoN63z6T7dp/ne9yzu/nZ1CD31XbUuHcZnlC3T
anKbD3+rCCsrcrv7mKC9wW0eBBwYmU2eDhLVjIe3X7A4azmi/ewNd1p30ENAsyv5YHwXjG1A9ppt
HOnJa5eO7V64Tpw3IPs/1pcBmfw7gWn+WsDpcSYvCEkNyloDZbKtFmsmZr4pN6aXtV4NiBHW5Dkr
yTx1QnFFwwr5A6D+1jEXCtBOhlRvG4Kd4zbo19P92O+NxF20lXB58Uxmth66Su7CdeHOHukXTgpx
8aCrx7Z1GvPGRVLojhzYyq/6vrWubez5HENf42wrXVigkD/J0QNFwfy+uYvucjyVu6FaB9fuKak2
YO+YMbRr7MAxtgShuOWHaKxCNv1H7W5U8Km43IpRBuheUJyqZEdxjuMcKiTSSN/MV5nECDv9ii/9
q0HtzuvXymtxqLbhrtu3L+p9mW4mOsJoSq8KwZNgWvBAhbMXZk65rgzPem2zDQlmfbYns2XK73LD
wQIYkm1wF8zX4rN8LUOcGzZXP3IDAu0r0NbYPfJvvF2Z+oW3bHrGu4gNK4W6igJUw8JIYpvdusZd
TeDZjjLpLd9E3b650u30n+B0z8f5uzjo1+I5NleEH94Cjl+7/BEP6koh4xFv3rHUnJKXhXVEX1VM
Vt4Sg+1SSasaBcoqfeAc1+ZvAdEclEaPI3W9Jz4n5lDMA2xfuwRdd2Kb93Tc/PJJ6y/CObvilBlV
m+M43esYqeg7Ys/5i42twhixDzhK2Ka/F5/QrVwbbh07QcG/Y/sn02sQTFNXnFfaRTuio48fJ9fn
jPrOwBd2fbrj3Irhh1i8Vf4awYz+6g6NIzFl2J5Q1SHIfyQOR9j5HucWJ7ske6V2NBdolWtuo6N5
KPGCmZyCV8YxvOPkELwyZ9J9D/ILC4y6aUW7vOrzDjzH4rdNULCva+vmY41htGk77WRk9rinrk6d
QvV8HHylmzAj5FV5pf0bvEosWJyoQJqzzu4Tc5M+gseei88X4bUcX8Xi0qdO9UzVORC2vssJKtog
UUBIzfFsrG+jWm3M+65cLzztS5vTdlvx5KxPXga7asIxngvNFjjqMbuNDyaRbK8kIRC2FdpU2T8n
zdZuGFroTkqqM59rWn5u9SR6vEb/3kdSNLDfERuIYtylEGzKXvjABC1QjrvqLrsE5DW5JuvnLt2m
h+KtN+1gn96CE1HghcVZqUOw80Uh4F59pz/DRZQDq7nGJmMdUCwT/IRYfBed83s+tnQWX8WLcqOY
wY/FHcUd4QWvT48iGTn7vnB4ucI+faV2x0Uh/Wr8PQKSpct+Cz5ZjTNhh6KqPZlPGHbf4+/ai2np
bcu1+uEfSAKUfO58nJHt4mjd42Wkrlcehl1GtJ3TrMPPLKaHxX3Ia21UMs/1LiYVlvBwu3umVMB+
3T1T+mhJCMLY4sgOnOZ74SVzxQ9xcsvAJuJXOCeshwg/eeTtW0x96aP+ZtcaYJnPq6Jxhm3YO8ra
//D3zVNQ72PEvFv5AIl2l2FzC8lnsAnEE93qxYIxMzJDedjfSOgFzbbgbNgGWgmos662sS71pX1A
zPlkkgCG/xHh5xI7aCfudAjfOFXH36x+UurokZO+TxT4AvurL1FZuhyb0Gezy7dP3SVUDumn9szo
vI/e/E3mWcS8R461N04S/sJPeguILqz5MaSACS8SKbytvgoH0SOAkDzlySaLe7D1Pa0TJzwyrMZm
HW+bXYgF/ixdl8VmEYlxhzO20rlcLrEmHYYN9bzgND1Iz8+VRFveoexD0xbPORtj9ZqiZV+Nrnpi
4PCSwou8D7+wv5r3pAhG3/Gt/2ATEK6Sm7/ktynbFOwTF38zbo0raxSTwvik63ZQDtOO0AfjJQHd
kK7mK/+x8aVd4na3KplnCqe0FVFA4cr/QjnOdR3tbfwFHyTjZKSinLTDI/Yq8X7JnAagb1OLxANz
K07FG3J067DUNwW6Pmv/PriGzCfbf0q/GMM9SbFcRdFjipcIAKAjs+RgObNpdzVPEMxfmieWx/Be
3GMkOFfu8MTdVT3mB8k19tvkIq6N55rZViEoLVwWTxZL7YWz9UP/Onh0Y55I6iJm05nQke56jtLu
9MyF3Sfs4gBTRq6cxhVp+dHse7R2jKb3+lIJlGVWCaKw3Blu5vM07i2nP/kfw/gUN66QbTRxU6jc
LW1U/Z5xSij9M21w+HCJG7Ax2uLLMoHGUzXsy2/f1WRvVl1SMsfOFSsv2PB/LDbafjqVd6yCaA6t
3cSHrTf1vbYbNzwB8aCsGxqCD3iMQzuhHrREK+EF2kZslDS3TsvxGS/he86xLFwTVP9ZmQQLrFnA
nwQW8kW4YJeecSzfmmfsFDIXT+kiPETaKtDINKG7r24MRNCDlfo7gdbM7tfvklEn5ygpLaeZIawZ
pIDBcSswNL2StsTLUxLyb+i6SdEer2wokmv4698niLCypK0YKlayb6TeXMc1+zieJ9+JYgxTypw+
E9HSuAaJSRxWGkHeiVrObwMz2eE4pOMX4y6JOHuhUkYhOnTnRIyrTZrzecKyx+o8MRmG5ZcY2c2q
o7OBx3tWkME1B1UaOS6Nxf/9ZTTrY6eW+iYhWWI3DuQztCoHyrQGf2h9WV9FY/UHSyC2yUbORREW
fcI6KwVuKr9+0eeH1BCCDc0FipgIjMt1W0ccH0LzCZFl7YXwtBfdIxZECs8q3lOUHJRop/lT1OKb
kJwDKhZDGZiIBiSsz8BnVflTTkipzGMuc7p58fm+u6ii/QdA2CkIL7Z9KD4rSOvciKYvpfSPfuvL
HGED4si751gnpEsORPzHvIhOlT30ypktDDPb43gxmi7ZzFgtqMzQOPPLR7V5IsYWpQK/j8yR0Kio
+RTi+Gal5bUem/tWmBPWSGi0Y/o26CUl1OlpKgVl06qiR2XdlSbjnEyBVwrySeHiafUA/yX1avhc
jgxZIzZ24sZSKx4pwRef5s56aM3Hsps1EOmogfxxfhhm+Y7XwQGmUH3qROWnKfShbfQknYjjhylr
ws7yQxx9oecr9aHJx2bb4bJinUnTbW1wdDVGbxCn8FQLmE4wY0wbvyJsWQyiVaQuXczGOJqpNe4J
CNdtq6cYWGWUg4RZ3RCD+TFRNF6bsuHbEeIMJ5DAswdPc6d9qwPCR8Fn1iVd6mopxwVQ9jsM7Ke4
CrkNS+bqf/0/xM/vEDILwfof2BwT8ZKh6ZaKO5Mf+gPooo+pnPeCWXuDCh+iAFxl9+wXsh9tm6y1
s6za1GoMXJrohLKeHv784//Nd1l+uiUpoqnTIVJ/8F2MURtbrTBqT0yGb1D6jtgElA5iqhjCIlDy
a51ql4hX+s8/VwI79K+vLckLPlyjuaXKywf7eLuP8qABfPS/xUYvR3mUajotsLprnGK1vomM4Tzp
eOFnETV9Vh+x4R11Cz0n7WRutgW4fGv4Lx7V/58dtHzHn29Akg1ZUVVrAZr/eAOAoMUJeWhNPCBY
hLgSwEIIX2Fhooq8C++Ckv7kAoRh+I50z/oHza/mlcVJuA+mvwwH4zefRZbQoiqmqsnWz8+iRb4k
C0VEr7zKMVTFbPALViCdyrcQL5ovmOpf3oTyuwEoY/EwsJiIuqr/eBMJHbu5LIXa03PKfcaQPRiK
hk6Sk1Y3kxO6PH5Dal/L0gcYk28anKjVyNEeOQAukxSeuB8jMY7Jn+ICk8ic9VWNv+QnZFySbRHU
9aOJBqScUKa2Ga+37GiBV5AjuBAhDgPA2V7+PL5+905lRTGwyJoL9erHuCZ0tGRXChrPzNgIdfAw
tl4Nf5k8vwbpz5GjyMwdTYS/ZRjyPwfxiNN5aq0lCbXWbrBpLn1m7AeD4nfLjCkpwRpDfgFbDo7B
4jeDuR1j7Yj/Y8S+nl70kBGVNuV5OIBFPfDuN6WpflntwiwpX9OqPs4TAI1SrzZi45/FLvwu6qx2
//yw5H/Rs1iDFFnXCKczJUtSf1D24e4THSUrXAcsjqaBUUAr0NE40WqZgOTZcx1lXmYo2xHaE/ls
m9p08zp9DKQBgWMCYUQnP92Sv8ykfmgW5oISQCuA3H/2M7P+yxz57dqhqDTuFuaYrP/68/9YO5TG
0gsj4uMyslZAmREW0u+fF+yUlPUPCS31xdP/Omr7WKF2GSCAoyZjp6bY/u2z/G72KCzcooqiHmHo
jyEQICyRBPIUvUSje2JUCQnY0EamkJpQJVebQGM+tT0t9oA2xhBmn39+d7+dvoqlyeQxaKzh4s93
h9/kv8bgiKDIqSWZInMfIRKdHswuJqeLhLpmmXn4skAhL5QYpZevsUldacHJjNjksLGPX/4CRJkR
+6/aWPpqjYSCa3As0xJ2T8ot22qx9xNTEvrvcCL22CgpmMb9bqEstQuG6s9fTPr9kzV1g91YVs1/
rUtoUBlAYu01xV7rKLHrCq5AVGuEu7THlmTY7SxZ25TCeQz55c8//Xf7IiNsIZ6JAPeUH3uCOvpq
p2bsCdPC6REoTQwY3Ji0ZAkExkOs5RRIhvYv3/l3q5YqQkxS4ftAsvuBk0vGLu/JKay9eeRdIrh5
1c3i9c/f7G8/48c3i7RWxifKgEXkd5z1eqOa2V8W39+OSSaDpFjMC5rcP8ekRWRuLbdMikpylYEW
wMQqYpGRR4s7v4y/MEFqtNaq7ohf5oKpiWY8+uE0PaR+tY/q/tiL+ENNWXKGKaVLZVAxCKfwNSoD
t21QAPcKI7kTpoewZG+eFmBUYNyXkf++AMdMH5XGnx+ctEzlf672iihqpmKy9lhI9n/sKapWdooA
LMgLEKfbLds4KcPZWkYEtYozppnRpA+4u2k5gLsJhIquScnRt7Ry588f5UcqisqWJoqGaXFY1WTJ
+LnoVLohmlOpVF6VfxOEDQpApn5ttBJ93Oky1q2/VwBWhMr+zz/336cTVJMmwjpDN2XF/PWE/mPh
tQKpneskrbx5Dh1DZk42PGxSnnr8aCy6NfG+f/6Jy4j/8cz5fqZmYJzXFPXn6dhqomieJhN3mGrC
j0CZzVH2uazjx//Bz1FlUeIFs5qryzf/j2+mc4dTrNooPJPazezLG2Hh7Vf+X86apvK77/MfP+fH
YUtQUt1HOEIyEqmYxM06aL655eu2MCILkAqVvuJ9GhXboonJHpvKFzXeGlV84+tTa+i73hWsRXMF
KlZBjyUpoQiYXlkioCFgR/lk8meQDwYUbJUK4KYLqBmp1oj9nsC8DfxQYT1qIope6D6dZSKq8AMY
tfjAZJ9rfqxstaoJ3Ll3iyzMDoNKh07qjYLATBUBfEE6azF/4DMXtgMXSjyTA/JIevll99GbIvKC
JAy4EOMXAyjyNhgO11NabcHYolczX8gxJYpY6UrMTUPrFFtkSNINH+OOXNqXIdPB/nbQdcC5X4Iy
/BZh4i1Z5xDgNJMa5iwZbq1pz6Irx/OZS3O18amwFhYN8F7HbhMniAfMMXyM5vkWRHd/HinSbzYm
DpSGxhQUUYZpP09LaToLCte0giwAgAByOFz7NL8og3w1a+udakRvi1Nywc7zZGXxubFCFUjTgNX/
UETabiKLDfP6syZVayksH2YhfZV0YlpkpSXcM5U38xRS2Kl0JxKDx7rXc16u360wJW5GX/xckkl0
I7lga6NLpYaPRU/rVAAIqljv6TBctdY6zW13lRNKrj3J2HFOQySzTnUFQhgbYavyF+KUkEECRsMB
L2d8yWT1gJfkIrf9FctcUH/GU75VFOlzCqSNLxgneDDk/tbyW0c+aTnSeox47P6SKgwfnlLTuqpn
xBV4FlbL55TVIXEao7uGuvT56+/1+qEpmgvqW6fpIVTIyPna1NqNiu9ptAW7Wnxr4t7zR9Y0SX1W
5HyLz2KXRmQhhvI50NS7IIENEdYPwlwccbvA3AnDh3BIXuqwnA9tCJPHD4T7Nm+Oamd8WppONd+s
nwrsiOekt/Bu5WesccU9d1DGlI/h6i8j5DcbhWxBS6X4pKHKNH4sJn4GtVSuJ9TRYMiKoJ52hBvD
QrCoQ2a15kaZ9RkhYEeSUSNnEXntSTPSBPWVwfvLZ1m28x8LqCIbKrgJC5aH9fOKQpWl74cyKzxw
IMjTd4kgRItRLVub6OU6XSKSTSnElVAOb6PRfkiFeG1qlDVhCNe66Eu6iaYQbId2/MsmJv371qFw
QxN1XZZMqJg/1/Y6mHoh7PTcC7AMUO8qTaSyNF4Ql5MzONYvfkYkHjeA1GsMOFuhMGy7TvT/sqkt
cOSfjwi+LfsZwYv87+ddsZ0Sc/CnDrys+QARINvg/8uE9S9uCKYOe4zHaZ+niBOVYlsvNI128Zyr
vYWsOI1xNOofWrZPsRNQlh/P8P7mY+ELyJ8wlshqspItlLN+3TqzLpyVPuW7RK0McQ62llrMrg8t
H8tG+pfN83crFfcjBSSDRm1Dln+cw5qkLdMETxWE1u7Uyhat9/oNBpXdp/WtGvJb2k1IfxSyk/ri
7c8j798naHXZTSUDJLRhadqPc2bSl7ibpBg7ikm7Cb+SM07TjWqdG+nVYZCz+5l0i7+d0f79Ljm1
g7s2DA5GCrGq/9zHy6YouqDvUq9IkHyiJSwTIhH1DuhHfKf56KRzPHLjWxYbF1TUn3/+zr+OgP+c
baqo8LVlSZV0UvWWleE/jhFBlJa5mlapN2utSm+xZ3ToMtI7cUVp9S5O9UuPOYD2NklauQDaYqA6
UfWqPYrmE1GNBJTxx2aU3E0NXv4l4bnNirdpule6Ixg/GPZY9I36b2/r38sEH5xLB4d2TePj//jg
lUbdWu8yPjim+1DBDTybnzEmfBCUlz8/pN8NDIWin85j4iSk/fhRIVJh32ytxEsSuAYGDo/A2GRa
dzTQeWMZ40bZWk9//pn/PjDz9SCmK0DOl8Xm57FLLQFrCmaCEoj/vFW+FeRGgGRwxFJ6+PXISRJa
q7Lxl/H47+OrKnIlV34d1vnBPyaB1lDEaH0j8YSu201kUKtqchfp4uHPX0/63TPVRMpdiglZUP5Z
xuXYRQgz/20vyLXLEp0AmVFZCm5slcVLJSiHRJXdWNRcE7aA2rDK1gpOq27aRogCgVRpcOBm40nw
/zayfrMI8QwkkfO7STY6N8J/zomRILI8jrH91viA5ii8KtrIGuAf2qjdd/2L5MeIfGIYUdLfhpq2
7LQ/5+Oy9BkakDB2mh8/mw2ktaAcJZ6lAZdQMfpRAYG1IBoF63oxbFuYbjYGTXANkEhyJWCXNlEV
Z8FdiAneHnp/XgEfPP4C3poSRkCTSU365cYfswRiDTsBwexMewpmklw7OOMQhZRd7vpNfp+qmMjH
hSDzCzrWlioGetwk+MTSxdF2+8UyECoyoAbgRb/+7wDxLNhJQJ8wkVNqBQc3DK9to+3qHiTDXIiL
KZ6ENVOpVrCPQXJE79T1UL6NwP3IAfcAcRGHQwYxgGe3XK4BfxlwyyT914M1raU0I5mW+nPAzTEM
11BloZsG4dUnpRM66VqfdlmNGq0CiOJr3a7IIZFgmvrEnbNWyub85w/x28lF5ADtC0s2/nUbzdSK
w0NQpB6eTiRVfG0xkW6m0f7l0vabeiMj2NK597Ko69T6/jmCcbspeVnlqTcoNJ3QJpodyA7W6YZM
M45QN5gH6MF5N62iXcJOPtR+fxjM+W8f5He7m87B0pRNip88/X9+kDkWsRGDZvWkBu5Fxy/OWG+a
4C3JpmdtsXI2TfpeV9ppMcJn5vt//4HzFFQ2dNUUxZ8VOaaB3ichq9mU+J/L867Rl2W1/5fFWv73
JZkiGCsjfQbK9/LPWTs2SS7NBSuG/n9IO6/etrU1Df+Vg33PM+wFmH0uZDWrucgtuSEc22Hvi/XX
z0M6O3YUTzzAAAHBVSjFIrnK970lIsXgoPM/i/MYdJZ1hd8PKg+MWaEm1kFjOrNW8JSjPD9rwJio
JSriEYQHdg6YOLPkHdN3ge7cJ2jmqC5mAx3wwEoB4PT5MPzRaIMNha6QdvggLGObpY2EXxOB7Kw3
Uis2Up4/8lOepaq66+VPR/0PfydVQ+sO2Qv7t8xNzI9kmUS/1n13ISk1kshR/lgTNkUS0gZZEwff
6vibjvBLKyFX1bIiNYtNkAKA+fODYY1vwOlwwI0iyYsbHeYkJ/OcU6sIPHlFtIZkDEsHoX8b4QcU
KAtUKwOwX5CkMlFd+qwmWBJcOXa1ku0vlq3fJGBrspfOg7oSJM26YrkUMkEiNe1j5cChcbBsbTtj
bzjuvhfqjd0RzMh5GGQtf9RFdOdo4pjk2aPTybscoXrswOEylV9K21gUngS6lvUSoWpCkM7NoBTX
GmpNuROMwsMvQUay3bcTbZGp5g6O8XWjIQGTW+XWrzXkLWSsLJO5a1kInpr3acA2l8deBnHaycha
qjufx2EWGQFaO1+nc8tMFtOvnBdEVPzsWyh/NqvqH957iwgr4x/cvtOlfelWY0ghYWYryk2K2JId
NZuWJOd8fCFKHClRVOnXhoLDfRd+M/mlQ0e5Ccv0MfTKp9qvzgdZv5ECVpmiZcAuyuKIFsfloJct
y1LnLCr9p/Cb4iA5UvuAEsz+EobXOkOLLBp1pqzYBBktmc8ND5edG9VZo4F7HMdizaJJRgEfeakc
tk4DkyDzrkVFPsuSPpkGPlpgKLLONhKCtzNu434dFWOr7sIAAZG1JJSZ0qXXXudu5HCheAVWpP2j
nIPVceMrJ+s/2eOoH0xBCoPhuGgmWaudrvdVhbdah769HlzlGbm2B8T+7yzFXxROegzzr7WirbV1
/2KOxDID4I7/IGfWLnO1R7sRx7RAUM/OyfrlY6RqVXUAKFQ3XRLvgVLliKNfxud/flc/Gl2JaSkm
633WY79tuxvUVrvSy7J1G4Jow5S6qInvJO2xjNLzIY82cmstNR+GFijNPuU/B45k1sr1MRagIywf
6ox/EVvDU9jpD4ktPw9owYX2rZL0j1Elf7Kn+vD2KgppSXIx7OlOZ19dcsKgtKsMG2tiUGZbAhq6
80S+leXgymOxlcbdog+9VW8bn/oKfbCw5rvHyLOqGA5j9a/PFkNeKyq94NnCPOVM5WlWOn3HW7My
sjkO1UeY9Rt/kJ/zWH4mTr1EsW2Vtu7BUOsj1PxZJGxgzIhPa3K6//Od/CCAwpM3bmc01mDs3E5G
3cQtdQTnuZODyB6QG1v2g/EQGgyXnm/N2J/u5JTYkmcYB9NzNnrn3X3yP/hgX8WdkR3NxjseyMLJ
giS39EAkKdGlom+O4/1pTWftVYiYiwfdaY6yHN1libnrIvsQwCcD55GF2kNYDc/C8q6kVH9IEdmX
dFizlvLJ2/nBdKxooGocTWdO+i0736BvmQ7EoUFC1+yrsxfDKG7iigco8Ioru04/SwZ/9LBo2Gyp
hqKqZBFOHhaeDDdTqyFdEx1Ylh5oePRMZiivznPTP4Z+T2X3yes83uOTmZd8vWxoGhloXXXGEepd
xCEf2q6UXYJXMJbvB3CMHdxwS+y9LP0s8G19dLfff9fJ8+ZIYRTq+hgow091VgUuBFMFpS52OErw
WHQZAmw2sEZdW/lycRjyzIKEY29tTAt5HOdQ1m9GRd9Et5Ye+bwy78/lTL9HqD4hk487CXJL8bDK
lTpAhkc+r6T8Bkqsj4S+JgjWoiKxtbZ5Xd5MysdANBPSj2jz5S96qqx7jXWh0SC7Eg7nla+cF6m1
SLPmog+ePdVaOFUKks7a2HCwCbmoXbYWWb+SC2ebl83BSRB9kfpVOVQHqS1uIgR8agmqKQTQuNkn
TX+u1bDUivp7GIqbpuJ/6aWHLkXBJHGHoxGTKVEdLI0ySNpngYWETdwNs/ybfe5HbM8y3UHzxZUf
sLL5ghvvukSyDOvA/gwhbaebNzImORqKNMsCPtqkcOnwpyx1UJKw8fSNCSbICr1imXQgpeXkMQea
RWSxwgdLbAevx50xTZlHzAInn4wnEHmBla4NKqJIXrDhDYYJSqplFXotwE3Rok2HUFTbhxhE1NF1
nbBI1BwdYZBYjvmIUXUfWCJaCcbB7yx/hbIQkHEi2DNMGB7cApx16GirFFsgW8qvkNGDo8NTP9jp
FVLncy1nPWbJ3XmVMhUaqMZF8IUbvIOc6MWBHmQF1Y3t2lvDLl+aILvyyvRKqgRYChfMkw6lPXuq
bOVejeEtplF2F3bnaBnOLBO5WxIH9xbiSG4OyRuRYsdf+wafFbl7GVOrGuEAzTeWQjofH4nOLK6c
3traZg+JlP/kOA4gkr4C37rSInQPXX+Hw/FDZnndPK371Z+Hyw/fH8WyFAYHDdjKuKl+967ia16I
3mRAUit3XpqMyH572ec4XoAS0ntzUQ/Olj/xk3Hwo0UK8Q92r4ApwCqdfK3h92ioeD0sMtI/iuwc
0ighnp9+MhJ9OB0ZrDA1MrakEZ2T79EBB+GT66TrtnfWdVvDiUIJPoGtSzQFT2BA64F/5ZTqPsAW
p1A+Xyl8NOIzqVomvzFR2NONo5MnRZK3BhkFOBxxAeK0Bv/eSuaO6gNAATZ99sz1hmsG/4UfgHhF
EnEnlwgk2wQfawx5hCgvIxVLLdvcuolKBstALNnFiKZFOXOWKCmvYOWuvTh9zjxxXfveBl3xrdM3
iCngNtUYJQyFlGi+h1GIB4E4aet5n5k3Wo0MXMRwWfdjjjCWztQStVK/H5lOcv+opcM6HTDc8a0z
xbEOiS8D5H9WqwhgTgMBH1+vmaUF10V+VdoZGHYd0oAshsfxbmYog8H/6qK5HZp3bKWixES0oUc+
K7wq0VtCuZeVyFdXagEujBk7n3FDQ0dvrngBgZom3NssUvEqCJFTIApVJZaYq2HjEWVAxlFBQjh2
saVvYLVoANRFnL9ApEKYVEabu2uQ5QcY0Xo6lgZCv8m7tlj2YP6tXHjIOzgwtBV0KMg9Wo25qWRI
lPHo3t7BsW3CuyHKUd9IRpA4nM/A5QtGWcE/v4MfzZemxhbdAe/Gozq+o+/ewUCujCSNmhT1Q3JM
6m1ixtu+lVeRgl3N/+urTrdoTY7ecIbk49q3UFJM0RdOibEjk3jWCumTP+vDVbLJvgpcCnA0tnO/
/l1yoeZZoZf8XdG68nHT89KF32XLcd0eKv0XxcNeDCY7csOf/JkfrXqI0hCSYqnFPuxk1WOWwArS
mOGlI+2LAnqSQHkR4mD5zlbJub+U//zDfvyNBpH80dj0t2gD4tSgW9AxXJdhCQGsvEFV5lFx+/ss
Ll8EcwiqTos/f+U0dJyus0Z8LLFO0MrWKfhnqHJU/XFQWIdd7J/pmBw2YBwhWzoYjcrlbBDmsUKb
CS+4Nj7a9k0RoeJY9qwRynZM9WVwzMWVxERVQXaFZ5oIVqTBsHJ6oA2GlKE6gfOIlRjbCNAbgS5s
5PXh3Mwt82woh5Xn5uLMsnnfWlhpeA0Q29426OjOeVe2QYC+FMnb6kxxj2UMMU6gCZc42jpL1NvO
KS5TKe1nLpFYAM1zX/ioCWNSP1fxTyA228I6HtnnRYVoEgBATMKyM3af6Rk6/l9CG9UJA3G8P/+q
Hz61PLMaqSBS02BQf31q287FK813knVb5C9xf+egNhK5wznydQdVX4h6HsJ3HD4LZH70AKEHRCCT
gK7+286gaqTez1UzWaNQ/RIO3D5nqB77WDwmIwajK/MrdH9u/vzHfjT7k3kC8S6Ph2l1/W7kkZ0y
ApCM8mHEFJIhV3PmgNMap/4yMzahrVxgGn0zrk/+/L0fjXjvvvd0/xwOetxkhpxAbO5WdswzFtrV
oVWV+zJrDn/+LueDCDUuxCYgMbaljAonoXLR2hh6YMq01tLwuuuadh4AW/eIxqplLLBxyb8bmLmR
fRpWvezDZbfRzCBuqHCjXbeyZka11rznOEP9yDS7i9DTrtCq7BIXgVMtBuQnKc+eCRer0hHLc40v
IRjJhaoCy+uw3avQGPRDhHOM4VbUSJoM0ZGxEe1elKeWfnrOmhZaNGyTCrY2zm33E7nEtEMZ2ydo
d84hymAjFRL7DQX56xk7LwLGGWt9Kb3BZqOCEkLc2VVWXmPgcScq3PQwhgRKtUiN9ksz6C0mcGx7
FGGsgHsdXNNDyblF/BJPE6ZggcZEdOapaAhHWnelx/5mXDcXpXZvsyLuKp4NLBUWnt/d696ADZa4
CbP6gN1DvrAiadtFxqJFfjaQ/O/SUPYLwxcbPGbFwSh93KIgv+LQ+8kU89FL44wG1CQeeFtPQZ1x
nFfgLnPi6jm7q0y7b5CjELJ+b+TGloTvvcCi7JORXv3o4XXAZMCGsEgVnz5P7C89fAsZIMzYOqgI
3gO7ddW5Up0VKOEGozuUMqbgqsBZm26IpWHiHrogDNdemBzxdK+IFJP2TXDtUMPvqZs/gLfH3KoZ
RmmJaIsWL3oJNYLqyGYt4gYKsGKgBvHn9+IDpoAOxwKch8pwQ6zy5L3wpD4GUxmjeeQmS/BTMNxl
It5dqRz0hL8K/618FkDqk3r01yPJx2zPcQBm9xkRcg8iouSIVVMzCov0iKse+C2oTitcC2Diot+O
pUd812hL19QQj89RvBQSBhSxPFpDy/i+Bo2//vMf9bvjN9KPgAaUcTFlE/4Zn5h3I5pj9nYiVC1e
d2q4KAiqI6Vm34gMK4tS7ZaK4+bzLEE6PFGVGx99BfbwKfReD28QkUarIGIbgGql7dufjEMfATEA
bZM6GlcJ1m+BWa8zhtxtGGxz29/VQfwoxcWVn0GMNnSIyAKPkxId78robhB/vPA7sTdIfc0al52n
qKy7dpn46YuIuFGo1ANzS1563Aqslo+oU3uLaQ1oH136/slvKn8wgoKNACoAwI3EzikSQw5dzyRs
lIDPLjFSiuD71T3DhitvcH4GI8Kv2w1ZcN76G6dFeiALo2HvyGg3tP6z3BfqBQk0stsxikGaO/pz
1gWoN6V/9AZelz7+hj9kumhTcYE6KronOCs6OTGO1ORtMYJGmofoquLbycvWozpu2ME1gxUClWlm
rePI0XHbTdlL2domU3HI0XziwmPmC90Uf4OAGiJ9MQGKphl1Td0XeIrX91Wh+WANHWkhFznIU0m7
to3gPgWGNNNqXZm1OWslW7J3kfNktQzBZlg/e4Y8dw1WM2mzBsg2L8yvKJa+eK636Ty0n7zQmHta
djXOJ411iw3m13FRKGLtvirLG6Wun1VyfeTN75tAVcj+88GaLG581vxt25w7uSBB7m9RrW/mXtB+
37uydnCYDTw9jFZEC6GklwWWKY51hR0y20cUARliGzS/crEe4lF3tJe/pln/9Mmz8NGjACBNkwGt
sKk9zar1JBPiSmjJuguzGFlIbYa873XiVd2K/Ry/T+BcNbqEiec4fsGziRLlE2TJB4sWCII2OHNj
nNFPA7zYXRdFMi7QnIzb18b5nWkhMdw4Bb8NcNK10xeLAR7pLEBr+bO3+IPRn1AJOR3CuKwQT6Pv
KTn2uk2CdB3VmEjmabjWMzTMLITu51oBvSqDjLSzjaPBO7BMXB/x0Grt5hm+z76wV2oaHty6UM+1
frQAbBxECPHlko3zpu7cPWqZcwyTbgIb41DWFitWNawJy/J1FvuvXyiG1X/+m/JTlmO86vnipPif
myzh33+P1/zs8+sV/9nj3JZV2Xfxx16rl+zwmLxUp51++WS+/cf/bv4oHn8pLFJwNf1V/VL21y9V
HYvpf+G9ZGPP/2vjv16mT7np85e//3rKiJaMn+YFWfrXj6bz57//mnBI//X+8380jn/A33/dpoF4
ef7XUTyKl+q3614eK/H3X5Jp/pu1BsBVZ8yp2yMlpn0ZWxRL/bfu4OZtAvVzmFl5dNOsFP7ff1nK
v4FlE4QiNa6MObsqq8d6xf43WwxDcZDxtwigqNZf//znLl/3eq93jR/jR/lfaZ1cZkEqIKVqyrin
ftsTstPl02VnDOQRbNTY//46/8UK2VRIVcZLoWV7I5W1266I1XnuD85KYRS8bfUCd4YB/7KpVbbx
zplaGdq119aY8fS19aNr3zp/dK3iPAYe6nBekxfb6WDH2FsQyfmn7HR9sbXGw0ld6MH5/NFRqnZm
Kro1uKRy93aIc+d9MdATCWc08s2Odu/lcbLTxgisNBaLPpXBF/jWCm6Rfq9a4jlKRXvhEf3Ga3YB
wThcRkPbfzUY+lOhOPeNh0CHE2LuOpOtQZ/H7uBuIfa72+nMzB13mzIVlrO3cuQq2qbBwDrq0QLT
LXe0hdGIX9nQ3rddrFjFkklVYVNFmVjLhZS58rc8CsJ1H+rpLhz8bBePBx+IOYoNoIpPGqbidDCD
MttFOXroAE44zdeO12JlPX5Q3GGZxPI8XHigmJedNtiHsCqbJaZJ9sEfz5BF7WYlkp/zXFlllVbd
OTI6zSLOohXru2wGXw/B8/Hgost+cK0C8Y0cZyohsJpA4yJBkTYvcLkYoymKJ4aDl0v6ka1ItVAb
11uWXWkckURu915e3RYJ4kOyL6OKHUVhtUFX0GJGv67lWFzzd4DzCwKMlce66TC+KzMnCL3zqWgO
qnf9p4umD4qNZq2xdDpvOxR+WS7U/ba1o/eHqQ58RveuYapr9Pz2xz23tUMP0F9XWnA9GqBA15UM
pOpM5JJ0kmUdlEXYdlWHQXMrVkUktC0J4nqTW22ztpUiOLBKN5G4GLJrtbO1M4NAwn0UW8h9dk6z
zdNCnmdqhwrJKMk9nU3i3NNZ1UrBa93bGTQrdR3GhI4UNslnipUiIAPvwj+bym2KWq2XON66Ufoa
2QUf9cWqxWOywwZxKHFh8gDxXudVg6qJlITPwAoXhNyTr8IFiOnrUrCHfOfuPA0KgytI82S1bsyS
3GV9P1LPEBHETDCP1ewA1S07yOB8MS7gUFjEfDqnzJdTQ2n3uKtPzZIvMLAu8idQEPvCjb+qYYKw
cu4U0mYspmnT4OxpDdJGq7OvvJ78QT+LZaoj6jucK1hNA1AQWjHTI13ZhjgsI2gXQfbR2gH+0Fj5
2h5WyjfoUv6aSFWwyHzJPKsbCXdHQ3qSRNLt0QjTDgkJMDu04uGuidt4JheBB3/L9lBlVIy8Jycd
9Zf4YyI8OB5Sfc4VwfsaD+hzBqFkhbNef9kRNe10tV/BDQiuMvKsbI3K5CloPVZHdXdvVOXBwuaE
6JG7nQ6Meu7WGMeRqZhMg8lbmRt4gQcyETfWUjvRKMneL/FxYLoZHjzkjM1KNZ/JERx13LvvE9tp
YfG44S4bymQfwN587dqkww65hM8IqJAlT2YX0uqqDj2F7bbJhHVKS7AwDgeZ7NsveFTF56NTLRQh
J8hBlZnZhp0J5en0tHza9V35t9PTayuImmcYnukLsobybV141wVc/oskCMLbrD1zE2TF3AxLhni8
zdNBMQedMSyJdmnMFnq6/Sri0rPp1B6v6KQSjeGx39tlP694qzfUwdNm0xWff0eRoixLAODY2+io
VU2GP6FaljvXxKPFMEX+6AGJ8jrNu0uwqjzXcXxaeqWdPzZbgZHIY5Vk1ZJwsU1wIaruJOAuCP7P
2kEcO29ILzH3Ma4Tv957vVU/9IbhrwfCiQvFEvUDCU/CPmXlXyRG5a1Lz1LOlFJJZk4JSxWJ7B4T
TbnbNandH5OouLTG+gpaGgT6wT0vAiNFckQ+m+prJ7RgCYQqQJzI/6qIi7bvrAe3T6V1U5f6Yqr2
Gv1chHlw6zm22ApcrslLecFXTQ3nn2w97DHy+n5t4wCmYsQDUK6xwuFR/HVtM4SaXZmyGTyD3NaI
MTB1hXI0fNXlwTxre5U1Q+5q1/VgM5Vn/Vc5djCM8ES1G6peu/Y96b7nhV0qbRbO+9iNdqUmR+Th
yh9nU51kJ5dROnjrk/qpb1ebZIamfm/NoVlcllrJL/7Bx011chWucr++sgzEFbu6bncyPlO7qLTD
RZIN3oMwwwtrfLlhYVwWAFvup66qr//o2gzEM352zeAjPWeSdhniBXRvIn+0UHLFx+9ZeODoJYyL
8/TSrls0psNlG+qYMo1nMhtwdKtr/8fZr62n/SSstLoo44pf+2V2pWzUstbP7NSRd4jqvD84uXIe
amZ5flL/1jeC9bmbiqaR7QRx1DVhF3Ry37q8XTvVwUq6UNu4W0+XTo1T/elliSNfS5EKryeLlu4Q
9zdMnuEZ4eHywezH7Lqw229eDss88mCEhvjJBIHEJj8JkFs0nPJaCZLyDPD0rRJ24YXqy+rtz9Lg
eNptgOCp2iThhTKWxrappDJTvfX8P10HYv3dp7x9H5Zdr9/+6zdMpbHt12+frsPq3TqPcuwoQiXw
93bu6QS+VKxz8SDfT3XT2dshmho8eF+m0v3o91Fnv3PdT4J0E8/q3YvM3kkbt0mAkthB29opATCv
+8zi6bWfJUTsDTxyFXzNp/1HpqxiiLY3UyGK1q2RSzd5YGZH3FNHJRMXf7G9aZasJ34Wc1dmPRG2
7murE1jlleP1c5mRyhgKdafpsYephKzujPFMG+ums6nurTXLXWn11m86a4P2WkmHYNdahK8tnSCi
wAXsIhq8H4epIaudju3EP3VTl4HhGf9vGnIjRiWtHK8DtvnjY6beU0cnwp30z6PlROg8+Y2JULAH
NAHHjxvLXwfLzg8klRiY9ByE8lEMpX1lW2G4ryJUEadRk2XXU53ifcnyMtgXP+tt6gHG/KhvhqA9
ywq1H5dpT51FeOet/1SvedZT7D4GpXPtiHgAPWQT8nF/jgyvZ2OdPCC7jSebPnP80c58eo+n5ukw
vdHT2dSRFQgCOZrOJ06Vrx9u479zVgy+PJcyNh5FTFgxbZx0W4wbjyTTZHBeWgBSiaKc2ihsElGZ
StlYpbkeQe0uyXBC+DoIAr1ub2zjQlQXrdqiM4IJ3lPBLQpds/uasBVBt+GfHqbx7BqbqrHNc+K7
0UwoJg/eWxnVuj/fRfNX9IjOmwK+k/0hgaaJtjtGo96Fsz2jCSS587VnIwWvgPKAQuT4n4NZBfyK
U1kgiMbs5y00EVSbt6oCG8wZcXZtMQSGfsAGVT9EOKiEml/t9b7WD+p4mOoDKDPIQioY1vzaMLV2
+NyKUg0WonYk7MIGzHIPctaEOLgmD0UXKOdGZlQXVVdXF9p4NtZnOrL7r33B6UUXyL1tG71RbxGC
cy4tK9iWba7dYlNnX45thWy/a6vGkq63N1mGPm6mSsV51ebhdjoLQYi9nsU/z95a3848zPO2kQrA
7M/35pXzwRcBUxwjSQRzLBOsMkB3RIpQgzmNhQ5YBBaSYyZ3Zhckw52OhsOy8kNshjzsJ5va3Uqm
5m79hjC/h1DBVJrqRVJbJU6NtE5lNpT2WcEvga+eDsLZDFGf9XVknC21xlPLHRDSbYzuuijM/DID
sYGBdg9ngKo06xr04/EenYpTA6DMo1nCA5iqLPanu8ofbqfSdOhcJSe+EcrLhllvEcJPXxJct1YZ
VliLLuRJzuzQPytlEe8Mnpr7LkCFzk76Wx4mDz1ELNb8pjHESker64wUEy7ZlkDW0R8NQesosPeB
yFa6jiJ+jRq5kXjJKiSnfaGTtXs95DAAoYQY8bsGPO+qi+kKa7xi6pzm5jdFQxEvd3JCRI1XF1vZ
iYqt+HmGBiItU1lTB9s+I+v91OHQvpw6Sp18ELJ5GaMysI/61N9PZ2+HqS5Aa3qocO8Ze2Xu8L6r
UL1iW+WuDjEj9TdsgqQ7L3S/6owtF1OpRttdz+zbRHWTK9nyL/Sxj1r7HbBwOHalUUt37NMDPJSL
RdUyeFyzB00hHUvhVcUN8SPZOEpQIo+F32bYtobFdqpLcmeViQRRwTBvtpIr1Vsp6xvwhaMz+Ft5
OnvrY4+9p6IXmQfkL4nRKB1UIMm2Z34UYTnhokQq++llolTp5XSmA6eEh+iw2Opz+nlO9a4fTjV4
vUjhsFI6RcdGExVVs4Q4ro3F6SALz7hIdfAKDLibvjQCUFMN8McSiOVJtxD04ew1QCRjrb6NqtK/
mA5pV0YHu0eal5rB4m2a26OuRK0O5+nQIoA+tVgBaiFgm6X5VHR4mLa2CPdBIJPsJ3cfZ218OZVy
M0p2XhSwgqNtOiSxUyyx3Crmb3WjSht2SKNoaOPv07J/rtwG5xYzt6dSHoQanPzhXcn/p1QlqorW
l/uurSEuMCfUmsCdRHfa8EN5M52Jthtez6Y6QpHIGLcxa9QaGVB0RfKNlimuvDCtGjnj13NFJ1QH
Kx/An9+o53bR9+ddUsc71UY0uJB690B2AiMiFovXWZIHcz31xW1qFNbMbcsQ4+rgJbSl8MlIFR7n
TrAIRjIDz8se8VnSDGT3QLL2cb1LCsn+ZvrVd9cU9kPqZA5sVSW5JeXPJs9mP/7nAfW34LWNwiBI
9XFQZTCl+SQjHZmun7ZFhfeccGVMhceAdF4XcE1DfKSmYLZEsDaX5dGIdwxmj61JgODfazBbiX+0
vl07tapGh2AnxtjdB9dPHzdd4KtMskZZqmgrFMgJpgI7gJNFsVmzIsJarkGgu+iUfmuHTrvTVSwm
MDBsb/PRxw9/wfZWD03Qm/1ckpAX1YP8frCDYdNZKFtMRbfr5IXtIRU6FU3PYqVTiGI/CCW7N0Zj
pr6IVzXSKQsPEZE1299iZTSqeYt86bU2xpp6MaC2zpx/DFvDWGONjLybCK1bqdGuA6IFyM37+lrr
io1cZekXQ2LlhOClste1FGVmkmwLh+T4XVKZd9MG9GfXpEp/dLUal9D12BUb2/uszaU5QUNrr9tE
5udKTPgAKMgWeMc48veevVeJ+O01kDff1GS4Nnkpv8la8WL5nflFy5PREcUdcMmoiAqaZnPbWexD
sP2FzxOm/byoy+5KljATsAtfv0hTqVm2VukfXIB9q67Wxc5sdWutSp2zAdaUbBDBQkC6beWtXcCM
6U3iYXj9orze5dYhDzEDN+1+uFSheCyQ1K2vU/KX8xCVx5uqxDMmVdP2joFLG+GqykNgIdZf5RCJ
rWF44C8pn1gA7LGytV6MNlnim+ZvPFdv1kXLn9PoaXzR4yd7BSn3W4fCH+BGXZ5XnlJsoopYoIIS
31SfdMJalRnMmM6z5C++Z6z92PZv2voC3Q304/BDByHQDgQLsCfH/i160gtsBouofukLEMu1Wee3
gRt7S4Rpta0oUg/zBANbTLnw7qPWvGudoX6R8JCua0NfmlmorvsA3dhMi+rrBKbXUqvlZmuFfcSA
6OXLGqGaY4UABRKbWvLNKIYlMEmxjTIguVaU29vClEADjYepCJEHU47SQJBzrFMsBQrLdConIadT
p9dTZ7wcAiha+cG7j5k62wEGJZacxeeq5IA4AbV4QHdYhcGcqkvPs5MbMaKsKkmHJoES0+APTykT
M4rFqXylFhBbEIa117rkqZeST77ZK6ziW4VZ33RNatvfa1XObvME6EHNo4crPckJScGkQVFQ2s3c
UmZaxAeW0fAIBI7Vx3gg91pdTPVlPRzfqt7qq0E5TqXWVdndxQE4r/Ez/te66UOmb0BK7yHBQ+/M
DGxjzi7Au6mbojrAj75UpdC/mapwYd5UkdJfyGOV7eA4A95RXk2NIXnhjR5WODGMlztqXxwzE1E6
Gf38ChcuIkwHLR7EhSkkcRR+gN9j1D+oShMjOWFoi8bu+geyB0gIqk51UWhafVRr7123um+eh8S5
1yL0Q3Mt3idOC9xHLexy1xn9j8NUTKKe+2eMGoSmqV26SuZdhsGG6LQE2mesklrjK7AC8aNuMHnR
XTkrcCqklVVG/gnIEH7TrwFDAFo2mnBAVwxeTgiGJ8nQQkuTARti9dYWvlbkS8bafNMO9sqsDfWq
GCfywXFWRC5/lMa2t9LYNvUU47Te/dLz9+umntX4mT+/4ed1QSSVq7ZMh5nbuPnIAWj7g+ns5Kox
9h3cDyAB1EwHpAX7lRSiln/SUJkxuwBS/cOdjfnh3CnTjR8Z7r5wjPCaFzwDaoex0FiaDnoV4Bnm
xuWZYqBGddYIG7t4x+5XPo5Og2nZhMFq58LqA3cToLMVpKFzMVVNZ1JQNWi1DRIzxj8NioHUa5p4
/QH94YWeDChgjavWPinyuRlJxWogSXUExiBvWT+ggpio38qhjW8CxX4ZhOrflkoDLTB1lY3iRhgB
66A4Riv18zxrnQXSqWyuiXJbeZIfozxdwRnI7k3s5ndGTZxkKnZ2oTJqGYKEY5rf94ManEnKxszy
+iDFuJmqTqgiHZ6ZvOatkR28cjHgCn6IK0k6Z7EgFk1CHHjVD8OjoaKx3kcNqhlGYN/WuXoNNyV5
ShoTy40sLDEMkc11rPmjdupvPeIMOrcYhXLZyyrLIRfR1lSTZB8mQ45su5zcMZc9F10L7Ej9Uou6
uowJruMuYmFfq+q5MVOt2LhsY9gMYRlAEDMqxORyCWd2I3lSJKyzph787+XNGD1bwDep9lWu47CQ
RCzB87x/aCMBlL/EfFnNg+ABm6tAstutOy1TXL/2dkHf7TpYo2iwYYgg4DSx6AthhPat+t1T9EMr
W9G3ktD4rMkc997OC0xEsfG86Ru8Pl3+mMs4cMQydaRmb/hJv+6ErG56kHxQF4xsndmZvc9sF4pa
SVaMO0ZeUiPX2HuJWS1Zgw97regH8qAoZ3uy1D9g63tm5Z1zW7tuue+Aw8ymet2thrnmd3QbB66u
6N51k6MCP7VxBJP6lE8Txo9uEQC+JHK+M7VH9zo/IXnE8otHxm8BWt7fibAoD7HyP6SdWXPcOLKF
fxEjuC+vta8qrZbVLwy7bXPfF5D89fcjSu3S1UzP7Yn7wiCQCbBUKpJA5slzEmSUiDR+10i+Q3v2
Z6SqxXJqE+9CWap+aODT58Pq1WtSZHeZndh/Zmn6M1fEjOyvyv9r6Wt9yqzxqKL+yoTkCCoPCAs+
w4raIdGcFEbZF9XKvMfa/AIbIQ9eMsYHC2QTqMmkesuQK1jYSttdelEZDwN4admfoCnZjyB8S0RO
jHJIoGnniSWbUWN9bEqrXbTHKiofvMlFO1iLxCash/IxrZN6ifSr/mZk00PUwZa18JBisZzqF9zo
34wxdV8VInCIS2vZPu6iX23bqEdFbXKYFssRqgEkmgDNPNVzf8iechWYxvhHf6piv7gIRGuvO/8i
mdQNeg3BUu73ZVxAg8v8DGGZtQdYayIAVaASU1nI0cHCxMqS3IlzHt283vYlWJudI7QVcPX+5MQ5
mOhQHcRJtv2gECfglt2mRWf9s0G62CX4Z6qucGy9ekBRenhpTfse1XG4AOcMNIme9DR3QdLQPISl
g1TO5IoVUWQVVc8WAUF13gypKrhGLxp+tGQQIj2wfjlu9Rj7rvKVnJq1TOJau5/I1/D81+DM/z08
8ov34Xxz1+G2FZi/EHJ4nIwxuHSmL3ZONOSXBjYdBFbs/GtdR+0GoCag3LrJv4aO/db5poBycoqe
PKKasnv0chdQZAPKZR6Uj+z+TL32T2aotq9RsTMNP/vqFRR+IBNcIzFOc1DGJ9JGl3jGxOQIsTkx
tcmBaNOj0AxI6Od+QL4XX2uqZ6MdEY+dNErGyo3ZtizBWcmfmlF8PNz6VKcVa9QqDAhEcbkZZLNz
LbEuYx/hLNGMq0HPoEaocm/NckPlRRn12yjOqlNQjQXsi6x8ss7PIZQFYm/EXUeaPNM2atC7FytG
rG3M4uExTT1/Wbp5g+pq4S8GTeu+qiHEvFk8Gt90v3kE+l/8rMtmA3kMlJGTBdouAJVnjD4RrCCC
76DQjmhJtH92QfRk9FMe/+prk+XqnPsB03ooQbM+qHOrcKMDNZ/Jg7RltKTNmPNCv21Qo7KS+Jdx
HsQWq17kOoUwRLU9M7LJaFM5alqG9UR4GFRrCYpeomvawFE2JrhHcEr8IrsnTw32LOODXw4noV9E
FPLWGg+KIblLvdQ4qKA7NlmsO09ujRhxBDrhJ5Jg3P3Oj1qr1MWk58qjC3fLtmUxAIwVxFCA5veq
0tPxraiCY+Sl7blRE+rjiOQtCHwGv9C/zHLT+KWU7Rvcdtqr0801wm43XQynRN7R0Ms9cF9zkyhp
eAQsEG3SsEEWtNais9pWAMqHMHk1RPqFVFj3cxq7TZeYqCAlpK5LewzvzXjgSVPlIcTqvfHghEnI
tli3vjviD5bMMXKSuSHOcG2gE2QPpThCCLMUaGjA9IKBUN/7manB/4+wBKKJo2Xf96J9q0tv+Nq7
IwJxuUmsEVrMry2iWmqneM+QXlcny6U0Q23N6GtXxMrK4Oexk01vQsOlCcRj7bftgyiSJ332ApKa
UkU1gsuYmwTviHwq4Z8UYXR3gHf5KkojWJXzGs2e0uRxikZnAaxC38k+eRi7fqWAurrIlpM70a5O
w61bFMYxTah8hp3O28IcxpOBis1VA6T4ObEHyDvrHlauoHyI+XVQ26qskyShkjOPy+No9MH3dtLI
u1Ba+aJOd9eFgZL8yYP6i9+axmvZahOiwXm4lk3Pm1lSFO60q5U/S+SB/X9Aau1/effZgOFJB4Lm
hbgB4OL/TnJoYiJLYFfKs/BybZH7Bip61dRfVAGbGWhnfxO7yI37BcsSU8+cH6i9LIOWm/jmO0Ju
sR+TO5YFuEdl/lxSjbEoC8O+uWcqoCw5dQqDx+HqO0+N2A9wDb/VoUSc8xr51CGKmqbHlojvz7ql
2KcrEvjOenMZUcR2b0I3syvYdyApqMX3gTuHQeGT+SMjKRGwKJeDegElbjHY6nJCqVRmiEsri54d
5O5khjgE8/WcCOo75ieItP1ujcn02TaPa73G+T+QFTAOft4okUczSMaq9sy/Yn7G9RC+8U3ET5xn
Q1ecVdKNSfmaWj40B1OyFZXeHF0VsvmFPK07pTm28+Fqyc3RW8pOkcIOvZhGdxlkEOqp9nSmQNM6
lhnFyPKs/n3275pCWFRfULZo7khoAY/pegp4i959on6dRafbd0dNqZxTm9g9DNWa+UK2HrK5+QvP
yhNZZeuHHJQpEYOcGGErgz2/HNQkAbdl6BovTlqy1E8vul6GPzoh1q7ecJdUkETZo5X/jIbim9Pa
01dPa5tlbKjWI+zJ1rpIIhuWf1Oh3ihR94mahGdrtIqNOQkkgkLzS+gTJUs7rT4RovOOFDPGGyWb
xHOe+UiPk6n6iTBJjNzTz7ogqktmJn4RiWetIw+ckBxEIDy6DmLbWv0eNGqF/xPZqxTyIuQw5aB4
vtK8bbpeydcV8az6NikSN0q3vell67yZwujL1AbfIEPUTsJI4gOyAR6LXaKMjc9athmGYGfOEcoK
br6FVY3eNQYJwmox7zdfytRaCTVR14qi2V/L/leT9uMfLayl0F4b5c61Ymfuroy4uA/M5GvmUPNU
OWO9bxr9FSSvfye75EE2vQyyQaNCLXd2vfWbja4v4XyoZ5lUMPYjSoZggMmA1Cd5djvIvgQU8S7J
Tzyh3J59m/qUJzrs1JThnbQ5guzYfb7Q3dw+6XPIWFrHTrXg1XoKUJna6/CsvyaTtyFJZz+pMEo8
1BBop/pAEsxsvJ2WJfZKmXRjrXRAYoqSkmZB/H0l71rNpc7YG93u2pTWzC73vjZurbL9Zc1bM7in
wdwosU0XTSXWzpXQnEe/+GGMDnLF1Fie5QI31DaRo1bn65pXd22o08xe71cEp1nOwOm1FhTkkCkJ
X+SSjF1msBqbMDyVcZg9WVP8sX9i1zfkVvY0+1td5r2Z+ikdDfectWr+knSwb8tPFKHvytLfXQmj
V3f2ZPEPyELIBdrWPbdJiDh3G6zlPnPMIUrPiA9D7qZ3T+MQlmjEGPFGJgr9JDMWWWJ6p4Sv7DWP
70tVG7+kCfQkct0+VaWxmgxF3bA2RkHR75QzzFNsL+O2+mq1iJPNsU4YQw/UZllvIhnilcG67FL5
kb/3lKbZRoFnPqZ5ColIqUDco2/MpKGUTrXe8uKRYHCBgu1fJ4ryueejKdf7HPXRDz551Too5SVf
ZFIhcvQ5R+QQbp1/TnlDykiPtGAjrX29b6ti/I6kWT6yV/f5dy69tGjv0shJTp2F8EPqNM5bl9Xr
Jm21P7OiQ+1TS6aHlEXSnv+wu0kj4b1kbf8sPeosYsMapS9QJVfbzs2jvZZ21WM3B9+kB5WQ29Lq
x3PJM23Vzin3ej4I1RbgrTNt5UInOKufxXRSxrNMOyd+yYboztDT6l6+fApaDCjv5c94tt1arRF8
aP0e5/v8EP9z1geixn99/wPmhiIWaRMT6qbPUBXDUholUIfxefIOtaKJbh9lCOh4ntmv+iK2j9nY
2Ei4chZ0PhsgU0+jFYQXykK0cMl3OaiMPkauUyM2caxMYLp5qD4nTuKtbR5V29Fs443tI8nczBgc
I9Qb9jmAdVo4V/OqBAUG5uRo82T94pjel9xN9ItsqQEyPXn8nEREbTQ79w88t+tVkDvW29gXP5zM
yh5Kr1HukqkfFpkl9LvRo/gxS9CHbfvmO2jNH1RSeW81kTUq2vvxNTY6Cn7rdJauE3dFTAlt5LrF
Xe05/i5GwGhfszvN2EOux67qnwZdnU5p1P2hTXr/NFa5voxhvNjYHlmFknfdD8+GK5fvjkLuWNlV
fvudmlTjMTOzku8jgIFP8+Aj4G7P9dJ5NUfT31ITmm/tquweQrs8p/6ov6WZsZJ5JbUFYDWKIrx3
4upBKGG8H4YI9hGoaa4HXp8BnMUViMNFwCu0KKL+l9B535KhiSrva1j4YM0NtT66ztgSVLd5lXbR
uIZrt9rUiW9eap5OS+FX7sYVIAoWrhcCqukS59H11YuhddM3LWgQIChhJfcd1L5YXGwKaKlDK++/
u25UoGxZI1s6dfHWrlVtyRNAvHq2DcWBGaIpb8GdFFQwD8Jj3eem98vqlQc2xbuW7PxqdOBOGhN9
2bbaLBQfIlVpQmFQDM2ws110hqciX2ujd5zSBnoULzVfp7wbNn1k2JvC79iBU7Ool5ToNvkIt2Ui
7l2SrT9JORGzcRD49kN3A2KmPaRqc/B6K7zDIUNMsejDu3ycIH8e09MQhPGDPFSVqh2VxHjs5y64
8etllMEaWVqFdhbOqJ1VUX4d3BKcaF4+9wUlhbWXXsARqS+Fon0pAo265Lhs0HSt7wF15qgixzFb
uJ+x2uUnNQoePfjj94GTwbFSRwXsccSevfUU2tmbsIkal51aw/hHUxnti1uyPbT1Xtx1dovOtpLn
b6ZCRXuN+tdR97qz1nbu/gb8ojoP6XdgS0kZwk07indAmARyJQQxCdfMLldgV9j8oThFvur98YXM
SH6p0viF1UlzNw7xrK4hkNYUTf9FdXlS22qabQmS/OC9Kx4ytzfOw+DsrBTiuSXIQAJ6Zvggjero
i4d+cJxDOSXfyTHiITRr3HsRsLFrO6IoZAGxeYqWXt6vYTevvrCM6dao8vFam5tUQXpL5He6fU6J
0ibyynEJBZ+CyKVt5MfrqWN2bJNYcblLMfeiLvmYumjghOKuFKF3yJvxvhpj60KB8pbd59r0jB+F
0Fjhxe13YVr9/dRm5VIv3HpTR29TTX43ZqczdnHzS5hPwnXESwM1xanyEcFzqpSSwqRzFl3MIx0U
q79TRYS4KrfzfaZ05T3cLuW9Y2r3GQ/9o+ySxr5oMipNYZaWTcBN2Z2i1d8TUsJF41jPdaL2e9HY
NerHNJ0I9YDRTb7FSm4/U14jHrOuWKZzqyxUFK6DHvphdVBO03wonPz9LE2Mfgu9/Ldb183t5usZ
ZUVqg6v/HunYzXGM0l+VX7qHoWrivdv53pH4ZbaLTC04oybTbMPaSCBgVMaNgfbQZXJrKNUytTsK
dN483sxQjRTZkZKcFkYkEw4osPUng2KBjT6q02Wo2mLtA/4ANZ5QfWXCiFCmD3VtgTpwp+yB0q54
11N/uY8Dr4W1rYuIe6X1G5SYZ7XiTk9SsAVa3vwR1+jC246R3RukXXcAqdRdD4PZsir0dE01bbXX
bGYTljK/MgQF8o6hfbPZWOhqbf90y+xJYw2xbAgq3gtDWQsrLn+ZRn0X8ix8C3o+oQiT4t7Ko25X
j+2dy620TXRXbKlyH+9VxyW2YIf6q2o13yETgV3APqtNSCCXm/neJvf85oRGuax6rXmcqGbeVGlb
nNyhPnoxOUFkSpr7ojG7Zd6QCaiKAa7YOv2phmyzvJw1CYwz+abP8uI4TYZ11sGRrEJPaF9NMZ6J
gbgkKj2NR/amUe3qWxRaSK66anUgTOk85o34qYHB+d6RtWdH3EDW3HTx0YgCgJbQ2d1l3rx9sazv
sVaS1kRJbqeFbbe1A5ZIWkQV6ZgHf3rA5BZano2PY2aKfZrW6qbO++6V8AQJEjyieeHsVkX2oEOS
BQ6g2alOkO6dybP32hQXJ/6XCYQfrX3xTKrRI1EF626Ivd2oR+MpL2dpusjzn2GfaCiVGA4JamvC
gMoP9rkF0kHpOQJJDI9r3a4luCvgu1zZIpq1hoF+ddT2gRRx2ztpbaiI7oD1P6tqnz+qfkHItLWO
FgzqS8PsZyERLVhPrgZdeer8JOuCbocXm/eUOf+I5meulXiwRCjlMtKJw46wy+/7qB+3Q5/AMKsL
j3hl1/xpQ21IoY72UyFlUamR81Kp5rTWtOQNVUD4D3LDu8/mw6jFYoFkkbrzbUVXFgSC0OqtnXId
+rV3Lx0RBDW3bgyf8K2vVAb7WFs8WOZZpFtqDfa9e537OllqQ0cCqqEX0+uoBOHaLcr8rAQEAAl9
sX7ujfTkxd4fDjpX58hgfx02T5NhREt90qnZ8I4mTN4HB57Rc1kmxhIRIg3oCXWhXtro+7xPxwsK
g+Ml2uVjlm/YHEc72DNAPdmd/gri/xvsb8Mv8nNTKAhbwif2Uitptmhar1gLYt88LlPUfBSIz6iG
sx4GniM7dVTiVVrZ2osdB87OT5QctHnO/aqlXwHCpKvJbVhwqeV4QpirWWaG5UARbQwrYSXFxlVH
CHWrrushPemeLMhbdrLvdtAa9y+XxtWJqznAv1iNAMptmle3EQgxw2T6pZ8pIfrMMmByDtmigoXw
M2sbG9N0Ggw4w4hjBDuhI/A9Re0ZrWC2gESoniDBtVB7NIe97NMyw170E0xCgP/uYyNyfpKLohB4
2fqB+xgYrJIjXf2mKsp4AHk6HUwFgBGUMjzdxzk0USmChWDyVWmi9E2ooQ6AAJBgVg0uAfDwoDp6
f+wmw14mcK6t7QhhvTAiIYmO10kth3wfTTn3Q6kqq8qZdFJ7nv84OuIxsIMzRWdBuJxihQBL0m19
rS4eiKcVD6yl84WitQpCNayagjaoX+xijM8DcQ1CIW39kpSFe+cl5jO/H/t5Gpdqgp6S2wXJxekI
9oz5fY+25PVQsYtbVT0J4HH2koa4avy7tvxTNuwwVKkORifKcWrkmQLfWxhaO2y70Jjur32qZW/1
FAFX2ZQGdgvmxVJOsqcUcbJUrZwFsNIBk/Cc6tR16ftZaiDnDXLaWiiRaFrysPhcT3kS8btK1X5D
1ahyri1Q14pqldsM5pKzPPAz8PZd61wQ/JrOFhLFiZ7FD22FUi7MpdmCFazzoE2Qgvh8M3urtuCo
n/tatzjoSTPtitjVl5UJ42OX2mThB4S5IUxD5Hu8I+tk3KvjaC0NPwxQDkjr7eiM6U5ha1npwXTv
KuMcQriAYF31lmrymga56ZV6tiU29taHfXIO+x+jUZBo7cZy47kEbssocQ6N37AWm8+0pGnya6ds
y0Pr3JHlHTd9F7VrwqakKEoHGgklffOTMPmDelrqkU2l/cLzXkMTFJU4sCjR2oxr/2Kr/Cii5Bub
KxLwXZ0c9c7i1TI35UF4OqhayyM6sJAmfXDsAypAikj1e6N5jMwmiJeqnaqEk5xL7MUUD6kefNe+
rUNENmlKtCwn4gEm0qqraFKMB3moQo1lAdXdGy1Q3/vqtutI2OjVfkhr8+onNO2OhJ59SgrL25Tx
jBN3NPPQRkRaPMq4npG8aR5FA4UiNQrPptOvvURVHuaFut812qsBYvVEgMC/Nq0yy5bxKOJNppdx
TSkEReAlFbBbuFJTcrHFn64fFxTPCgGdMZFm0ZrDg1UkxXL04LWFwN49JrXyJYyL5FGM2dLs6uY5
GMca7gj3vjRa7a4MlPrZM4S17CnT4glLEyICH0YBQjOIwN9ZBaCqHprYuzy2f2jTFL8GWVzvIzUk
I+QFyaudkO4xRRPtpDUxh3bhh2YJegUrldaU6yTKE6xL6iPvD2AsdA9OT2F7CCmVzUbz6CgTgMHe
MnaW0aQrxVftF4s85y4DwLSCasN+yQglUMLtqivi+lhHFV24gte7kjgWIZYQcVFVS9dyrO5BG1lq
Zbe+ju0AnfG2J843O7PCazbFBDJeWpOe2J85TtW1CUyLF9Y4qBvpnIuU/CZsy1erGiT5uu4IjF3H
DoO/ckhob6Wz0bc6tXquf7WmdtOtyOlWO+msRoLEG9QwO/knJFOoLMmwJlv4KHaW4/UXNL6dTRZN
5clNjqBPomcYwHpNFc+K5vTPWT18CUeCuIWZDzuUnEDuG4O4dG26h0vHOzqGEiHvOPe12rdqUsq7
a1dviOSOonCYfUpKPWJ2zADNw4MrXHGR/jnyYiv2z9HWzYclYoOCJV7kIAsYp8cgGLTHTBv+zAlO
fSvLkIrowrAumW/Fu2hwD207Zfedlbx0ahK82l6uH6jipiDJG4LXOmnbDbH2cSOtgAeaJTlC7yCt
hVk/ZU3R3wdw/HzpvjVVFuz0sFBXpbDqRZzZCPgpFdIjMUlOyrqn8eCVFMivY8v56zSdT00tq/Tl
B4cPp+jrlptkJHwQWI/+KIIvNn8eCVlgvJCEfjH4tT34aXGQLcUSCGgF46NsxVNOVXwu/pStmj/6
ZDgIOkRDFX6Z6qo7ugM5Ojlr3E7wYoFMWcW2YlxGX30/mMreUURwuXWz4C/hOA1epNOtPzU7bR2O
ZIo/GYogVheVT7XAzVm6EI9gr2O7J/H7cn7PhtGqNe0FhepNJNrxzZ1sfwWPo0CrLFfPqk64C+w0
DK7skcOxDpfRTAQgD1CLvJ+l8Chze+e8wx3IAaRV+32WFpm3HnoKSj4ZpLO0ik4JPlhTyUBgi4ao
BLHX66xNAzNfMwHcQ+XBJsAyTvmhaKL3Q8xS4ZDOB3l2M9z8boZPfv/A5Tb9BCA+Wcj5b+Nk8+Zz
u9I/cPk01W3s337Kv73a7RPcXD5N3wQzMO+T+dOVbtPcPsynaW4u/9338bfT/OcryWHyU2r9WG26
MHq8/Qmy/9b820v8rcvN8OmL+O+nuv0Zn6a6fWH/1dU+fYL/aux//l7+dqr//EnRxK1ZHRrFshxH
lnbRfBvKw39ofzCRimJUnrrvo67tzkyK6yzX9nXAh2H/9gqyU071cdTff6LbVW8+KnnnaX2zfJzp
/3t9NjNsvYUZszq/XfE66/U6t+t+7P3/Xvd6xY9/ibx6Sw2EVYl+c7vq7VN96rs1P3/Qvx0iDR8+
+m0KaUnnf/mnPmn4B33/wOW/nwpMPTTokFwszHhs7rohdNY1iPilbIY9pLSDmTcgd7CC0bKWauXC
zYn0i75NG3itmtpjRTmbpeMwBmDiAK+c+rCtD3oBbclKmoN+bZqpdwbzSwWd7OonLz1WHqvAUi/1
rT4azsokqbSk7m9JmgHo5cxYdOUzktRGktWImr2yWshTa5gSZXnjOtKd94G3rhsbku8bsbKsm/Sb
HyHeYPqetcyRa9qSkyIepWbFI6jMHeok7R3iKvmjQvTlZHntvbRJr4o7d+PZ9bCC2D9/lG56AptO
SLDlIF3Q0mSJlLM0ZVbpkJYFGC4z1ha3if7h1XW3v3cs3SeI+m+u7I3Bqdf970FuEIHLXXGeQGKB
A8vh/JFt+NbC5ZB67+abwfztYpsKLgVK4HUh3ofJsfIg/ZD6e5/FqpJwU5gU72olFS1GHZMFkKfy
QJTQiSmdwXQ7XJ0S1z2Dvhy3H8aAPP3L/UNvEWqpi4yEKiBzCnP2mqZ912uRcyfPUsq3+z7vzp/6
WRBFK9an/IY+DRja8NQnweY2h/SQh5Lt7aLz7X5765NnYer0O8ogf37ql5OUjXusy8k+SKPsclLo
SdVR7CtNWGAmyRPCZQILb+3A4ll7135plP3y7HYAXmcfZXPqo5xaonkWl2SKX8fvY+Wwxoz8VWTU
LbQ/2bABAtAvo3jSvYVtec094wiSwOuh8KsFQk3Yzp7VQIr2XgRqe19raK04vYvwGF23/hZZditr
XfYaf/VnwJE3thn0y3EeKQ3Xa8iZbp3yOq4TjNfrSINaTl+zom62skxXnsGS9fBer/updNcGaw/J
s6zlvZ7Lml1ZvRu2I2iHduVVEdyQXn1QW8NALA9VieagwAjNua+o9f86bzWjVpfS3W/rfji2mm4v
gqbPVk1svNdOJ0rnuUQ3KKO+HWBdhwOPaL7s+uDyufJa2oPYpej6g6uh+EIOl4XYlYdcnt9FcAcR
szYNCqWbFAmLcAZFQJKm/pEVCkpvFSUOvz1CW9P2Ri6ypb7/BPpJMsDnG9npzIR51L9aBEBWxW9s
UGPB0GcHZI7m2B53ymNEFvV4i/45WjHzNqOrIPvKSaXCefZryYZd/YBaiLVht83KasrmAbW7bBO1
dQx/dgzbA0hBtNDaLF4J36sfSjHWD7JPm/u6KyMEMdqNbEvzp3kGNb40nR/se7sRpx5yvJMHB227
kO3YD42jq98VXTHkq6uB4BN4gMHpvofwO5C41/ulqgTl6jYD4h7vc33qC+f5fP3uU7etRgpi98ND
95so78N75Z1Ir0ZolhiC9uENc33tkAI8Xn1k+8PI60tG+BFktYCekOVpnSU66hRlpNGroC5sm898
S/KQ/j4bJa/SrS3NvUiuIz71yyY76H4L8v9rIzp3WhD4pGrKo4g5MyPlfDvk0Plfm2bQLjpgIidp
lP3XsT3VOMsAPYP1bRhRdX8FZ6W2NEceyAuTgkPKoBDlhZ8qigABa9VacZo3Y+yy4NDmjjjlcc7G
NGqqfTyl1T4xUld9FBaxA3Vw86X0qWfHRJYqjB7I6I6s21Ef7mSXG+roVQlLKP6y0dRsiWAIMiuD
M+14zWkXiln1izzLoMLTp6g73/p12ItOmW5tZZenAqpFGK60tg4fmxI/xt8OhPX4S0B9ryIFCpmr
OTK9hCF/XU16N/MlhwJZmPlqtw8Q1nlz6hvzerUP/Sh5go6BGkpMOlpTESpGXq4+eV1WQUHo2z90
tDfDLhPf3TYXy5qi/nv/t29kONMnX+F8rblMWoUoxmmkALpGDcG1N4STcsh80tESV3NlR0QkQTq8
9xUUVhVQmG7kiOtgOY9AynDjV6GLNi1z1QU4SlR3mNEewp10+TxknpvS2ugoR0hrYVWrVHecwb6A
Wc/XbhMTXp3/RDukTkRLqm+hHcPrYTXppaoT6C/h89pY1Lk8S9946D/7qv1kkaYB+qDotbJwNF5J
smag0XuFYpiE5lxQoBr5u1VWG0irg97c1SrHFh15SGTyTA8ZM+ZZmuTJF/VMqUK8ngh8BX7q1pTW
aiZjkdasKI9RbQJoarRtDMRjYfopoCmSqRd5djPc+sLZCoJD29ox1QrSTx5E67wbqN34MZHhm4Qg
iXobIC/xaSZ5CUSKILWaJ5bOt2un84cCfdWcK2BN8OiUiD0Dx4vsIX6jDsprR/Ut4AsgWRiZaFl3
2ltlaYCsyvFpLAT1eUqSkgkPtDcHzTKSn6p/DtJJhQOMH+w8XM6at3m9H4j3/rNZUfCBG0NRHGfJ
4nFvCdfaan5PZTb4LEQ9lP4U6VHwGiJZEFRE+1s3np6LqlgOraZ8oX6uuNM72KuD2YuiRdbOtlut
pNVL9Io/hSmlVU5JVZ44SWtkqh+mzMecRDFzIAb6g5RCSobBK0DQO92jqiTtvnNDe5MRsP+iTNGd
fA/fPFKAn/sSwbhN2Fjt0jIRKEEjAzGmrVwnT3FkHE0nX35aK1NUyQp8QoD+aKH2Iq3vfdISNfUH
yzjw+llIJ+4jdYcc31MyM5gZaQqLjtkcWlUo4u53k6RocJaHKYfxTBvLs61AzMVExa7RoIWXBw+A
R5mAxZMtuC30c2W2R6M3m2SZjdmwzTpEDaR14v5/dLJZCgRqpW0RUyO0HFv1ULadc5Yuo+6LO9ud
trcBuj0lO56gVNXLAZQyW8vWqlC6+/0pEPO6lEURXicxNKCH4UjiU34KBxg+zMW+hZLHXx8bKHS6
Atsk0Ndj+klxSyhGk+BJSVdqrPZPRdeIpzGo9WUk4H6UfQOI2xOoqB9eEYgn2VUVJlRBmXp25i4B
On2T1DaryLlZsul7NKyv0ibdzZg6Ui+jZKdVffMwZv4b3CHi6AWBOI7+AApdnsoDj3dFaY83h89e
s97Zdaj0kU2/aINqIdsqv9y1bk39dc6bT1bEo7+8jZbzWvX4Ptl1CtkuM+dZFaief3KxG5U3auC9
hFZtHrzOMw9ur0RgB9EVPrjycGtLu/SUZicd4ndP2bZvnleTdCUhMS61AJ4R6STnkGe3S9pToBjL
f3s16ckeNVyEEchEVW+Gi2OjeBQPWrKWzd4L6euN4dK7k7MQcFBsPhl8kf4IybfsP/cXwyEsM+1Y
53WK4uY8yeA+6SNCc4EeIPHiZM7GY2f5YKtZvfDrSexlUx6Szn1UzT4+yVYVx9pDZ6E5mIQhCqm0
PDMIHijMvA2pYOE4d52188dmipZe18Iy4GXfNMq/kY20jYlbREcjQA6fLzygL7hpIvS/Eb9ZAu8R
D7Wjhk8UAoCr9J/kwYjtFgSR5R/Suc9tAKpOk9Kif0iTbH13yQP9UJne+wC9B8JgjQo3OV2UomVr
Z+rLjfQHe5uf+sL5dfOnNBB4l908SIeqr8Zl0IfjTjantuwAo9nRUjYVNzUe8/JLlqTvV4MVqSJ8
aTt7I20TUDeFQdDGhTb7rEcgR8oK/m+lSYuz7IsKCxDxrW3uDQrlzrLDnwdJL9mUByOyY3A0BRzi
s/VmuDU12zc3oWWDEfxiaG55HkYjeKCqmGTTkBZLC+DjqhXNtCELD5G1i8ihGrmLeCyzf7HKsSbS
PdI3NdzgSY6nuP/zeOkRmvy/Pl3h9/Wl8TYHoOANefnm4lkR9QEhHF4Jms7+wqZ45+wq7ZrKjAAi
AUv8WbdxcIhnjPVCend25CzH0Pgf2r5suW2e2faJWEUSHG8lUbImy7IdO/ENK9PHeQQ4gE9/FpqO
6Tj5/n+fqr1vWER3A1QciSS6V6813tFBsNY61yF4xlsh70oHTR5FGhY7+kyZ7L+E3G5P88hDGY1r
9rjK6M/x5qVPV/zFCw1B/m5up+YO6k9X6pl9g1p1hA6nHK03Wd0eABcEtxQAsIqaPE9UwV9ZKj31
8QJZ/kOuOagNuyBvvCRY5kRDla9kH72uQw4IzvwfrrNce/zvnwf6pFBOtMFQ1uQ2O1Xc3PWpae9F
yPC+lfc9O8kGy+DVK2enHNI+hxEtwKD0ZicyDeSdYygcQp96YAgfvSRqCkXS2jTUxkkHRADs1iuR
NTIgI7nnK1I4VOimAM1XkEn2kuz1Ll1L4HxWtcXkTTeJQLeaxFojqWEdkqawAd3GPV9EeOSdaOzT
/Z38yOVIL6gbIW5e32vCMdkjy6fd4gcSXbwu97ZjJdhqsenKAdJ9dOa05mwvwbwDLks1Dcy8n3vT
rvc0n0w0wcDXZ4NvCmhR1HxyDH3hnRxTatu0GNHPMdQnYCWa0wQW8tPfhuSgEIhpn5x2Qmvtf4+l
lfIk+uo6YERrnYdaY9qaziyAVuazUtnqXLMf6Ox/EAdFFg2oYCQzvTz4wI1FQxMwXq1MAJhV73Fk
ogNUwKJ3TLQ5oAV5yEDbVkRnw43QfIb6smUVwDiPFgOAOX1gyhwWXXaQ2EuvaWg3aL0HR5IGAPNU
PZsGkvDIArln8uKNfl5jwjvNXerGDxGalZ5xyPCzhfohBKy2TgFl9F1Vu/c8dNr9uyGaQ/Z9BEKT
ncb92RuBrOyaOpZ9Ilb4CTQptmTdkdjiQ8UDzxMtgYBQYm7cvsbNCxoA2WnyXicshPIey+epZKL5
o51BOgZQmk3tNTlynZ3cVUbCrjUarYKuRp7Msm12JVuoWWJdVw6fQ8ghscAKzGzloTblzy6yjQNS
w+yqt+VBT2P9bHTCg8rzs0Sv2FUol+yEdjac8UYwFwLQuIXKQ6aZ/8yRFpq1gE63qjVdc/kwedQB
EAJYTA0M+5HsufDFukknvpuXWj4MuekDgm9//iDLctWz4WfuvkzNCIQJ2NgxtbP0Eq2/AdQffVsa
tvSrxWjICbhb2i9SODDfiJRmOscsSyyOxbYsM6llJvxOQfc8PiGF9oyGSg3SYNLeQfSgvhFFmz+C
ye+bCeDj998DxsS7C9sIaRlFrDFKHX0yDEReRAaoxw7bOE3xfmipIQWTl4KXIXk/zK3Aun8jgLFe
D53NzkUGPNAYep+BbzXCQ2SIGr0LaOjM21qTSNOk1hm5XXamaD6KTday4ViJf3Ko7h5iUDwd0UmK
/6pGq0Gwow1VCxIxWEHIPB6REiKvVCF0RoeWo0lq9nwcO4lgB6f/Xvto5hUUR8vRGEmkDq3QzSGV
kVOtwHJfoA0aBzYZsXYzNkjYT3iOrHu7Kb1/8twqjkAD10h9JkVx5EBErSHSYECfGJO4l/tB0nUJ
3q1KV7POTa2ja32Q6ABUVM9qCNYoeZm1MFz/1WvrfXudhJ6f0YD3jF1n9bkrUui9VEn43HWAIxl9
JZ9DEN2vfMHL59DNoehQRf5TF3Ntpdno2e0YOppQNvAP0JQO5z5tK03DeWgQ1UMN3jny0nDxUl/d
/3RunkeQPhmwJReq+5N1gMewNjHwruC7Z0exnaB8BhS7RM3wOERNQLYRkMtpM7vVlKKHnHGrVrDQ
0BX4htkGXqvVN6BP8YIMbbtfzCx94mgxuOo9pNiGoslXZC+LHiIXOmDkvgL1ov0Zr2bG53BqxAF/
AL4BXCv7gu42vuKRH94CCzjd15q4kj0yiwZql5aNxBguknCx7SzAiQR4Np+hABCn449hikIohHXy
2tdiukniqLnRrSK6x3YQGHqndH4kL6YA/wlFgt5MXp0UtDCvb9bgm0TnUynjDSgscvRAvfFokxGt
BnkgpZufgcZzL2WjaWstsvE0ezuLSqRKyZa8nS3e+Swdq3NXghwriZxrjLfXPQmG0AFN7NatnYb6
zskZBHOVlMTioDOZhte6Lrw9xS4RMUPuzLGBOe3z6B7kfuWD0eZpADF6/Cw5GsdSra7Xdu/m3wX0
HSdLji9R2qbB1GbvI7gqkfzHCOKJytMEZJixfLEiDQ0fJag2d2C3KfAr0nQoi6gdCY8hEmLr4ARz
oLeLTCxtTly10SB/GKG/QUvsow/O0G7jKwd5/dzDjyZvz1KrWzSFqD3Nu2lqbdSAxyNvz8ShbfZI
+LLGr+8lgIn7wdPM7TjV2hMyWHMEQ9PPqpAgHnJStESVqA8bTOP3ZlF9RenZUJTe4h48ivI2ckeo
t+Jjr/VKVltbguKfYunA9PwrKOyMI42aLpnQUwlJIGxK77C5XPdTi7JkWFgbId3xs+DIw1UM2ZGJ
C/nJNcsNtUCDHhXb4S62NtTl7JmusfIgm3lGg+I6j41ee0hCKYPI0yoHnTKgxaVD7Oj6QbPVAVjz
AncRnAJba5loKei+Fbg3olKgPBSuetr/7bSEctOqRTss+l4bOV4Tdb8G2ZeNGk5uY1uPxoXy5xSK
csvrSILAFYcJuNvj5Da73JMuaO5hYizC3/ZDSJmy8ZjL2FpNYOHYLHOXODqLMr5L35b6EJZ5F803
Cp7sQLkCjQ/IWGyEcMo7u86x0bSydNdCvnnDzQQ7TT1H43ynT3vbar8NdeFvzV6HyLBi6M/Ggl/J
Jvx+ghzLyK/k+Februaiww+tqUsMTclbPqw7ORobKjwuBNFz2fJdHTPuSmcbDsMnqlrO7pk7+s/z
ubxpMYYmYVqyqzpn21fdJy/ZgPxyZUPL6TxIqBkFmYZWT7f8Y0gk/+WADF3ei90sEPArVKheZBIF
eLPTijQiO0W8LU12S/Uuv8XTJSnUf3EaEDDVirWaDhAzcAIIP02rxUZnij/zbFY+aGwpxvbAS4h+
/dd5UMhAUxBFDlkTncchc4Oqyd7HLCsKEK/tUI364fSNc2ga+3b+e9AQrFdoi45ePy99TFTZ5jCy
e6WLKsDb1HlIng82ZHy/hlHbrAxz0AMucGcjdoGasx8A1PeXCNBiYFgNqH+BrJxHTXGyLPCEUhRN
cqMe7AvK++ckwbPza6nESIwx8C2I2fp1Js+tBSUZyKQ745nG0YQ6fy9RSiSbpmLeB6LrOsDdyp1n
kxs5YQOVReTfgL1mIB5Kf1qovO2hfc7u6DCJ3t24A4+CxdaivQ4lRB1a9aVuYVvcR5thmvwLHZCt
BkaiRc67HEMwOBqVf4mdjN224wsFvDN3vbEFnW2xJtuyBnJywD1x153XIIdTGv7ZjPCqqS7VvV0P
KKB8O0FF+qMD7xzfUXrt98vijY+fQW11+PL55g0YlEAJo2jVQGrYXplZoc/atS68BMlaow4qgEwU
QIfUfW+iUDURYGV7nvj7Wsvyv68lK/EZCg7GwTPjlev8EplLjcraRUbYrWPQi+VrUYEUyZx8a98p
Xbq+L/y7vohVjmrK10M0WLtQR/Q8RuIKtfjSeI120Y5zV2Er8zF6uR7N0NX6ZJPW6N+NWJ9GXW08
J0X8PGaJex0HvO41GYv3NKTWHX9yj+hC42fq4SlSP7qmxpEGFBSDmR69jNZjonp8yI7ocJf1QE21
NprB1p0HsLTB8cuhGRSDDuTXSy1LqUu5SOKeKcwQVXwNW/T5qTV0dF6dBlymgEzT2tLDchsp4vgc
OP27uOhvW8jtHMlEhxqsTjt3glgxDZF5BNIiRZxuAzyQaW5zaEYrVfKIVe/c0FYio0ccndIBHI7h
RhiGsaJtCtloW0Jni22Z8cFGC1io+q10r+qCGA2ggAyBFuwdaRiaRd19q+dQYlB0Ymh3fSUMq2Qb
2LYJisw+Nouthv7JbasKpFNWF1u0GWRbkqtYvDIyv48GEDQo6SVr9Cm5wQeYPA3JW6PkOHsXmDzB
6VGljee5HxzzUsqbTfze9X087Hx0EdWV/TTVYOoKDTD6e71hP4Wd+RKCdelCzk6YK5DkmY9NAZEW
acY7MseFZ57ZgD7c0Uycp7HS+b7U62xDXjvikJP0U9TR1AUgBfl6gXnJ0f1wARQT310g8bi3BZUp
UK9ocxEnO87WGCLtQsPCBqBPGuY6hxyaJkvv1IUy2XA7Sb41aOSYTPCfdrZmbQco0oPUoso+Qa/t
SgEAULogu4jYZZk5odHoW2NgE+yH1ud8KuytsCN8rWyw1udjAX4YhVnpFdhlOZCtHJHlTf1yt9j9
pB22DYCSyHMlaL75fSoNNQJTqrno063ezZX3aYIvk91Fbb3qlD4FHZyqQ6KKTtsUECyhDoubbHKK
4s00IBFEjo9LzOvULQrFyEJvmNmCR/HtMHQ9P/Q1oEtvpghopBMbQbS3+XWKlsN+4u9iKpGMu0z4
3yB+Wt2CK9k8t9qWBqCGBvDFwev4bG+KHdnJQmdCzRkybp7xbrOYI4NBUhHwvDn+16Lv1lsu9tui
EU+2fckTz12b6JxSewragNih5+zGMXuZtyjKTmcf9h9oFP7cOxPwtCoC+DJzm6QjssVquMS6arUm
Tl7mHRB55/1M3wwbAJq8Y8qKBimdsn3gORr4dG2KDEDuXPAIN+6jhNDOIwhr/slE7X0ycP9EDs8I
T1Patkdozw/brHfZA/7mwyrWhP5DE5dRsXepOXZjvs4JDS088Shpj1NWycAY5FoWFXbFyGi/CNyf
Vz1IXC4t70HnoUfYfcXF9MJdcD+AL1Kucw4uR3eQ1QYVlfQC6PG4dzyp7UyXV1fP8BvsfNCHxXzQ
LavLy2S4G3tufv4wyRCtBrZVq7oKxXvgSdPdW4MvC6hO4AUS/UGtu83skj1l7XibSy//Dv09dFLi
7e0e/JotekwREWs6e2qHHpJCyJ/9LeJtjX+NQBObty7RBbzxuuwTeCmKOwI6dIGO6taTLXmLBrD4
kQAVVaw7hxEcWzPMoagZoJ5Qw9iyEexVHfh2dzUr+3VVWeaBkBBpmcyL0nyxoUUl0JK0KGEo0Njp
zot2huyCFKIlgBbjNUV3h7tIb8oTtA2wA5m8bh6ih55fiTfWgAm5EzCsKBPZlalN9fJES7ytQ6bU
Bu9xqhn4M4O+3wHoEY1XIPmITpNjZhdue3zdxXH5vVP7dOH7LxDaC6HwnsdzhC30fgWB0JUPpN3W
gTIa/hC/8qmgA+CXqs4NOFxtJSl/uhht8GCvekPD1oVmo2jTrExwPqgHcuRsqnFCek0WxQU6hwb6
rMH31jXpCEDVn47W0bCXUI4IGbV5Rtb7+BYrR5TW1slk4CE+j0hVQeFS5w+v+Z2BucV2RIH6NNYG
GMCgWv9VZM9plBbfkenT14kvp1sD+KYTGtiXgLJPgjbXgOdTMq9SdFtbF+7RkaHtbpAuybYliBSB
MjKS2Q01NPeY4N8D+qEs2+ZovdvnJprY6V8GmHXAgP5/7kYwfSx2cOMEVg4R37/EO8puJn4FZCMH
F1kFeo88a/ErVfq8NNa9qF2hbGzfqGfC2q+NcWU5hTiLsGHPHJWXViAJieTAbdxCXplYNsGzAkor
DXyHNLQc6z9PaiDYZU6lPCNJVYH+Vh008FQCXgj9DDH9silHGlsOFGEGwJ50J5BgN64NrzmlXMpr
rA7laAe8rsDurkZ0AODfSjheOpXFLzr90qFWTCNwOIKPA8i+sx5Gx8WUjm1xHHr9C5no4HR+tfd0
U8wzedLG+7K1f0KipzuC+xMyRt2Y9Uc7qro1iNBt1JiGGvl2ZSQPRdLZHE5jKyp+lrmuAy+TjSds
mYygmXroVSuYpTGg+wbv5fDQmGLojA5gSQNvQXZazKDvBYCz7rrXCS2v0T876ZfMdCFlpAnfxT1Z
M/GX6yAeK5vI26QZk4+8j5FHtf2rqQPLFY812EMdQzuScxp0HQ2VVbMjr+fZzU0RxuGavB4eNWdH
ul/RWSwfbXBBP0AOoGrbtltXrXZpBnCLUWRloztbyZrvaR2zxU+H24MMyGvybjgY6HcFGyY+EXAc
6V1q1gdaliKAhARhn9bc0ygpQUSJLWdzotWQs+pAYt9I0Gg51SmxSm9lGz22YVNsfgrRzIqCRwKa
qGTQbwZ8kfcMNLpndGXj1txG9WMDcoyVPjTJtwp/tBAJnwhyQXyjR+l400UlABcqdYrttLFOkrgB
Kx6GBYnyAs2QnfFQUqLRFpptNGgepyI11nlY/BYYuxABCJtiq5dNsoqVYLOmSnChEmzOkQPy+1Hc
komcDgeBje5bA8RAEUEOpwORE80n27KIYXfA6BbdLdl1rg2QpIFmFvr1jVPbNeVNHYfXcNIsUH8R
pVVUmCCyMsCROoXp9wLPcpCrKE/MfZxCCybbOm0J4JMyQg0L4XQ6h4K6sgy6DmUpvw03vv8cV0Je
lhSA1Cy0BYSJdkOJA3Ik3BoDkCi3G9xg2R05cpOj5l0ZzyDIyA9uVZW48fnmzio6/7YW0DWALDYE
FcJpWuutmz6LwatW7lSEXxuvuR0GJORX4/RSY8OHv2ol0EHSNz8zq3iyh6x86TT816J/WX7CfqDY
xGXOr11fISFg2cbZi8fpRkZud2h0fzgmKJB9vHI1Wu+vbKsra3F9W8sKeZYqf0HR/v2V+y57SutC
X6el1V+mpNyCxAxs3JOl7axKal/ZgO+532XmA+hAvAAU//4JPf/9AXV0Y8eGVL/LQGi2dnlTf7Z5
96xA25j/D6iNUOmcsq+aoenPUe9mGxM/+rsoh/In+rfTQwKd+vMo0imw/al6dOMQhNGxZXyDkMbr
xzDwMbQwir51DEnADx9DTv4fHyOxvOq3j9HixebM8J687kb8npsB8hUoQhSPYHWtrkzgtqJGlq/j
ACxf6crylkx42+Ibn7NuR0OaHk/AKtFQsHGejr5ul6/VVDQGoMccpMjuZCWbnsX2Q1gZxRVbLQAT
hP0APQH7AXrJ+KlDBOlItjaKFOpXcV2B5PgBCKPi6oSv0yEJhnpiYiObYHX6qROQnqQDV2cZ4O+O
1gNdqkZO0k/IreQMiVPlATkPVHsMfa+DpXJDug6WgewCSiDTCWyw0NTTv5OZQ3rwQFGkU0NR5STl
qW70K95bwnVS1+DDlIPVnnrFoEIHU/Q93o9BBp2A/nG/OCCNgGj9LVqObVCJ8EZU2Dkz5M/2VLzL
M3BfgWHCAxkqcNbkBee1v6dKX2FO3RoSBCv0yIfBDByYhjheheHg7arEaNkGfT7VraGM0FTwdrqL
dnipDnRGXhMsbiuhvI0AdqYbRLUvQRJ2mWL2aBJLrRpJR38kClvyqdHiU5H6W+Tv86AXOkfWrGVo
JAMsLBxsGWQCHEr0Cji/DZJxTGrohKiXRSqV02GOtgRDly9K88vBl5oMZI233yF2blJLYwApJPIF
wK5NnfvZs0zaGq1+sBM3bZb4YLJo8tnuScUwBjnVF2Vf4g3T+onXtwH3MOReRsXYTgfoyaNbZIA6
Mw0Xb6TiCldMADvQbrHMi/g2MvDgEmJAp4Uq8/h+GG1GVpgHqu641d00Sf78IWpwU1VbPOTY/V81
/Kd1zEHhwktca+OVMQqcjdrjMz5eG4n/Uipr9Cb2bFReG5nmXnNLZw9g2Qk0PG+gmWJ3Jy3Hfo2U
aszcwOucGaOJSOnYQPalBDQ95kfyitw+SNBW3EdRbNEaZO4hLXqKC6xBSzLkwYBHyqDuHlcZFKy6
+KGWTQP6HQCVGpbEDxWI+0HW4q0nCLVCOY710DQMQ3fbWM6rN8O2mqaS6W/zVQQ5XTTYBTY0adA7
0LqiVv8UPhOYu5XVnPBP4TNnuW7H7Ym8k6qMkxfVcQTHUDpYvPRromHsmu/n/i2Yfmu4q2Wn4Vgm
7rguHV971CL5x5kczVfb8Hb2IU5LI2018nbc8TJjx3j0QLqjvrTAQdzLepQPdi/YEaLUOVQN8eVs
QffNsHt5Z6cvc/grfkjBBTr11eDoQe24SBCBxOQ48dg8SlM4m8JK2Ypsi+NvQ+QSzGZF8xY3Kydn
I+KIfXQYav0cT9yN8BgkvjQjvtChqPJH9K+6QDz+MtEZeN38NTjl86AivUwy1ikHbYrjgQLt9+gk
Btg9d74tZiajZLlC4VavV3BtYLcUa5y/NqM4D2jGEuxoxUM0FHtNA8smupfSVVOM6VZA5RNacp65
F5Pe3Oqq0qvFhX/UO0AMVKUXT1p+z5FzgsxCA91WFUGOglt7Az1k8yS0F3cbDnEzaUzhLeRIxUrL
/fqLqFGOtM0iPhZhXz9Dj2y2txIqRRAksoIma5svNd5VDaOq7lkZgq2okEAaK3uvpqMDKlqmN5Bc
fYic7gkiF9UG2nvZw6Aj3UJnZBuUTSobnf3vxGkV0gulDq7pcYyNtc8m0O2rO5q9m3opPltmLI9S
B2aZrFleGOtxwB2ljhn0K4JuAgm2DxEeDQR525anxo6ELiaX3dpGpd9nxZjdJdz8QWaK8hJP35WW
JT+rKN13d6wAHkZJbONdE93MNm4CqMfbD2Sr4ngzosnxymzok6Q2qGBdoK53FEETLIl0Jyluk01N
6B2wt855AM+MEoD4sgCs3fEz4NLtPuxbM4hV6suF3Rb2e3uFbdGLiv+bfZhyqM824Soe4+42Kwdv
m5l9FVRlXHwCjSG7gS6lv45DUXwa4hZNy27krjQfw3QKkZRQOkcUbDDw+fTFcEvOrE6n+wwkZBFe
nQbobG2KqDIfzW5IroMrhps+czwdaThHHGo8LPPVYETh3mI7w+a8/0EOrQLd1bEwR3GYwyHbB70Z
iFABjNWAhWWqx1srqbpnsXFGa3jWNS4gODXmUDPBMKo7xTCpQQZWDaFKWkNcAa0sNCxGKJhF9vCA
yrR/9TrnTGb8dcFQFAHkXmctlvSgglZACOaGvK4hX0JLim2WY3+3PG6RHcnlKkGGBFoA7x7D9LRd
Hr7hGKim3ncB5ItJgQXOCTIvZzLRRBM56ARkSCcL7O7YQxrDtldVtqIbxX0yhVvRxdGFTJ3uQe84
bn+Qj0zLpMX2+yQxTs3R6IYfFP//OymhAiBdpeMe8qTuePHTCFCPmg+s+Sbb6KileNt8KENRPZZZ
+I+h3roat01WHl4mz6ATZPPQ+X1I3iUYGSt+XoZDho4zI4+aja/tQ0t1Fo/Mm+4wiqjPuP/riLll
uRpyp7kHJMRc20VsXj3TkFvISrcnEMH1h4FDLMd3PX5BfpltNAAmPk0NhDRk1bTfvCbecwN421UF
ODdICiAUWrBvUN6JPzuma64zlNvmJXtN0T665euSwwTAUjfYr0uipfwU4bubCD581iqzBzUjziR6
8FbQORg+lxzXpLNB2f4aV7EJNLE+CEvXoyjiLal9h0irnB0XFBcNiJMDGrZdC6FwKHKSUhhphtWF
6Z7f7CQt5iCBgYdxluJd8OyVkA1e4cQK8fxZQapjPnnv+g8xOgA/h35K2DbqWLeJJzfcJ74vP7uQ
s+6Gqn7iRpWeczBEr0boenymsCTJtD04gqGzabmr2uz9mzQzw12MZsUNGpOtIBlq/F/X+dRtWJVD
94PGUlgdaEUsKxghKgRdUGcKmO7ugGX6Edoy2hNvPUBX4kJnb/bFRPbJNuZ4orgnk60AIyPseKpG
e7KTiZz/1f5hfXzH332e39enz+kTouNt7cG0tz662raG5lj4Qv469CCylWZ36coMvO/N4KF0Uabf
WuaGWQBsO/I/bQeSETVhjmFTCqGX1IUqTIq79J9LLZa35ebpKSh9nbGAQrhSQ7AqW32LeL32DS/f
ko20Ezown94Oub5ivQlebDxKmRUZe5RG9Rk3Nni5tbK5151dsMx/Shr2+gBO69ewGUamwnxRdWew
hjifsl9hkxj/WO33MJpehRH+ix18+9mEjTEUmC6itqFJzxr3mvDEugLtOaB/GF/0Sj/lAswWFMkt
Jm4ch3ngSjSxKVHx7ZSA6jBuwXVLMVKznVXLgaYzUWOZY9QVwL5sv7uCvpnD8yGcTqCNuKNoWnb0
cd9ic3FI5+NhdIFasUKtuMmhg/mk1yhJhG4YnWkIqr9dW4jkQYMi3UMh2UaqHtcsZya6nni1ouE0
GewGZMz67M3HGECYsSxvyEtLxhDcONNQLSlzcPLRkiXodfIuEmc7CkGLovlIVsRrk/Im6sDbAjBx
yMGdKJfSRfUETbwk2tLQyOLhaOrQLOqbuHyMUDd6sPI5lUIBbQPK52U6542+9t0uMASDSmGU+tex
QauaqdRC66EH7YQrADTuerA//BkxeOLYjnjUf4gAcgppcVXy+MsaLvbvmzFh0IfHO0thBkDiIKXi
MAvHSdHu96m2JSL92Tb7/ZiDZL9pwQJrl5qxsxsLVQkTrKboCG5OLg1RMpmHhLAhTE082LNpwdS8
TSK0DkW9mWhEoW8TTbQjnOIIrdSpWV26PDtCftB9ADTYfXBN8wltXO0ZJLEuJMsbL0B+ewzIKVzN
P0ukrIRykqks89vKzU2w0mJ2lthpgJb6dkvTPZ0b2Im23+bZahKkNHaA9yd3ZNK9Hi9VIH7e0ScY
e687xtADXpGX1jBRgyt1s7+Saag1dBANbnZDHwHq2s3BNh0dAJBfnwjMPlD90u7JIvQCqk/TtzBN
+j0l4DgIcndT09VzAm9ImLjFg/ZKTvqSoRoL0fc0vtIXLM4E2j5+n86Lut7Ejgn65jLz9gmeA8Du
envhN8WjbablY4H3JDZm4yVqGL7jtmmtbTPmN+QEQnq6YSBKWNOEt+m4XxUgcZVu4DlVesvYA4Em
TDyENoD0TmDfAd991qCo3A5j8g00uF+dDvo+IBrx90UMNUY3z40XTCQ/TZS15m3sFKCZcqPpqbm3
FQTf0Bp5g7K4oaAX/Iq6sL0K6zbfemAtGCCD9LnLEga20xwVDFVZFErKRdmBrDXf2X+PR83wbPpt
3O3RujwCwpoBqaAyfx9ygLWb1GuWoKCxON4lC1vKBLoDWDXLBPfwvq/ApTGEV6h4hVfHQJUFr8f+
roeM7RUcAcj5O2j9Gjz/RBFmmBp3Y/d1kradrnM/dhR9+M/QHZx0bSt24FYtSbG0Bi1pNy00+9QV
mt5E8raDenfYo+lN7exwX3Ig4xeJPQ1bU9/EYIX9lGDngdeWP8PoUdHbUND2C/HXsEatRkDmtzC1
j5lXIztdVOssvlyUVut6MCr32QDgBITJdmLKsiN0wfJjYWjWTgKFcImHCjD2yvAeuhCp68a0qy9m
En9J4qH+2aTQu8vcMV6xERDoNq5+dn7zRWpx+aVoyhTSOJn7IE38mGstzi8QqHi9SmOM76/iWEka
oA7Wgv74pWH6K2sMlKaHIzBbxBHzzgxtyJlW5m82mqQoOLzIgMSG7wU5cm8PEImpDjaqMxDmsa0H
skX8sxis/n4w8DjwbcgOtxO4sJZ4SF8B0sh1vKW2RnudD8+9mCBaWll3thydA1Mvqw6wG1sjkynK
2BO/oNg+Au36u3EWjycjU5FpYB1G7nk/qkw/6eAkWU5cx5gt/q+T32Kq1JdPiWhe6B2Z3pbpRVn2
EJvnob4n++B7l5h5wD7k05cuguzAkt6lNLCyWybEzi0n2lLngRye6ghKFZCKMDYJ6oyQnEunWxZy
fU0Btv+UicZaxyWa1Vse5Ws+6dF2SmzrVgPidj4YvhmffG4FfREivUUOChkgt7Qu8SPbkq1H/99G
t5MIwnQdv/QD6EKEnY3bquT4+zWVhgQklwe8NMrPYM91IVFpa4dODU1z2/ij+1yDvOZoe1Dvi5V2
tFFM7rrjoPCfXK0EE1b9s5ZMe1EnXla/nhjgx804BEFsA9XF0siNp8YTYhN33LoMBrQFsjYpDigY
gNEhnPygNqGKkBphuc5rkO9ESqiuVGedB7Q3gDwY6waKfumoG8G/x1AgHdIUbCexil4Wo7O4+FqW
wsd2i51oy9lX8XRnatOJZMiy1JR3ykc7TPK1Jr4tanP65vtP88CHApb70XppIcuwAvFR/BCz0NtK
DxibATSGZzP1k6BruPFUad3XohqhZp6ABw9vdd9B98xWo5qkmb8mAXw7ntHQk4JZU9OfpnGcJ0FW
dZ7UVkhoAW6ihX12TBpbW+fTkK6Rc8qOUTiCpJ08Ikzl6ym5pkxHAsUupgMbUUArVVtlpaERPDEg
vA4tsOTkh2DQ0Are3mtWWq+rmscvshguro1er1U/fO25J36iZeqf2LO9Jzdn4GH2RuuSuXoG3Sce
H/CXrc+ZZGbALc99MFP+nITRblL1IzoMlfSBrYnRN07jnKFcnNnjwaAK1LuYN3fsxfJAI6FDcV5I
f9oRJKgaoVPet8jozQghBR8CJcvfbdwBAwWJUlMwxY1vcwl1ROtR3L+uZ7d4R/cycQL/BtpTdFfb
LBmW3tIfwZIOzI1K0pQWQIGV7YCqTKGj1YEmhdB2ChbblPq3hvbSYNt9SDy/xi5Z10b8DaPNPByH
wrnIoUjRuZv4SBeAOClRB3KAyS5cMbuMd++i8ba8aWXen5dg21XE3ln98C4MQu5JMNpFCy7wZxDE
+Gde1TZbCeQD9j4Ln2vTDG8lx75lA/j91mFgIJtD0HM1rdIk1HB3kcUGeCKIGiz3p9HMa5BZB3Rj
EmS3ZGfdlrkoNoMKJk+YowK30jkAgimfgz/c/Gj1wmQGyBbRlq7YDh1FjxiZJfoy6VQn4sPFRcbB
SC2g+oDNUFNIA+9dXNwbVbyhQDsx0B7EapftTWuYbfMKTNY3LWTarHhV1AXkJgzDukuyqbmxE5Hv
S2bLywQhSGjEpc2XEXKPrhZpP72huXEq030RbjGuaVLhpM3NkBtgHvE7eWFYcp5U6M6Z7ghWKW6Q
I3LmSSFwbXd+KgMTCn2rQnUqOKpTgQ712KyRtPLPzBoM4GrU1v7/sfZly5HyzLZPRASz4Lbm2VUe
231DtNvdzGIUAp7+LCX+jL/++z87dsS+IVAqJarsAqTMlWuBayMC/RVKD0DI+OGHXROYS5qyAt4c
IZ/F52C9iOUW+miQN0Y65w6Y4f4uT2V1Nl0o1Ddm7kJ8BxQoelwPh8LXb9RylYnOwFuS7YSryhPU
UJqEOrgWphu9BPyOBTX/mMXPsnZlCkRSY8ML4jW3sdHsUxOEhPOlkFvCpwGCZkez9UOyC5KkuTQg
VVh7nozXdEcV6rbSY/4AJTfzRK068NszrwR4/9BHB7/S5doF4mKdFP6HDZWrt6DQvOleRFUtP5ej
dUf+dCuCPL5Zh5Gs1vNEMmiuFmSLzzQPgsOg3xhYgiATKFVKxX9lpPHvRibs6nQQ724CsNaTvXEd
tjRqwzzWIe+fzCTatoNnvGbSgJI1r4ctuaVIoWcGNvb12JmH/zbtaGrlwpWg4aJp80Dyg0WwwFoT
1g5Vg8E6d8Z2Qyxk1EwQW//SjFSTKMv0ugrWc28gEZTQ+e8Qr4WnDppChybFt6SmHSFaXrgeChFU
b+IojsioBC5RNfUE2MNG0fRTEymD+JyWbTo1w0Hq57DUfk0zIeNxSUL+g1ph4ziXrtWf2TiOTy1v
2jsNOmLUFxlWdK0z/0J9PZCL13qwwBmAK4JRo7phgbULQLDyFGujBkzRsKG+vDONexeEgTROOKJ+
GNp4SX3lGMaPbv67xC9vKxNg3UXAuweZ8xS0XFl3dBW5E2DD1i4x7RJaOuCLmlxQTVNZjnOjVsIz
ExjA2NhQszOA4eapf6EWDeJYoC8QIOiO1KQpmSduLE0eB0V7knV1eq+pqC0vI3uLBUYHuZuo3Peo
3b+QC5Iy0QUaFPt5QJs3+haFAEBQqEnoIPK4mSYJ86rbW4AuL8Aw4SOVXbqLpPKBZi5tW1uYmhNB
ZKvxV7YYg2uZFcEV1ZLZLoa80UInn8pEmR0vxYV66UDOw4H7oXudnNIaD5cav4Fp3tQHU5LupOFu
HjRfi6vLGAkobP2UOysUXAFD4oe6eXTwx/lcC+QyBlqb2l/e/n08ZGvBEAQvW32biKzbuagWeggj
5z1Kxvwn131kDljxlIMu7W8Oac2e/KEoJwe8eLtdOWDTpWbIsFm6Z+CRWcQuNO25EZZnlmnWi9ls
xiCPX8qqry59HAKnrcyCy2ibAji+QTLKepkHfTSxWk8QyRrH4ji9GXvTxz0SRwXK+yCP9OUgAgDe
om6Ayi86avVupTPIvLMLNjyx1fsrsvimiXVOWhTbIONQw3NsH7KuWbN2GjN5anIsBeM2bN8LxKo0
07Z/N0hjlWxIXp0WQY0M+GzstAW2h1h+H4yyRrGdGh5A7GYaPnp6/YSUR7dOMqz2a4WFcBU+oqlt
vC6ZuFCL6WBTGNu0WRqDAXyH6hWe/OgNQ5TLV04BxJQa+jne93q+0X0wmMagsEYsAIXwnapRySzQ
quAGeUDe3gNXFPYCHTP170I+Un8AbreVafnjkQZmamBLxS1j/1hl8XBgqqyiaj1+cdQZNUM3wH0a
dCdjhNY2WDjAz1gV8kRu5DFqYbFtBchi9wAfiaXn5BUynoM21QYEWVIsYkOXV6PzyguwLxrQrEid
urIs8PsslTjpPyOsMPVvIAQEh3lm/2SN1xzp5STq2L9ABm3bRnjTL2sz7DZg0qtX81JPDXBl1h7J
JEHTt9E9CyBphEebxO2/B1m5B/GO9stwjBOES8fXBswCS4Z6/zvwZmk7R+jdDuWlQG2qQcxB3WKi
V/uxj4q7MbD5Ih14dM5UVWoaAx4tIQk0tT7tTuPwZpXL/MAtcCnOJDOAhULXRxMM7Ko6P1BHhp/X
ushs5PjNAEquQh/OFRjSXsTvUhriJTT7EBy5YEXzK996acD/tUkM2W/ICaytH2NMt7JfjJ92mO1k
xeObqKzowcwtAOMzHfRVdRI/ZE1Rn/DEeaXOMYrKMyiqz7x3s5M1pNkKyrgQWFRNX+ANuKBTOgRa
gkeY6hn6FD0Mwp1KqMddk7Fz3gCJy272wKpLBvzoou18/VtU99qqqEy+p2aKjAXUMeVTaqgtGHC2
iwjMMN+CpOqBrdC9PYu85IiqU3eJ5dBCpE3zPOZhdNa1wQeBLmAAEJJtV1rhhYdCNZVbo9z0sIrO
iFdCEy2skQwDCmsFKpvoQM1PN0PNBrAYuNEIVDDWb6jsAMNWWfzwXcTUVcQ80WsJpJXwLr3PixMq
4tzVpwdSEigBSKRcusojaEEpTx7QJCp+hNXHHOShQXEOXETgSMYDSb9vkUxbjxVqQPqiMu5RSm/c
Z42/qRGlvCOPPE4sIA78foHoFHh2WeKOCzxthj052xYKs5uhBuYKQ2lEreZEOLJe24Uc82Xpapu+
c15NaGrtU9AxLVrFDOOMQXmkJkRqrCdHNB/NsB/iTYxS5VVfNe6u5BAMo726i2+9awoZr2gjT73U
pN367Gy3MjgiqJMsKKvV2i2oghPebeLa0wBSzsWhsS3vqAO1NWXH0gCUXD0yrDSA7JQ6q4c+3g7A
AE0zzQP+nBORIqgSrtIIyx4zA9Atyrv06qd4o/Uju1UBhwkYgmNvet9nU5e4kESwc7kM20wkSxbl
zSrR2nQztctwVJzlsbWf2kaAl29V8AtNUeRueh16gf2hGgy83TR/hhJbkNT1hyw+5qFMT1jtfBxG
LwHY5892VJTdMa+PZKcRbeBboFHViWrGujAFNh+7AILBDLWUVqCZC7I5qgP//mLJAYpa/8H2gTA6
0qhA2kVx/jA6g/PYN4DJDPGdAOXcI1ksbdyDPkJcG2XqLL1aJKVgR/LgyEis6gZKaLVWu1hRoVSy
qcAhRUMjSMkeUIzlL6iJkljj8j9ciVmVuMaAuNTIwvsic1ApPVb5sVWHuLfQFkOUAzM05kc6o+7C
Fj3Iia0evI2fY0Jyp37yLMcSfD5/nlK/VnfVGlJa8dbOwnRFuuH7XFWHlfidrMxal2cBAP7ZybJ0
lemmdezd4lcTpAKlGeLjECa2OJHN9cCv59jZkTpH5SHA1oA42qcL9fSooAOlM3jVcu02p6nGjkVH
fahem8/KchtpBjJRmooOWguKSuVFLXKlgWPUTgOnjNY/c83T/3susn9ecZ7L/OeKNLPJuXVELTYe
n3gYVSkqbwnB6302sd0xn5IWj5W5F8uJr03qRUI8ysz6bDuaPPdmE+zxaju0ZgLEDtmmUw8AlX1i
GAey0YG7JeqZ1QFlBiApfYla7CDA29Ww4UkD/N5LtJeyrYo3bnkvHn4Ib6CCnk6AJ51O/tWlBz17
hlTGQXVzNfJ/mOL/3AcSYKjyAn/32hGOc6p6114Q0UMeZdGmhk7txA5hMSi7lKXuXFp85WfTe4xH
03r526DAM+uJHeI/B/VJab2Elh2fJEfxpci1/kqHNmYZtDKXs2VEIO7qxmpBnkZK9FVXbJa8NLZG
jD2qK43hy9BMLLWgKoJpys4AV4feq6CEuoKK6V2rIDK2aQAiWLLZyFAu6pZxUIPyct2hpn4fsCZ7
HrRxyysToFZl163Un+0yLD7sDIxt+wr4umenwB7y0z77/9teVKhfo+zVlPhS2StQXkKTeZiSZRVo
a0/Crx/n/FnWmdW2c7x+OefPJFKYiMLG3mZOigk7fM1Cuz+SabJHyyJARRnl3EYtSE+RVT7OlxZ4
4GyrKhqW8zR10H2dmjoGI5umpol0UDlfhWsuRwMVgo07IjCYAZJyyUrXXWp1k6MOoA8uUw+eUMMe
dS1PubKRX20GUFAEgmRLM0xjaYLPWSTYfVDQpCb9PGB5Os00m+Y5qzjd4n3DjtQJHNh94mTi1KGM
f9XnDCtutZCZVh548ZWDjdSsMnngmd4V2QCqLtWk5YrDQ+TaZJAeyeZ6IDgAKPyOOic3Na+LVPhm
tnHz9zytNnhfp6VBvoZgViKbFPsoLINo2g6M1tRJh/Zz2qDBVmEosarqW83Zly1WdrSe8ULgIKhJ
6xlqul4nUYiE1MTcpF7UsuF+SU9eiF1PhwribdCPP/wWW6KQ6d0JhOJY41GbKSOd0SEOOCRi03pL
QwOwrOO1oYZQe54hKEDwb3X1/R/2aeYvFxkyP14wj8sNQhzdvmfhg2l3+ncGIVY/cOKfuUi6Zd0n
3gUqwe0JNB4oJxwK/4dRncnBgSrxsmDglK/6sjxz6IisqMPdWtCYeoOyc7VyKxmf/SjML9EI7AFS
W/FP13zsSmP8YaEofQUdW66WzcEWKWLEHhoId+KdO3zPdbtZxKkVXjl37Qt1YAuA2grVoaHEbuoo
NfAvBybqKPrqwIwI1IqOgkD1jbwnm2wdoOyGbrivEBncWKEm74IsMu+MWr81alGbIJVELdlq0UYD
Yz4UgVHQEjJmHhBV2VNRy1zoQk2oOzsHkJ9PneRPdjoMSC0dnNjd/WlX04IdWjsURrv74v9ZP5OO
WnREQc7U+cdwVO8if6zL6ePN9TbkBkgkP45ltp2nNYGpPyeeXFZa059dFwmdHpj8uy7A6xqFZvF9
k/qA/RZQbOhrny8N2yhfWFOjjE/W2XfPAwpASv7TT0GexF3xW9h8laY5g37oPZJBCXYpWbMsfSv4
jdQZYNxZ+tbH76jRq55sIYZ1hEfjqdJ5cTSQXd2Mno1FJcgHFmHutT8tM1xqY5b/Bgf3s3AG+8XX
egT3EXm/uJqu7wsbpfsMe7Jbwr1uKVvd+D7Y3V66RvZbZ+NBDH71HaBNCHSB/ZCJZhHJbnzQTZ5s
A7tKDxVr0jvbi8KV4XfyO5D026FMs1/6EH0TWTI8d7IfsPs0+Mk3hH3CnV2sWceKFyYQDlSuVjvu
Y+ZFx6qOnWUZJgIU2E5zjD1jfGgb4wE8Hc53aDRDzSmw2xP0w8p70LS9kR1fBlGZrpJnDtq6W91E
AFLH3krzUVwHAszwouU8PldGhM2+ZXVvtbN2k5j/BLgGMlnKwWzcYYsaymidmCm/oviFX4sABV4I
OJSI1zv51YD2mrcoc3ziMbsjE2q4NGSmpW9Fi14rdqHWJhupQB/4V2s308viBcLG8mCp997UEaBa
YAyKK7UiNyjOuRmd50FZgbf+EMUg8fyciCNhvMLNlGw0gohgQf0xMfmwyGgWuVf/JLK3UfFxlqkY
jm2+4I6ifJuI36Yj+dDhS7vsw/HYAOsqDO8ACZuF44LFo8isy4RZGCGNgeBAsiGMQ8jN5owCjWfq
JJMbGWfT6j78GyDckSYLnaNWe86S6Cjsov5WxLZxbyJodvqLvav4V3titt+crPnwrwAAWhJ7BX43
3/wgMe/7ENVUUySLB13zwe+KJMiJueAGJUwClarl4F9o6xbcE4F9xR+meOogybRrUcK9aQfL+Dbi
wRsKFr3hFQb6lCbVToNwxjuoVHsgykBBshqJnG7x1KuRTYHAUOiW00hycAIUgdFIC4iKO5FAdJz9
M5KuqTNAFGmkE3n6twbgI3LASg+1F+E6D2v7HgjxZIN/hn+SaQy+YYhX76zGKpEXiCyohQsdetQW
6FUtM/0J6aLNULIxRE1itAZHl/EzsVFZCMRs8uyMulz5pjTvChlq227s2oNbtcMJeXaIj7Oiuq/w
mEd5XsdfsYx4DFKAexfR/ShqMIaVrFSqIvZro+l8+bfPNgrrPz5bWOpfPlusaRDZVbVfVLoV9U2+
bKyoPUzFWaoJQH97oLKvxtTuUUfS7EuZpnKByCoo5Chc59WsWlsxGAMmo4u07drrI22BNDbHrrVl
mx5iZsuoD/BXJ2NTxHhHh85pVCpevTpwobNNE0LsnJX91uoZP2iAhJylK/ozndFBJAUYygLXXc0d
VRW8xY0eLPKa9RsrCa29x8ro3htUSdsAqhIgT04o8SxfyGOwLRP5TesJ1T9yCT328NDjUWLNaf0v
Mf7plJxGOFEKgCWxs5F9hG0/2OgGBHcd5qEGJcjWlYIVN1bTLowWyMAOsKBH1wFE2k7Hb+QW6KA5
dcoSEbgOe404bttLq9y6ELV8avjf3Hrc+VsOKCJkrJh4qvN8i1Ju5PVw521MJxq3uWrKrFwm0A15
SXmlH1LThey4NuqvutP/GhLfuyLR3N+BTRsV68rfMnx32QiGzJWaNhd8S/5Dwj6mLRA33o05KttB
rQ2G3Y0HzNgS2cV4T1tbapZ6kuynja/qRcVG/KWJWGa8TyodmegK1aUeAVfD2OkWhtE5a5/7+skh
tCteEp27QXnG9eOKUKc5hi3iNNloticUmYBeIgdR9QkCnYG5CUsUlReslxvqp4PG4h+JW5rbnpsC
NSw4xDzszkVTFSjlzxwwyHhuvyBjXDQfPpYrxLJsGmR/lTd1CBb24L+E0kJaInkLrXVxFjIAmBD6
UiCVg0SjTIHmR+oep1h5tRswvrULD6HJfkHGWvXQmQekzL6o2N1sLw0T1B9Tr7BWRgmgYY+VgYPX
+LGhGw23UHRuUxv3HJ1G3kNpZQkUzhA3pwNyVJlESPefdgt+IQ5ef7J8GUntMY0NaJYvaa55DISE
EIpXBzNn1truMze7gB6s3ejgAr+URmCddfFkKLgXHchMZ2MkraWbDHwdY6XCsAcJvNMY5ktySck2
+LyGfk9kr+cZ6lh/wu4kAk2fJ/hCgyrZwVcHOgtTp+VgUnBhxH7OX5O1HWsb8F3l5TAbSufNsCMf
MtlO8c9omnJukw81iyJ37OXc4xqsWBkuBCVriYSR5PHHIUE0ska9PNpZ71UgHAp/TbaMesjdqVmx
6XLtN0UgvwQp0ziGyk8E8vQWaPYT9o5fo5l/BDdpsOeET1qsPQMFbZ1NDfyA0ooGKMUPybkaMg7u
JaHdUIRmLqs2MhHjycIFGCP5ex+ma4AUObAfMYRrnCD6JZLqrQjd9ls9IG+vuZF+jwWPB+7JRsf/
sUj3eGl1YMGpUc3P0rWLlyvuB4fjb5HI4TSdapbQDkaNNRVPK1QSqR46uBLIrMF86nrsBtvYRNEe
6DBeAby8QayzfvDG0j+hWLBekl0TIF8s6qi6SwNrvPpOj/WLGhCBKwAZo8I52qgvfvQKyOlKnT+F
xVgvejDynegwSC0/6eow26gppGiWTmZuihGAcMmbc+OGxZMPFOx94wVL3awj4FpWtcuzJ6dviydE
XgFvLMU9OYZFdgFKyrujVp3U7z2vhmkS6NWBVjWLcB+qOQu1ocWDSO6pmY3OuAIWyN5Ss/VKpAcR
4N5Qc4iDBrux2ltZ6qLgCo33yG5YS+pFJl47VAXoLajXc7v43LZYoVKv3pv1HUIGN+rE0jVelM6g
73JNs0awLac1CjLqQ4vFAUJJeRqc8dsKznSmyfIb+LLlzjQKZ1yYVdAhAD+ACd7IsTHMocyszugQ
QhXgEMQ4zM2/+c3DaAS50LC5+b+far7kH1P98Qnma/zhRx2skWLfGQ9BBJFlDSohxYJO5wOIP5xV
YZX9AkIJ2XHuYDEo6asi/2cIteduT804N+nszwtkLTKSBgPL4f9/mqj6/GB0Ffokk3G+KhndurKL
hWsbt1HE2LupDzEPoebkQqc0pCyTFyhvVnvNiotrC2lIB6mgE1eMnXQoBwcoEC0ol4NpfdgknSXp
RoOo0XlQdwCw0aLZ1CJFrcTnWBpRJEDL9cw8z/ZRR+32mOFJRFedOwbQ60hXphfuRViZi6hz12kZ
+8vpip8TI0qFwm1weEu6diY4dsmVkaymqWhwJF4zJqO7aapMGOU6irVqcvE1/2KBhGgLhglxcIUu
DtMZy7qPs7/YyKX3bJbhxsY4OvDPs9nmqmnmWaljtlVgCV0mNu540Lv592XHwE0VgUmdmoGT+vfC
hIS2TM27SHlUkFfbRa3TLamzsj3/vkC8Ja+kfp4GSQGlQBTxIPIFiCgXDb/zLOsCmpTqvRydi+bq
5bst2CViOOGweEHSnFicgZvJ14M9q/snAqQTDD1UWHREAib7bCIPsufVeIcq84U+YEOQOckVBHr2
LYkTdsEDaU0tOmgj2Jwzq33vhjBFpq8FIq/0q2bpuQFYDFgeHuvMVvv5yn1tP8/SxPiw0VmX2e5r
FA3ZQi9y9jr1hlvd8B9SIdKb4zjpDbzX7qlpxyOZIA6R3loA8e8CPMugmteHS3LrulsEMqYredGh
rZtdahXyTK0+TtJbzYuXgnEwaaiZydQ34KxwNTPcz7ausOqll+jpllyoIxM5ii4KFPGQjeaMKsiJ
hq2druarhkxY27QHA/U8X2hl5p4ZPfBahocPnBSjd7Td9kbD6CsBF1FB5rT8MrtRgYY3mT7C/BVS
7Cgl2L8us4kH9bX3WXSaP5lgQbwwQJOImlT8wci3cetgoWku+/KtKjMAjNQEXRW50MEfwQHSGI0x
fSualHU+RPfyXCzny+ot93ZaBdz6/E27utMOuie/zX84BEjB+y+y/fzpeu74d0X4SnNN/0O/L1XU
dbibmmNpH8CwIVUxjdwzEyIJWpH3P5KmfTSzPH1MINl4YLoOhK6yQ8/O0or2MmIdDvCn12xaUBnt
vby0nwSI7shJd01j2bp6fY4tR1tpTpEvBAT4HrreeJbtwM9StdzSHzfAioA5ufKNh9rt66sH0qvW
S40HMnUGqL3CPIyPZOu7sNzlcaEvpwGOGT70xiYQwgATJyB6WFd3yZ4mByduekBUxFhQkwb4+LFo
rtHfyNSNCCVmfVdvaXJUm+SnxOK/qJM+rhYbR6Rww7vp6q0lgTaL3TVN5rFUXnS7vJA/Hfwk+VGk
zDhRq8fycBswswOdCL7QqPXhDUiVFXWSqYBE5sKug/5AzXQsrR2LEawjF/oIEpVx+vhABo1B48Wv
Rn1HHwC0HvohFD22kthTyfhFj63uNtpMXMtRvgfS979B2n1YQxFw2IU9mpHQViDdAkYz8f1TWedQ
4EMF9TfwFNqgxM3bY9nFgK6Zt8ncQYFPVBX4QhCjWX7suEGhtptwejM2P0Xq49jxcvEFqGclDcTE
Detew8cuw+CF8tehzt9EI4rHEkm2nWgg8YMorf+oHCi1jTXgm9181xDkfEscACBTaf9OreyuzQbz
VSTtAD1Qk99cK+62XmX2h6ByU8QpUh2sgXb/mA5QxuUQ6PyphkOj1P4dYzjLEQzGTzTYBFaGn0am
oyRB1ZHHngZmCyNF8VkW9c/QqACXM+yzm1TV55nPkEZEQG1yc1F7T26ojviYbVBu82xx8jMgogNI
Hg+g+UZ5h7bIh/ecRUCX+uYLZIcrgBKNfNf0bfpcdfaJlUb0hnqebFkCHn0RzNTPhTEgtWYN8dvn
SJlBjIJGFm4I2LZl6SstSZAgCnn2TGc8dNPpTP7F9je/UDd0PDfL7EueTXOt4QhmsN2XrN6UY3OG
B80Z3T2l16ZehizZ2tEqlJl85ujImWbJqmZH9j7JFnxEYvdSdmW5dUE/8GLm5cRn5WaesU4tr94D
hQRx3qyY+KywloY9aUGgbfras/L3ECdDlRpgCg4JiJulNNcKO7+MXB882FWU/pe2XCZiEcQiOPop
ZEcAlUmLSz46SLgYckUdyBMWlxgagtYqGfsVMFTBcXYLBifaDGHGlr2Nak4JoMZR5F33GEmTr8FS
1m+m5ggiNtut8ZFM1j0KaYwgcM1O1EkHyUAYhqKuG7Votj41PmazDfkxW2hp4aYTvEXEyzPTBXFm
QX7oJD2jvlCr0bNml/h5vaQmHRDkBTFn2FzsygdgU3k0IBBb2kpKhGx/mWPyUAP+PcffrmJV0H4t
O3BPRoNdPmipcSRuhgDqpLsUtVbrXt0U0OiLVSxa3lUQ7X6w5XjUIf66xsORHaMmjJatN9qnJi2s
Zx106RNtneDFASyU5SoEau4buQVZZZ8MPdx6ZtGhqN59ozumaSBcUSFmcWt1vT22Yeet9DCN30R+
LirL/96loF0d2zE+6HnGH9RA6q/TAho6JuBCVpy6+zTDPG5juu8hAj5R1Mo3ZEvlsrP96Jp6hgEx
1xEso1YxQkQ5/fB1oMgiIMfIVwaSpx0YesH9Yeurns4sbFUlFx7CBTibetWZFf1w2h4q7h7KhNQB
pJgi3DYA9G6d1kZSVuBJ1GIZAX5/Nm59PGduFUNqXfGlTf+MqB1WjYugK/0vs6hLblCWUxpcV8fX
ne8ZuHYhpii/m2OvL0WaSGjphXLXup2205HpvJMoCV8iLze+Vn1/Ig5tn4O9My7kd73KIAeJ+gtN
JvkjR+k9SrdxFtYlZEPxSH7UEvFhm3vpjOt6s5a8BjOQjQclSjTyA33kwM2yk1vVP6ZPrL6KW4Ls
izzySOygWJA8+Xl5KgrNf0xA+HTAE0XdhXL4ruyZjreFGUX2wWWgSvm3fUQiY1EYTbXD468/Y8Hf
n0fHldCHtottapbxotJ7iBBQD4vicdFWTrQt5ABdMw06CJ6vglqqOdtYmg07YNvqW6cODYj1kb2A
jZrUMduKhjWbKjC7JaHcCO+GPfCN2W6wJ6TbbNdYMm51YIcXGdG0zspWvlXfkFtr1lzg6RFqhnnH
U0dbx+osdIePM7L9rRfAUtDnACu5TfDrOXhIHWyakZVPdc3fLUQZ3+Oq2SAQJ78beZCugJ8aLsLz
ENkzimbDM+YuTT5qi8DLjZNHjAgUKKa2g4gc1jnhgUx0YCqKTGdIU0DLtRwhRAvw6iZhAtXKquCO
QFxkAwEA9G8s94xATnHx1eOXC/PVhLLcLrEdPJJLrU/3tq7hLVGl0EDvmtCGmI6RvAe4KzzTdX6U
fpSsDMfJL36qe8doLJp1L7hArTfqxaHm+W43+e+h6NpHL4rbbRAU+T7MHSilqcnIY7SguB43zg+E
9pNVwEa+Yro37EAhSBh1OvicV+uAOeaamhLFe/fuh4NtOVs3zwEXH9qHkQco7U/jfI+cBgoMofBw
gzLIh61iZy1I9jxy13/TrAgsvGpV56hS8YxH+gqQRak9ILqGv4KMw3JFtf8pUlc75HpNvMKg8gQi
xfoWIRgz2ahJHUC3tztrqTEQIHR2Zz6hDLw72GapuKk9hA9rSEPMTRcEivi7WufECoGQ9lx/mSqG
cUi1PrtNHT4wp81O3ZAGS2L0dv+xi8LKToWlNJcQgV+DyzeDKGG5wG1rvIFvQwDzb2ZXJtwBXC/4
R2RO3D3oXg3CIfWoHaIP3y4Co7Fliug+MkBeLQIksrA3HL/bOpR5ejG8QC7mw05ADHBkTnbyH3kS
rENtRI1B26Y7W8bRBkkO5PW8Ec9F5MrBboOikDTLdkaat9/II2pje5tAnG+BxVa+nKjnW03vt39t
E/E88mWoknE8f2e6oIaL3AbqZ/QnFfXXJvUi4i/39PevYvkfvX+MnZ07NVXlaWI7huNBDki6Qgq9
OvaIAGx4bVgPHJAwyBzz8b0I7speBr+ssfptOZ73JDIDO8uwD05AgdfTGJGX2poPqFSi+00f7Hqb
aFGB2JNaAwm14JHqkPmjtdT1H3PN9FxXXYJMYp9XEPexUXkt3byBQPEgPiqxZz9oMmBt3uVPtt7o
+J3KGtw0ubXJHICL47QqzyiC52vAnqrnmhk/qbRRc3/isZW+z2P0eIxWWuC8Chf/TKpaA8K42sxN
v+mrDeSRo03GwvDkDCi9cvoXQr8XRQdpuigYLp7tyZMpsJGJq8D40aSTg9U/6L2xQLagAkIEt0SB
FSbCwnZ5IhmaXDUd1aReq0NtJ/Vir2g+Ue/fxqZuhMxFzkGgqvELlglYV0KA1qx671gJHUtNZZe1
C8KAoX2thFdYv0XKvHvo0a7AcBvmtyhUBQwiPoGp27F/ctQQr0CrYd9pJVT/Bo2lT2FW1GsoSY1n
lHxlB7dM3e1YFtbVSkpn2Tlu9NqZ/D7PCvs3CvuBb/TFe1T9M5xFAvCNLjVB5I93BfgRfIRi/Pzk
tF0A9ED/TLc/2U2bu1tW1pP6kD+Y+RW13UfOIYw0CxLlZdRuHRGBDHeEbtHcYZQ2BD+0KxhswERV
ArWP4MqicmJ5pGY7FB9NKj3E2+Fr7/DvJvUmOsrD/uvYYgRGp+L5CtS2J6dhfO+rBRbQiFBk86o8
OlObDsolKEa+T1IWnwwsPonPIBHyV+AU0dWVvX2vj+mFyBAsLq0tYKPJhryGfPyFKr3wirXt5EVm
c7Dg1WfwUivXz7nAXzF58aZ0N8JrrDUilAAI97X+ElvghsN9Hdx41ICPGw//M2pkkIMKughBF2md
R0DFIY7YWPdt0bTLwuD9t8S3fnQ+S3+ZVYvhKg/lZBW2Snr67voQWu1DR4cgW4h7OmzAjSIHpEk6
Iz4HhvYj0wJ7WlB2qZGfiiT6Qcs02iB4qHJdeFaXHmix5tv4DaIYvlwTmxfxeok+yM5ajVeFYv4i
e9sLlHYouy295exKdsh0Zngx+NUChL3jFkUz+QuDvDg3vOgtD1AGzcDFdkmySF48FFADatBGbwmk
ARwd3Bsmi4Ptv0emRjxeeW698P9H2Zc1t61ra/6VU+e5WQ2QAIeuvv2gWZZl2bKd2H5hJTs7JDjP
06/vD4vekaOcm9TdtYtFAIuUInMA1voGzGyOkGDKjpj1ZkesQKKdHIxPrqXUwYrUJjDT8jFJou7e
jh0AWno4gw7IuSwrn7EdjRqdbG6DwH2bR9lof6tB/jhgcoRViy0MWF4iQ0axtIFw3Ub2mXGilio9
e/Xvf/3v//d//xr+T/B3fg8YaZBn/8ra9D5XWVP/179t9u9/FXP3/tt//Vt4ruVKKaBhIT2oj9i2
i/G/vpxRBEc0/19hA70xuBGZj6LO68fGXMGAIP0WZX4AblpQInXriZ3laVUFMOnPTTyChtu2zjeU
zlE+z/7qjNW8jg36MD6AsbKNaYbVS9ntADWTyZ09henWJV052KWKRTiWaju7DMaq+akNHvFdCCDM
ZZoRxTJaoRqTwiAEykS0CWL/Yx8Fl2myYrjGb2BPDPSs3sgsHY6W3gxRU21yPPSgyPTPaFK1LxDT
T3eyY5ixy9SugEdyuzmEjqVgOgHcFNji9z+9MH/96W1b2LiypEQN2hY///SQx8uNvnbsx6ZX4w5F
4ACoKT6tU2GUr1WMoomeTvQTeNClK6p7irDBeQJVmwEm9p+jqsw3btLQ/XCenmmZDWtoYVZs3EhZ
h6+JqsxVZMX90YEl5qEsoJMxojb1aYLoM35e+5sOhf40MN46lPlwGgmS8ZZuM16NpzaMrBshTDxz
QWlw/nBduvbPP47DpGkLXJowtrNNU1r6x/twXTa2wh8FlMO/QCNccY4y8qLVbJhJU2Bs7oIHo5ul
9OEYWUXTCjqsiKHhq8DIDWF4N4dT0KDPQZGXcDolNemU0AA/JaYFzW8kBO+UsApz0fgJmMkH6pl6
a7yLqdspYLEW9GxYJFNdmovLOKb07cJxEpBtuRrv5uH3swCoAqPYCubIebCepe1JCYtHeZmuaJc2
tZH4oEutqUHi9x+CL2GkkxUy1zsYyfqDVNa8C7VXWNrBDHtDXll1lo2bAvoo1/6/0gnUMLttub1z
W6B8tP/gsUUHz25bXvN+Bmp6hfRufn93cOuXK8ACT1zfHy5KXJYn9JPrwxUQwrgB6FVWfYubbILo
kFOAABiOxjFxy3us37o9teYuh8PlocracRVYrnYqobaOpvEoBmO3d6r9mLnG0UpD2UEHK/9wGhqg
WGWb8BnOwQf3iwpyTvlkvEpMdHLYKAULiASNDRIwcK+7H8wM0Fy/CJZJk7FHFk7DOoOSjXY7B15K
ZeXetUPrGBvIFPI+qh6tFOpZYx0Gb/qMIdRq9BmFH8Rn1wqrrTAKiJ70JdzrQSgvB53whZjJegLw
9IYntn9PEUll93dJBHAyqid89m4gKwenhmgaZFchiCgtWCW2DSwcaOQSmJttsrLgXLLEZAOOvZDp
md/JOiVn9q25Uh7qLtT3I6IZynjFB/9MEoIS8y9UVuAncaFqKSRfId2UR6tZmhDZy/f2hVxFfQbK
GKvLgv1yrjSDDy8KBkgwAZqESUG4JuJ0q03qLhTqQmbywMtgfdVPETSoj3R+0LNpjzjalT7yx2kv
/XSkqYb5tBc699Vn/jht7eW7P1ztwvrleecxrFOFJ/HC9Sz36mpHSTeSXtEYX+M6Xs86NQDplisO
FZBZosbUsjUkVuPiHXDnvlGHyqDstSBJGyyAylU8IZ1MUdRHe5Oahrvurw+qOPO5fj7//KEoEX93
8MiLB+j+pXrTOeeQifKefJpp02ePl57ATeP7AvKcrQkgLWzWIIgI1TUDbrc17Eu2gQ9JT0jiRwfI
j5YLGh241unEAQJl7vkAW1U4oAeJt66zram5JYYXtyu8IfIdNaEv0a5gxpDviHkSgoU4j3Kt53wZ
JdYKjTIdfHUsHDaz5xyc8z10u7/7eqkRahdU2hhB920qYr6nFg1qIbB9ZFbfU41vAAdyWg2eaeFf
kgL6t0EyY9WpGFToro4BwhjlqRxZC86gLNay9gPY/RmYAYbWC4DhqyAooaQwQKoHz5bwsdPccx7D
rjhojBN1DQqK4CErkHmAivS+alF0QKpWA8QUUn5afKfErG42DC5kECy4PSX7y8AQe+JYGhN8IBB2
6aeTtA3c9C4DWdYBdERZMOWL6dBV5QnOnv2ZR0V+z7BgJjXDsQP0yeFy3JLsoN/mJxtg4DM4DX+4
Dxzv6jbg3GIC2gqAQEruWddzIlR93YqV0/AVfgIVihHZALU3GKjJ4xBaD7lMAXVxGvHd6kJvFjfh
TgZ4gAOk76T1UmjTFU92NpVnapgK141wHH9DTdBzJZRN5QO1ZgUV5X+Pk7I9mB08CtwS5GHythqR
Bs373gDHC05X0pxwpyWuF27CLomXlziLRrzWX5cepDiTG0rHpB4cieIiQZ6N1v4/N70RvJTGKTbc
MeXRSvLHSovz06aIYZrYVQW8oNHlQ19ynVgOlmZQN32EmIl9iUfxzlp24MvfiGiwVrQH7Xn3qRyR
P9H8QOoXYyxuQKJyn4Blu+63eoa3YYS6TY/Sh7/9w6NN6iXEhyWGw7mN5LPFbM8VlpDXf1PUUOtm
rO38az327gqmDdW+gUlXRHrzpF5POvO0l8dZvUdO4C63WC1vKFg3097HHN2zzglLnKOXq3RXeF54
0xh9ekSW2147mOc/Qt4FUE+l0i9OOgBognUpnA/BBUAe4pszjtEiA5fUrNwCDslApUdIxq6FgxcS
yt6wNyb0eobssYeKSAs48iLszFj9bWaqWWWgYMM35x/9ONqjEjXSv+8actSn69SMDwG0HzwOJ3I/
gPZTZ+8B79iRVosFudXVWAi5J2GXxnZvfdMrzm0y9ueo8Q94BMafCufkwH75Fl8lvqU92rhTBa58
1EESqU74jvoqr6vXphmw7buCMCufIF/pbw0YTt76OnVu6Dz7pUl9LuXU/4mdw/QBtlGsfWQ293UR
jIfLZuqK8ZAm6S5NG3NnWQFg5pfRue3ABYfb/rSXEUS+J7tftRn88Szdoq4Gb50D07IWugvPmPf+
LmcKtgoMxMIffRTS19Ebb8d6C1WypvoaQSZq3UN1TtttGoukGIPX1MqQfrDVeMjHNPvMq2juz5GT
349hBEnOOAhfrbxWi9Tm3kmkmf3ARfNs637pOtEmhovmNjPAzM3NMUTq0wc3Fl7DQ28/Zlau4CS1
IUscUXNqEI1CQBJQj1Aj0WEQW7mEBWpTRl64/v0tZTH5yy2FZ6Nj2nBbwUrpl1X7YPVQqcwm6ytU
feu9I6DMQRsDqegN8MTN4tInUMXroHBdvcdkSQJYMBa8P46i2KsmxUs2wgcxxT/JKZvH0IBwX6RN
62gzSrYUAjORS5cNmsZiBFNpV5rQUaWB0LLhocdqd0l9Vh/zlUSGBrI8oBgXoKHs+VB6T3DNhkWG
BZU4ahaTqHZx44aYdWIUAHTrwPMCvAvdbF3JTx0TR2rFqM08BXI+kHpSu9O6bc594CmolKTZIbWn
YNeKwV+QoiKpLF71zbn3n+MufYZsfHjmaOfYq+Nayx0PskfZHOo+r22cxp/gnGCsuQl4sTlCSNue
WLdKZAyixhTsGW/tbz+HwrS1PQgdKmH0sFLD0G/dKnSWft6Fd67elEzmt9COgWoFhLlsWaZIfOsB
aiN7eIe5vtgblQkFfOrzOhneVUbcLAE1z4Cv/HFcCcbRNnGN+rYMod9rTc3b5HjsU2RjmiZSFHSo
WRU9HOBjWKtSszYTtbbc3t/OwYkPPXIAwg/UDIwSzJawPdlBxT+FEGpyLfl362vfB2nJx1GWCilS
/kJvMeqShXfA8kadnNxzboNYnAUhLWjeDcVXtgCDYthcJuqXST2NmlCK3VxN1w3Qq/cDTGNvvMnH
06dpx+imVKC4DixdRCZMMYuxPlh6E6RFfaDmlMc5nnbe6tJFexRGEdSkDWuc+uD7vN7Cp0JB9r11
t6YPWkWeK/Vi5zksWKZxOsZ94H/yxlPodOqF+RAsm/wsW1LT9FKxcmyGSp4ezZsM6Cbun6E+9OrX
9peYj0gh2kBueWGePkPICTBMyGxTv9L9pmD/sd8JGaySNZh8GEsfeh3wv6QmNAggqFt46NMD1Lzq
a6dmV0xsb9TMOvosBPnBjNmCmpeNp0ffQ2S6gC692lIzwNJ3nKOr0oyOIAn5RYmCnxeV62AQcOid
LPc4YBW2CPq+fMVacloqkDAPXdT7z0Xr42ZX5auIIVMdmUmDkjIrXktTHKGR0z66IvTmwycddnV4
CvAZ9WOqJNZSRbcK9S0QEGR9pg0gxdEiAgHmhpqYCfBTPXH8HRAxZk4D7W/MEt02iIGufVbEZ0MO
CouDGnLgg4LIRxe56T31SZtHJxPybm0O2tslLJMvcY+VzyIsDA86T+fZz42DkbqKTUttpFYoY14J
uXIwtrW5m9/Zp9+/Ibi8Si7i3cBdz/ZspPakLbGqxBvkQ/bESY2s7LKueCt80S1TzL8AiVFaYJRk
Rud9khftnIItzRAIvXcFUgqgoXlTSVT5e1QwweyFMkSaJWtaVEGUt9y6uDbXtOTyc7vY5kadrGlB
ZqP4No9GXZo/eLhVma48h9pdkfYA03uunFbtL/0FcApzRP/PIMWPP+jj1PRYD+enGjBrGDlmsXqO
owG1pnR6MXmCewr8c2Q4oG7l9dOw8NgQ3sVeP4cZkAI/poNhLmnCg9kF2/iSA82gZ0PUd5kJ0azp
0rwEX02nrpqXM+M9pRZXJzWH7raxIvfkwerW0SXqVPUP3Ij7z6KS5VpECSjWBgCDMMIL1wYUxUA5
rO7gHTJ+gXUzwABZ0ARnH+/SBYfyy0lIzH17k93grQ3Xk1oC8jfCjYuaFGZ6AUS/eQfSlT+iOqKG
9P5yLaOK+9wVA7uZL2YLYjM7aM+V0HTF5U6bRu+Fdv4M5xx2c+m/xNI555sGiNz5fBEo+JASD6sl
FqnxGfroHLZj4HsVnozOtDEhDT+lYjxQy++5e+/HL9SgY0LHN/dWA3D3pe/qPEMGbObvbyBpXk+x
AEWAy4j0ODctnYS+ys7HQ1zD4zkv3kDHSm8uYnZDDXsB8AW9FfRBwDe60rS7DNMAnF9e61oUB1po
Nt6ptYPuTI24ghEsxLbDLTUNUEDhwj2c50VuHLO/yxxW8h0o3LuRS7WEorbsV5HXBiurRCW3r0Z7
V0btZ4WlD1CBUAAg0V1JcrztZH12MxHdXIR4o9Hgt8wvt6TAO8EDe5FAubSFDnKBJ2AOb91F5nvi
wQ2nNX0p2CNDPxEFZ5iCYXHt520IcLNYklIpRVQAtS5zyGwCTwEx09Kx3ZteJ3qoyS1Y6ZQxSAWJ
mCD/JsC3xGzpzi7G8W4q4finwe39OmiNZhmCKGivaKg22JtXuGI3egEosfDWBBEw61bBMPAzwCjd
akJy5xxAJ3A16L1I9+XQADoaNG13Yu7hHan4jZmE92SXdDFUon4s+u7J5QgmGvBjjryDi7rd/WR0
r/ToqPNg2nSFkW551QeHtonsfZj5D00y1MdKP7YbM4v3IVQLFoTboY2R+g8wR6iP1LpEVFrWko76
cQ6KUJCVW1i44xeX5yI97EjZovG/XXVT0+kgWYBUFTUuj0x6jNKY3367PFNprxTHrnYrG2YsIPy5
UQyWKJbPWDe6OxsklSPjeboJ3GRAvi9U+FFBYm8Brluk0If6UqbNvZcI/7vdfO2yEQAEA4yd3J7M
b3XD3+Dumb0GsR0sM+S7b2DEGK1AcnSOoxk5x8hpnKOSNSxyefzgxpk1rULdRwOwFQI0CFo3zNAL
8CGIlllnAtn+IzU3ZMkm9yAhHoQPqBmLv37sJEE098B75zLUcOdkhJCkt1niHo2wbqdFXyG12Eqj
wlIEnWCi4kuUjV9sst5RDyqS0DphA8yz2wYul7WQwcpgsacJv/UZT5/qIRpPiQHDX2+St5fnn4Nf
Y4P5XrqcH30dokPXWDs8Cva9ipMnxL9wX7RfW2Wni44j1w8V1RqkB+i2A9VZvjnA+FJE3kJUsKmq
+JiixHoHV/ViGUPPBLLaOV66rgdlCaxcD5XeUPOyqUq27a0k3F+6Wjvut0DFq+kTr+p2i/LOGsm3
8M5UEWRZHcu6d+HvhiXV5Gw7RwCnnrtRtwlLmy1pGP4dUBofwggrD8h4qDLauiqBdCQkHLZRUk03
oB1mtwnYoJuWV7h4BBi8tfSdz6Uj/xommf1dAG3heIDPLKZgBM+kGr7GhoKnNAhMqxFJcfA88uox
hww41GbhaVW7JXyAWrUGAyHe0CDEr2GhY3gbGqSugMOKpkFCck9NgyX9QQbAAad93EA8uU+ek8hK
jlNZZKtCgrO/KWuWrlWK4l+YoHbIhI2KIe1SJ21iPTzvMZiigByLUuMlhpp43NpbVwzGTewDeL0Y
RKVuQhW9wMTVO8Hd3oNyE/agrGcsWVyAIqGbfZwPO7+CmS1WL84y9hUeK794XgRws1xmSPGUcKGd
Pk2AuuLCNaMzbQLjufVL/95A0vncyGw48LF6u4xblXDXfTGYK+ozWf3FzYcIEwWnH4dtMir4bQfF
lwbl7pVnm/mt6plzx/nYL4k/8R8iCiD3N30hXiwsz84B8p9gFpjP1Ipk8KGlxzDTsOaxnBvrS0uP
jbYd/50iiXtI8ja6b+txOd9vZYKkP2iIcp6ut1BKPsN+8OBDmBY3KaxiteuYhKB7BYXyJ9+ouzPj
2Z48ykQmh9vSSkDF0VFR0TvbqAyLNY0mEWRnwrrg8MSAmimdGs5HyT1vUA//sTjo+i7fVn70/g0g
MpFuG1DiIJrqQoRzMs9t6oABlI0wZOtsVPo4PNzOtEG57G4ocrlu/PokSemgqlEPBioUyXs9rZw7
k1HmW6irxSs/iPAKsyH7CXp1Bq1s6N1A8qo/ReGeei7dl9BQy+DQAAxjBx3KgK7edoUlxQ6sJXON
HHm98Gw7+btWGwJbOymwV9xummeZeGzd83a6HaB0dXBgqQwd78ok3dnxzUqUpuJ3zywA/7gL3A/9
YrCiYz7lX9Mgtc54+SxZYnlPlGmBSM7SgwXimVqR77zwzvfnvIyJJOiya8v8hga7oIFpONSQttRU
lt1sI+UAXKDPZo8Q+XdMw1lI1683HbwZkdL0UCr0K3nLBCorQPLZC0Ls4N576HgcPAsLL7AC8r0b
QMrL46h9abCa3taVAZGmxEqhsJW0j/4EEZY2HMddpOzunExuu6CQKEa2RWG2kfQG/iJd2BwnM+3+
kAMX/2Ey6TDH4a4lcElZ/Go1ZvljFnCvSN5gL7mwO6h9cm2OHDdmfFPUAPrDY7c5U1/h1BwP/aTd
UpMGJgvKgz8fNRh8B7GyxniUNuhI09IdvDSGwOplB6V18MxZYK6RjUJF2LGa+kAbP5XlJpfsy2QY
9SELHJD2TLh6Q3sWGwqhJswgcBztXg7+cAydZxir199PvjnV9nMCKxEqyTEdvIdM7kKwS9jeL79X
XbEaGqtW/2p2WbpJAw4ZLj2f4HpDe0WY4LWuWHOulBMBv4YBpScVfSkxgDpADakTK1pQJ0Q9XQg9
Wc5t3DlYAuUBFqM2P13tdWYCwR49CtuQ973/eVxvAkgkYSNHdUrZZe4iFEis0bKYmoGI4gOtoakZ
iyH60KTRS/Dl2Cbv3MVV8KUZAEqGt5kBYYSBO7dunucnd4x3qSZB0Ab5emuZegAPIgELjsfkZScb
BCFhsvIrAEfGQsmseRijztwVMRaRoStirAssC/5Hnf0t9hc1/trf7LgF0ywZopuC45EMgkUBjGGS
vQQjHvlGOPAtNbPBeTJA0wXbD8W4kFl3kG9KX1SS1zvoXTTruRlN08Lu/RGszW78BIZklE7ZS59k
2cESrr6ycWqjSdUqd1l9Q6PwHoAeVVY9K8UGLCfwDehkLIU1JH2DuSm8J2g7ZA+tl5XnupN3kLWW
a9i+qX0bJHxVDVCgSZPCv1fR2AKrDLUp3ByvCpjZR4tBAMNWPNzUMqreXOer0UCm6upAv+Wff3/9
E7jpcvlLMMSRtkFJ0rJs4F7Q/jl504/IY1WTjHejD9UxubTgD95N4bZwoO0BLKNz7jG/ga8ltI/6
Nr4H/7r6dInwDTGBqmAOC6Qgi5vRhKoOUspJvgzhdZi0eQBBwjx8lCwtb3o9Sk3aBOAkjZiF34aY
KD5ejs96GUOykvOvrD/8/p9r6qX0z/9cwQD2MW1XmI6D7NzP/1yU2dIRpIpgB5grkhtWsZzBgYCZ
e0czyMChgZx3pTfxFNSwpER/h9JEJuGVuIht1CWCtoNHDHOAoA5MazsCGhWuIYX4U/syTvJkbrX8
/b/Eu0JxoMDJwFXGgxX5a2xt/R74kHXrcf24EHzNHmdqiV1IuMnk4hN49flDIMbuAQYzzwTiVXVm
bAioS00dBZGx7GEsgnJnht4XMJfbNR7hGbw+AadFocdfAUnYvJhtdaS0EaDc5yxi+WdpFO0a8x6E
jrk41M59aOTVPcq/G8jMyMc8t+Vj2eDLdFHsH6ivNoN42xRwLaZROqACTEwaDQzhowQYqEqJFfzh
0yUoldF+cjL5aPsZhPoHH05PyD5Vy9pHiT5sHoOYycerWMHva9vcuz3bXRFSuE7nmS1AY3qw1Em/
qQugqd2DqgfSBrvlQv1d9V761OgN+K1FJSPYVqKR4g2+6CCYf5N6RfZkYt2xMfiUr2mUju77ZD46
h+X8aWbJisJka1M0MTTXkvpEmw6pfGCJebOhgdJk4R9wjOJnQINkzOX4XyKFhLsZd/QVjhF4WHOE
AVrwKAGsXlgVnlY9D/mS1PFV+Yl7tfmFqAPC6IbbQPrDnRF6IBYYVbiwo/jYBW2J5FhRoKoMsbtD
ELn/7FbU2+gABem6JaQioxUF0UE0QM3/tm8+WcBif1vXLooYo+UmO6efOJZHLqaJek8MsVUuMjXq
tA4r2U640f4y/EvM3CGq9k/TqJ/ByvrHhG2hLZjteibsU72raVQcVgz5XeafHaTZXgEw8xZcJu09
1lkepEpTvu4SZCJyJnHrw5+AIqoqhLZ8L3r4ssMuHeIXhQvHjK7Y1WDHYy13rDQm+MMG0tjHrk3y
IwKom7sMVEkeYp4WTNmywmPwiJdm+sC9GBUgTR2kAZYa7wPQFEDe1/XHN0O02TIqCjiw+V7yYOMJ
/oeHjvPz4xO/Ct4VTDrchFE81stXvwp4ACLImsQ+s7yMj5YNWB4ygDFWHg6ejpTjCmxkZIbiQSGl
uiKgBW1UXg3HC/iCGyXsHNzGXtGA74xQbxvsZlVXkXHA6qNekoBdLmEq1RfQBpFa5y4Ktk5bOJ8v
UbUNTTWHleD0a0Jj4UewclJGsKNmq/t6F7ra4Wj90kdxhSZIzsE6jvpG5K8OgTBeCRWzcIJJPOIx
DICMiZxRI+1yTyOqnKq9X/VqSaMfoj1RY3lUCO82bE19CYxvuJyKTWTW0y6TfQEBA3PB8sHGMwJU
2DX08lz7DRB6SMhKd9HV3vBI07YC9hkQHAG/RwPV9Fg/FuNj0oBM2ql1GGRIIvXc3/dVVNy1jWrO
4QRgh5s6L0nWNmfqygG4XiVg3gOniQga4AmEvxn/8vtrxJS/3Doe5koeFiCOJwW4Y1f4wtFjAGmP
FqZhISoSAJR9jupKfc16SOX5g80AbasUROUgWwlX2PArliELqNL4rwXEEDax4XR71NXU089HelXH
QLsZb73UQNJQL79t4FzBpITJOjVdNa3Dop0eu9CBF1aQbRT8qz8XuZEfYW6OiYlughfT7FxHe7Pp
ZlrBMrt05bCjJuSx309JTaSR1goCaWvXwlVOOtbKN+u1muzmg2EIPE6A56+qWe4aWOxpj2kSUMJk
GCJT2B9lleSzYUhaVPnJt+QHw5AiGOp126ft/BH0OSPkpKFWasbOq2k67YON/MYp7uDaMEB6+tVq
zWlpM5beQlfHeeJBuffDgr8WVtFs8CT1txQWRQW8NqHQ0DcuVLqwgAeXG4fbovlyOa0VTOAt68Pp
tAWmbSCQF7d1KyaoHebjeiy78ClQuQBCDhzTyqn3wBYD8jQYSC+hHP0NoP9skU6l/xx3k7nyjSE5
ZVA03LV5Z+7pTBIV8g9n6lkanL1igKUGMG+dPyxNv7RAqQYo7oJ4k1UzrmtUMpdAH76j5egAihtw
lMWYNZ/DVdu2zOqTG4D3l4k2fYuhvzTy3P+7iZqDHCbvFdJ79jJyxhCqv4G9c5qK7wYFmjmKMxa+
gZu+uaq+qf3sGUjo+MTwOHwYQedBjixA3TbvnoreDO7A8Myf8nSqUWUqui01bayl93UHuVNq8lxY
93XNNlFr5Q8AifBVDkzZ2Szz5MRKZ8vHwTlT16D8ZuWb/rSxdJ8pSlRJijncx/rkziyQgtIU44o1
p9BK7H2rGY4h6TrovmZwUL7oGGxMMFlyYTj6amT8QVUSVNS83lt+VX5Hkf2LFU0unBpqfwlymbgv
uVVvRVIbULGaYDIE74FNodr8/J/Ok8T7IS3KLWh23brs/OCQqeJMOSXKFlHeKDPybhHWSYZbChkn
2siez7H2hKeUq0ooyQzjC1aOq2nMx+cohqywW9ocCgHgmWF2K1Zdn+NFqi15ZVKsIIc93PQzVLPv
+vhYg76wrDnzHrzQDreWW6hDnObjbWwCTAnwofNom6C323nofoUS+BroIvE9aL1D10BHgA6HiA0K
50GotpDhmja/fxJa129LzBqw2mB4MdicY6l09bZELatszMHo7vqRgxjc+xBFoFIdTBLvvbDlO2Bs
weOjvq4u92HTPU2NXW4g9GDsbafgD1GXYT6gYfo5rkpIoonPlwgozwaQV/HV7gJcaWENDtZO510j
2pP63IFRHNQ1wCl6HmFBM3PZAq9514aNeU8DDLz9+9//DPx6Xqp/Bskwb9D/2Tbxwj6sVJwBWUDT
Ze3duxKr42n/A9zyzMxtWE+CvDbDWi83fRJYK6QCy+uHAR1RJJCmpbs/LODCCn2H6A+LK8Gv5jlI
n3HXxV/OxcND/MKXgj8C51mnort5Qj/5TrVsxkC9VXyZaCo5POJi1Gd8tv2nm97xFYcA2K/dAdyG
525mtepN9MtLdB01zkqqMoOz4LokNq7jqWcTbJ0ElZgxrGF3D6L+Kot5eDaC8n1v1H19C3Fi5PvE
atR7l7gsz7PFH/6OlrB+Ti5KyUysnT3PMkFvE657TeFjrMxyR4X1NmmB8m2H1FxCJgnyXb0MXlTq
wf8TmHfXqSATL1Diov4A0hoboECgvqGy8MVjebIABcG+A8tkfE4hCkFhWS6zQxCCc0ZN5AzbVR31
DI62CpOuoSluIBfwFUpT0fe0uMPcAw+2DNwYB/T6V8i7FUvQItuz8IHmSVlZ3jZJ59xAQaPfNpWY
7nPY3K/wRDA/6/N0ja++T9P7eUwDxScbSgpFcceDEM8h2Od2d1AZPbpBnKO+C1qd5sa1sN8L2uNk
PFd9295RFHVTc2zLaQfrhy/UT100SJuxK4E6wuxxOX8Cddb6lDUfukWbZcGW+j58mOs0W8DK6sOH
vhSJytuGlSvZl877l6KPklC+3ppJlc5fdO6jGENW+aqTSYd176/fuuo7LC3AjdrihV3uA1bfWwlk
szeR4BCndxMAVWOUqG6jwgRXOeY+PEJboztQO3fzYNkEXGGSNK4TYMryZTnF4xLu8Xgw2U366LSh
c5yEf7JFiJbuahOw6eqGyb3yZAryeiAOhki/XyJ6yb6XWeTgCSGQydZHQoXA2TdOBc0SfQ5PbxLA
S1q7lUeKEEkZ70AMBvtWD1KfFYs1MiDh/fxJqTdu0nGcAMbS51CYOEVTdHKqrapj2GTqXrN2szX3
uLOez5D75YMF2tflpA6fkCRUotjSWcVU+HcqCW5cCfDkElro0dIr/HEHTD4d1AS+uB2a9DOFU9cA
TZNFAxdhgMTwmT5SoDcG16J2ukmbMoCZUGKbt3RU4AbGrirwN6FvRX2WCS1WCH3cUbwSCs5EPg9R
cMM5xsF/00jkWxfGmMhqabywAPRRb6wJPoATt7x1Y8swWw4GCncKcrEUAoEVC0ltDZozzXxtRqLZ
eh2s1OvkS9InyWaYhNoLwyw+JZOP95iTfIH8W72ym9w8WH03nI2u+8pLP/4CUSi8kbKG37mBF58w
yUEdWA9k9vC9Kx3jQfl5fDvVTbKiDwAt+ADi0QsET8Y7+JS2ewdp5jV9SOI/5YVnwXp6SLZJ0Xvb
Gjy1FxDmliOr/I2Z1NDV98BhN5pDH5UgXrfIKS3xdIn2PHYYDCbwkyGBBcjnoFi59PEQ83mQPdAo
t1W3srGA3FIzNDyIOeXJ23yqCtdwiaX+neu17NFkWE/5JvJB1Cyzip2g576bY5sB5hQlskVgQlp/
0dmcwjG2nujlEos5/mgagzinABvrrzX3gBCwTCH3NX9V12iyG0x92cLSIVaCaToclKCZjMLNgLTe
+3fWqbUISgVb+h5tzsStJbL379zb7glaitn8nfXlsIGxS76mT00k5Dsnx4GMiP4AvaHvLcy+n7/X
774zHTTUxi/fOYgrBhPTPDw12bDpjVhu28rbFxAmgAB3W0DVxgDTZ0G7Y9JW0OwDIbxQjtyBz4UR
18gh1Z4lfDm3jQY4x0i64OJNWhRHn6OHnOTGV+7n2AqL95MxeCuHtzQ89xadyRYATPuZEa8AN4Gi
QfwY1SVQBBUsLpH0Th7BoUwey/Szi+vpgQKgmGKtGXSk19QsWGyecTAF0iFpMrqrPuyzDfXVYF8C
6raUjTXu8y5Zvh+G89ZhA1Gitky3yuySRxbI5jRye3uJSMuxxT+zzXd0LmBjPcB+/j9l57XrNrKl
4SciwBxuqawtaefkG8J22yzmHJ9+PpbcLR9P42DmhmBFKpJVa/0BbMqqKktg3bxgObQOR8dHz6U5
yLp8VIfTZMafczV3B9eo0jUBwnhntqN1VJM8O4djzYJvXAc50IWkqF9nNc/8VJTTDzFv09xpfk7p
/J2NmP7mFjCr4zrIEcTE9XNuTPYnehs+jgEmWuBksi9k0RDKYBCICRbMrf41tgxoq+2cPckrj1Nh
HeMYwgS+qLvStfFW02fnro3FD2PQKzQiFJx9bdc6k/UIt2YZakiJB9Z6SipvpQau+6o0m8rElShF
YuarG6qXIisX7Qc2/+7IhxyjkiIivfhL6cLvldrbH/aoJitzmILnBnNegGnYcrjG/OvaWJiUxz+u
G3Wh+4gYLJrhQgxvSCTi7qAhp/If1xuqCDHzoim33lRqW3R7jW2NAdI6SAN0/3qNddvUa19RJfeD
Xm8+vQafEYFl5l5lS/zmmfaxypZZa09buXPRnY2x1+7zKIHILkcS0gpENT0HnlYeHTNhU7UMyPLd
rMfuF3R1063WDs1hYau9zJ79INuhOBIa1KrhIkASXZB2z1bXgV74yKbOeeFv1x5GVSTbSq+DL0G9
vQ403H6jdzNpcpVAySDqj+sLQTLQV8A23iesK886aYBVsbwSVJuORdTlb7Mrpr2OD8Y2a7vuE6SJ
LzsoBuLkSqFlC8y7evLcOAROwsjGwrmiYdXwECIAc7J7NV3LBsVqth53zfeOYOPOxad5J5JReS9M
vvllJP6e1XoWbop+BXJHttJX14+L7CCYEpZ9T7bidncBSYnrlHWM3BHxiM92tsPdOJf13h7c6W0u
9IN8f0mGqQxMzAx+hOKhPxbr/swj6ZWcx2s1DbkfuVW2L8KkJUgvVT84WC3OAYGw0W1YXLBkgxY6
z8ro6oflaVorsfVULgc3ZW1XGTEwlOXhGkGIeCrd78Iem+sDtcyieQcq3FjJQbJXj3ThxHLyLEv2
2HnH0V3wM0Wh71jmakfko30HSaDX1FSUxyQs77SgD99Hp+DDQen+GtKqaw2NJxVkpmy1szBdK2SA
wHcQ4epRDU1LV73I0jKjjoTMa77M2M8E+ZdOVsV1/3bKSEWyMVHEPQFadU+d1bM67atR3w9Od68v
DXXgoqD9W7Mylntu+jZU1xgKEKJUEM0s/e/TSQDzaufxr1D7MphhvA+6PiOW4hkJLAXRrsBhGLsK
wmayUsJ0p/eucWkQ232aa1XAolfvf3XOFfJGY5etr2WdsJOvV1V7gNjBZE3+HNpq/JhGXvo0WBZx
Y+H96OyUNr1zs43eNvzM5IVAzn/vylYDOQQfCLFH6I2FHb+noWJvMsUDQLMUqyGw+BUk5UkWR0Pf
I8DFKqoIFrYx2MQpT95DAZTOKFWkVF01eXfRrtrVavCrNU7HZI1d3XSQrb3qfDULUd/LoUq4mQ0V
uda0Kh/gmLzK62S5WR3li8qW+SPL/PcXJVszgljyRSnYG7NYSCpAjQsfb6HiSViQLOaof/gBO5kr
VEjWXT1UfpPFC5WAOO3SyZH4ottE105yzmjpZGXZgmwMNySRV2gyxc+I4MyvMMY24OK6J1lSh4Il
WmQ9ypKrGQdjVpNrCUbdyQiL4UG2BWCWMSt072UJiuEzzNLiWkJS7r0bHe0i2/Iw+6YJK7o4MwrA
agA1GZvx4Xy9hFqnPv+N4CRbcZeu/dybUMNZXhyMYgxbtNS9k605z3kwcibhftlqWwH/qdQ5Qs1Q
X23AhKtMPbd2nRzIsBQvs+3Eu0RRtbUshqnant06+HCgBPIrrhI/nAIV50X6qi2XKozGO+aNUryM
SV9s85hIr2wdAiM7NRN3tOvYFpMoN32RXQE6Jj7xXhbuy0SiG/qNYYFNla0e9jNHKLRpPTSX1DDF
Ok0ybQ26v7lYVUHIq1tOY+H2PlzbYHutrIRHU9VoD3HWmweS3ZO5lnOoqOBkoCXqQRzAZ+IOmgT5
s+YN2aWKxEVVNKVAKW9mw6YZzkG2WlHT3gUTkK8gq4pnWQfW7YsFjvskqyJvCPZyIwQWnAkmDclW
vWi4+zL7qKEbFYi5I65BUY7Qy61IevVJ1miCtd5kpclWtokpGR5IvF+7yx7D6PCzK8EuyKJL9Owc
F/3T7Ixf8AlrT7K6Bf3h8wPtj7IYNpWJzDJaqbIoD0Otvxhtmp7llbwZbVkwxC16zbwyeVCt9Yiy
Kj+U9GEwR3VjqF2/4U5TbfO2cNZyYA8K8Wn4cX23DeDd9QQ5Ck0yZpljQ79P0ninw4+7vlsrJ7+n
q7P+6+W7ockeyHpHiiAEVDrbmJGEKwmLlQDZBNocXA33eKuSZ8nobAEwj2dZulYNvUL2aRx3uAn8
gt82SWRAcpr6FTYvB1GOziY1EXmVdKIbyDho3Cc1yoNf/IyscYv9OOa/+hleN2w7x+k2niij9ZCE
2pm0aHtGBi1bJ2MqvgcHGa28tatm/1/b5XgezRmbv7TYkixx1hWZBnDwGJNIguutKB3EbkXJhS2W
zmi005nl9+utVY5t0KRb1xBzDi6JkPvG0H7KzKLtCvwp69reycwiq7bzVKfeU8sqVPYKYud1GjBr
D7PB20rNNMTgX/suah8906seUyN9k4CKMg7drVMiGtPx6CSz50+AjHwcFgq4ZYTApclgqtTZSbBt
SZIIxOitS7SALZNRVGt8wMbNNBRQZh0vf8D0NT5IdahrndSIsscWLodXi+5QjjU4A8g0u95WXT40
XOTFbKJXmKMajOmp8SpbE2f0VqWr+ylEwe0YEqcrlQErYU0v1LNIvI1GkuXBWA4T1j8PkA+/TXqd
HGVJ1rud/muorJMH1VZGyOWRAxIVo/do9PK7CXbEi5V0zaatRLMdlqKpaM7BjsNoJVsLMwawXJuo
5NAoq0qYqJ6hao+yFOCi6ntTVtzFTfj7bICDo7C2HyVSUUnOnZ7DZlrgjUNGJtYLWvU3eKMdKvlq
jgYCQv9AHr3k3NadDqo+u9wG2tOo+rIoD7eBRm6RXWUQYtgDYYr515XkgDjLg32hu256yVkn5ANY
V8UMnb2i5PpdHgz2/zpjhY8KQ4D0VUv0iEgaUYpFghXthaHqrZMsdaNi3QnN+CpL8oDe6bSK1dzY
GdmgPfW9Gz71xFOXwXKaIGqV5d8drREHmbPVMmMrLOuEpoR4sgVYmzQ/ATZ/0+VbiifdXpvCdvF/
5uOTh7iu71LDUM6yhIACNkmD9iZLtTP0p7pw512KVsYpCoV2PUBq/3VmRV63a5PqU/ZItepXvSxO
abqyzDI+657Z4r9N+mGGe+97qeJchir17tWlIVsaChMlP9yw8SgpBvDtgGauI5D6/zmXOlrFVnro
lzy2oc3mo4n176w3T9mS7Xa4te+bkjCK7CDrhsUJTUEI8DqoKRTz0fG2uXO2rXFlJ3p0wiPMvMjD
4I1o38wxIuX1xIteGoS7qDxOS4uJePtoEFKT/WQrymovfR7wbS8azbln+6Flu3fSVdDTLP7MskGW
l1YlCL8jeIf5iECdJfcG/fl2FiqTWJdLnRLSaibe7623fmNhncDkfhMLu5XgLAA8vv4L6Tv9qSKp
JetrpYAbzg52D9+k+hRsk7KxtN/6jgUPkF623Ev9bXhe9riwoEv50OpAPOcsCN/ZSLgskTirlzp5
Jutkq+w39LX4s9X1hl9jizqoV94g9J0yGyiEtwKHOFGPR3AMG1l1q5dnhd2G5841m51nJfOLmQZn
pazGv5YT9OIGeSKqXzVObeDdKe0JAr6JLu7EUam1hzRgDxHJb06eNt5c+aU7DQRI+E7t5SAbjFmH
nvT3CJd3ernqIDu2VwMVgL6jF2O7G9xKe+GrVHZDGuZrWUwbZBYtwja+LDZjwjaNlUJYR3q3MhR9
OwxxDASFoR5AOb/in3entIb2Iieu44rA6lIUNhN7ObH2gAgvJumT+2Ch7FMKfbxILSSpk6TCFuqR
fCYjGrSm8Y5dIn6uSVauNC813xU7J1oLIReR78p4r8vmc7KM9CEk/vnyL4MUbVLXeaHb57xbK/A/
E9ZKaAcB3uMfs47kyTCveWLZe9uwrW2m6PluQuCS+Dj0C1k0GpOd1fLwlcW29arVnInqcZpSE1qc
p6wkP1RVuwKUvpWdCLn070CbctOcPmQvUYKzrUtv/PBcHMtxu8tORq/IXnLwv/UyFIRwc80WREOS
/t1Eg22ZoWy7X5eVxT8uS68mHYptpQzaGsQqlI9/DrGBGWapwib7uzrTeI77QHvgg1jlSTagqJBf
cP7oTmrZdx95xn+Z58xrBDRqn02VtU1M1froYV2mC/QldiBbhWXrnmIHy+ixNx3/iolhZFDHyWta
tb9GaiDd5UjZIf1nZKVnxnWkBM1Uafs4Fe0+CuLq68Jowa3vJ6w/oi9lb79aWBRtin6IznWlJHe1
MupbmNvFM5EWcltOb37v5s6Xo5Ji+uzEHL23BOPXgJMQejAB82oW8TscAJKnuEF/IczS6luErA6x
++hnEkAiUMrmY468CsOqRtzjldsf3Lr4ZNGfravRJBYFUROzu8n9woITaGYX/dQs7ZTEtf6ZZ9oi
OmFF0GMCfe+6ib0vDI0kUUQs0NKH8dO0izMovfhdU4LPjgdCp1neJai04qVHP3VVTgkC2F7BXotU
1Z6nxbwqTVG+DNOg3rfw8vjfFS+yhzW6+3Ce0gdZZddes4pdVxxk/znsrV2VaelathLEby/a6DzK
S8kqV4xrq9W7R1lqheEhtqyGRzl3FNXK1i5i7H+WF2OHRgGWsvwi+45FVl+yyMLuAnUEaFhR9kLo
6tKnefHFiIDamuh9HWvXBaI5o2jbaMWXKZiwMu5MfhRlrn6U6jfZXdGAuIwuC3tZxJTGKdrhszC6
ap/OrLdk9dSn69aMM4RkM/1Q6KLayEl7xToW/BlRrGrRIzfMA1Ck5CkpTGcVmWCEG6fvk1XRBzwK
K57VRJOfyhawiph6FK7zIVkhudHt3X5QSJAu5f/j4OtUy9X+dQIt7Fs/bguspxa7mhZbE733XmNc
Fs+dVlq+rM9hD67LcDCu3ep8/K1b66a/d7NZLB1U1snnKTJYb/gkEf+KktbzG0frTl07m++Q9YkM
NNGbqnri3rYr4c/LTZT1Qb/zEKbdyKJdWSC/CRScZDEwXvvQbt8EBLjLmIUJaUwm620LJ4UOf9e4
921Q5t+x8lirek5wAs7VXax53hfTcOJV1yvqU2k7/XZMWuUu8BBkwdnC3RpRqcD9xO1SYHDxxeq7
iy7HzwkeeENU/1Xm8ARHpx2wp66jTRl4+cUpp+6gROi6xkHT3meTgqV6IoI3EkQ/srgXP0N1b+kG
r6PS9Fc3dccPZ/nvKYvCdhxX2g6AeXdsxSzOTZ9bmwjj4xd1uVGQxhy/KXazVSpiYmbo9fvEUIP9
pCCh1za68YpalbsvK4IQsjiBTNojQhlfi4oeGHvda5JrcQj5l2a5gnxuEZuvqTqSLTfynOcrxdaK
R4p2ce3skK7eV3ZcXVvtOmz3DhGh61hROKzzUtFeW0ub7Ekzad11LNrG2T4w4VnJmTMLFf3OVaGE
L6/Z88poH2rKdG1NF7m0sNfUa+ucxsGOFDtkseVV1Q6JkKgyjGurpXlYI+qFdS2KSDV2aouJtJyZ
Z5u2m7sGz5ZlbD4O8063Au/aqvX6uEM9EJ3qqTk0btnuYWu9au04jn7VZ81ZHvh6f53Fxr3TzOPp
zx6ymxAt0XCrSHey2JSNusqFla6LMfDuM1OHezy3wFXK4B6tBnhdguTmtgpxfpaVsp88hEX8zYkA
KMqSbLQVzHe7bNjGy/hb1zglFgXRke3LcpnbodXVFz1Ph+Nt7maOlDtXWMcGyT+4UMuAIMZwoMIo
bC0n1jJuPnCBUJLHYuLudrGgaKO7SikeEjbkv10GJkCDw1seb2Tf28UcPTnA2ixPt/ouVLKjHShv
8sq3uaNcd1cExrTrHM5z4Gjo5KPyeD0okdmdhCeS07RIav9dnabCan1Z1kv1dmqRSit48KK1qWRr
FYDF6Xoqu7Zlqviibbxry3+Zrk0j1H1CUgvLJadlHjvs2BXJsjkpLv5KHvKuscvaDBNwb9C8QxXy
K5dF20oc9k2iOKM1Eb7V6CLJem10jUNVqyxjoft8aA062HYDahawrPmaEQ2Q9UnmjYdZIO13nVwH
WzKThfOJgbCg1UgFyEPZxt6pXg6y2LYQ/NQAhV9ZN1QVSWpy/FAIdNUkMvU3LT9Jm3XnGfMdD2GT
2NjSYAdOvyHwxXNFcvUlTV+2aKjgyd7iH/r+bSov0H4NkwOuY+vQOqICOqbfoPjupklXTkAaUtfM
kPHlMJkRbn3LQZ7JuoiE0Ro8LHqE/9kgeCT/NixWkC1Uy+L4R72cRA4lTR5sa5bL1yv+28XkWK32
vhFAXCJzhH5TuGhbddH5k6rKN5Hlq/JyCjvhYIfqpkaTiCjm0lH2GYxQXameMuz0xol9C82OZ0Wv
w4NTZuluEGH6FgXJo2QmzE0Q87Nof+/hgWn+7z0CpWrX09zije1hn+x1LcGrNsxPuupsTCM2D7cq
J41xhrmVbyNqPen2BmxZWBbZSdZfOzuT6qz7rFJXVte1D1PJExqeJrFGYice6b7a2RcAXP1qstqH
a2WZI8yno/Yk64qloanRCWOPra7lNNcGzYHCiszZ5ia5PSqTukrToFvd6q5a3bL8p6D3nyLgv7XL
/k2DEdAf0/05kSz/d/lvqRMu1cD51/Fgl0PcvBpX/RYVaUA8ZFxGH2VENCQnLSOzU1TqXQXFQTUE
RdnSBY3ercO2RmePb3krK+3aNgiLTEa8TmqMn42heaqgsPq1HjkH10sIlwx18qi7H7JN1gBcjFF5
9PLVrc62IhNDb0hZWmLVTwKswFPxJLvLA3xqlu2q61yvIetMocY4JolmrxfusNcyFQxMliGQEA3p
uSH2sRdY4FRBoQ38dl2OskX2gT3YAuvtMbFfessGhOO1bdEb+CVmqX4srKRvXoIszjZWpSIu4IbP
mRWNn1oG9Lm2spY8dFVjpoIS0ZQ303GqcBRh4Rg+4CJco3mO/HzC1tkfkAP6C5eRFVyGIfTTbgBr
ZHhglkzcVNKoe1ECkni9UeNb5KjpQU2T+KAs6y4oMMXGGKfxpWyQj41s+JqamxyuMw0R6pJjgNtt
x98vzfJLMGc4SLflnWHp5HGdKS3JDv1dlmfy0ERNsTcbA6e7MDzb/xwIrYVn5BaUUxa5+k51m0/Z
eKv/o+88VmLBtv3rHLehInH7Y5vpGzn3rV6e3erm0o1Okft8q7l1vdXJF5PMZ11x0eBZXqzshTpQ
tKvsHJfB0GrOuGIXvuKExnZ0s2aDpj4w8OzRc+ADKkXrvpS5/lA6EOpUEqkvTafN/uy06V0/ZN7L
HHTNmriLw2dAq9kM9tZg+Y9qCUVvmrwD0jrpSs4U97V29oT4KhstBGeeAv4urLlPdWKVh2wKUeZI
5DFYvLzJQIFlkGV5mvEjOoJoXegDo/eaBc4X/pTDRZZgBD5nuTrcX0vCJLDljg/Xku3ss7lQH2XJ
S4iQ2Jim5IbzDowZz4Shne/lASUxe5MHhgpEgbq8Mn811CAqVxViNZtWtTrbxzKQFhyl/BCbgv1t
hgqTlPs4FLs8jfrTrR5nEG+TG6AvvaHKYc1k5gbjRfuhBXTzYBZOvJ9MB4JSXwItWQ4GUZFzlpGo
CtiNsCqlrjPCnVHPI8tTSrJvHJm6X9sRXh0dNiRdt7ZjZTyp0TSsMyJb37AgqzT7W9213VpNMv1k
KKVzmXrSarKhwmojMRr1sx8sqIBz+wNej7ubmrY4ZkGf44B6O40hBB9J6zbzKg714thqdrlhgxIc
FnXJFtmFB9uqyxfEkgsyZjmqv7lZvmQscHZ1A6tMtmZw1M71kL0RjE7bVYdMj9tFzVO5ZGex2Jp9
yxkQNg69bAdnpc/8vMvVY4O+//WQ5MPvxW/KbGe4nCvhHVEh6A3LWTAX4reibPijLl36lW4eF74c
os3thnuLta+BA41CkPGYMmTlhVrf9WEUP2pWDaGiaqpvTW+/eKNqvCTdaCJFbQbbtOyDdwU0+giU
5ls147ec91N7QYrUOI9kO1fI4OT3YyTUZoe81bTJQXlhBjQEB61JQt9s9OBBXw7smqrLsPChYsL9
GzCwLNKb4SIbZTce0T8IX8dHOYc8CDsCBB5uYTeCSxPm/FbP+LiaBgSDssRmmET6YXS6eBf1IMKD
RSk0xsTmUlQCw+smsIlEULw1iKWYmS3QJ2MCevHPCAUp0rMCcNOB5LNy88b5MMIAo3lRO3c2rNX3
oftmL9VBWEKQWYKDZAkqHwRzuNegTGL/NyinEjXfExxUczOESJvKBlknWy2NbS5iPPQBDlutMGD1
FVR07r0WhLjrmNE3dUqfmqpSXkqgXftmNnU8DHLlI7eUlewwVXqy7qrEPMmRQQ5UJ+x4QCgqNlaa
Sn43qy04rl5rIQGlJcZ9bFv6PRHJYRtmSvZbnWytY1GtlnDGdvKmHioaO6N+Gl1+mIyVB6tO9YtX
vMiCUXCD8DNAf4excP5y6qlLNqy7040JEWx9G1Ut40Oj7P1mCpydbJAvJQD74JOBjjBhUox39FZB
azbibSrb5L4v8acgoU/AuZ6nnVM1zkZ2cwNSBLbp8dxdWv/fo6w+ql67rvEVQ+8fcGbrH2Aj4HNk
lAePTNLpVt9FOYnieXbZDtJNNiSpqp4IsR7kIFnP+8Xxph2WEJdj3KOxSYR9cO131VI/pKNY7O2g
rzs/lLARQEPc8s1pFHvde+DrjFCgTZ27/R5klnFvlc2v0XyiH6CHfxph94PpwjOi9zEeU8ups/hy
Cat2V1GQJuubL6psaPvxPk8TdTEYAAzcuGepECzlf5HD2IUqAiKyJOuXKtnLm0WwuyZ+9bwA8LcI
w5WTHjwq2RMgYUQWlgNKG8o6rsZf6p/ARYkIBNW0q+IZV1+3OzVaO91bc9a/dGTdVzBz5oNsjJxx
2s4CEV7ZqjrpeJflxpK0YGidYWc4geOSjbIKpgVQW3O6lyUrIMYQNKeA7U2ur4HbHa/MJgCl6xRA
+koWb/qGCPvzkcnyuPRpKqT55sCECuO4IxRbbXp2XUwmdEV3tyx552cFHQk2E+PrtJRklarrb3hk
p2fZv+Enu0PPl6fO0sMFRvTYC5MAPpN5kClwGAIppq/EqEcXG1XdIRu5+5Tp46TarB7N6ExeSl3z
goZHCHc6C1uf++bjWPcl4Eod74VswllB6T+AW3+EreU9JEebm82jA0U4nSayrWnm7LASQOLV8eyt
WaQfZVwqgPRtZSVIT+5Jxx5wQY8evYCbuwbV7YtLoNtssafXdNNAKsEcL/JMsYAbVSXutbrN1xqj
Q7+qDaTGUtL6xJ94ShOKJXLGI3lQg2I1NIG5dgudKG6yIMn3zvg4ecuKyEMvPuT6KClMxdHQ63n1
qkeQhVFhOPL/R0iqTr4vWuZPpWqEBxw3Pr0+/Cri0NsFkebtk0AhtsV2mKdkxK9ofrWiKd3ZC+DB
bcZDXJe8V8zD3OgCvN3yJ7z0HkoIbVsBex4lMjTftJfO0L54mu76KoiwtdkFRDvRY6oNEkTqBPBn
CLtVP/DvIUqQi/XcNrGP9IT64Hlq6qvkCX19FhCASERsAD078BdR+F6T6dgMQ8dzWU3juxHYoi+K
9twRjg+J2P+VWLkGYNBoN2GhVVtsUDJ/MAGYIi+9wlQXoFP0qdnd/LWtul1gRYdmtu6NslbvvAZs
Kw+nfuNFde7js/Qz6L7WOdbz7H1/xKPGZ9F8YrG6i738vc8Ak+hlB6OzeNJBq/lDXRa+rryHebKy
ENHDPq4914Uwv6I6g+nh1uCTyb2avIzT/FBZJqwt8w02QHUEcszupI5U30S5ZqsqyrDS5zwFYGV9
0SN9BvDNmtKLCrGiwyecxE2Z84Cdsr45VGVyiWyQ1XNI3s5Kmm09Ft0OtOhXZcjzly74WXkJgcS6
eVWIjrJOmC8lsqQrNG6Qux9THh6zs1Y1Hf6p4J3MFZZ0hBeASA4/0jisL9pkDOs+fen6Xns1nGMP
gnKlBOJFgxeyLiDI42ZiLxFP81DU+cWcx2OB+cnTnGSXAauqjQZFZjMnfBkkevtdBJ70GIUHr2o3
jl6ah6CoDZgvwyPShTWLz7baRTaOq33fPQD9WJv1NIBCNo9a4Sq+ijUDSLvu2ZkLEpZTMa/RCa2P
Ih4OdQc2F585UrPA15VO3Q8DHLPCzAG+gusKCo9sf+S8hgUKeXHbucestzpu5/bFdYA5O+ZGdJW9
azukzPJIRXN2XAkY/Pt5hsdgTngXakGuHdmWu6sBDSPwwRhcwVgzq3YCxaEeY09AM66qSN9UU9Uc
u8QeayxdOK3gvaX+b22zrlKRF3a/a9TuUJQEukBH0lXOosnm6wRhXq9i3CSycR52kD1ySLNm7bct
gqgj7lZH4UX61urUe1UvqyNA8pl/WOTW9yn743WD+v2u06cfPKtsaDKz99gIjAIVVgY+T7/waOtw
9PNwFZTOxhWp+9dTPnafscsGbnKqyM/1b7gJPIsA3UVyeocQyuPGifvvZcPXI7z5oTRt3MtLjOvJ
wCPoCoW19+7rNIkwT9+CfhUveTRXm7QDiFx3PzIH6QuAug7y4mW5mZXIve/r4JDNrvIc4G4eTNGd
ZnSvuYU/AgIYn22eoosZNHx5uNoiItOfVVv0pPBJVGtN8dxE/ZewNltsXCN7l9gkVMqh2wZ9na94
vcldlo07L+IDyUqkP/TM6s9VwYelpeIlG8jr6xVbl0DskjjbzgSU97ZoTllWoBCTFK8DQtciDrLj
7JJcS0OvJKOZbNsiONUl4gQJf0ZV6x/KQPuIdIdQTVPfqew3MI/r+w3MReuo6OhUCi0xD6lAK6Fu
q59CKwrfRGVfrX8i9hKjBxmPq6pJ114QPra5oe3j7FiHnbWuK79wmmc1FW+VqUYYmoxsfd3sEjl2
uK2NAe+rEGxq7WUH1PPSdeImH23toV2auNPKaU5lm/quPdm+8HLdd7LS3Rakey4dkMU6bNpLjvzZ
3YyqBU6S8LBaoWLIi5g2Mf0YNxPrwyhCGFmEnO6F6u2HFOkMtzkWyvTDc5B1tLxPa8ieEssYDkgw
AsIXpIt5OI+ryQLOV+ieuyIMPe7ZeaVk1xBFSbPqLh5a7sHuaG7twNb9ThmHNZqMb/CCR7CruJxN
rreOyz71hwRyqhjiO3nohRXfkR29S7PaPgKByoDx9s9uAsGCyBKGHYrftfXP2LDerGH6XustObDI
PAHGvithIeLrghOFjVkWdPr3BlcizGDSFzfqrMvI495v67Tel2GTPWQTODzERx8FGnFml6WbjEXd
WoeYhbZS7KxtbQBLm9mrTmuyTaUvarZ4Bu/rzA1PsSDL1gxGdDd7mXUIWKkh+5lox3gwYGhG+XxX
xMmwz3GAPwENN3aaENO5j7KQxSy0VuAx1bYfBh1IdaNtyhjB4awNo01Yn6sOWo8pbJKpU2chwcCS
OK8M+PoISCLUmHqrNlHJm5tA4i0hrBfb8IbVMIvqtWn2vWJHqzyP3deWpP2qdqzurY4jDNY7YEDG
1Ft+DKL+fa7YOWlVX3woFTlRL2nHQ2mZ1hrKa+O33C4/RgumTwSv5QNacQs4GewDOFWsNzpsrHiA
dX4LVetjtLsOeUWhfhSR1SHbaEwfIboaPrf14YN4Ohu2pOo/NC9ARhiU1IdnoahjzW79ERbcIjBx
rT6gkI2+1pvIVSnGMZpYIWG+6xGQcIK1LMZi1i+5AotojD7mNlk0cT0TTHfYbitz5CFrmsfIZk8c
hGZ/aXGwvjS817vRrbcAztgr8wBal14G1TJ1rDNrbSJK3oMy18pLm/CRDeaqt3mVKNUkqy4ZB79U
0BbpQmOJgiIKAzQK2G/Y8AsZTW1lAxnfqqrSbMMWhdU+JcWMxARUcXyc1Hna9shS4E5W2quKEKnf
I4R9X1mD408iMTYJIWDfwINQLxLvEXndYTuXlz6ppn3XxMFl5r0gzHsCs/iaRoF4IJCKVjebCJYb
inqvhR12pvn8YJsTD+yiRkdVxX+sF8uiOmAnq/Zxt4LM0G4N11qFHbaDqCIk9/bQFQdv1twjvrbG
eijnL0VXbNv6f+g6r+XWdazdPhGrmMOtqCxZtizba699w1ppMycQjE//D8Ld7a6uc25QAkjRskQC
E3N+oV4ObTcSUTTBB+DgbS/GDOILz3+0gPidWz/hX3HBhvgjpBHQ2hhSRXkab6KCRGsnkFPBsNHa
ZxmUoSRiG22MxQsSpwh9MXXHBYkrt+zFtsc4WUPOi4U7gfhAQgAj6sgJ+6D0NnpZU4hkeZBZ5L6O
TUBS3Sn3XW81m7EmqVEHsb/N69jddFSWd13auNvZF8MZvQf3KUtQimzyBdxCR7rMsJlQK0JoHEay
a2W1gHSt64zC2W5w5uwCt6M9EPg7fLJn5Lfao4HwQqJ10UXyqKIx1PyyvaUPHaqMxwFFkzTNSCHP
nrGTMqoPdZwUoZ29d67RvsTzZG7IqP3N7E2FeUzmM04Xwzw0m7SLtWdUCvvb5E7apqJc/4TCJf4p
aco/rgfnVMLnq0nz5FK8kO0G3NAD/KkF9ruV00QHzzCQbERDc4Mjt68b+Q16455bYrrJjmpjDirx
HEd+FZal/1ToRIGxVmwGX3+2SejsLHeeN4bUzjKo35PE9a6V1P6IiR9qcgzryW7aatfN+e/OAr8j
MGjc5v1L3YvsWgzjtNGyGaXjYHyWrPvoELKs6G55LnU72s2RDY1zgCndR9G5QhoKgW/tjz3Z4wWL
P+swNWmY9pMTdgn3Sd+gqI9CNxRQi8ToPNUnfx5GSDp1e0W66qYLtlQWUBELNWlTyzLAskRkSele
xBRMZ4ni8sYQQ3eAZLtLJ+xC/DZZjqVTdEArmzfZ1XcNj43Q7yk7el333UgKM7SEYfOEFTx8AeZU
/QRLDkMeP25v7poT7VFV3o0rfgnq/Iwu7RA2QZqc4SjpVK+Wv7vOAitHWLDloUBvbWZWXqYp2bp9
8L2IKnsjvYFcB2o/UyEuU+di/yKn2wTIEOkbXDX9+MND82Q3BWYTZnhnLFPsshke+IKwv9y7caTv
Eq/4qMtp2rakzHb4TaNQn4ImrLUYvQ6zuVYTskpdxBJVughoeyiL7bVs8EJZZgjpR+mBHFxxzvEd
d3XTvRDjX+fMkUcb1XvLMLRDw4O0ieaXAgDHWGbJvWM/GzsUmvGmZM2HVyLbjh2rjo+EZ7Kza6x4
OpSNa2wzADabxMdLO3uOk8khvOnwGAEhuXW8/J4GycV1fLGT+INTty71/QAd77h4egDjF60M5nCo
NENe7lGp3i29W6MKlXmbWOObi2Z913m+2EBXLva4RzKTREm8Qyzou7FaEbR9Nz6MkrQQViRQKc0E
YbwgCqWFflQbZdO2MMWDn8pfHQF+kP4scE9stvFsbb0CjExMUg60vid2YyHQRTOjEpjPlHyk5Gfg
uYYa2EBA7VKEAyHFvnUwP2lRggAdXsvXtoDCZVEIDKj5iwkEfTHZ80YnkrZ7o1jnn5/ILIyXJCvu
WtQu4aAb0VPSWd9dmzr8MjTnrM+TE4Zy9sbWgHPVVDMa7+Kxy4R6ehksfWsspMPb1tCZ9yKocxE4
pbw7SyxPEBcvkAaM203kOvpBR+L+PLSO+GycBRSEXZfDFg2BexTkyx6O5hT6OYTUfkEofTOVGUCA
oD0Z2difpzEZzurVVxO7dn8uM6BTcGpYqT3S7eDbD3NV+Ad+3OZsFXpzdsl37eVS32aczs8o6yzI
s7JpC+AlhepqvqQY0BfToaXAiELZheyFvyHVf0uMQJzztvoQfkkCpbJHcVxSDJFZqP82/WLGk72f
z6PVV7sBY9tN7RolfkMOeqBmZZ8GDRmppjlM81KdWUUqNkFTtHP6+sNNQQXIIa65PqmWzsHqya5D
La1xrJ396Kwawlfi0DS/OaTd95Gmi/PS48FbjM5BMB2eBQYAaC0Qlm5aUb9lufzVyar//K7UK/U1
pYtjEKlEi4/2aJ8cIjTx2dGyz1Cv/LU7sePg996Kppr40DTuFI1nN36H1NQw0e2MvrbYXVCVDbwM
Fdy4MsJOb/OTlAsF92VrjPnd0IJsV038YxTfHNQMUYIggu+6KAqZpNYP0KI9391yjekC//AwzecI
EWw9wrWraI9j167GN5G/QQF3lPASNYI1YLCTdVafADEP6sLe8k7ZrjmzMKwCvOtLXO8atr+RtUkl
IEqkQqB/v9VVwNZqtMnXdL5xBuhgnhM45mHjwWNrf/pL8ZO8i883GyFFNpiOz+6YfrVqpiVpgr4u
v1VjTvVZrI3qqsZGzIPb/P93OGrc/z579IJuP48JycXqYDRj2A7udzYnPV4OiIvtXM1GYKTKjwPy
/BR1OCFu5HnB8GDTOvNGBAJ8ZuK1QO5oBhB/+/l3EiEtjReCockr7t/pqdDKdOM+9w0Gdn063Kuo
uebMA+eqtIqwaMofqJLFJMo7f4OHg3ZezOeuDDAgXTR/5+UC8X83oZwQZ8srTgEVc/dS7o0xvntU
xaLykXrDu0Dy8TCsaQLdccrzFKM2KIR5mY1lC4U/GL1HL3iGg8EHL1nWb4GiQXqkEGOIlMN40mo3
59HBaiWZ0fVyPK0jaiLPGCDe0A7FGXsv/YjrLGEVZKwLX80JLRjN2SxUnTfaBEjLt8xNHsT2AxXJ
qmnyc1Avv/mxvRB1Xedkjwhb+2YmtyklMnOUwW1MFutAUrmBNRZmbCG2jujqZ72E1DiwjQqTAguu
vojrZyej4owe0qXtqwNE+wW7DUBoQ43bvTUhkKp3lI6X/C9Q/+ISVZjORGhrbDttaa85whmWUWsf
DdPs3puEfyok3I1AY6e8OIv8NeXJwVvkYQAs8/C8pD7wCFTHiDz6R11FKCZk2o9+9ddA5XQAMZoU
N01n39MFw64p0uRH3KTvZJLC2pvs7wPWI+hqen/KhHwa64JZae5zERG+VHHWboQ+H1u7c3+SmffJ
BTBHebrsjyRLXikNwnHpW4hWZEu2ddzlJ1OjpumV9nJEDHM5LJQOtqA0re2iyW5H+LitmzE76O2a
78ArpKvItMqkd28A/fHQSIZXDCDvVlan3yOtcWGCU0wwH3mj1yt5Be8My11eu1H/Ljvjr2qU7SUa
IExS7acOU5dQnrMAHaCx2iLdm9+TLC8ht+Yzk9ROzmVxacsGQ401ezcD9R0t0R6DQWjv+pztksAi
pQpjbxv1xQ7LlvgdpODPRPrLky1M7c3SHW0zDzj7+H0JstGp030hJv+7IH8tAh9sfRfNFxKfMQZK
yCkNVJCP1kyGumJD1QWjFXq5ZzyzA7BOokm7Qwf37JHaEtY7lfA/AhVaJ8h+i5kbhhSLdQ/qokEx
pbSPgTUkd6uNSG1oSfWraP4gK5BSI02bzSLc4AHaONrHqQdhuF0qAup8eSbF8Hs25WmZE/kYO+nf
e4Qt0go88zywLBSpYDpS9e+CD3tWNe+cWlqx+ep/HlZnqkHVV406/evdX2P/z0uow+4SqXkeeWzt
hJGlB/sjZVX5fFmPBkH02lev1HozpDonqf5/vfw6/nW6GlPN/4yp66ix2ZDV1tKbacPerkBtvKoa
FtX1pe4RwpBO/feoNdgEBOvxQgOyuzPX46r/+dbPNpkpA2qOto/zpD2rplmX2dGuER9Tfbub/91H
BJkocsiu9WzGr46h8zj4pRUCIopf1VhTuszumT0e1JhqdLjpejpG18+h0s1fYqaxrzfJMQhOtgnM
5+tNVbcI6jurZO56cdUwP2DKYwz66WuMHScO3K71XNuFsUv9Jj44DYrVtdY6N72x9VtUBilL3yR/
CN/4KAEiP0xdm85LlJQ7t0rcez0vbJ/ieYNCev09BXFxyKwmP1IYgbUMO3FEld4wg2E7iIJcSlQ9
ufXQXbGIOvissRfhToRIS16cYI4dcrb8lwrlzwPiLu+VKLzVBlTfaWy7mFZi92mUU0aErz/lkzwj
hlJegpHYs2VzcwRFtSDCj6vGrJXox9XLj8RDvZAvOniQ0H+qpNC/o7dWbZPRrXb6YmDakvRsMXvU
/up8CjtE8g62qKn06AgyGSZEOULvbT4M+nvrjQBGZb6yKcgkFaUDHt6Orb+y5rfV9R07ZQCNfex8
LKPdbEu4c69FikhBM9U/yeXjNrwOidjsbwHGfqqnGojC8b6D+r1V56sx2ZvvgTOIq+oNab1QYZqe
pJwDcGoy2dZlPr5WSVRBg03HnYYJ5asaS2uCXcBRN9UL+hY97bb8gwzNv05YJhSPyUqCQVmvoZrS
/CcdneSuLhM0S3rSI5ARXycMfbOG96I4qbGW5/YqtegWdNTwZwwlYe++GEupv2qYL+w9P17TE0zb
agwro3tZUUFVQ049LNgQ1b/UvK6G0nGZQ70xzIPqZnNXv2Jw868rVPleMwEqKcyrArkCB33Jmsw7
Zh3zK5It/wbdfp7S4Y9rG9G3r/H/PY8UP3aLumXu1fW+ThyM9DFRjWNngw07Ck71E5KB9smaVv2c
Np02akw1Q63XT3Jt4kyrNxQ1lv3/HPg62cgXD3cX/eVrSL2ai6h++hrzs/KPHgiiH5EGG1902VNt
UjJOpvRfr77GXE0CIhDBWZ2hUWH6PK2K2+KomYBhpIl4ddbY0areIt9jEkG7iJhhr7pGgk8aexJ4
157TvSdRtIJ81lzhenI6JuUxS3AcUt0x6ZvTlIIzQaqJvVfivltBAb6ttskwr12bovrR7EDuy7F3
36dKjMcEn62tOorVXH6Uopm3sQ1XfpCud44EQYmbk53TNSNBJK1w37yhYgsWJB+q55RG/ljrBKqX
+pH7ZtkOKkmyvKuhuo+JJspmuaouiCk7zCfne4vOw9ac8Fd2UvyLtT7Vdk4Q+G8GodFRrwjqVLdG
6gX9NYIcdbLFdPECg+GiDkYgOt6+mdzWQzjOFs9V07zo60VzSbgrg6C6qhNbvF/CaO4DHiy32Kix
kZVnl2C9tw/Y3wdpM0CiYYmb1MKm1ibf9CLSnev2Sg7QRULLNZejV3R7rHQLsJ9xeqhQC3mLx3vT
iHIfaG2+L8ZV93J0HyQJHIq/Rr+rQWW9a/lAdqrQv2H6yuo+V+W7Y0wzcT6zXOC5BbG45V2WFLoz
zhXF+6Bh2tkH0Qeqwjg5TGgIB719UL22GcWbZ52YHdOdu7QHD1QQnkZmAH0rR9G4ipL3biKTVbSU
pKDRmEcD950woSawZvm8cADpsksLu9+TxlpzYz7hPJqBvVWFtlnGx8DcYnfhv7j6IO6qMYujZWvP
ViW+9aaWYuLXzs98aGQ46ol8dcHeRbOgRWYUj8PYbaAammgIoppV/5DV8BJFrf6WxShNgrjZCDuI
HiV5rbwlVte1lu9nNkAXrY16lawxhlvbT3EVF59DxhSlZ80aXrOu+NW4vnXscEO4JQ76cDMh7qVs
y7+Ivbtfvp3chqk0/uDWgOd657BZeu7mZcOCW1HDlhK4hJNjBYf6VLzir3F52cRYLLzbWXdKAfL+
MkqE4bSXAjeMV9OtLwi8VvvaIE9baVm1A8DSUPROvxH04VeLh02YyCBB5jyXLzZecyQC3PSXSH7o
8eIegs5Y0fmVjxkdOcIqw/cYxWmStjrIWCwO70s2Vm9jn63swiI5q27RojcKaOIK8959ifqZOlQ/
tnA1rOklFfbKL8u6Pajg7Ni1aIQ4WnW0hhwvgMIVR5J+YmevtHJ25tYroT9/fqEGSYFiCwhql2kU
+ilqFXhWy5Tkjbuxzfuoydd4YQaymGr3cWTWmOZUoL6wY3w3PYlLSlndHXZr78PiG3fZmXt1DOnT
4NIHgKsn93fP5PxuJ17wwAB74+K08D441vxYMABUxyaE4Mg166Hq6egtvrYDmfv1fQPF4tfKrHaq
hwNN89oF+T6JGudd1q12J79/UMf6wNHvXiSOn73Gbu9yXE62nuvIWpjHvC2WW7k2Uh8vSyZN0jX0
mr4b9oOvuWgZme5tMg2PPe9cbsjooBmgBnGndW+Zwxozz+WlNIV700eDo9Esl52dpgOCtWtfHVIN
BUy7q4eb6nxeqmw7/N66mjQqvu7HccBBi8m4xpLQEQmEIZTDVLde/wBFAJd3r7BnqhbAiehO0uTs
xdeXE/Zib59ddcQQzXBOnfxWFsNfdp3Vp5KM120Y2n81KGB6uyZ32/B/Dox6MD2ZfJSvc6XlGRbm
S0a7AUCOtMh6lVSSDJrMDMEAO4qfrdyf9skAmdIo9PiZJwmSgDss8zUFXqXG1Hk+DjPPquu39guM
O7IM6/u/xpe2Q75IuBq6jLEglIuMbTJHCYxTmiqTFQBjKJZj0VBEXsdSm9kTIaAYOIcr30qnem+i
NrmpXhDM0QqtrNjscnCUmXbQRjdjI131b7pbmU8u9hEgRiSgF87AZRKQp/1QnURQY0L2fLmqriGB
ckDGK3DN5dRmrrJTNAYgh9cuMp7l8zKmn39YDbnOHKaiiDHd5QSnHEmxjmiiqG46Yhzt2msiej2a
uE5zhovh4l5LtzA950VAwVU99flkbB4LtxQv6rOXK85rcjIN81vOb1dg0WzijKq6TaIv3JrV6oXL
0cAtkUHKEIJae+pqaTS8FA0pXgrLlNYco9JDre3E2aVYQCJ5bpmrbdyydJfKUOwaxbs3MUdncez9
AEB8EbxKYJi84Pm8/EPe4mMmE/q9we4qpCifPCp03TaS0HAzsF+5geAojk3tRmdpLQku9lp6pA5Z
HWtEPJ/NMvsokGf7LWfv1Z6T6cPzm99VWbub2s6ns9Gk7rOfgb4h95P+PlGI78jgszEwYj+7FVOV
gcSJ4wsl0kM2LW/uUlkb5DiBbzSF+ySXvl42ZWtwe/OkDkX5rBoNx8JnsqF48kQ/PBQewyGHge6P
LfW0uB0AXAE9h0Ono7HZw2IJ5HQBLL+cRNf+bLpCOzlGOb85fcttN70YkTA/3CX5VS1+SIEer6gm
2idu8qfty/w5xXRwZxSetoemr380TmYQtMq94Zvue+IeKIkV36xlGfeWlmY7XysusRb8IlzXzzh9
/rHT+mc/JTblndY7GiBGqbL5+C8hNDaJrECBCfJDkFj53yNFIlwffaBILcVKjwc7b6dgayaUl1qA
AK91fSAjn1Hywx5TVhkeIqgTUyUwvrVLHBydgMonwPdi1ybIY9oeYKURLHzXDdHV+duH9X0bK+PV
whkNInqLo3OFuV1NRsxB7pLEy0S+Vyc2F571PE1/mxhnWPdauv5xLnvkDycAyiIkz6gdDY26Gpym
dg933kQeJLLOv4B66LeCDNgWfSV3W7nVxkKt8sTyiMSmG39vS188FpNFmyHz2aNwD7jbS8iY0mj2
lFynIPs1V1r6NI1o5y5L888CDaaRZvB33Mdd6GC8eKd4axyc1knOsVORlU8bfxtXuvUB8vPn6GTN
PzYqmNSC/qR930L+TkjW1w3iEKPsNzoidacqikdscIz0pQWlonqqaR0MaiHOkxxbz1BN1JggXaZg
NRkdX5FRMYD9ZUewEbsMSf/nwbD1x0xpdReY1LpV10FI8VZmuI+tBwfQhY/Rgow9ucNVDVmwDw5e
6rbbzs+NRzBYEpQnAKK1p4YMy0HwTRb5Wb1hXX1OFiszsUt6rI1oVfts+sccAWm10+auelgbxbvC
j3BiWQ9O7GyoV0tsyekFptE/Uq0AIeBhgqbGTKwmTkNQuSB5OUU1BCV7Ho3yRb0h9rV5l7c4p3++
wYswZDWpPqxX09ZmGkn8aZAGTuoMUt3jOapRgfq6JIbRZ8RX88/PjI19HabB/Jgz0h2zY5iPLsJh
qxLJuSgTVrpaZv+40kVXmtjp1Uvc12L83QSL9UZOM5wtZ8LhorLemqn5leQITahjpGj1EHHK4Ahi
1H5zDQmeawjGnTq3ssz43OJ2Eqqjo06lR+9S5xDZL6z3DWAYMZfnICGCgIqWvqoGcZR61+ZRvcv/
M2bOabmJ2wDxbtdMX+d4AuUVBWh/24ciSa2HX/fWI180Jn0wLSfVzbSgPxkL8BB1ijG61oMFbPbK
9PP8qqOMPKHSenTXt7ex2AN3jxBEh9vWar33qpo865jtunE6eXHmvUq00W9TpkEzNwGg1XYMOxpj
k4M6mYxgckdLjj1NJKsQ1G+34wuadgCb/3U90f9Tl1q0g9kPMAr3jVe4dCZOaV3/2VVj0hZbYbCe
qZ4ed/VhaQHYfXbNiHct5SECuPGshrDNppzXZzruEG38UGPzEp2NigdD9YTUhqN0RM0Z/FHVDO78
3AAOefocggWJMdKIjbRXpS+ez2Mu0c5yZ9PeUNulUmyN8atqAj056LW13FRvinDaTYV/qM0izcOl
W7PAovU26midssoXjknqrMuz/deYFeR/Al1n0Rua7m6kcMv+eP3emTr9VTXcRyh4DFSrv8Yie3wX
mEteUfTRX4c4yq7CcP/6OiFnn4LyRtcdvsZ8XK/k9HnRbhgRrEBGKHQmd77iuf0i8Wi9sQaWN0ro
5wESxFn1XJyocXleDwRF8mpIW57+a0y9zenqn0JG8dZo2hKQT+XdVeMLsoQehAAY6ow1ugZIl1qM
GLc5HNWHyKLmEeUN6bUgSw9qrEwrcpUZEPOkqptwbiN9w70fndTJtuX/HdeoFFs28J9Gx1WpYJrd
xX0qHmJpXiWJwif0XjHtzhG5tZPVcxQ6KF4P48Xr7YEvgIMJ8KkthVSQUoYrHvossucu80/qoBrC
rsoged8FJ2Mem9tsTxdXJDi0LqP13tljcw4m0YMKmuPyScTNrmp2mj42267zxNbAYxXgEWbB9ur+
Oqwer9kQ5auL1Q47sG+dFdXw4Ydr1AxPzhCj2J5Qk4KX8DPqs72TIHiQO+x0aiKAoDHa45S6vxe/
AsEmTvoQw5zQEjDd+mBuJTFI2BF9VAE2NWa5WUAJh1OqQSSNWM1VtQ98DOx6Gwy6ro1nEBPvhvDS
Q8yCQIJbB5IOSHkYzIu+oDUnDc2iuAA7ydcOxWR+sO9isgG9sG0s/Vb2xWnWPO3a9g302GH0T+UA
Ac6y3rNuzNj++eyTQXuWQ+I/ltIxzjMVbfIdkmSiVW/KapZwpjb6ZPVo0pCth07UbYNmyDdyYY1k
M/ykD3cj6YKXVYRvhsTgzq0N7zG2rnaX6XsNK85NnX6g6fpGRWibSqPZ1670L0OJ/yiJAF5+NfOI
ArxrtRdEy76BsJgwM5PDvvGSaANSI7oN1W8uk5yRW7E26D6PoWdjzT7XmnEtiVVLZ9LvVsGVx7Zc
Lg6Cszi2mrtSw7kvN+HkYWnbGaM4iz4SO1wIx23nefG18MWy1aX5LZ7wDwAx1e/iBYqGvjR3B/jH
vTXtdy1L22OJWuMVmURwJawpu6Lz5LWpa7Ik5gh/a4nCuJ2HK0CCYy8QZJQiDyvRHIJyCk6VNbfb
griBrZWdbCxMmUIx9EenXRGBcW/s7NHN9wCEfyLV9GP1pDzaVMlDvq0hBA7Xh6izkcHjvnE7Dbhe
LuXFoEUnAbgWWhLs2HuL1d5yYdvoP9vcnOHV2eIyAjQ4aWvCw+ruKqI21rCaEIXbqKcOUiQIs1Q5
khHpKPV3s/wxuNqtKOD5Io4SFtkd9PI/i2+1Z+pvOithLtBc089z3RqvNgwPm9uecq8rxhz8jdeG
VpWk175q43M8EWGUBs/vnOAEW/QNcnvjevc2JSkrb0CTwkvfZ/wBdlZODtVthTgk7vzTt3X/Ovm5
DEkFyoRU6CfYAYsuakuud4qHBEeIGDKNgS6nUYs1U/INIkAVjln6uyubM2lk+8haPuQgVpC3Enu+
0H9EgUXMRBqe6gOmHLJ1XkiMmJsMdNk2yroH1uxwzPwOEzHdqk+JYB7MNDtcxqELm56cgKhe0DTV
r0OaGle5Np6N76EHCbOoNokZRzu7B6mXGCY7FM3rmXudbhfnuR8Cytqndfxbo/KAEkOKohCpjF+D
MzYfEllzFu1jX+GG5vlwmsyYGog+QU8NCI+f4g4gz3JnRyJD6p5tY9/EVJQb3ADei0xP+POes0Ko
tzPk4ucpIMEuzH6mKhy/IqzC8ilbEEqR3oPDt7PrBPJyg/sSUQWbwj7X4fDYkuT1UsR7N1jVZ9vh
d+xHJQJlFvBG3ywAMdgVwMPokCw4/pkQ5je9AZVJ/hkhDabAfnddAJxPuB5ZZ2+DJbgeIjRd7/S6
B6HcaxiwGLqGGCR6MXEcUVho/Mfczq9T4nZXUo1luPQzomilfIa9/Eqmuds46MmfgtkEBWpGzslz
/bMWDcFZyyP/7Kw4nTbrf3R+cG1Splm705jGirY9Ligs4cT59wgQ9dD2/d94H1hwgt14pzX5/DTi
VXT1SB7XK4E4LsxH4fkX8A8zUfYU8Q2Of0/s2sluxMCXMkzmrR5f6xoSRZm1JCpkbFN1a5xj67f1
xslxqQe6XgOKCxxANywGe8jMZ6+iKGXWaG4hHftonN4ny1Mb2zzLDs0s7cMg2uCvIniDy9TrMvq1
uGIL5521NFghMtqv1BrCyinjsznF2Oy1erdlpx4cB4BnBwccKLgTSlJaxOath3DvOTVJD93eEjM+
BZMzvhQjGkUePcRk8p2047eq1NzLV9OOtffZdYn8T66AIoax9M2JiB2D0QHH6JcAPdsg2EdxFIRJ
gPqawdQXsmXemHrMoxjZ1mURGWVToo/fRWXuqjifz/qCfBNCUXcji/84q0MUVJ1rVb2om5HdGQvx
2qziOXY1GVfdFvI+DnK+yWyduekFTSzvIiXUbUVxaGJPT8LC42cEE3bSJPuPfiiIPJz0Iy9MdA7t
+sWxJnc/VSn777WJ/Kcl6OGhSSPbdf298Lr8nLA9OBeRl26tGgIAbOz04rj23Ywt2BvBxB2Fa+AI
4or8XrYbNXFf8DkkscfmrF8FzozyqDBg7lqRhioMLNF2Vq8rEJj/abSeetGAtmkdYJdhJUhqRQ1I
jakMJGkW/Bo8ZM/XQoC2mDszwh0Uwy04EnhKBnCs4wE01hyPMzvOiPeSGrkiKH3iRq0vnT2/6Mky
Qe2I3O2EKk04r11kCuZwsPmx7MIHaOYlBbySHunJxQBdFNj1BUTGcZxhpABXuvV2f9ck/k8VrvNb
Ey/GJVSYuWQl8Dvgz3beOFdwChb/NhWGQSjYl88Bpblz1rUfC3Cjd7w2QBvWP5IxLd71Ci+YQP72
64ibW2UJvDVVIBaTnU7BDeUFvvGkmpklDIBVoG0jdTYa4Bh6N6rVAHtGIAVmUdlndRnMD99SEVen
MmuYsqfe2+L7DDyEkgIguHoJaxTTUq92eS7c0GbKexoNKL0CoIDWA6zKO/4ekiPRU0aC9ZgvyUeC
FBzio/sZM/St500Q3Fe8EQDtbW7w66L/W2iob4l/2NfIixzLg5gEyySowNzDGVnPIQlJeJxCnLzk
e1011jck5FHknF7NPHaOxai9LiQBVnqrfmjt1Xgg+1vvrWMWTAnV+m2QLcEpSZ1bRiktLEzkS6Ve
IfxngRh3L75tzlejyN4mnV1q0sbIKCZQhleTpjZC1ybv+HtAgT4+FSDiUvR7l4I3WK7G/RSOKOZ/
+tEzHsB2faSxtZmNgM08bay4+qoYum1duMELLADvWZ/fFhB8LxZgBLeKu32b5d8aAgPkK1OglQ3F
VNVdCrMk5mtKAJqadsh7PyF+sgrgL862insrbJt6OMKOqN96W3THCbZIqLpm7nXgjYWD7aTWPREu
8//I3t2aTfx7drX5UGfFckH442VYAHvbvps/x0i5PMedIagMI4XpDV6xc4TbHhpo4FYMO0PLkZgr
+XgrU8MfkQr2EoqMdbzxlqncsYt+tshzMItvy/K5TwCL4Wn1hmmZPJUrZqZZcXUJCIuT7T2nK25U
WLN+AhiRrEhS1cxm+qFpVrTL/jOkxtXp5frYiXMT870GEjrdpqwLWgX07EyQ04Zo4220nzEWPDrJ
W9aBFIgeUxcX+xg6rystuEXj9ECoHHVDPO8+dTUURkjhhkqbDYOfeSh5r4Ib6kAfFZAkp5+z38Vn
cFnOsiNY5ZOol+qJdlq4ZEf1Ml/IIMHC4t8bRQ3a15cmCkKNdphXSCGxLMChAbh13OH1EG1yzVjz
CIzGYLF2VFW+e1q1zfUYo9Xf9jCCYl6/uG69onr1hU90jVxfdgqqqAanpZzLozoz9STfDLKI8b/e
L9eLqLOMRJ83rlcWW/Upc7SmKcAifLa6+h3iTj8ohREvCCG5jycwnL/69feb7NQ7VqhRqxqwanL1
/auXGVtkSloY36luWbaHpNFM/GfWz1SB+4zxzjiqP6k+Bga+Sfp/jJ1Xc6RItK1/ERF481pWpZJt
qdXmhejp6cZ7z68/H5uZQUd35sZ5yUgHVEGSZO6911rVADlJXx3RU/9TjkvHAIz58hjXJyyVEi+V
+3hdrAU0utWNpd6doVpBk4mgjzX2V0YDsFs81OOUjkdVr39IPLAkA2HUXQ2+DnsqlCNZNdiIEVVO
yhzvNkdxeq9xXqEafO9BLh69JuSJ2lCIntqkeZFnbyfu44Dd5zTXBtO6NUTw7bF0x71V3KYO2782
hLNte2jEDuuEUDfBQR6XPA3JlUilJqhd/j02rFD38St3O6/o81t0HT2izyS7JAARGBvKuUIynLll
SGYCEQhzRrHWnI/vsnK0gyIFkciukd+u2TntiYayoxu53tg02KibQ9wmX+ZRv5U7t94loKW7wkqn
g9xruStJW7D/bzXIV5YYAHkmcoTkpG4dDlKWxEhRDGm6kBBNSB+H7pM8+HVoyq3ZRoO01Fg+dxUx
7Ad5IeRH6n3N/WmDQt9jQWeVa1V/tItsCHSX6/01c6efCbwyThmrAUbdi1blLUjb8JTPAJ1bffqk
L1OHfLaz2HbOczATCYzq3k4FzgkTbgOfkJXkxf9z4Xe/QbLIXgF210N97bk+PdhkciJNDP0gU4B8
3zvoxm9sArLGTylY3vXmruEU796ad0EVH++ggRuviEBNzs3JCHNtPsZu+F3pMvW43WEmwVvdcYF0
/zOACrV/yhCxPMlv6f3qMbVn9QRHYz/vmyy8awddIcxjmYeW11qOlNx/1nldOUMcECYHGQl9nJ5Y
wrB1WQaCPkLtZIKx3obP0sGuZjqYOnr1wXQjI3jsrOFmyi22JdUxdwaEj9wluPI/r2sX6cUPiRX2
coNwhSUgZRt7c3zv6ksAo1HY9UJvw/S2TMsykqS41RVYf5YZydJn5+g71UDMSvrkBApzpPSXZHtb
3w3RNSvtc+UNN15j7mUkrIcgK3BW3toGB4HMhWzYmzMM3ZftDd/GstRJMVhGodr3p4YgvXPoRCdp
M2WwS4/t+I9DUMry1CS3HiPlNfuhXYof6tZhW1a2/dfUg6wcDv7UvARg5XYp4TFFSpBbbxPhvHw4
dA+gaaCzUZ30EzoU+OlZF8gTH2wdYVDnMZ/bZ4e1AfvDOx2LxawWSDUnzzlBKUPdXa0lVnUey+d8
cLuTac4sJRpdPahBge2mh2Bmh4P3JLiDKV/kIs15qA9BVD46WfXuwctVZRysr9NWlsptmGxjRboU
Q9re9MgPymCUpF6ma8npCfAlMwbzJHdfTlIQzzgRs8Kw631g9Xt5S0C1UyvZd7WDa3zNLUiUZN8y
oRp8BFT3zRYsRcgN62IlvWAHBxoSL/ENY6J/jnrC3aExOco9lkQee7wsTyDKZY88pX/kk37rxUZ2
UufxmpglBGVedyOTjMas3YLZLWHPPYRFsH4BjPZPQPnZRU4oT15yzPTtgoaxo+HPefCekJdz15hl
P7FffDTPTrmMiG0yUDXVuXDc9vv0dtQO/QTwfruLZeYwkybLZyZzM+vgW8CFBFQCLuArcckGK3EP
+lHpgm8NyIkBL8qoWceVx0wWW8TrVufJdS4TgTn4c8/AI+Eojux9hmLYurpad1GRFhT43HRtnYTB
Uj/URmKc5Pzyu3w7Gi+t/jgbeXtSTeNZnur2aCWXd93P2Jii3VgUMP0DIf9rg7ZNHIp8+6W8LuzY
npYo0rB9IMb/qGV2Djq/zYd7CNnNG0LTqltB7QxRV90yFn6XYZatz1eexDbHbA+GD/SvFHimOXn1
wQIgDS2GY6BwUvASuMzgBxgCjyW3TJ6MDOtAxfZoER7sF+iG/DOZS4dtRt+e5Dqgl/l+uwlbq+Sk
y///VKzVRtBL9/I+yUpBfowU17X4VpbcWjlHyH6woIWYQRa6SmffqGgsShe57LrkkiwKm7xqaxa/
9l9h9euHUn7nu1XGemyZu3vCAu5wCCKPwYde1q84RzBdy2syF9DB7IPJ/A7XCvbksE9uiiYM1aN0
X7P+8gWNCAbpgnRdx8lIlRXdlmx105zhctBgitQIE1sWYfJ3tmSNkpTyu7Xs+uvLeQSJcz8W8Lr1
5BvC0082Xqp5D19vgRPqD1d+iFnf6q6uXuRmy6JOctu93+pwBMF5HQAA2TrL1bfidqzktse4NWzn
+3BslH/uIOpgDmPOlIkTCjdii6Qsbx53PGEbv7SvP34utWIXKYP6bhkpj3AdefOPAKD9RYZrpKsO
QdPLMwi7DsoNGSn/npWj16mKoJzmxi3Tw0coSABSZNvCfcCECMBDWreGbQ8oDZJs/aQ4+D8Hrc4v
669fRvIK9tjemXU9sw5mqfX0vMN/8s97J7m1l2Q/luWg9azven28wMejFA3HRmu/ajNUszKvbKsH
Ofbf6rYu0rqusyW7JfI8tqLk5Lj/POu77Yz0lo4fLvVvdR/O+uFKwTLhIzRXdyGIvuUVR8MZX0U1
r3tVeeElwZQCOBMYEZv3xcy2JVvdnKEJCvyOPlVrkF07yXQrJ9+6vmuRrG8GRAjhgl9HtLws2xv/
4aXaXqDtRZO67TA54j/rPhz2b6dfX9c5X8D9RUy033hwUWhjWbusheXDtSXrTnYrv7NV/Fv3D3Xr
fmI57XoFOc+HPusVhsS705Tht9p54V6mBtmDSm77RsscshUlty3Its4f6j4UpZ/fQxjQ/9RqKBGS
wgbIx8uJ753lrQzhNSu1Up4xZbOtzqrspHvFyza9E0wFbHwrK/MCI5eyzPyshQIsSlZmuavpyA+s
dt7L9ID1H0rWBmbgv+Bq66Rhq9gQZHYpyhkQJuRvB3mSkmzTrRRlKDiy6d/6bMNgq/swhLbTjEGT
YrJwQXoN6mweOkdP573sfxMCDDAXJeNr0A7RaX3j5aZsyTqtbmW5Xf9ZlIbt1ZVigCHlr+lbyh/O
IHVzlhA7oSW8Rttkvy6s13Z5PtuRDVolbN6yi4VhxFgsJO92jls3OVYSWRhsRcl96CeT6Fb37o9L
y4dDBq9SjrNxT1TgUw2UAtUA6YGl3NCI5Fg+XCWKeO2LTF1+lmTZjdyZMunz7GZWnV2TOdaNPOHt
ia7v/jtj5rulwtZVcvLwo6LHord2Wo1cuQPpiRFH0KTocGUPs1fijoHNRZse5BVd7ZQyAsZZj5uv
8iL/ZdWq1eCIdDaukwbnYJ5nlwSKYFDigNYkqRu8lbut7FuBAv9ZaO3KhXfYmS0EyJiQN8uHpWvB
2dT9q2C2LRwAkQp3jdxVeS51BpRJr4rXMgZnInhyfXnAcwvpTrvaMz/cfrmp7x7RunVd77rsWSS7
vuYRzsnZM6ej3GW57JbID9iKcmM/1K27Omn5CObcekrz9pf0MNT3NtJ6O2QMkYoLcv+tK+LxbEAE
eNRBzFIEegYBaXFBZ5JWS8d3ZjjQ9CytnkeYp54kaDfVwUukZWdtOYea1Nl9GdTtTnrNXTbeKHNp
HtQ+I0hvGIpdE/GqS+Jlrrm3PQI8NWKK7tLEPalRaOVHKIMQXGZnf8QqSdTw5FwaPWgewWTha4Y0
FuB55qBeFKt3qT++LhHtnwJAKZ/A39QHWONGWDkoSl0G4VGW4J6oR1ggYrtKP8WeA7Og2d1PMVwI
DmELJx3f/tmz/PkprZqf4B1velMr38bcRFUr9b/nJUvyGh34Wz9QiRTPmtfem60fHtZ6PLt+gMNB
a2HHGYZd0NT1l3omppcteflZV1N7D6MO4VURtF1qscgCmJiS59yq4G9SVaiMYpxMTUkcN0KM1cO4
tGBKQkxgQFEgTLRzU9jlwzwl1YPkJMmKwoH3LM8hFsYIbxVxcCgr6If8afhm4jw7t+pC5ZeplYEc
CUwch8UAvHN9dm5xEcN6rQL4NHyERFUYDA9tVhAT5LUD++GmcG+J1MC95mFsb2H9mvopehqWBKBL
9OSryXdoNZWLVJUZIt3wLsLKVUB8Zlh4a5zgqYEN+0nFE/qUKpq2n8YxYAdBQ2x7hFalNvcyR1IU
DdndNAzdg5Z03uO8JHVG2J7N2AJdTY+tIdSzdK+VDqpoA94Zc0Jsbhx1eGH8X1MSzQ9riWgOmH8d
xtx2fBVZ3iMsM9G+CtsdvKfG0dEs8zBNTQ7HG8H0haGZt7ZDqDNhrdpBt/Wk3SEFDw0GCuClF5Z3
FVC7u2ZJtiLj85wU2FAHqI1ssGmlfpvPZmrsNdPQbiUppuDvyqKvlP3kgXL3whRjM6QGr71PwKhr
j/23ZMi/GrjSiQsH7s+7ZYJnJjKRaIWigiWmn3/h7vwS5on+bWoSohUgxHkNxoywa3iwHmcNX7I1
Jda1cvP+Vu/j9iZN4+KBR6AB+W/VT82oMLiy1LxXjf61hjXo3o2Sx8GuGqCvSv0p7nEcOZA9HqUo
DbhCP0O/nh/rcdcj3LGblu6xliLKFxPLtRyHB5sqRwF2y5xxeHewlX930tm8yqnqxtQeHC+8ARyG
UmcGLdqJD0512H5BGyS/w3BO1vPWxtw+Nl17zFVobfY+Est9kL0gVDhjtC8a9sq2eQVo0XwCe94/
YDq+SAmh3fYTonWAobIRsqalh9Q5RvnxoMR9VV34uFANJFAb2A8WiyWrgKC7gz+tv6sHzMplCtuJ
NDgwWVygwUyIZuNW6KbSniHb1PZSlNuTperyqXKICVvujz2OBLpUy0IvPtvj7/XvpEnun+2iBnO2
3D9Yp4nIyyYPfXrGzDiYMKdIVpIqmEG4b2UZbWMLheS7SmmWlg5wx2F4JHCGCLwAnmts9T/gD2VS
0uuvdR2EN709BHC8h9X3sjxJezyE9SnVYW2qZsXBYK24qIVjD7w0QRTcdUsyJPCeuIZ/ftfQ9yly
Mm+Bb8dHIAzxtRwzNAyXRHJSZ7LLLgAFwKgWa1GD3uB/dJRD1t7b0d2IOOD/5ZDUHYivULXzx9O0
XQHJ7fP4UKpYA/cffp30lotMRak3d2m74ChwO5pWCwIWRsr7aElyCCbupTj5PoyFkT8AXldjjOtL
c6nCXL7bOkkOBb0rH74OPzIHxy5WlbCsPDQxJkW5dd4sQvFhlpLWD4dKUS7cwjp640AEvh4qV3t3
RKabx64kQONjw/KrpjIG7Pg8F/bXFHlSIpdmN722U5Ve3TEi4ESDebPL8DOqeCuOSRFqL2oZDneu
Xv+Rh5r6MtiF+qKH9UPHBPuAbxqkC6SDfP16A/4vp271q01oyZubcSqcOeV9CpvBW1QpX8AjB4/S
aJbBvV/E9pO0ESl8TAHUfcqXnmP9lgya+ar5UfFZSy7ShW9O9qI2DfDLh7BOp7s+0NL7cUkg99OH
nZnUZO1m3jFnE423FKUPQFMcOb77S00G1EtdbJcgl9K3zKvh0daMdi9Fo2+GGwPV1ENpWjDi72yr
6z8hegV1kTXqxwhA5VvTI4uggtc7L/jKN0LByoOd+ebNiGTmU2mPr4TQdN+s8sfsNu4XS3Hb26yM
oE6y9e5bMxNIoTpW/gSJDly6Yf87cOz2GyFb+mGOURG3G/9VI/gMDtt2IN6TXBy2xxlpWPDCf1cB
i/yr8UOdbjlExWbzXTl49RG9thKGOad4zRTLvm3SboJzuy9edRDTn5B+30mjQhjbKxEYX0DyqvdS
ZfsN/gV3KM9SHGGTuGjelOylWMeu+TTjpZOSnLEb1HsVrjcdRPQ1mGbiEgorNK41XDHAomsfFjY7
v8foHncHYvGg9YRa9lj5g3MrLX3re0dTGyzGHWons8/MA2FM9NarVb8H4xPdStGJVJswhai/StFG
iAgdSN2/k+KsTD9cvvkPUpr67In5On8yYuJ7/DG4CaNBeU6zVr2PfGDEoY9c1ZBXTwT6HKGd6J9L
r/2cxK16JVhheNb1llclhlW+Stw76SD18CKeSqXOHqRKEhOWo8gGwFB3OoKrBeqxmR08S/cYONpT
bj43TXFyO7dCsLA+QmNeXu3JKa5RB1huIQsur4pK0nSVC82sOh1iDxUt3Y6ax1BzkAKfrFcYwtJv
qlV5R3gzyxspgtEhpF4v3kpzhJLS6IklWLpp/eTv4PQjqiYfUVdWWwLFq/QbUdTZGTi+c9LxfXyz
LeOau4r1YoaZc18mFgEWS7d2Un9NREte+LRp9yzrNNSIyLlLMmupv8eC1xC/+3fd1kVyltL+qnpd
O//b8XpLAExnx4/1ODcPo1IRLl24UN8R1WXyJfqVq/5ncxzst8YZ4QfK9eIuCw0bZuMqJSJumL/0
lfssXUcjvasjw/taN7l6cOvYuk9LDwGWuoYtBV7Yz8CRfiqQXx3jYu8SNnSnlrxU7hj/6DQCxCzD
bR49swtuFdtJzlEaqi+wqtQ7Ob0zf1VLr/nZ4TcijMiM4WGcjBtstiWsu6X17NlwjvO6OxBbavku
yeoCZlw4qu5K5tQ7uwwPva/HtzXk5H81rH2kudxqwZEQ/AyN/0GdAzU+SHtI3OOdnC12XCrtCjhh
5ZiXtSjNuqcl44lXO1p7Bpr+bJmJdVbtAez2dgrLMa824eW3Tmgpx1QrdGSpBufGIt73gtZNc6cZ
pnOyk2x6mtBxOfSt2nzmbVQJ/XGd76ydn+HmUX433qs7JCxJx8I6Pb/YbWH+BJMIWaTJPM/o46XN
EgeQSjAf66qqH2K9rW9MoxpuI7e1UPf1S2QJOgd+LIJVmfhAZuoltFh+73+Lg/FzEpnKL4VIy/VC
Wa5BFVdYf07p8CNUFOerZjcZbMfa/BLacIOzRAkegVC752whFVcVP732aWydMQekjy5QIGKcGwv7
GROZ7c/hNybg74APlT/1AB1kopNYYbMITwLX/JXBjKx3/WuANEfTfuo7YpbhKW5evZY9YddX2iNx
Gx3hOSgsgbtyDhjXfP9G1w00qEZnoTRQ0+w6a112lZzj1LgAoUC47xJoXdCv+aQ5g/eap95XbYqV
e7P3PO4B9L11mNa3UuwMmOdyJ+4uetxDTKWxLrt0JaFuReN6nwMA6btqCNX7vir9z1E9f9OtQH+Q
0rxEgDu69ShdPc25RprlP0kp7INzm5bpJ7PQ/c/+jC+xsJqX0nCcz/559DPnW8yn8tyOant22iH4
Xujneqjt7yURWUjmVPXNEAzFV2Tu9r0VuZ/YR94h8lA81L4CeX4AeKPrQ2231i0NUYHHGWXdBcky
niE7mniJIF4zIuOXyB1akKmFTtB93jo0Rm0cKruzTgOSgg/dkjAwpkODNvJBitKAw7Z4aGbUtpCs
vhLsxJWDriK6AcHRHba74sFYEhsq3qurGPe5U82fsAJ87cpo+j5FS6BHC54DHigo91L9azwP0/ex
jqz9uNRHS/3/7u9CubT1912f8xCetm8CF8K3v8+/1f/X+f93f7muXg0gtz3zaOZWvB/YsD+Xw1Q/
646pn+2lDrqM+lkacja/a510gSiyeS6Xug/H8uWEzkrxzrHON1ESa0FbelWjnhgZ2V91KvLRXm6e
tm7SOMaet6tr8AZB+ahkrQVgEszXqNVDcHR41w89PDaHbNSKR0lGk+dV9G/6Tmuqox4m6l1QAcRj
kpICDO3qXbskUrQNBdD9Ws6qQ892Da7Hv1ulfivKEVIHt901jwho26rWM23llElvHt3Hktv1o0f+
A0Yy71sCnolBVeYXzwdLqo/Op8nuvR8GBHRYC73h0XJdBEcT+FaKVI3wvoImBnh8aUrlZOje/AVG
huHccVYhPH0DlnWRa4QZ4Xx91Vr3KGF7D36n4ehazo14xaPOXftM3IiF6oBhnPSmHW/1OoSz2/SC
e1HUWcV1rLAAnMvmSxok6eHqProEWYFE752LmZol5Dqt/5w5ifIMQXR30G88ZMSSeYbTxYA7BhJy
x9yxBAEXE4/1Wamy/szmD1p843dltt+hGBm+RDFK8EnX9o9R02s3atxmF39MzYcw0NHEUMr5LQ3T
3wQdZr85OEQO/lYxTdixkP59Rk/mbIxd8FAVTfNcLImhsjwMC+gSlw6GvkCRGkI2rLZ80FJw8VAm
q8fBK7oH6S/dEHg6Iho5IYAGOU2yaLITMo+WbJ88B5B1HNGlTJ8gHUIgwkIYzejU8YQOWv1gBV1y
roDW3CcZoApjNOc7xyWyGHS8fXWyIboUUBlfPTOyLpg9iltvmofbrBrHi6JG5TUzCoR9/D66Sxof
iqfBce+SckLrtcZIEnWJf4rbVkWBQa1PrleMAF0hXYYAqn/CP1Ee09jpnn3YnuANJnaQGYdooKrv
X+YOqR/EncfXyIIeuTN3fRdilAoK9XODD3ofjqrxNrouXN7wnn5Be6bfVdE03vvoUEFBnaeHagoj
mLDgj+PbBODDT+c/ksY9+uiRfcV73cBrEy1Y+zl6IZb0d2Sr8x9KYvyB4Rd4uRVgKA9c/ZS1fJz9
wTz3yxncGP0O4sBKJB5GNlT2BEknISZ/FMQl6p35wyPWgC1gNlzhRh2f6sTRFzb+GdK1+t6zpg4q
ZN4AdkblTdZoEMlA3jc+xLC1sCgfb3JTiV59xXMeHA00rQjBh2YP5M7yh5s+Haavps3eSdOCV7fg
TdGmvIA2QB2/RgQAHoNy6G/kKD1OLrUxaLe5ow0HbInFLYigmK3qEhlseQhy+O1urTInCBGli+Te
VdpLi1R+bNm6j5nwE3KB7TxSV1UuODQcePsMxcAHq2yRcmyV7q1DwPJ29NUM+gpuSQbfNnbLAaTH
UoTRzjtObYHO5VLUzQnQkmkVFyn6aa3tQCfGO0QeAMnZDpuCJdHzEL2n0pzK6+glFQoW5CTZ+khO
6lAap3ejE6I05ERj/R+OmyGMKgGo/69zS/HdpR10BC6shHbv6rZD5PpjVM63Wfq1mcLwlTnX3xWx
Y110H2xFnxsvquf4Z2MIlf2c85gdr4if7Kq4kZIcZBreS9tl3r1lKTdQF80PXtcAKWzz9ks/OtXO
GJzgRxsorwCKvD9NTTvlLtMBPOD7QMv1iA6Q8nZZ/BtjxiPsIPEfVVTHfHaa9usid79PrK68x859
VSFxvwcoUN3nWhWeoDOdd4mpVvdbg7SywPqrn4kkT9E6e7V7I0QG5eblDHKIdNyKvT06O2eo8Vn+
c5EPp1bGBLyQ7r+lxKhCmLlcZDuBFNNBvcH5Fd8e3EFx7roxQIAI6VAUX5Q+BEKiO08mTI5Pqb3M
vlpBhIEZumsdSF8klVL3xsFUcO+oCJfEKlT/a3GpQ6l7uI+WROoIwdSO6KLhBVlatwbpJ3VVrWYn
c0AVQIqtbeTHCFqYQxdPmPer+o8I4IJXqPU3LZiAv/Xl9OaUbNrrqfFf8jnvD4SK9c96F8OG6YzZ
o2tAqhJD4nY/Wf1wUxBVC4NjRMw+slUXK/XgBFlm8cFRo4c8VatTxl73SYVrF4sB1uvUqhUM60X2
mV8X7rF5u18SGwYUazbN72iKfvWb1P5ZWv6tiiEzgAkHXFNSJyylPxdla0Pfh5EBh0b3e5y8Oz/P
i59GE/9QTKzUzJYE0BM1ZFk9algmVAsWlJ7ZnA2f/Xpo4DRnAyGtoxOW1zADCiitORKed34/Nztp
jdMwQ/MSTjlpnVo7fagV83uynAmPR/6Y1tWLtMWmi80JoiXW5NFj2arKQ4ySEPnAmqNHyUmiZsG3
WVery1YlOdRQw0OMjs961NaqOplzjnFE7aTOaULoJt0G3CnkoPut33YddcjuG7Owb/1Zp+8co0oF
EullTLwSF5GP80RLtavndtpVBUcFZj3SzukMVYw0SDK6sAbtlaVPrShTddqO0XzlZzmXMNv9c5p3
XSwnBkMmJ9/O1iPTse+dqTys55VmP425xLues60oe+SwzINhewDBltMrQw1EEATruwOlYb2k/MAw
U/2TZ5pva50hv2C7+OQlDEHf6dRLE7aHf/1PW++/zqv9mQXwNqy/YbkLknv3Y5cft/4maVkv2pXZ
YwyxK1Dxs9W66rVYukkH36wx80hWWiSZ5PZL1nQ7qBuGPzw8QvdKN5xYbSCnNjb3TRJV+xoBiyAC
ahY0+Q+raCY49Ihp7NWLHfrz2fG6X4TlTocUYkU1+tnrCdKRpo0ehQc/mDd0lzBt/6wz3zuxZrq6
UJhGlR4dNHtaqGy9n7aCRHbc7ZSaiRyiWRM6fNfDxtigbuXWyRv7zBtAeJ/Npvd2Pa8dvB7Ta+1X
BBd3n7Vg5GTA/GDETh56tblzYvCXFVFPGHSOKdatwtR/hMVwp+D1nAokEScoGMrF4VcoOB0S8L43
4IjZpnrJNVK057pNlCc1Zstbomf0VPlXk7UI8nJL1TD2wKTS5H6t0xBx2c3FkF22owIseYeshnIJ
3VTlSRrAoP1oZxBXVdsD5ZxfmuqlSc3haWAh1Do1XOg5W/JhJmQE8rKYHxJ8VkpEVlDIQfag6hyY
HdpxNwI1NT3iDa30oddGFMCWZEr953oAx58VVycYLKL+SQqsxXswZuNJL+Aak7ocBobzjMoaBtO/
67qZhQSUpvq5QkWvcC3/MVsS6Ci80qmeWhu6prSFF2dkDfM0L0mUGuWNOznTTorMIMZTDBsFgKFm
rdrqG9v8ElmtcStVrlLp8JKNM3KhTXGUOkkM3ddxE8HZKF3eNcCYZ0zNemGptvQC/+5U5Be5sNT5
4bCzvdY4tFONx3r5kdIYJWp+tWwICJcqC7P6g+MohyEI4+eiPBYAgp9aTYue8Zn/HqPKvwyacQ8R
eXo3Ilb1JIk7w/UPrZV12urSqc8RcYOZP1GVWAHS6BtoXne3iZVYTxj7rfXYLrKPc+GjfhS2zT7P
XTZtforG0GyV7nkto5BUneoiNffE+dIelpZ+XRbPceM+zh6rg36u8BVVnfnkeYnyaEXXYCkYUfxX
Mlr1tw6r5e1kpsu2ELwP6n8EZmz9xgSWo3Rm6pUTOWpho10RPSF41z2UxXRYR9RcRgGxxu0OVuTm
saiz4NnESPasx8VL6QfjVbpJwpJM3yELVN5IUfpqsKwfrIrIcTlK6kBUpEASknv2cOPeUwPvKc0N
7wle7vnWMLrvgV/DErLU607WoyQV7/zYBfkv3WDAvOC5D++lByu/JzXSjGs0M/6KKWpvlMCznwCL
Ok8oiFVHLXTRMhhn50katBZyT7XEOSNFaYAwxXyoUhaMKG8oMMeGLa5kw9j3EfNv0lt3W98Q2yli
Zo1zTvUqPrkTERPQWYbPJWiIA/IsydFwYEbbO23lnwzPgDkc/pZnqJ6jZ7NtwIYaCfaDEXuoa6SI
Ci1aJpKwdplRy0LNU59HVhtlgByegliIvzD1+RAP/5VbivDrfclbtPzQ1vCIv1ukVXzEoW8lh1xz
hv/6tl1QQt0Swig5SQYJlFwSNrUETkol1LXd2dPxeI8xhC/F9BqugVdLnLfKsrv+quozZpaWXewC
fNgS1shAHaScCeqhN7Mv5gI86hYkTb38BLSJQB7Zgj+yKojdYIPEKADv7q0ketWOMwJH9cK/8U9W
T72fUaLDgdHk0D5Kc9/PIEQlG0M7A+V/EuPmgDgfpx0se+sdcyckSBJ4RmLXxoUod3Fthuzlulhl
znCfIHcAwgz4gnlUJkMBYtf9mjrzTx+2iLSoziPyXwdLewnQdbwtuv6rw229RsiBnVrN/B5Opncc
l6jahNMU3pUZJzvK/93utuTkCeDDCo9mwL1SUEm7qp1+qJPAvGkRaru1jaK82GwSkiqud4ranQfT
/pzyry1rBKEPqEPlCTMEtJo1uQsh/axYh7gGxLyA0vIl4tpZHpbkMkgbjhW0IHx3e+22gdkiqGwc
XUYJE1+SjnfvbgwQZe6b7TVQKDraXlEyH3s/BrcqtH6aWagcDeuuGOrxtgntYU0MMxpvfX25c9n0
PdP06hbIb3Xr5RWk45LNXa/XjpIV6VXJSZI4fkW0kwcbxhI7XyxyLKVRAdBh0fGvA6v0nPwSZRAB
LBjR5W9KIn94K3aZAbOMhm6mv2CY5iVGUW5HIZhTybYzBq88c6bD9mRknG5FyXnagLwVAF4m7wKe
QBJjCfvbEqszw3NnWtdkib2XcSBJtBQHXBynOWrupKr0LcQdApfViMga9KJoYCs9z7cvik+p1tSo
jxo5GLAFNbZmnU4fLgkkX4DkuacLP0RlImMgiRTjCBZiLVJ+1ywphyvCkO1ubpweVRQlHq+OWxwM
ZLraYpx2QYa0bog+9UF1K3Yxuuqfsf386aXjq1YuxLqsR9CNLRCcA0o/4To/6lkPbjS5z4oq3MFR
hqN0LsM7m1iY+8Dv9vjbm90wZQ+Zxici9yrr4MGyelWrds+UUeJCx7JYVt0FuoFlazurz6Dv9Zt5
QEHIdtGkdb60dZufTJwwRLF3PVosTXCKWoQoUQJX+gz/CGGCBz64TBrxo6lr9n7SJuXoKy2yML1+
gvsferr5s2Gml7wssd8hSRQ15rdqqNAsnNIT9EvR0QLoV7TdXRjU6o6PI8jksCgODYCMsLuD+JV4
khiXrqLieg1ijCpgqfaQskWnoVo0oluDKFxMFDin93OpD+gbu82hhKKicbE19uPvxuHGuL2HVArH
z713F0xJvI8Q2PLzWIXXFInSSMNc3asQ3xron0+IZlb979gHka0SSbUfZ8s9+3DdKGV70+ohNwEe
usi0udNmCFa8GUziYoY3z11MlwhBsh5r/nT4dC9zi6bBHePYlzw5G8oEEFgh3r8blDMrinmP//E7
i+fw6E7g90vFTuAmIkzHnVl7mmBzXOjRCN/kjwe5N90k7vMIBdINHk/1jmBa1DNcFBjUnAddgtIF
M98FEAa7gauitdWZcE6BegqV362Ptkw93i8jSI/t9j4N518Wjfu84UNZsclWHP+h0LufVQY7ks4r
uteGHrGmacDfGDoo5qixecAgelckDQq4NjgxENyHFHOCYQIKnxM13dvtQikC1/Ju1NsvPt+LAyyv
O3SZ0QfNcOG4XMuuvAhOiLnfE5Uzwehl3XeVcsqCxn+eYFyfK/ePMkVVL1CDH1OvnFqXjeCg9Ydl
AdjbRnglVu5keeGfCjysu2JEm1gb569ehcECA6Sm/HKQSITXyIguhoYlz4vVZxgX3L0xpQc/7F8n
zT0hhEv4SEgolmKqeFvZISnJz6TSutNcjd1hCtPypLhvoZLnOyvO/GOd5thn+vxk2UpxN4eccGix
DEaa9hiMcQs15XTp1B/s/MO9Nzn9satfmgSp1hq9Luz5R9srv2ltDz3L/3B1XsutAt22fiKqCE26
FUhItoJzuqGcFjmHbnj688n/3uev2jerlmUs2RI0s8cc8xsAkjyL0ONxfsGRawE7ytOAFM9qQzVo
BCv81Y1PYOpmXFS1yd10bwtN38wgu5xcvAAS6wQmSTBfJfVRp4d1TvqKBzFUN6a9YSU231teE3/+
jJOuB+rU/OTr22oWwNfK9BtzbhUO5jMRis8zfkm6LtBS5a0PMvXa2xjV5IVobWqZXCQzTMBObP5D
vgFh4rzn0j43iqZ96R+FyWGVIU+WTvXPmp5vZ1KHx3Y4xutEgGy9RMTzOqTL1ul++SI5G736qain
D2MiUF4flzuRU/lP6xXX2yAEEo1Oo0+wQtdAJic8w4ANE86JoG8mgGD558ybtOlbQoE1Szu0iiIr
FUYXjBHvvR6WLoI/kQK3VrvrKzu+J9tw3NLayQPVuc+OqkKrnlgINDC0ZflGxn0ZGj4N76Efs80w
VK/4RRlyHNlDqyIjLwn3ptMTJHzNicUZrbaDVr4A878HneZthtfZgUDXZQVz9/LgZeZPoxU/VWZ+
D51FWGAPmV9nD4XCHdVyWnZeRbMgM/CyeyU+onRJ3gxUUFUB+5NL86jn3bm7ClX1cm3E/lqDS/SC
5BdOscoOs9jAveu3SnOu487tZU7zTdY4qCVXo26XqENjcFOo8Ag5wPtgvbBqOkmQG4e+yi4uRoxN
Wzbnqmj+VZZ76Drnc8jYeClxl3plFQq93GNUQQ+KR/JaZMxcvSdvRtLMElDVYYcDfTtZOUQeOReh
o5FGb2rjstHsWoWxpX17kI3SeMaInllbQaiUObpOtKj+iZg32tCViFABIntFyUzr51rpO0Gq985L
HfzDeFYym9NMa958vclv5iBJvStD7GG2Umjj5cuyjmUIf+Yp7dfvRjmvZrPcz05gVk63cxJ1WkFz
Fg7kuYH8ScNxTg0Ya68Z4Aw2Jh01MRyKOMam7UQy00IvI+v+fcnaDz8pn5x2OioHT6MuX9Kx3A94
cArFOZGPww4kG2ia+ZgCDsTQBhitL+2waNmBa31o9VyfUOXtct8NjUTEXWDGwYcGGkB2RWJ/LKP6
IJu62ril9jx4gGzGzHwfquJbgtOzOvXOfNkvtl18sVa0ztlhEtXTwhh5UOrNQzsBL8/gMM0Fjmre
j0dBiFjU0AbA82ehHQ1rRAMSmNpwSKbpnkwjMgQ99HE5ur+DGEBTcIclY5uo91qA/AWgvNGEJPJS
r8E2lUdzrO8L0DwbY5X2Vvh+pBz/8F4NAPqgDR0aZY/w9gvM8gv2iJQcTdLYbwnFaM7MDWPhc8Gm
m1yRbYyygyo82t96NR4LXb5N/FJs/V4zTBiQPssXv9duWfkeMZe1m2lyeeuTs0EyfWOb0ZjLvWri
3bAfZL0beFtYJNj50ztUG3p7GfW/BAXstucMlWo/kqemDwSLKf9YNLA+J6ugn1LvZMbVK734tyyJ
UC7wp9Wqf3Wm8Wj6493klQF5DvftmHzYFftGRsiIbpDlu8tMPXzSZg5ozZDyIIj+XDk36AiAja8p
G3pDUtGorWfpGIynSLDPOPjslpvqTPRoTx2Q6WhVXC7TqzMiKq+lpzZweC5lroZN50IE1AWGI6tK
nhqn/G1H1W+qsZRh508kRjJ02Kf6Ydb9B9eiiFxSyNl1Mt9aA1V2O8Uf08h1t07mzgHm7Q7zyUK9
g5xShCDuHK2kG9rFoETxToHcfYVBiNEpQUKz0A772eJNdnkbiTxZWdCNKpxM12fg3/M2cy6rsHoc
KhhRc6HpO9OC2TD02QMB8GMM254bHJXkvf+jq2k6GoDI2I3Zey8enzSxgN30pw8xQhpftAzfy/TR
D/4umUGKDhkZxX7hhyUSQU+Do8QYH9a6xsVDEdaJPOgSFIFJ1ysU62JfrbN3IGTy1c2A93AHn+b2
xxipjRfJ5dnA18mzo9AaEuYkDMWc06XLHgyWn5DpJFxN5PesWXdMsuYfIaPpRhgTbSXrOR48gkrq
LwNynbf2TEkYJILFmUc+Z32aku7WoVhMxvo8+zQNyRcBdXVigOiFWvvFo2kR2Mk1K8JU34vNDqDw
ZnX2fG41zhIW3nRNGORu7hAglQ9wVLvXwuy4OmTg9Kt+sedKUYyXxUZ41GBOiW8jyf7N6Nnjrd1c
CVm2gvem5LPdyK1h2orCitCMzIXt4Ex3mlTtIdOKOyuhICeTtjbtOrJQprpulRS06RwxpG0NThUi
CD07afIF3wp2aoFnLzU6rgBOGu0fot9n1hSH2LEUycAj3cpz1YIxA3EvNiVu2/1qJ304QMT0ZR7k
q33qJx9v6vRrazdELR8zgllrRGiAj3jvinbLKONdPgux0+vuHcjCzVSvEJ+bK6L5oxMEVyvfYFi/
SZ9b4VIJ4YHyEAk2nZ5QdzYZmEks6LUXYVqyiYZ0ZZA7DPc4C1Mh9mc+gYCc5UJmu2PuhLU8mbpz
7HKuwJR3uBCEStCV/LXdeA7LEeJwtU0NJ8oc9bGqG5wzzyWO1A25IN22MnifiBI/M4mBbWRlv+4w
qzQuVwneftUg8129bQH0kDdzuNWMnUPg0ca3tUfRiN0M4Pa6SDUbOKiMQi0YqKMrXY70j4KFTbNu
QQe+z6n1ZTrasovNGVgyI6QQDdmeliV4OypC2+fsbzRmByhMiE1MmV+hxh+zFEZSYf2znLHeOAq5
34aaxLqJhGiDFzT1+8zTTahybliQcrrRfM4S1zY/EVx+yVBub+eCrrVJ434hqqgwjQeAfVWIVYYB
SssI9aKxrz+wzdCIQ9Okse8VkbDh0hpK7V1j9qgD8jYANTdATxnfcqMDRz3eahlnW9OLzVC2z3lZ
M47k3ADGDNeG+lmOPqm+iBQbp0wjSeI41M717GBhb8XPYvjfbbXmIUa2ltN0undr+e4O8huS6H5d
lsAxjY9GZTa0ZAmil+GLWPU2fBJZB/RB9FY8zoV7Pw0eYxl5dZq9iQZKp9PI9t9zeyTRvrKe4vFh
EjqobhiiJIiRuKO7cajS+lTa4igMh0s3Gclzoo/R6+6lZdcxN7UM00y/I3Dk2ZxJxfSnepeky0Ma
2zNeQPeehgoBLnkMs3l98/wHz9EwiZhXFl81qmAccwpsCkzwdUmYm024QLEl5nwz9xP9hjTS2vpU
l89g83yanfGeczLo29TaqtxgJzYbHGpm9VYzHSvwboYEYCeiH94FssH9Cc9J7W5lp79pZUmrZTKj
WMHcUzFheCUYtM6dgmQev9MO671tHagvhrqkwJDuxqaqZPclL3pxoJK2oQ6XpFRlfmA0s8PLkIdQ
+loQ482tO8sIPC//Wdz0LaVPuSxTFWgzbMDcN5eDu7w2Iiu3sRmVgoZ0zRwqM6jJ1iEHphHTW1En
V4WanX+c86n5Th9wQ6BX0hsoreTVaVHOEOniFM9Kcfe2SfXetZKSY3ZG2oQD7eGUkGjf9WEo/7Qx
GRlF2p7HJN1ZBIns/EXdtoX5VWoM7KY55Pcrb6gbv3EkPdMQb3YaHpVNxxW/9TWXvaHPpSTlcK6X
nQ8FeFmQ2/FzdWFcJNDZGsYCOyYRSrpa+cDsXxmjhWTZTxOXR93VgJrnLclCsU3rKRv2KYCNDaYl
d9M35o+0wE6Vz4bj1iRuGR+uoe3dVaGf+Lh5rPanaUCdwuv+gTfzSUUtd52ZnleQw5B9iyIgDRYK
wXrpUyJc7xR3Uy5FBg7rTywxWL/nf+RbnmOfiOWMNcog6Lya3RffULdLD4wEzhxZ8lZ/mXvxWfNh
gUS5zwrfjLRr5HLaLsfS1qG+Z/W0yzL2aTq1f9vKF65RbCCY6q/LobPtkyXi5+iCTwng2/RArNBz
YZhaSAJW9MIgabyRXYx76MdXr51nvaJtP7nVRLWJMdVecZwRXc3oxG1Z+GxTWaJii4KXaxOTLVpv
12Ovedcd86Mz8FJVeCYQbB8a3rxNLa17rSyQDIX1NtO3NBI5h6T/XHkqfnJMbfGUrM7eKCnQRUIo
H6sTFQCkPfawngm7tZssjMaQhBGs7vw0uW9/WXhjOj+SyUqVzvelYKfm9MzT5JJYFKG/pT1BDYvZ
kAclnwCQljs8XHe5Ox9pKzDop5VnUSZjyCbwKK/k1sV6ND6T2vt0p+Fl0DkxC/uF7ItH06lDkZBT
SAQwFHCCZJeboedqYawLh/h+sPS3abS/NHdGV8bpNlhk1+U6YkzO/d9dM4uJifnQTeeigwPOAoAN
7gpvNt7j6+bV05LjCqkQpPaxMJ0V4W74bju161ztpSSSeOOmlgxkQ+Gt27gZYs4WqpipbnxGxYW+
sUV508TjVy0YoUinFSgl9qd+enRLcWtVzhCY2kRNVWO/1wFUq1zTQnHN5518Y8soOFH0efOdVuke
cMVNn6U7vbB/Uq9Hp+rpApKkSpRiFplLey4cAkX7rjy0M5Gpk95ucYV/FsaAXdQkodvOtnlB4zkf
8b/FNeBge8uvcDulFzerMQnLY60Z8J0cI90w9BhL6yEeGaGI439rrT2ZRAkpp0mftOIDZmJtr2ag
JTpuLGmeF9hjoTUa3+40Hkw/e2wknXUmAH/G+Ppmp+XHYsyvRc1cNWkL0K8a/uZMnpdCnpoce16c
fFJCfBKsmm7cZt7Z7fIxtde5PJ0buVb5OALXBva4iduO2vyqVKqILl4aWgvSrJ6ZBMCbqAnph2+T
SFEM9bEqiVNq7IfKk4IOuva+JvKodyCk/fpksoQL14vGpvGCSgK5q8dtJrO3rOxF8K+z22/bKr/i
tsVraTb3FbTG0a1YXJyetCV7BI93u9ZyG5Mfj8uJWW2jvWXO6NHUZszpTP4yZbFfJFjClGzQPNcR
9aZ65mzEc74KK9TpqcLgSpgFqWWgB+OqcpISs2K3Ju4tE5Sfjug+ynW9zHC+aKs5J66QV6eA1qZN
oV83eDC9JDL7PHDlhOFYIy0qX88ML91ArV2jzra2NngD7j8GeZRl4JlcXfOqz3syHaDoYwNX3gRk
nT+qtfwH5SLeuOgpG4uKjrO4PlnlyySKkADVuz4d39KZFvj1FFwXIqYwlui7xOFEYX7ivJZxhCL+
FrvjGeX2EgPKZ5fAHFrZGVtSiG5LUT2OqfleKUew0Uspa5mn8nwoT2Lkxlhnj39WgURHlEE8bvfs
xh4J1X5rx/yb3e8TU6DjAWw+mcprHDL38ma3x76N3ykP8GOklCgxQv1Ro5HTG4StTItdbL3K3OMy
QtbLF4uSoUvIh9SOjdtqZ/aar6pC210nd0dedh02tiPZ0yt/V62gaFZRFvu6P9WNRoOAJ9h6hfbN
vnezMAshstjbq1VjbrICWUlIVqK85GbOJJtGyAn09rWgzW1iixc7WobKuNFKOlgdkwh0Ilw2al6q
M55hRMvidwfG47JNv5DBpAyretCWAWi8WwzR35f/eQwMfc51OZRx6DLCAYi/NblXjYSNu1VDlsE1
/Um9eSIDxk2AheOqJej85dC4jKQz5PThoCMbAv+pa03anr9ntxoUqpOIUfqA2LO1eVnLfohmKvRe
cg+bewTIbHwkX/hzGsvrZBd3n1WTB2HMfuTG/1wyO4OlND7xkXGvGbC75bpIyDku37UJoGpjUdo7
0viNa4+Lhgq7iuMvKxdTgETkhWADhG8BcdZr/iaHZcnrbjJ5LdlS7TZ18fDF7nfqm9/zgH17YRGO
p/gAiRlAOorV6JuvfgH02961i3bqri+XXTswloN9SkK+970X+HlgD2uSJdY6mJf8uOrOQ9Ve2lzM
m7yUj3VC97n0vEPfCiRN91KYTJO73k+vbCD+SXe32OV9fm0d+FqFbKj6W6EnMhh6iyvCJwWeqbIb
8jHqsEs6RQ9/DCmuJZe1dahnQaCOze5tbyWpADaBs0N3IBIYbgsTtbBcCI1Jv83t9tLn85uqrkGL
Kp+j2Kr+yWwdTiOkjQR5W7fZKVuJzw12segPWNbWT/W3bHFPfvLPHCx6sj15aB4bzjbzapbH/LGS
L7GVQRfy2KOliZVsGLHeqBGWg2pU4Pk5e2fXlht6qlGe6cZr4bNaw45ld4vEoiryoYzsVkyoL84s
zuyxnxy9eh0qr9xqvcgwWiRvMEYYYffMiGkmPcDowTJ4NR26xA6hHCJSTcFV9tzOJsPqJp+xee22
rhrBkHZRRASZ8lPmrUUvbKd7zufKJH8lkSrjmeYKCBVG3Om4y1Gxh9PIXfLq0gsKxzGYaJqfjBIg
oG6BfJmbFlsVgpXd/hR5B/ullvtyQWc2Sts/mOIwVuO0WRIaU8OK+OS6xeeEyMfdptE2NaaHoWzS
Q5LP1wLafLcZcdmgVibgTlR/p1cVjRXT/mquraf4o0NhCYxCo3YdjwOaJTbZ/iZhNHCiGLmPHc7K
ukHsnHTmTubzzHxdgEel3fq1DSV9oe3hXBNrpg7FL1snSb+MEwYyQhH1KZQKyruN6ovpviMzPRyI
N7oC+W/R5U+J3QXlhG6jIGoYElmTWqo95HMH8YM7QtqJOOimTD+NUt9V1JSbxWVyOltJLBf6xW+F
FQl96nYQIg9rl7sbp6i3qUlgy5pwc0gSMdxK9PbCw+CeF+rFqTGZ6uMzXTM+/3rF+oMiG2dDflM2
yOrsW+HU5g7RK/MOFgMUia7OjqNL/7TrEe1bS2kMxcKDLP1qu44WN2M5vIHo2db2tf5sGI1b54Nd
sJKWWfNSO6u1d80GN7NolhsxXHtCPXYa4jfw8LlFT11bkifO7MZWpJwWmhQMYA8IgVxobLMc+6Uq
+ypwjToOQK7UeDmZem3zgMi2GgDU9ZK8lIqXKBYuYavs7UAIcc1T6I62yF9Hh/c2NkZnn2cFBiYu
e8Z8XnqHv7izeUnmiVBiEodljZaM482vtm9jLC6qI6hPdZs09zoSCmdUvYn5VLZpMYD7Hnq2e7y2
0S47gkZmus5UWS69nq3jtU2QJ/NesHEnXrgiYnUSdUSz2IIRs/PnU5MS3sKs7KfuiPGhMuPtnC+v
lmTqcnbn5yFm1hMbUB/VBNGwRI8Xla0cpP0TpAQh6yRfreVMoetNNwk9VIRD3wSMkizI5k77A7+Z
t2jJ72Z90gif9piAmT1iN2oGE7oWP62JQmcSNjKRsFlzJtsxuDUuJKb+25NYRpYbVZsHQCXNSllh
c86J1vhRif2pm/9mtf6AniHcAlC43d2tg6NDxonRoeNP4Fv8tDCdnV4yQUHLEHrNwJAJuocm57Ok
x+yQ4pOn83ZItXe/F952MnoC17KiOdH5c7fl6pGOJ+jp0PYKdINKh30Ow71UrOxrI8A+IoCJUYTc
tg+5FS83TqzT22DrI2osOW7SqJ0GCx4f8uOolfqu9+5gXFAY6svLrIz9Ouiowqp/Hmc6Io4cAzOp
h0BJ36BQLFd+++SUDuN76dAis/6Zc3bnsdtnE8xdcZ4VViO2A5OiAZ36GjX7vmdu/JKQR6I1hFkT
7hTKQfvpm/ndSsj1KuNTMeGtFNOP9BD02xwJHnfl04goQN6bD/e3dhA/rOc5ZnuYQ2/YMqDzqV2n
11J3uVUu0QVVnt9rooWeby+ccmvbbBqsKKExs+dzr0z8oa1/dUt+jbNOxeLIvcHaE12h27Ipv/Bu
kF4J/ZR+Lztj0+0f+Ityzqo0R36xyygFgYvZMCy0fF/pBDr3sXXXDX5+0wyc21YXJrzJm6X1sQfS
BDc6396mo5Tn1ttauGdDTwnSNqbPZWku3GFzqmBrI1rG5/qmxgfS7pb8OrA7su8gtA2D/Nr+5AxZ
sVXIH03dj4O0Q3pNGzvjfwgnZdJMl9phMlf7RmuXH1qyp/uqg3YS53mgzbaq+tt1r2wWwdaoHzDW
zXwqhr5Gib8Ol+z6j436VuGkvfl7yCk7ooxQHtrC4a8drhE0sdpX2B/x5JqspQSre5oPxb+fl7Dt
WIfj1njKpyznPNBfB/ASoWGabpBYe89x7FCs/muSpYIpNzTtZqjkto/ZyFSSOYh806umO3RqeJrd
do3M3Mq2c1+eFZYxesd056y+7CIuHoKNvamAI6zo1dKJo4RjjWVKH0wF6vDW6ofpPLfeQ1nzhtZr
ualaoz+P/tiS4b3zuOl7LUyWkfYG1LFLHy+I/MiMY6q+5GRAEXdpy+eT8WI5OAvb4aPtILkw0UUp
VG393r1UdMTCdhVDQNG6jRkdnGmxwsy5Bm3I37xfwtiZR+ILb4p+UjvA3zgX47O/JqfEYa/CtmxX
mG0aSK1AjzHkjUH+AEWO+mXJBR7leneG1d93U4EM4yQv5UL/U3BfSiBI99ryT5EfnMeWcc5saw7H
ukp2WkkyQmd4/1wbj2Y1vqhxjjcCDHLgLnrgDgvrs7X+COXte4uY7Pyf63CCrlX53Slma3V3pPbT
CDGql+RWWu1zX2CmGDm5zOGJOY5bv8fhk8TpNs56KB6TuXF98X2dOKEQh04y+KYVxKZ7NHFel/Rf
tnPiHHwsPzcMKj4b15jxpNXotje8Aa74GUqGLZkjahBfdyr2gNrkJXnJ9KlNl4wiWCA3TrNcZovu
gS3i9/QOBwqrShDLdTuZWPfn/rRMRRlhyzgsc3whLoTRF7SIwlBYdVyeM1mW16q2f/tVnYSYLlSp
YIvT2yLmCM5ODUPQsCvExNl9rc7oo1ycPBWUs0OFcmLtO3s8GIoc9Eo9astqnCa8QCY+4F2T7aue
Enf0rV+zsKZN7QyvWjOu6FwFNwPeN5PJzA7TU++ltyO9NDS3T1OM49EgLDZPvWWnjaMfDmsT+CLl
bMnuS8gMQcJa3/QRWKUDnklu5YVuMt/ffpQOcWKxskic1n4Te/osRPE19unK2W9GsuNzERnhheSt
75x1+EgsRMg8v47T53TQLDKezMZLAgGiDIWBjq3N2zz38w7jEyvsTT7mz3z+D+5X3/Z+mKAXINMi
+g++vtEk2yo7+VWDehhM97ctx1dvGR7pQsSBmWtw8l2Cs3yIUl3MdkAYV/cOfVSN1GBHYMkm8sDb
TNXaseXX6Tq7sXULKO3LiKUXdDU+sWs3qx4Zz2enVobE7hxm5QB/uFmsJXK5guqkiSoW7tjR3qwp
+wfcrEZ57lTU6NjaGH9P+9/aHV7JmUKNrptLJ3ZGzJ2TNR26sr+vxAz9uP4yCw9vutpOXoalThct
uQzMnbbX+BltwWAXGz+u+UtD09umq39SWNLC2gCNgPU663Q8vX56o+zV2ORZemobjdRKqzo6TKsV
dVdF42LrW2xzNtWFDKbaiQypEmhjbUcES/dg8sQQ1rj8C3HTsylNmOgk3TFl8NrvRlb4aGnz37Tp
rtCp8WDVGn83qZzCQcWhvGUTds1AW+SLsab+LcpGoAayxz07M7bKrZ/Str+zJoIgwFTza2ShrPC6
eqjlzHvbJ6dgK9TRLg+yRSe4yiqOMPXusX8D/VMtHStFE0MR7oRzKupGrd3K9jKuunFbV/NO1loS
dgVFWTvsm9qgbkUTzuqMT0/VWy9dT1nFAhSnXb3V2/Em8QhuT3RiF3AcGb42bP1SY1x5fitVv+3n
gRJgTO40g6Jf1s1PQkOvywmj9BMtC7XF/HTG7iL0cV/55bIdDerdciwc9CCLYaESIkss78bE+mrF
bWKxapIT6NIO++fjcWiEzZj77P+SkfKJ+CU674UOSqSIgWOm5dZiU5omlBEqMS8MrFxSqV8yOeH2
MA5tUlY7A3nAqZw7ZfpXKw/laNsRpLjgdW1783VQ2RMOS8pROFT2ODOoUTvnerUeYyt/EKwpO8+d
oqJfI781bmLu5AyLBlNDg4xoym2eo0aS2Jln/cbslBVio+QrL6HYafHFDBWqObPcWZNGy2zs3HGk
KkFs9Mks2LRaeRSq/4nz+acY6FXk68boHspumrhoGPmLmzczdX4yZf9OcwOv3wwtvWwj4Pf0yxbA
Ch27dif9QpKlYd/WPeKZdrGa9Sm13ZfcVXvdtA5dSqmqjeYR/A7jHgKPzsQN0R68aXP8Zwht2+kt
NwzQELMvdnbHHVaXX30NNrD4EpYgh604IOreOy5KXDk2r2vsh/2yiigdjWefHNau89/T6eqIz9Kj
JjFSYLQjBaJSR7si97QxEbgr71mH4jbFzQXg0Yzzan7sZrSYMWEYtnGdE4NjBNrF7UPFIMPGX5dj
PflhttqkKHEIHZOjBSeFNqu3s73+wbKrz34gq0zTXVj7GNL0+ckXyMuWz1iB7T3K0aBgs0OWXDrQ
MBKw4YrngoBOxk3Ai9lW/1nrU6jhUu1IDVWZeXEMl8xQuIE5mvvUxvvrLY++wOtaF/ZGpDWz6Yz6
xJ1931nD2e6VF9BrZNtNaN1G66y7cnKGbY2nR3o4H9V4a050gxPaKb32DcmBqEe01Y3sIUjiSzVd
PlpJv7wsDfal7gEJnrUxM1rua2s0GdNLpSOBQUW6TqRHGoPdg+9QlFAoSqZVrm1AeFIZ2Ak9WRAH
qH7j4aPzjN3Ui+PkuvBQWpIhC9ZsgBZug6A5jSfZivFkNNl0QoBYaetJbY99RG4GrVWHahDtQy60
4oFt9fX/fw80A/OPcIq4bToxLMg4TYygt/Uh+p9vc6Cm5i2xht3l7yHsAPQhbPH+3yfJZZKzjntq
a69D+4AO0z1gF3tsdeAdfw9ZxLueO1/f/+eA61ElAaY7fts0/O8TIaQzpS9N7fB3HGZrda864uuv
z/r3D7Ml+5SBStrW/GZ/jw3OMAY47GwwLv/7WJl5gQHU5/J3BOyuBbdLjqBtF/Ii1Pw//7C3u/dE
LW/+z+OC2gCUjqSh9b/HG50DxUIc6ZOa5/8+XBKtdk5wGP096d/jZbMQPZXad+xFdq3ZxXc5mZ5P
XYxxqmnlePP3peM3xTUDbt1mKp+e/D4pb80OLbFO5MSdY/TuyUAISsZvxqB21UnqLL5/P7r0/hAk
mPUOf1/mpZ9HDDaI8D9PnMTySFYhotn1ZfsS6lxh/OfQv5fy/PaVros4/b2SzIhsXGMvQZDgcDl1
1Z7ttBb8fZkxeXqSvvlcdRq/h65frM4YHv+ex+AnkTL67vj3RHaNqa+r/Xj3990xt4MFTy9TNWVz
//ePXXb9rui5tEBlpWkwOQ2sC1kNwd+3cTQ397xgtu/JYGYVvx5TZWuK64qm1n+fpxgWxX6gjhAp
zN04WtkFiT3dNVKVd7Tgr86Btr0HUeeGTZLNDwVIzXCAqvC49J0TxEzfPFF79UEinfJlRH3jurPl
a7rCs3NL232rlV1vSm1qPkTf/hIqy7hkX796c159q7ZmbDC3fuoVI3vpNf9GRUVR0VOhw9EEs96y
cKz6XayoaDb9EbUKS24FhUY4OfYDookpd2aOXpsopRfySyPi1hrX7qfs3XsXh/9XJvN3r077T509
AdXb4L+b9G43RV4uu6xNiEbxje6eMHm4mqXLEnQNXP57LClaRipXjeJn7rr7v28YieGySMTt9u/L
v2/0GeJQnpQa5Q5P9Z/j2kRtHSxm4d+X4/UJGtf0trPyIOr9/9cg67nBPk0fzZZdkwZr7+o7zTKg
EF+P+Xt+n55gpDp7/s+v+veNeoinqB7oaf0d8vf8StPx+c8p/f6mw8/GRPp+nQviImmBXkgLqvZT
Z+dEgrbpictM246ayh+BGGRBb9jjR1VqZ9NuZUKP+H714vRfV9mfGLz9V+mYHhHII2Oz0i1RVfzu
Vqsb69Y1pbdj8zpz/VcmfXFrfpPx/GY3oFxSe8v0AB/QWqz3tds678oxmyBJ5PrgG1mz850K3E41
zDe4+72I1Ob4QqzpEFpdob/gKMwBJqV3nV481Ktpnq22ArRgOZLWBL3AqUi7MycOjaKkKc4FW6fI
grVwKgpRRlMHJaWsaXBVhVxOhW2NkVXjKqgFzf9JGNXJmBYzgmyTnAzfdCIuFPdYFAwCNCy4XGU3
NaaTqGW0f2/ZeXpPNUJJZ7jOd1LewJVwfkb24ZthTJaHv0Mze9VQZf73UDUP/+dQizHnB52M72ge
bVbfqXjEPZUfyT6LZAzbFNoycsbfYwie0dy1Mt1K4kLDttfp+sXyvjIHkpXzeN2a2Srv//4hXtYN
/h9z57UcN7Kt6Vfp0PWgT8ImMHF6X5Q3rGLRiJR0g6AoEt57PP18ANWipG1iTszNREgIpAEKRKES
mWv9RkdOYjMX1amf2sLE9fTc3OYMbRh3h8SyUfXx9lpQ9G/H+SFBZVtzywNJ8G8jbn4IVRHpB+t/
qXMH2Rt4SqwG7V2GiwoYyw4yMLyEGx1V4RWgnX4913WZ7d4wuwejj+ImOSH6zXWy01fdgDzTXOp8
NzkjUbabS/OJ4Kc5uxD3PODMnGPemIbpYtzMb+i9DjxnSSrX0vbNj37kP1Ya0nbXc1Xu2CmSbuUu
K7FQ7+O4XgmtA11BAKXeKKHBd4cdpL+GjQgfUxkjYlladS15LQAEmCqJTUbLt3JVlAjwEcd96zkX
Ec4n1DRt3k8xN2SmV19bpNTRnLaRgemqa9UdxG4O3KdKzEXwYP6bSs+0xE5RCfHPB84d583cAA+V
dPB08DjmwMcjx9p70wK08Ev93BL/ufaSAlgLqoFfiBpWJHnM7KLlCFWYI3ycrCHhqMv0JdUy5ybw
IN44BfH0uT6Rzh1yH+LOmaa7RQEtRvEb+qfZMctRhTIH3KbdIS3Wc33jsyLqmvyRLI5EnKjHXjUk
dZmYWM6qfqccK8nTtJh36wHn0rRvkTI3leNcVYYRrXP5bXeufW9vHYhrcaK8/lY/F3+rMzVb3SdF
tO5sYqj4Xg1HXxu+b4SoboKGv3U0wIsnvjQ/qSHkA5FH+ReSdt9MI7eeFJk+1Kpa7w1LN7a2Gvpr
J9FR/UAD/sHIVNJnMDxSzWY89VR0mco4eMTxElNjBkxQGcq60oejjcqWO4T6ClQ441/an4eiSF6G
HFHPptI+eWYlQJBmNiv2Tjl0jztNbZEVFaTuF6LTvZ2bpCyta6hdtpY85Y76GX9y5RbB7OyYasgM
BnIEkNA3myLJ48dWkEQblFjdKFC4vljukhMk6+axLb38oBZlvBEQxPZZ4yUP9jDsCUamT2qnZ7Ce
XPeY+G146xre6/xxo2bzDRZ9di2zpD27HlmGfjpgug4QlOS0QrCBqeUZW+Qkv4ZIkp7mjZ72zakw
GuC1po3EgcIqvQAgedK1wOgXcx+4nNMuMG04cMbxe/HHKebuSZ4/Jkmc7d5PHevAgg2lrddNATWg
78c9ui3OeS6lEQQ02SJ7PxfDEhQL8NR9Z1dnSUKw3ldEQECHiWCZFUr5OLTkVcPUKD7Lkbx10MfV
UxYnj8A8umcsmk8N89GXqrWgZKUeDvbZuMhsaAILhYX8FI52PPgtSQ9CxvaMiW6fwBOv4SlP4nKZ
LFCY09R8EWAtvZ2L7w1RrCT4IIOzbAl3XwcPSouNuI4g9ZVt+YWzqXIgvl1vVXtfbw5zad7MXcyp
31wsJnaR0XnEy2p5E/RC2ac2vK4Eljqr9BYRBQ3y1SqYmuc+peKKZRwTEy1Nkz68Vp9Z0iuHt0M0
NV6Wmmdev3XmezqrOEuYpSlvIAxxkh+f8XZ85yYlTxafUQEpOPZ53W2WNTjsWy9K0lt3WnIEogSr
86POrpp6FRECA7qDJBzMFe1SCtu+KrSwvILL8sia2LwX0KrQG7MueSWRlA3Bk0sexKu50UTVfgUO
JN+JHJxg3er5NpXgXeNa9z4GbibXeYs4ghb28Kigd2Ke00J16xPrfoxB2TiZp7xsyK+5L2nLlFQv
a/M+4VxrALLRVW/q/ioPYwhEIAXuiGaue8510U3dvBtLl8Cp1FhhQrJjbY6ou27U4WJulTqZzqGW
7hXpeQRGgyA+55VVniWINVLoZfC1kMmhTEPzodRzCafCQw5kTILHXCGAMHWQvx5JLrUiqG77X8GL
vB1pMWIt86HSLuSWiLjLIr7vYhhKCHgGN6Hrohul1hkpklhuu8HSjiHvCOAwSUNGO8yuGN/q7ZAI
eTa4P2sZRfpNFmN/FwhF3veTZBF6vIuiMOxt1bjjsEgmD4ZGDuqJVGdM4BLVrakqBcF/yqfNW7+6
NDK8LZTvR8wt9TDgkNwZLhaEkNvJca9BJDa3lt74d7mFZkWA0Nt6Ls4bOhjSam6Z2U8sIISH3jvM
dXRQDcKBREC6ves0Bs60rXe00rg8dX6XrKMkrh+0IHyev2pVfw3Mzv8W8qwSTB8wupiOsZEqOhrT
MbEkplCGRvUw6lP6oHNfjPTtmNSJ1YVmJ9+PKSxwKVGcHqFUOUe1HpwjKU/yW51GQqIIU28T8W4o
ccOmKZ2bft9lEqyvlCbYxH2RNJgUGPD4cNVdVPz1qDzjoz54iDAsTGGzTaeK900dBxgAg3q9HyHS
rpsex/Uq6PWrLNWidWCGyiMk+euOp/CbGbQXo+r0R3gLKWnx6p+6uklzPU9dDb+/5E7wvetvZzVG
gcd6VkSEEZ+0MtU/CrfM7732p0LQPqmtpb21qM5PLb8fkzt5t61KFxDKWLQ4i1ei5x0L45+EqDDW
826kIggQTJvcCVGYtK8Ful3HMprWa/Nuigatgqfqr7VzGWX48jDqhKydQTmkpneEMmJsY1LFB7Ly
ymGuh/hO8HSuVJPeRhd56k3Sz0kXc6/GUhtzN3eo5tp5d94UtkmuTDbhIkc543v/uWVQvS+NU/rH
gXH+4vHT2MU9gTk1KdKLm6rpZd5jFvpQk0w9vNf3rqfubJ3E/Xzor31Bm37vW6Pdu0DjoEF22PZO
88ZE6JPnKDHWskjQLqkbuN/z7nufaiDd8XufudkSJmItLcYyATBD715B/P2YprUgPj3tagqIr3lv
3lQe7y7gSf7iva7V7KE4vZcja4w2YYKO2XwwFEeUmn47D+FKkjRVZTFc2eTIfjoHEye5TIdegK/J
4Woh19c6wQUhg/TiCT+9FPEg4Yi7+soZtOTnhl3dIuD3XpvrulyRadVX84HzBmnl9FLtyqnnXFF1
4MMsphxbeBoJTjOPI+nGE2YIxWIuQmXKtpWO0tJc1Awoowpczau5GFjBihekdp87mnaJEuN+ru4C
tFtrAw+5cEiHx0ol1csSQu7nVsUU1zhpjjcYZRt3VTq+ndqJjebYhU2OnhIHkfEY1ugKsR6dLkuN
URPMTEU/d/gqPWouziT/fLXGdLVMw/wNmaT+8f1q51NGXG1SIdBcwNLfzkroCa+LTZ154KInsfQ3
dfRJT/29WFQ+TDQHCM3cOjeMfczIPpdjkX6O1TjdzaUhKY4MlVB8YnXthMx1oQUGwQVtt35VEc9e
95UcgDL5ydJFqOCcMRXCOsk1ST+UyGfNvd8OlLoPdrqwJ1+P4GIqVXABb+axtOhuIvwvrhCQPzZK
bz8KjY8fnB7WkeNcijb6WE3VqQPPpoxIp9dNZD/2tR4uCcQHV3NrbYV4YgzRg6eCnq4NLHb6TrEf
S0hjm7QM+818lKZ1hCObMDw7Suw8jOHV/JG20oorlF7JAE4f5YYhidwyVbZzcYiGzyO+s2hYVfl9
5bnr+SOdmtyYOuJ83bSx9mDAGosC+1THOhkPISAXY2R1wilbnrrCJPcSqpYLLtS4G4bYQG7oR3Ov
gGF4P2Qcx4FBFIl9k1erbsI68ds7z2/aO4yWCB3GgENdjyKSNxjIdMPTew+1cT92oR6f5v64nlRb
vYVoORfL6YRTFnc613xMVybmEk0RZ+vo5rZuhvK6T+HbMwEAal8q/FoFIpmNbnnf/JvGb7NveDgl
4AS9yWvAgG071jZE/y78aFrVV0dX0m+RqwF/sYpPumYW6xplwiuikdYpH9UCDyRHfgmVYjV3LWzy
fFon7NsxxhtuEAFvErPsbsfcaRfz51mQFOPWKp7cHKiiUvRMxpTIPFaQKtdZYNmPAAdOc9c61D63
toCDqFkqF0VEZ/4bMrcrlpJ11N9/Q8Qa6u1vyBLmVPPfUMIa+hikxVfgu+3GLSJjE4to3AEOSFYa
wh4f52JbRulK84X20air762j4+k/FUWkFTuSRskGtjN5El0JHwQ+6SsxiPIMGL7bF2pU7ZBNRkdU
CeKVRDfv0zC0j0CgjVe7OlaxMr7UBcMEIuQhhHKOHh23PFfEM7MGwYVOT5+6pPC36GUlyN/FXX5F
ZA7LqGnvt2KDyDM2w0a9ZB1A76LoBtgR2EC7dWKdY1Vfu70SXJE2spcxcdf1XF/YGlggiM7plW5m
66zusIzwGo7QnQDjF6e3307Q7XVp4KqlTvZ6UoorwwALOpWK0APFk5XDW2Nb+uq6LFsUCaaGucvc
6rRadiSBgIp+SIIKJbBNXHrmySC+ebKmzVz04846jphLzqW5fu6hJuSPSPpIlKnTEOr7dGyX4XHk
m8nGx/VmOQuww3T9mCP0fxd4ACYrFZzFLIQux+qj5djRHel0/60+j+WyUbXqC2obsM3bb6iN8w4D
/nLj5Ya785AO2tp+nN5FHUmOWhHtN70TSwSgmyeBatMKGUf1jHQqDmhNHGz6QqkeSqF+9MqoQ1IH
o6whdR7NEA+VUJXRVZMXHR4g+oBq/+BdWGNAxk69G2jl3ZWu1daNOW0MDdyimd0MYWBNimLNCQjm
Ef4fWMvSiMq9NjKteO/fVFWwETVLtrluPqz1QeEPQZNs5+LcIILyBdl68/DeTYKkklWWXEPetG7i
wq2u7VZZvndAWYapWTg8v5+m0mWxrUdIffNBc0PTBP0qin0XygUnmuvUOu0xuw6S/VxsM9fapEEO
GkLgjeN45qPNku7YOYAA5mI1DP4apRqxm4syyj7WpLsukKncOxjqm6puzMd88CCwObdqHxonUhdI
8HviFRiW2IZlzpJmrps3QZBWV3CuoC3TV4yZvnHHMt/XbfoZLDDUc8fVVqqww9tuSM2LoX1tiC1A
nMGuYo+MGZTXqTErs+hWGIFYCbJD67nurcHNP+uDph7nElKK5sVJv87d55rAVMWeSevP5wnjTICK
qJV1KdsWImldffbgUL2dg8UFcO1i/Az5xV6WDpnpkNS/Og1AAXqvd+8l130rzWNVj8rFe1v7S+nH
cfMg96PnfBw5p+5O68hVTwPgj55vnze1TYI7/+I4p/dAP3rd3uuG6ASzMTqZkXvbJEO7Q44lOr3X
z3tvdUVPwqwD2UD39+q0ZKRfzOVqbJ9jD2A+/gwnNzGz07w3b6piQFNFixsMxP5ucFUR9D+VDRns
MuElh7DDh/LtNO9naCtlWKvhpN03nX/ezOdiUtAuPvzxX//47+f+f3sv2SWLBy9L/4CteMnQ06r+
+mCpH/7I36r33/76IEE3OpZj2JouBCRSU7Vof366DVKP3ur/SkXtu2GfO88i1EzrS+/28BWmpVe7
KotafDTBdX8cIKCxPy/WiIs5/bVmRTDFgV58dqcpsz9No5NpQg3N7N4h9HeI5rl2qrUtLxjgtXOX
eWMnhb1MS/C+xUIJOoeJCiYB8cYLI+Ncjqb+tklG9WwwtB7IDXOvUUsyzqDy862ies3ivd/cQM4N
A80sQDI5DwiKmumuSO3uZKZJf5r39B97Uw+UU1KmceBOfZYmJ1dT93XQZDd5AJTWNYafSk4q9qbv
DJv/fOdN5/c7Lw3dsgzbMXVbarpt/3rnA3MAx+cF8luJjevJ0pLs3DUiPuNuMe3D3q7Ib0w1xdoc
cCYDttEjHTJtvleHpYNsYFG5J4Xk5ioxhIngTV/dOIEskVCgrnctEzipaH1YfX+X86Z8LuKywX3G
fyiA618HZMMfhPYQR3XzUYc0dRuB5Z5r7aYOT6oLxXAuxipJlV5XEM+fjjHhHqy9uCoh7zfmA1iL
eDnKND7OrWkW/XT+Pv/p/Iou9l1TQrR0VVxPXbdGrKNqT0Sf//ONdvR/utGWKnjOpWGrUL4M49cb
3dipzYTVS1+IiHToxXD/5jvsJQ431UTKAmIfannzPX5v7jJkUas0Pbz186sGpjA6ogffGMsrwjrw
YSMeuMQaGkwzp8rWnvDD867rGtOu1L73yk3rpS2YdxVe7uzRrNLXrV2PT3W9GCri4SMGMRuRaM2+
SQz73nTVy9yesMohYq7lMDld61wib7ysWnt8cqvovifGfM8Y8NsJY+AHt8LRARou+xjd0tHsL62U
/lXT5ae5hEjgcPle317weUaBr81Td9HqKD8Cc9FXrvHehUNrI307VFOMcjUyP9llISgPH+kQJOyD
/la4xf3QqyoGby2xJLue/hZP+STlemhM8Vmg/r8DLGS9Fa0hOKdwWO90G5OgIDMTDFM5+l+ddTq8
1NFCmB+N//pl+Kvm4fA5y4cy8Pz6t+I/ti/Z+Sl5qf57OupHr1+P+cd9lvDvP3Y5Bc9lVoEk+L3X
L+fl079f3eqpfvqlsE7roB5umpdyuH2pmrj+exifev7fNv7xMp/lfshf/vrwhH4WYVbMWYPn+sP3
pmnYt22d98CP98T0Ad9bp1vx14fVS/wE1uHln495earqvz4o0vxTGI4OVdQyhe5ANf/wR/fydxNW
I5D6LEdF3UczP/yRIn/m//VBd/60dSokT54pha5yUAVTZ2qy/zQMlgWC82m2rgn9w99//feX2NvX
9q9faoaUv/zkTQOenaWqtiFU27G5PPHrTz4KUftSR6fYIeIBtaDND6PaFhvbsg+d6buY8JkotWJO
sYBjMCm7Kq217oIi3alt16+SQtYYGyM9aaoJkmBo3AzhBJBU8e4eIlkczZCl/UZI3ApzcvRHVDIx
QoA9hqP4BC3TahaGJYKv/OaqTNko3hfbyqtVjcbYsoJKdAxsz1syjIoV1gxPvJuJjkvr3JkD+MVc
WwbWJNeJx60vDJT+bW+NcPQL9iQIV1Umar78iUuEkaHWVp+MHpBhzp+F9knZxF8MdBj5ATfbvgcm
OwwWIjS+fBh0HMUj34UZWypr9EmjdakJuXZLBpnRBXeamtibmuZdFsZH4ZUQ1JpJUsL1R9z7vC1Y
vm0uA8wisNZaDzb6SEm/txsx7iTgp41RRRfN88gaxuqdzQsVMtmVGyblIRkHaI3DfZO5PbDm2IdV
QDwM0/sCsLWU6M6BCsYH7vOIg6wN1345auZd12n5ujei6M715OeAmVWMapOV77sas5bSUF/GdFK5
QdmKaJaKqqAzSfJV5O7B55dV8KXJ1qQQNEjyZQRLQUXcNKjBH3XrBOIDkPIEUUSIiJZ4jTrY64Aa
8KoI67vcy/WFNekbbQA3PSSaF6/GviJkNXpH37KWre19MxX8R1IXGK7qazdlqxGAayr8iyOfd7eP
1gSehhui4tqZ1Va3Etj8ItKziuVhbAUUTTVLTkSJF4lh3btuCkmeYBqE0+Fo5sG4ccLim5qZ5sIs
iFHCgURAKWS+xQchPIT/hKwhIxf6otG0G9DGi0GXeDI0vLAJJPt9etcGdbAM3GmaXtdwlXIiVFEK
zdGr9tGkjm0nVxmm0qb4WubJJS+iQ48MMlwGpL9D0p/w5LwvjuXuh9wi5LEkzLiPdf0mGqIvhdlC
bM+yuyZK1hKe5kOE5E8PTxA1FzRhfLRBRLlKpLJrBBxiljrL3L32muK619GUkKG1AOtyzxXDHzZr
bVk1zQIojrpJWImD7RxR7RFeQ7QJVi3w6qTXlmUDJLytvQyNDQcNjrbfZV1nwNuXuwZUPrrKXQ8k
jXBTAvJJ7XUknlKSW7LADgun2n0QeveWir5YWtcozYrkNbRvndo/VtCs1nCjrl1DOYCyh3lYgpMd
7LumrLprq0yuEmFtAUPcoUpU3+K6BzsP2qda+g96Hq/7LngFXOrid7GPOxMV1hGhKRNgYGUBRhmI
uukw23q1RnDWvm/8k4ytch1H7jLDfm2LRQWsYQfOFCYQV5YbybWnR4jAJiCyJLDflQVDuooYaqIS
2bv8K8J67sU867FfHwhmnSWDziafxjYlGNHFdxHOcNXHoeszAgjtbRIgI6+R4WxliDTYgPpMfahw
U0YSpYQ1kKE/AZFh3QF0h5vRX+mI/ICrcIjX1IO39vW0XLNCNrZJBhIYQSpzbONbu3CMXRJgGRMN
1caNdHIGTU1S2Yd72mIri/QP/IsMWSr/LoOghQVuelfVfkECP3nF3UJlue7h7u4jNxEcFOb/h+7O
rUIUmJD0QPBURVnRUS+yUGMi9d25HW40mNA1eRDoO74F19YFuy+ew6AlKq2ZD6OWEmJpJlEgA8R5
41pHy0jlMexbdc9CmDkY9CAvZ9EDJbQ55tqYbDouQC/qEqtSrTxqXRgBZxu/tVEPNQbu5tA/gEux
GRumPAMKuLpX17uhCW4kxI+tgxrQCjUe3huytI4aDoUkjr2VTB4mDulRU/vmKNQeKckYzZpEgNYf
sXVDDkhd4jHtgIwvoitkN2GIDj7ZqnY7SfFNaDLo0TbjKM7z48rJcCpJ0cUin1q9ahI+Tu6OoGTA
dB6JEZswybWLkprmMcVLcRkpqbL0YzTF/bgRS2CK6GdbMtyl3XiuQzXdKWV2QjlPHG01MVfcCtwG
SMz4hRNdyVR/dJox3GKY6RwHwGM73bHQ+IClEqZDuPZJpq6C2rDerqKcLmW+nmJ89WUoD3MB351+
x4P2dpWpH/XHqKmDLaB0FBm0QzsUZvJ9twisvV0/mE42HjxLv8+ErpHqRHoDqBahYe2m11HXjtGP
9CdZclnph3kv1VT9YKCvsADiKlbZ2L4mJpoMGdCZhRZ+ahHy4UGHGAUXAZQCKttiMC5eamB24Iyn
uB60g6enKdI9kHMa2W87ZTwVvdDflt//owno/8vc8pcp67+byf5/OAGV0mG5++8noMD305fnOnhu
fpm3vh329xxU/VMyt0PUSNMtHUDWT3NQ/U/JPFMIXdqGKolw/JiEGtqfwkSaVoK60qTUp9Xg90mo
If5kssjMVTdNCAC2o/5PJqG2ZKb7U2jFNGyp644mNJad0hRC+20SivyU5VhZ0O5KYoWYEfAoecWV
ASYbyRsQxmZdf6qV16jUb23BexQ+Rb1OJ/+8KITRntoxrFQYpvzm08c8M65Fbd/brR0doAa7x7Z4
7ZuYNadRgUOw8BvllyCCfSwUAC5h6yyHBnSU4zERgGXeAzwyYIcj7J5aAOXS8WPgkHIeVOLfvnKT
O4B1MUR9qvroo3S0G6LxCHJ6HZYxJTqsF7HGxg6lu5xJS4E4roch7YKg/1XXbaBbPjGC5Mshw823
/8hbL1yC07pxhls00e5LKN3KmN6Xo//ql9bZMsOvTefwTvRPXele9XV6YKJwxt22heEErK5pLLHM
2/LT6Of3vpvdIpn6uYrLLZZ764ow8ipx5YOh+5dGRq8tKSJkR/JPsANfM6/WMerlNkuLaVJuHkuT
NX7KfYo8rtmT5ScjW+fILukJAnButcZuHR4swjQqUD0TdrATfopbdzul8XCXBGLnpd/0IiRnYINC
4ra5FQoC+hQyn/TMWseFdp1AtI3x1LCGkxahvGpZfKtGtLMNA+01mK6i4BrQR+N1FsY7YaQrDwmd
3rfsNUSMvdFbX1DYeXZLjgtapj5xCAG0w8chJT/muxoU3flJUSqmS+MXFZW1EPj7JvJjLIt7b28V
VrBsI+NmlEio57q2m04cGi6qLtO37cIuN/JHb+A+5LFerwsSjWEz4UXCnqRKFt9UHnSOAsARJlSB
1ZHOILi/B0S+6loEWQ3eM0HVnRsk9AHtstAHzYr5nzXbOH+MKodIp0Qcm/fTa6WPDjT+FNczDzNJ
Hh3+b2u7MmGHVSoqY/IR4mx7RFr62cWWcFGXzj3vTZa1EIL1jIQSHF0fdHGFNuzST0JmFDVJfFUO
F6VVn7XyWY0C5VarwAzjpQaqOxdYFSEKC3QRSzTgJtGmRHxp5/SHzi51lBi41s6U+9aVe79lWjX9
WFzH6aFftgjBgZEfxWsOCHClDvpNgqDKshTOfdF7j3iZ4MjL94sMXyLMmzYotaWmejdFnQabaHBR
XCZfAsiMP5OMTYhSwuBC7tHi5565MQ6s7QrfAWabIJq9W9E1kDbwjMQaCHU/rCSb2Hlx67UfJLe5
pq8nefDYEK8W8iLILUw/vIIJuN/zxkT+GUGDVzwK9YWmcVeQZHs0ux2STjhTR/wSxCNWlAee0X7R
qgrKauWV0fGIyJYpdJLwXXlEYpHuRV0bp+RVnVktj2nlLKGnfepCC9FjAujgWdqYnxh2GxJNMzig
OL/pPA6BjschawRyuzuEXQ9j9DXiTRvZqAQU3GsEpl6F6r0amEETfDPG4D7A2EmN1Av2BDneyPxo
yjYnBZOUC1a3+8JAwNVPJmd3GTFHpN2yw6+6KiuUEwAno533CbjOsGv4CqUh77USbqNtNGtamN47
AT5TRR+tYovxVE9xcPP8Dk+ELkYNsfokkUHE2Jw1E2Pt1gfGZDN6RsyEll1+SXNGoKSCyAVzv2Q5
n3xVGMiWYV3sk5yBJZWJs2RVEWuVuc49VKmIZrCo8C3WpuptY8PiDb2i2YHwzJdajiNQV7L0cbTp
N0tubTEE8kzSE6xdWT5pmfOKYXe0VKqYTF2BQnGBtEMEjD8zlKNNjn8LX/MyGQ6Vvq6t9YI/yPEf
KsIT60hmiJl2OlRDxKrTBjeIooKrjWv3BuAqSxARofMFkQBWIDYYR3ClwQJk1p0CTqyvFWNpIzIA
gS9biTB61bMEGQXoF5vWN8+dwjfYGibuTx7iJ22aSnTYIRUCZMpslZWVuShOAkQ/bIMwW4iEhbcj
M4a3pENzysP6FMUn2Ae1sUQXaN2qONa36MuAlneg8U8itJgr81UgbHal5e4zLD1cLlVUyfIQinh8
h5cmU1fzE0YCyWKU0bjJWOFtSbJ8zUGyLHBouEezQltaus9PL7bRV9cIrBg8LtNY4lXazYAV4spz
6lvCDneibL71Tf+xtGIEDWriL4AKLhIt+ukp751djRg/ssUt7P5tZ3QQnCrWUrkEXaujkpB0DLep
AQVTZ/04v7CIKAVY3HChmVIh9FGxfHYdFFZCM/gK7OG6h08rm/TVN5JtODafs4LHQFXjb0Lhtwh9
zFl6WrJNDA10Ymvs3UrgjuooiD8K/wiLoTj2lbs1e3NbMNoPbrNXPFShXc06Izp36sj3uiHrXYGE
0rIgv9mgAsjkiAF/FC9gwR+gwQIyjoebUUdJZ0RgOGhGNBymIAfygAzlvQqecaJmj21Z8nLCzLhy
+LtShCFYKT6JLnosc/hUgF6Dnvck9OpciBfTIBBlu/2X2oV0Cj3GW1reEwyTdtnmV2b32a+zeAWb
GqFoFTZB2ddi2VkMNk6EAkLD0bLGVoXs0Q5XL7HCdHKpxB6DlMcqucn5Wjqp3FftyFBhT6mgRrtp
mxK1o75H3YwB0oKVu2gr3sQCxi44jWPRu4vCg+HrgvVadg0yVKHfwRc3MIVQz7rke41FjVBSrC/m
1yE/HkAGzDjiafYV4j7fK+q2DRgQFRRXxqH+1Ecj0RHYvKSvGGxN40YoSJyqwt84DW9KXz+ZNZGr
KGTaoJj5nYLc0dJ3TnqluoxuuEMgY5eS2IcoovhgFKJXYn0nWVXKQmrqeRjFp/nJcfRJSJH4va0M
Bz9VrLXslWzR8IrbGKkVraPRKBelAjazdSGIJzs0ObEiODtw1HmQDCQJe4k6me9etLHzV3UIFdAX
LvCf3AdCMeCRk77YnYoOm4kBQiHcJ/LWEH9bf+03iLvIRVbIhyRjqhQpTLOsyVPEJdoDPtnK23AD
QfGWW57uNAvQVK1Bu503xZDVx7Jr4eQPZcqUaW31rXPQ1Wpr17m6Ywb+2S+wAwMgvaqqZJ4cd4ey
RBwTtZnHWLDQVqrpbLemL588OYU781xDlqkkKOBVbN7KohrjVdoSRdKQXDzgwH0dhka/anRxZ9uY
ZuVEWw5qmlSHTE5SC+Ea5gZehUbZHMxGNAcSfs1hLs6bZmpwNwTHmoNlfO3UqD5IRVYHC2/GpYWY
0LIhs3WMEvvaIJG+iSqLsItdwkAPVWup6EiBaKWNbsXkBqHtRuRz+8o4q4AqtyJAEx+ErL8CmBKq
yzBqnG0C/Lsyah0T6elaUu7joU/ij2bpxJtibsDwDLeaAJigWnj1YaxV70C+MyhQMQlVz+OX5OKH
XRGObeDp+yn6m7VYp5qnLSwwpFfSqq/yxm+WZewWTNor78oFb6hkmtjqvm4dbBjUBwcVLN8y+p0F
pKBM0zvXfLH61L2rRqI5ldM+A4Vtr3wp2qvxJvYJBxZID+uxbR74FMTSv+S2Z00imhh+t/E+rsN4
XZQ8MPYEywUFqaCKPO1GUmOKY8WAjCgFOYrurLPh44/hHUjP7oCWa3+Y92KIpqn0jtLCKDqEO73p
Nfk5VcZmheE4xMbG+iSFhSn4tOzv5lAAOQt8a36UNQQL1lbqf0umlT25eEmMYd41ImM5yIi5o8vn
KCUhCFVxsdeIkYtIuipAehdxuKC3x22WaFdF1qJoFuJ75ZnoNU0lrQsm7jyeH0vy8/mKJKBynDfV
1PxW7PIHHRDDxsJcec1CBdwloZAjQTV1rXVYZglptcdEtKwNJZOAKA06on8+xHjNRMSq9M7JKMwj
+Q7zWCSp9baHTapcGTUi2nPd3AVxuQNU+IOKD856rtGng6yU7J4sc3xWKnFSdfPkdmGLRAlhml6U
n6PSTVc2GRrUtjBBaJ2mPXbwkU6Alq4g0S3laHR3QV0p5zohpNRpiJhgRX0E7KTeK1XqrLTM8rZz
0Rz9s574+RqOHhqZndDu4yBUr6qReFLXxhm2WEm+iR3bW9WB3n1BAOz/sHcm23EjWbb9IuRCYwAM
w3J4785eFCVNsESJRN/39vVvA4oMKqIyX66qcU0geEeH4GjM7j1nn4M7uelDapsQItPpa95TMKt6
KDxZwQAhLYgl07HgWz17O3KdT7/VF/7oIf0uhDCW2fiHEMJeZus4FWhQORws0rOoJvwuhADcbSpR
Nv0R02hxwL6xzFXjdJYk4VCnbRjVWCR/xNDzQMhw9/rffL8wpG46UneRY/z1+71ZmDMNif7YutOz
rerbxmUwyUQQxBkQtY3Z4hjqnegckA3z///uRWnw3/7rrkPVTBikLMm/fTWDf00QPtTDTmSeuEwY
296juYy9gh4ZlFT9qEdt6K/f+n+1r//QfDUoS/32+/y35ut/Zd9fv+fff++9/vrIH3UvKf5BU5PW
qidNsUSNUXf6o/cqaaNSubJcQ5pAM4xFU/LP5isdW92l9yp1jnPH9WiZ/rP5qv/DNAkf9WznVzv3
f1T3Mv6qKKL3amNqWzYD1glTn7/rWhhfmKK1hMaJ1Hl7U06JTxWA1IOxPFbhnvO+OJK/pNNgXfgz
8OV9NQTpfzqf/tVm0Gmm+IfmQzL7/ev5pIgpnAc1EJJSlYsJwpQX9ImvbkuMIEGvYZ2Y1DEqbYeM
2/U7onC3kTlZx99+un91Wfl7EZC94RmGRbHR8lxatos45Td9FeXJhBunFRz1RlTbgDiyJfXRPGmB
bw3uaRzLL6kT3Dux9wXZBjPfsvMrI4eFXSD8bq0B+iFq4N1/2CwhFmHX7ye9Z7sU6Gm5G9QnLVdf
9t9vGwazzK4pxAdHxJX4/PS+PIikvjPKSF5z1/Y208RAarWuNMpkaoA4YzslS7GcKSaNj8Epd7Yj
nEPQA0WuSu9qTFlzdd1DCq7sSpyQOtpefk8zXFznPxdZ5YLNscd0W81y3hVjaaMoi6Y7zJPzOdbm
lwAf6mUKgGRZsVbehDOICqfU37RaOmfxYIePtU1H0JvGw7zEe2hq1E6hUbx7gZzAfIJVxk2/a7v2
6NbZTWBk7c7RrchHM90xXW1/DpNH02qkAqL3xY2eqCeJsXuvzT+CsIOQnJT7qdu5uJOHsTtINyu3
6TxcwvRkSLTew+B3Tm7ta62+dZOf3pzei2SMwPVnCNjJyN1YWEow146fYGQydqWYuWu9i45XMzFR
MWe6cPaGl/Qb24UBKMdrGafJqYnwjQxkknLXEXtYHSQnnGSE5ydhs9L8fa514t0rh9la5L11yw9S
RHBH4pfcdubD1PX5VoUMvB2SflNSwP2xFYxOLcRanTyMgxEwc47fMICFG6TxtMDrd7dQ96WHzpcQ
YQqF5mYa6ofkqcjq19FFw9AO9JmSEgARWo47yB4bgpapWg5w2UJ79m0L3qbLuDAkrwxMOwSoHpOf
Ro6N1RC7HTRHt0gpGnv2k8Ht92AayWlg2kd/ispBBSrczsdnaZILpM11v9MmBPPVVL8i6yKI/t5Q
7rfQVdq+si1zo0XBC9ifbFsZBA+jInvopu7WTbM3Q8xiQxEWZGKuXB+DDfXwcYi2hfvVqDAc5FTD
izm+S/TXkCIsZQVwqFB4ojzlBJgYCqfj2wTs10biv2lbj/wofKWbpMrgEckeqHUx3fSzAaYq7K17
kRekXDQkPMgZjkbTEHyROz/m0MAdgWnSL+fxPeOu66dQEzZZr1G3dJxgC8c1P9Bb6vZWHLqUcCv7
pggafJ5jsI1rmHmVAWzAyyyifC17y6C8P2s2C0inSxz0sqon4++LvIvsbb1MW9cXNLt+neNM7Qis
7Nib0Z0TtvYeD3d3Xp8aQkSqm/Xxuuj64hlUBSy+P9+yrqXL59dPfLywPvfxcF1r7EkdEs0+rgm1
6D5j5Y+TeIGJ6PxKV16ThddXxZK4LObshchQQ9FdJXZ5jEVJasESw7y+0QB3CMDadbbry+uCxnyk
QNHwdg4Z6FfsUnqgmoHDffngryd/Ldd3xV6KEWgEqbU+bJZPrmvrQjlU6+DBLx/9bUtmXY+OwWzs
ulaHW14bya8t/Ng2CZ4GYvS6Ceuz87rx658HvMyGrav1urlcQghJA14nHIr0duK99WDLNhT2UNeE
xuuY0t42sdsdQrtDaUuIVheFck9Mzj2Y/QPFHaQ2REk1UwMGaRo+xaL9idVygAvw2XHMa5E7ZAcX
w4Nbq8/C6qHdjGeyCwn2tAmNCipUSuhj86OlWpAi6EZOGhd2okFCiQ+kOQZ6+Cg0x9zZMSmJ6AIe
4eNuEse6Q77hHee6ezBDCdIaYgEo553bR1Rl20ZsoyUJxg4ryH1S3EbFHFyL4huq8pupkrBIE0bL
XL9hoHrVWze4THKd5lhYMBgDs4EnaSdk6OjGEyrb+FAO1a02BdFZRdlJDLP6ZFrlIdDaHxi8dirG
ctAUNMERVqdcnuuHAtfPZgoIWq0i0VONBggOHNbe6u6sbeK5CrczFQJKK6egQ2Wjj3q7ayNPp/cO
4B3qud/Es9y5cW5y+VV34B7fas7fr3V/50SovWLNUvvuZ+qGztWJnQrIQZFgvJn6Xd8tNy0Q6r0j
FMFsYJVRr+xrOMhLYYmAUwTcMbFm5fQ8Owa3s8Js9gP5BYBXL+0Ef8pV4RGzb7A1Qe/t4/5nM+Zv
QqnXQW+eba0pHrXBrY+m5h29lFtdiAvwjpBRQhLC1vVpRJUX8c54z9sElHRK+Pw0w+cMN/5AI8+h
itP0hm+5cbkD5gk3vTEvUYrE29PPMHC4AEBjX6U0A5RGTREekENa3tQDuoKg37bZvdThWJsGRLOq
YkZUDue8Ni52gzBJViOlEppX9R2Y1C8xjNOt6RJ549b9mdQGpn+YgJ3+OwIEkxkrrf04q6cjbvcn
o4cOOFAQtYwYoqXhvJp5TbkBfU8V1/UO4xLYSg/SSlldDGe6yaRQPmz/W6WhGFeUE22TTueIJNwn
Cmrj6RwBZm3tW9c6GYl9nG3zmmbzgSHGUSe4ZcuBfeeY0bzXQ8abwgmro1nuDZNQxn6YdogtyL/r
Uu2+ZDRzGqY35XJ4pUGo9iBx9nCVv8WlroinyeZNGD1kcf6DU/w04CWJUxcFVGUTLZNvyX54Droi
YTTXfHKQ5g2PUtg7OUHuDujCaY35nabH0Yoga2iVBM8ioy8WIg1Hl8Q4FAp6VnWXKFDv9UBKq8kN
agr81EM5P2hmdo2b8F6PgI7Y6nFwrMc5Bw4SWNJ35TRdkPTvtSF0fdO5Z+R3Su2w9dVUHrU4yoi2
nx4bA1uYs6AYNWW94zji2MItV0LMXRocu6EivCPXv0017b7Iq36IgmS10a27zUrRqmPuYmn8NHrU
fL0BDzrQKPfGsSh2JwiUuP1ES7tmh1Zf20wnEjTOZi7vpVvftw4pXZMmNgycvk7BeKML93OTcmny
8nIDQaKmjMJVe76f4pAdPcuHoGl3tjF8Ap4UcnjASgbGRqSB5j26Afi8IIogx9FvmFxqwEkztxhL
6X26wwvJQLZP4W+TWKQhDBHKw7TedwWRnATPXh0Q9i6oQGeISaSar07HXNvW9GuRQQVVQ39p1KOp
InMnTfBVYVB9qyzK5UCePidwFCkl0gJTFxkv8TpBdKODMJ8T501O+vd5QnUTPGuRc05Fs4ALcRqV
T6FHr4tYr6vw5M9izF/KiuqfTofyMveIh4BZkH5DWAVaLlp/G7zL+W1WO9YuRmmz5EJkhHDx3K+X
jcxhLIWYCQPrp5qbDPZr88v6rqDKm13VT0SUc/u/BfnbHxB8FvBWcfuEAfzZBLrGLXKE+WpOYqOi
fL6F3rvrTC3fZXUGz8zxlggVcqrjpuJsNEFru7VHkwcfFu3txg+k/u4eh7KerxYJarQui8dGEPIG
cOPG6kwaFMbSI1LGtHexglDuo1+juKUFgNhuDO1T7Lr8D5ctEXqndk4b5FxVXXYfKr6dR5FxJO5i
W1GgZj+9h50qEBCWLIhJ3Ihh+D5GzQCZ38v44eeKKMkpWBATBGLzeyv+LTECd2aX46cx30yPvo6m
Td+0ytpmpIAwRQquSTfJU47Dto3huxcF/D2bbFBT9bcyT+MdqTXvmubcpeSLUoQN70bTsrjpddat
AQvfDbLs5lWHH8dHypNeOiezHKgu282NGI2WpET9wc5M/YSjLr9Wc76NpNbyWXpV0fIjVnme7EP8
aRvdpP4/t8a8kxR5/coeTnODFDCPEUXC++1F7Z26uiLkisjX26WqVgTpLSHZ9dGY69e4DM+WIGzQ
S8b07E3qMejH+RbANWZht8bTkL5HDtvokb3eDnxNzpGVKhtviZ3eGMO8DMHtl7rgum+3+tEw6y21
y6/S5lchrbli7gcw0mxIXE31I/cl+hSyuCMsKQDM1DS+sIsAn0Btc+8HeWrMM0bxsr54aNqKTo63
2bLwzPENtI7Yo4NjbKA+Z96cb+wjwEomQx0jF+Gms6/jD0G1HL964TQeCeZBkdaUW1o44JFM9VOW
073tvWJG57AYz+tiWNa0Es6Iv662vaEMf33JCnvJTYoZXVSfK1GxQ5a1JHLKbPPxeH1SVA312XU1
Wl9nIv/H+//lk63wtqlFHibt2NHvKOeeHTR553Uthkzz7x+ub2mWT6xrH59dP/bxcF37+FNSEH00
ZWRprl+0/gGu37bWyVOg6c1Z0z3I6svax+LfPieLxbb+rz5Xg0+MHRQ+Aci/X+9Y3+bilaUB+eff
z2v6LevDX3/r46ti0/vnO0V0yQN6ndR2O92FHbh8/LfXQ7GEpa3PphLI92/ft/69viciV84meWoN
DcVy+c60hqC2W1ezoT1lofmcKZ1RQZDc0dXOGHhaxGzZkKfL0LgjLNzbdMhVYXNXoDrDFo5nOiwh
XzLY1lg0YPggtk6gWU/kJzaKo7rH2Uf+NrQrgXSb9Hec/JSM9zXw7BuwTs1ei1pwN8vDITSym1gj
gVeL7Gk/VqO4Gq31GdGkOCiLqTTaXZNgvtGutmhDj3HRGCeJfePq4uVVevPk4hSNRHLswWxdkyjO
rlXURD75N/TfkLyqsR1OstHvEhdFCcOiubnObN4mBHC6n8lC7FR5nYfzMxNxdR3om1zXNdmYDBJK
jzvt8oKxLAqLyEwGDyCu4j/eFipDXVE0gQU1DKJALbQfbImyv8a5U9wkZOBu1MycoE11pNgWAtxO
GTu9A6CNGeQ8ZEF47ZaFQe2iTUL7lNS1sYlG5KLZrdC0G5OZCpK22rqYEJC5sbGP+INM57m9qHK6
cjUFaxzmn2pEf1yXeUcTauM1pb26mVN6O23mLED7KmeanlFhmOLPrtlUBJxDEoZhBFBbFD8iDyp9
0Fe0str6KCOIYUtPBRDYMaiZGaqMCMzSS3L6yfH3AGrZvkviL43nxIdQlvpVz6R+XdfWhTXO+tWz
deWbGc0Vuv17aj+axU8wqJT00vVd1ewVYB9ygsL/bN7YlkHumHS3s+H+oM8vriD9YUISqaotj/rl
SGF+QZ1SLP3nP5+LXEor0JTaYXyscJhvEpWL63pgrWtyGMN9YiOdxzM+M3Ds8Hz1ztHOlXX1xs46
pEnyojxhVtsQTQbCOHd5aX3dGSvrKsFbRBmDPpP/SjyOu1Av1cmumFEufV1NJ3XbtQlcmThJrqae
a9d1LQvRH6GQIHI0r8CaX92OkM+4t2EsWLZW7LKsfiHg79ygKduZi/PfTof06phZerXcDn/XwROT
sV+fBfrUbB0rp8JTyuTq/vnO9e3rwpWXxOk/UY9O9z39zrM15N5WzNyJIaXp12jhDMhlH3bLQb8u
jD4ufWUYCBXbiomgnVxUNP6x0OhZIoVaHv9aJRNgXmbtBHNq6vP6Qr98pEx6nC2/vXFdXf/a+vr6
0NWB5lupZfz6mo8XPr51fe7jodfV1haGF1q8v27Y+r7KanOavi9WIrsS1mac/rbp0GaZAghvv771
1/Z9fOPH5tXrlmcDlbOAXoC/vjJywBGjrB8+3reu/W3z/vZwfcvfNuNjFwxoe8nSvGmSID+EItO5
75J+YFfpU0p4vRwjBJwYUhDLxcV9ScH5aFXWlzIT2m3SmIUfUvmB2SFiP4WdcOORPTO6JLEEpXex
9OmH3mhYloAsbcCq9dvCzoxzmZnmleIjoCQSThnVR3On7sLkpXX1Q0bNYmc26Q+Tce5OOp7HRYqZ
rgD5SaZ8tiFgFOsJ+pFlbhl9k8UBRa0LAbiVu3Gc1FnEdMvzruIINo2D6PE+F7MOFSL7EjGvOVDd
YDpqTbRwMfye2AjCdVqGg7aXIAgwIM3M4Y0Kim+5PsuXIfpedTg1mskgqXOTN0ODAn94KAhZ23S4
kemRUuZWcmh2aZF+jTRuy2pUoKNrCkljb/3oRfsj7TNxWiodBEKh7eqmBO7M8LUN5H1ON3ePxCuM
CChJjBfmafYlm7Od4rfccT3HgVMalFQlGWO1JHqzjzya/qipymTmSpRLGgATAb+EnjDuJ6EEpYhC
+rrB7PEKOg+qtz6eCk7BR7NMbSroMHg6wBIHTwcCXwErnRqeKmB2UA2efEOAhaJjT4hmq7+Odfut
021jT3wUMn1h7ePqi0rs8Clv0wPRSc6eg+RmpGNMOEFyP0Ai2bvNdAeCD/cHBR1OZXHOjgqLGFMw
3Dqd0zzoXrdr0rja9YNWHKH2jhdbqc0Y32md0x4gt51LTzjXSc5qS64wiGRC2m67b0ngyOs4zNWn
zovPHeXLUzkkYtMXQetT/LL3EcRG36hK5070TJfKXBQb0ar9MFT2o5GEQH46ZzOUzs2ojcZNoAeH
pMqtM5E7E4HIkbzU8fhmEjdwYIEHeM7m49SN/Y7aWUpmjFIY8ExtA4W5xVwSaicGJGQRRBqSnxFs
ea53GEuIU48EviNqZEi3Z6REoFNPTpFT5ehRIth9ZR7LOXkXkUzvdFEiDeGIotJGbmg8HjAN93tP
I0UZ7pm967PxlVkfxElH7VJpmyfCA06p4XS/2nL/1/T9T01fpvJ0XP+94+FUjn9t+f76wB89X0//
h2G7Lq06Yf3W7/WcfziCTq9DYIGHldymyfdHv1dY/+DspjssUHdAGfirz8GiAWxLdA5kYi6f+h+Y
bbFTiL+2EnGSEybAYM7Cd2tievhbj3POO1AlbizPqIFepm4RcXN9abEb9Ut5VA+Sz9KcY3S2LXRB
1V4i5rO+S1qJtqRZabjMDkFFpy9Rw7WS36J6huSzJdwrXlgfREJk7+Snx0egTT8n91vXaMZFLFyc
mf6um8bmJ0tXOyrOhOXozRWNhn7bj89Bo6envEibfT9mn0z68g+zW121djrP1VicYxhgvlNo48Ep
Au+cjvJJVBJHUOfC280PZtjIKzciZGfDxBAoDfdAmQhWD0A3h421Y3KZ06px41ORuu02y5yXyEv0
u9KkgZsRmlgtdCHMJtvECZYcMGE91IXz5jqZ57fR8BbbHVfjxr7GXjedhGyf60mFezdrIecsrlJR
WtpFCMTOY/eVYqp2G/fNdhhN8vfG4ADWb3omcw2lv7gxRZ+/0vO9lG18DEs1PwBq1E9G350QJUOe
yiG2B6WZHIJZng2i3khcYHrfoKOWdZVtiYLXiTW5Y3xWxAKkK3025EwMY2Y7vjSVq7ZI2kwiEmYF
PNE6iuxE7t92qpH2TfYRi3G7s2JAx2kVb2U0vzpaZl7nnnq7OxJ7bk0UeIbeOExOBtSg+Caa9nk2
Y2rpAb1DxN4HI7B/1kXe+wzpmURCTvUpkFNJH1wgQSOK0TK979rGPPeONe4MBcwFDWNb7hJnNjf4
8pJDFrsXK9qZ5qAvXWLK+x2k+EqId8sqLlYwdpdCa67JpHlXcpX2zmdq62R+ehSZJ831VRa9ipFc
bMzRZzGkJk5Q+1bYZU48djwd4/INtbaDnQdrQTrl2kFP+q/4kEeiU+Z8N3QkvBWBfTJh7owIPk/g
sgD5Ww0SsYiKNgMMbnWMv4bB/VmUdrJzBUYQytI/DVDfRysF55aGcgEBzvG2M2JEAZoLBZ3y5zBS
hLVD7ppMi78VejSh/exu0lARFIryjqpHd8q18mS7IZFHJriFeSPLMnghLawK2/DBSY4W3Vsjakhh
4wA74HjY2pX8AgpQXWas49SYKd+Z1QOMLEpo5ThcEwMR/5TdMAwJdjaudL/RgnLbYmGsXNFcHGMs
Lpxx8Akb/ZKLqj9VJEBsGcm89A6BbiJ1BOK23Lnq5Q8gJc3BG/Kv4dxhFJUZWQKNFZ0xHpiea9/q
ZnBlhIdsO66ZUo7zV0uC8c86g1GKrd2NuYB8WJBYn2HNj8AXSX3bD4K2tShuclz7S3rZeCw8Z+9U
uG7smeRhITsCTcLA99K097u5tY94LfdkY78WzgDTs0e8HI/ESnlJ+qXDfxW4A2U7m7HYtziLwSkX
TCUj+diMXLgoaRGJujgAZHyxW8zCdcBRk9AAU3Z8HJNwsTVYOFHNbKeX7UNmqncR6FuZ5hdSL3aQ
dOQ2tvU36WDdKTWbVHZSyYO5Pk7EWLDdWHJS90QK4rwpoLjuJCA0G8P1RdnKL8cZhUbfRocuJv8A
kVzQQg3Hr0ISuNxNevScc9FGAtrlS7Acad0dysOmrWb/Ef5OzdQfiqTtTOmt9hjW3d4tivhkVtkd
oNdh39vOjyGi4wrzJSS7tC72jCtgEhNvdyJRkVZsRuKhk9w3rTMQVZVWOxjSh6IjvS23JSpvTR4T
ceeQjofYFcfAgCXF74M02c0aoulaBX5HBLhqUhjO0MBzTAsbfSLxslaLhGTcgstWJHj9tENcO1OK
QA3AwD4XCPNmp/nmMHjaiIn/Zd25ld8q9yV/m7wxI7yyUaemoxtDzGoUl/MV38O47ePiRzl5Vz1w
yXXoIXF1RqdtdRgHNLxOccQml8yiiQekCVTkJlm2RFfse+1NLQPSeMKxTIev2VrjW+qO2Owmjwl5
bIWfuefuuym+Vw3pvTpJldtknq9JgtYhK/JX4WjPmh5cjLHdGkwP6MSYSEm04aWmnUhVi7CMJDiD
SXF3hUejLmvDJy8fHuuhsPdqsiB7CzLPMctbe6jHTE4m92kOdPQIJfoltE3mXYr6HdCDDM590qGC
wDG0HUl4JeLTmA9BK/Jb3aUjbS1VftEilgndot2VQt0HadPtvL6mGMScZ7LxtagEn1Vq5CUHe8O5
kTCRRgaygcbgnUkhz3Gh0xiakGZsTS9rsKgj8RVebR4isztSJ8T6hVthDvMtykOFPWXAexih3vfa
pDsPndo6g61uLaeqt4OTm9sKH3YcMCIGSlMxRs2e5UzqKQl2z7o+G1sZQn5wh6netPM0bHsMmBvH
JD6RupOLapMwKnsoKS2VMxffoNuPTgMrv7rmQOYvNIEIlSGIymk5TWxygO/GrDs4oXUL63E8myRV
tsvkuojzkBSMIyYxWmYaOt3JI/eXO3t9nsbiICoKIYxatL00RoRRo8MdWXW+U0ZLLFCxbbH3pVpd
X9wuP3oM+8la65OdbFzvQB3ioC2GKo+4PEjPVQdiihtwTMFj8gQHgiRfKjIlaYqCgPsnLa60Y0QA
22aOw0+BSwIed/j64AQEN4wRrb2mH7jlIomAjHK1AxrBUZLYN6IawAWg76+06ZrbTByzwT71oPdB
YDRECosiv2tjhgEechitPoTEzYDuiMITdlMk0ZpDuE2vMjgm82GuEZvbRGz7MNLIKh2N/BwxxUc/
niX9U0eB1A2ZeYTKNZQ/oC0gVnq2yeRz2m0QUR1bi+cEnf40u1nbDkyTl8L7R0ldLKVy1+x9Vych
LyOxbHIDdZb9TCu0dEeOMs05V6ZDIkxEZApxXt3ZqaxvSTo3ONHxpFFIwAhXYbDsSLPS+/m8LlTW
GztbeN9TdN270B5+aAqEnc/YoDzr+fJrZ4R+ibgqz7mt+mNga1tnMsAhRGHmu7E3MRRNi0tiyurQ
tRL5zC95fupyH0httNtaipmP2tXO6LrXjjE4fYNS+7WRUzEipjIdZEFBLM4TMEx/oneysdrnJnf2
Qdjq51BrnoO0A3fcZ/VZ2pLIBa+9JiXwlfVRWEnqoQN9O4sDEXQiXYtlzURx8mttfbgucsGQq4q9
Y2+MzXldtH+uzSbY9TgkVDCIL5GcyGLxHqGwJ5eaeulp4HpS9NLw7SJN/CIhRrG00R2gMEC6Jqr7
dXNH15KHKA2PjgrKM/X2PxbWiPJ/8/HYCSOaV4HzMs2qOOPSKlAMhgB+g+W0n2LcVg1zGe6tzXBK
mqJBSEZBlvhUnltXW8HuTXWavuvxRni9MRj1CVIBfwpr4+yvq5lN1Hat4IOuP2sqrYK92IcZDI5l
uT5Btvi9cvAJ4bX4GtYYJDk+y/O69rGALUqpx2THCEIJHIrQG8UM3DcBZVFrxAJgL4v1YTOnb3rV
Amr786m0gjcjPOL0jKKofu0be90t675qTftqm3GwNz9RMlDEmzXiHCjwCVinC+5SmEzWRbustfK9
7hc9wViiJ9HRYKYhc5SyqIfzNNAIZ7CDiscdzh8LD+DMWc/ccp966jlfcOXVgivPxuWYizk/a9g2
SsMlsy7k4GKAdtq3TFf4ydRYEyrfksTCuOO3vpH8s83zq7mjQ44HOtd9/WhZkb3O5VI69Z6BI9e+
vq25qnugh9FGnp24vw2aJjxMQvVYetrm0XPHeb++OCwnu4WYxO9qlCAiVMgh+2zqNjr5IfRcaL19
NLnWNWOW9OfWphdCls8xmUtoJ/mN1t9i/aGGlHhqp3CfWiuh0hfQJT3Xjrcn8c85rEfp347fdhyZ
U2GJpk39zwPbJSaBYfPJ7OtC+euBPHHVoHA41+C/GRD8vdu1Nq+8qaJ6lSd9dGI68WsXrP/L9f9L
TVGdP/7nXLaLvURRCKByi/sdTbJu/SxBgCwsH0Ezx3gwmBGDusu3ttkw9rYAFOtKfG3BSUkTjFXX
JXtCtJ+1oo/9RJI6aiqF8lF2bzq/iqQ5NWXj/AWINRfYJTuzKLKY+7hnbZu5S28+FpPXEHpqxJfW
numgZD2xbYu4DT2NW04Y/O3HIZLRtvduFi2sGQb3jcPcTYu40SNRJJUFCo3pnEQrHsuufCJpljsm
ZVahCEhOGbwbebpXhF1Pw01SFD8QtX/WQxxamZYy81uUraR1RSmdMll9CYfii+kGjp9YnAJGntwi
mc2OpZge9Ma3yzrZj1N+jUPsvjnydIYW1kvfMvNsGL1TqGv3PW0J9hc9gzDrj2MwM/Rxh09JZVYX
+KY3nTXKIy34ZxrWLvSiZKeLFHIVRPYTPr+Uvlp36qVbHLCv+sY83Xu5/JRYOTHSaXyRr0uNezcv
EGlKco82RvhxlsO5FSSGNT8m80GqR/Sk8Z6SHvm0eUqC4fTKhCT3Y0271XoC6VADEk8GnDuQZLql
hGRvHCJpqTlo/GLNE100VGD3s0x/BnOsNhQAuYBm4fe2Z7CigUhAGpZepU1Q5uQORzupHmVz8pap
nhmQvi6J47TL7h7R0kKJssh4yrNdMMKiKuueUd9wo0+fAxcMWhdiAWKQ0TUNp4SBFbZFv82YeetW
1bMkZRbpBMKyhHGVTOOT6sp8O/mdSL+39vCpdeS3gZ2gItgr/UhSOASOpyZLz8iLHusM/JI1W7uq
UXh/mVMPS2BCMrYPInBRIGLrbDLPJNw7/twT+DoN5jOsSNqbJORigH9rGosIFas+9SZmqbnt7/Nq
2EXlXokJe1Vy4IR/b2O0cx5hxNsKBgRRaNcaY1prl37ZoyUy6tjdJTb2s0pvH/OKhOX5aCYqhHob
vyozfUy82aJb5txkMyIz1FLXJfSdyLdzl8+XVPR7GlQhXunpR9Ebt3jZn8nbe0oN76vn9GQ/cx6p
Utkn3UrR0dXyPiM8uIDtOab0MBmTHhqn/1KW+SNbCYCVvkZoJPJQREy8CLndTxZa4xn/JpWSfpOX
zNxdIEBgON1wvJ8ywcAx3aHTGBT1msFx9zH2dQsRpU/kGQFuuXcfT+0XYt7Orh3MftC2XxqQxZux
TU+d6bR+jmPSV02ITgaz9oUktxjgm/a1KVIPglTJreDUM+lxy9bdB9JhclsP33Wz5+Kn9TvbhCZA
nFu0dRa3rZt1930rJbqAbZQ2GaDIhYOXxTjRjE+tLHA412O2jZJ8S7Ka9C0aIHy9S7wwZbkmH0bU
wO1MPzlEyoecDJPk5DejXh/kYPh9UrxnNQnBg1N9kfQzoYV4u9Iw3ghLabdROdwiF0IoqKNSQrSa
Qd72MJcPcCxENPtp/Din0Xzp8yHehMPBAp+xqcCwH/WUZrLratB5a+2qm+EVEztgiVFP7qseMYpH
q7K13UcvajK/RCm5JeJ9I7LJ3Sez887IItxZPXBxzlHXDA3snJ/nNn5gXkyjXcTX0ssZWTv9u9V7
te/VFCQa6/tkN/TgGv0rPtByp5S49AhX/aRGQCdJLuytn4L0yZ3CjbeT4bhNU9CgNCBiS97YFV6a
AHCKUMCRcHJsPGzjfqWDZXaD4jmO53s8eiURD9Zw0DuBhdbMPnPXAKsQUAicsSWH9BA0FzdCrz96
iXrFNVHcmDZkTrUQZsh9vNM9m9hcbQm6yiFTdwOIxSE85dESVQSrIQjke5Jk5Mw6qOBbLe63OI8z
JLvGLrKrLy0V6yuXtW088WvaYfNO2WPeIyjaWiIlhSkInmquQWfwIu9g1v3u/7F3Xr2ta+sV/UUM
WBbbq3qxint5Idw2e2+L/PUZSwc35+QCAZL3vAiWtrctSxT5lTnHJKBukefNb8QUZVGPfzw0xSut
uPN09BmsFu/jaEhX6YBAzVaZj01/YUH2wyUGu2EyqABHao7urR+8Xy7pw9KSU4QyGiFUru+T5Ce1
0c6Nc4/hcuTamFCT9cJiQeXBa+w2SYtaO+OSxgepddZaKhl4EQGclqQG+gMZdlDHSg+ewdDHK1vj
LENVC1lSxwTeCQ852Kx9oXtjHzZ5FibGnvNB/NCkdn52inFYkJhNlnE/ukt+k5G514zGegk+pFpp
YrRWg1g3/QlwIusz8dFIt6DO7EcMqTbC1t/G4yOfG/7GByGysIwOvSNPreyISiWyMccE0h+IAH0v
9bpYzt3Kr4HJDGNxQQ8+3Qc2JFuEZfPakqGOylp6C7AMoiczYEDNp6UYr0vdyDaD6TwAtSBH2UuT
Xc3K1qrHO83xvlBWnDS6sJUjSKcpxFORznCGktRlWHqDsgzXYLCWfVMhFQtgA+XyzKZenCyOaqIm
iUoZ0UNaYCNIMe830YHUpWYlW0DCnCUAlZGaZmT1sJhLICz2Ou9acWTgvQwrMMa28RBy6BNaZxFZ
bLvjd2qlT2V/agvy5wY2CSv2v/5yQH8wAcJZynxmAueYUJa6bUz4wXUattIgLpYxGRpqCHxLOFJk
YTdoe2Pzii6yX2XiNWW+jfqCY+p24w4OWusi2AE/ehKc2MbV6KJ5d5EaLhOGQ5DfyjWz4BjsOzL+
OOXiH/5BzFsdg1HoW1cB3NreUSdDhNFWduIyt0yJFDnHeMvA0hWPyfAVd8fArJFlUhLB0AnI1ras
56YT3EG417nppx+gXmAX0exI5nhHa/lF3YT+NvsgZhdUcYaMNilX1kDd0sT3VsbzIfbkR0YC6ZO8
Y9uLX9idqY/Fp21P1aErKodGeT/rtFdxl/32wn0oa+CRXdutbCv5qkzxNTPxWFWdBlxS0Gr2HHWe
h6onHvBNlEG9lH0ZLnlPOA2nRc6AgH5f6x3ezgihcAgMZCLRgJHpg1XXZAfU+doGj9wZ/h4a4bgx
s6TekEbCKGmEoWeY5bp3W+BInbVHIoJX2+6PkyycAz6Zi2tE9Tr3EsiHue+s2risLl2WbvQU9iPd
ADv5IaNCadL6LkI3n+o5vjw3ajexjU59KFa6/l1XXQBiEMBkFZmb3jEkgCb/c6wKkJgqWX3J1Gle
8hHPF54amPfGdOfW53FmaOE35VOeufAptImVqwGBoJsyHWGhctbc7uvKxm+q1uslUwCB5mbzz5X/
/3b/75u4wrVv2pzptcI9yMmothFhi4uSwf9qUj9B0/kF8a1n8zjeojg53Aw5hSzu2YnIzd9unb+M
OupZDCMkgwBAyLJUvzSRdtbuBgU/0JMTSqJ3j1HGmnDX/oD9jSZz6odD0RWlsSy82V5CWOS6UiKP
o0AMx0OvtJZkQKISiuK72QjBH6nHdecdyyDAzRxPv9XjS/F6CsF5sg3gggRrITCHStCxGbndBVTg
I/mpHDUsA02hRhuRjiFwV1HOgJpO9qy72kVczOPKVeMRW90wufnnTabSpmZTORpUYy9UJy8D68Ho
Miq1OHuyR5wYNtrzw+2mrgoEvaQcEGWh7QLVOCdJh9lG3dy++vuxUh+v3Yh6vHENhvKqAw8D9HV4
LX3cLer+3w/CKVqVSFN2N09WBo+oSZ1qh5yrP8yyiri6ByyLGhvpCRDl7pCpcRa8epO0+yRh1IaW
C/dUudYS/p+jSBRVPYOjUF+JG5hC3ajvqJF0w2R0xartYIN00dWz0FXaXT9w4PeJd9BNgz/RaVDP
65p5yB3TPFTqqyGpwz1WONA1nnEI0lEgwR19Da1Ferk9loScOW9fGVKYCx2NAauf/tewLLkucJIe
PC0yDiKAq5nWX7c7t4dFV3T7lHes0wv9cLtp/uurf7tLwduu0wqh0O35aaW0OJSJAuYPxp9q/XVz
e3jqumBPGHnfzphKaBPSbZUlZ5JuuZupJ3t7xilFAhQ4y0BBzXMU02wcHHVzu3u7AeyRrOrmIa24
EucZnjrk8bff/48noV4kwk7cfIFAnyel7k8cCAiR+YSPqb0OvCdRN5BOp2rZR1VIzwU/RX/NQ5qV
GR/qIgZ8h8CCxmtyHXYceILR01pNJc4z8d7U9Iy0tYFpdht0d4Zpk5TqJZ+pzL6ogZaZRfoEWQvO
yijjX+ILnsuOoySdimVUGjVaKISuoOiRL6W8XJKUXcp8egmN5eEQt7kSVNYbaxLHjo6mk6Ce04Ef
12jR6g9ZH/Sb2zlAcGU2pB/yHqjsjCY2nktj+NWwAiycARRQmGi8Cq6Lg4NpbDO4h7BDNgks7VFD
HLOonSb+f1LA/wrTjoVeR2vxP4tGIH42YfzfdSN//Z9/sQL0//CAoPvC5bOtxCO44P/FCrD/w9HR
eeoux7/zb6yAf7IBLNsVjs9p1GV5bv5fpCKme3Pd/zfXuYJx8tOQpghoVo6yy//Dde6bZeEFpZft
2rz6LZMaplfPOKb+Q61zkJrZLXo/fY7z+g449naKonjpRXgostk4TYx23Sgb1qGncLEyJX8WVx8Z
4zouOg3aGnQ6WOaMC4zWj5btaNx7vXb2RsBOYWnBk/SsP82kq1bD/Z2dmsuT5h8TayA+MwIlUybi
rGl0E0ybh4UhjYbdsFZsGsLgLU5i5Glm1Xq0u3xN5RzR5Hnn3Hwb0YR1nKqXLfAhrOr2tdI0bIGp
naBhbU9aPnmbRqOy4n8OALwTk9QLa58NOYb/1PwppB2uktnCUrWLdLyRDbzwohQfRoM3n9IXAcns
bKZE/xRZdEXRRs3YFofcJ7VoHvGGJz0uvNK7DKQUxbDsmNqRpj2N49J1bbKm4Q2tkih6HPKBqPmS
pGG/BAQUe99+rq9MW4KvH4J8RVWtU/WzXLYT+yFJa55u9dx3w3g3p8eymOe9GAeMHEwR55zBTVaJ
HDL9KJZ+2I8rMUf3mjP9igxoTAgQ2EZxDGIZGMA2Rtw7JvSrEYzrvdUjq8VYOGX3qUPCylyjOTPm
Fa/VFcXxi4eShnRwxr09WyUjLId109F2jnpXLWvYxX0TAaVxIgf+MV6ZTsqFNL0f2nlQ69ofcwhw
Dh9KHWSxGW3t2f72zWCHEO+1CD2OB2cb9vY3xk4UBV11mfiziF26un33GqCprvyCmjcIV07Kjpsr
E/WcdFZsM+9nbcpWSe49jJ1412ApsyreWuLO7PofWsNF2vWvELTuJogyykuwc1qY37Bi13kr7oBr
i3UN8TCYmq2GG7/Lpo3nUgtHKTJKq/oBWbYVIl4PxG8yHZt3zIUoxkUCkyHD0WqaIXlUeHY8w191
WdQQBtDuB3ZzRydrH8kOWQp9+rbs36knOUpGur+26OaMUOjrNOBVJ+YFIaXRnVrMLvtJ8JEJxuxU
eWVC8xtAXy+QyrewLVCOTA8ssPNN3OJu6/VkTy5I/5i1DGbSeseJJb8fsSxjEz92sXySQ5jtEE6D
UaAlmEI72IMNeyPeEkgjlkzU65usjtBnJJo4eqY8DQPhgjHpdnbShqvZZTRnhZBrSfPRFl5kwk3o
AySxGAMBIm3x2CLdZU65mIKWQRKD9QjFGNuq8QM0dhAW67TDJ5nUktOFU55wJnyAxickZTKeE8mo
JnaBNVrJoR7n+S4hcK4sOXYlONUt87P3aPDzdTQ0d0Unpk1L3+1oLH46IS5l6rHiHEc2VZINYRBr
ay6yEWPl9n7wYuZvP9pUYc1KQ3tlmNJZ9FC6SIAN1rgdid4FuXj0Knn1imTcGBMoCb4B7l0d7Gik
tzbcqe1oGAgSGJ4tTZB1CGfqalkY1vwE4pDDKPqCCkwYmawfJSPgi8NaHI9mdmhcu7p3Cbrg36x2
lSTpcexsUprowjaO+5ZqvnG2K/pYJ9mw3rLvGjv8xvE6bJGFvYxN7NBi8cJGqkavwx7w1Aga1RIQ
7T3Q+JvcqpdTXhJQOdQjlb9XrqRZvWe9a2+ERtZoVtFZwaSc5bcgiPrJhsM5G03CsnlgQGWwkYVy
y54MZvKyzd27G2PSmTX+npDlqZYeNRe0MU6OfP4JXOBxtYG2hNneKekGl/9tAjVMsmY36mikBtKl
KalfOnSTK7YxGyTC6OfNdCPJl3jA5cOC2ZdrvcrahT86GbRH9wigkZFCFdUA/Y1dGxbPFrYX3DLu
1nJkeSyndi+i+IMLaL4Wc/AQ0+dhgWbNQJxGNFv+mqDU5m4UrctSEP8ycOP8pSuKT9bWp0SK8WIQ
0AHBL/jOE43f36Ssh5roZERfWlKgJm7nau3YDbMaw3g22+QlbzS8y0V87Dn4122MUNrXx2yd69WF
nRZe3qHYj5idfcs2dqQxTyvgtXhfbA/MztQfPbgZmx6j3EarkbzE0bvmmeZ1ovKPJl2onIJ+4fvE
tIatfI/cvjwbbvgyTN1hJDBqETYsF6vEQ1poID3DAfpgz0CnmlC/GH79EI0oiH2nHd+EiRJfAKga
Srs4yI6nakSBsbBcSIOGh+7GQuf5XGr61atzeZQpLIBQ1vm28lFcJzM8wniQb1FlnLigtTu0XzGa
zGtRzvBxUmGwdQzao9PzipiRxMEZAA8k6eQSlXs2GCln0pSQxqA80yF99mYfowDL1r3VNe/2yKYi
KgzInhPvXzGNdz2akUsQYm0NK3gTTM9WTP+/uNY4r7Mr0CA+Zd0gjxlQRLB5/iPRKCWyruY1nbNv
8D3+IYoDFzGWv5u9eeOMK99k1L3wc3vb6O5PWzJdwIf/lkSmj4YyOY8+Lel4cLp52EYW8/xJaOld
iLDvJp+s+rU1asMD8EK5MDP/4kXVsLJ8mRAgUCOo4GIMoiA9e4k4wY72D5yqod5H01kvfAYOWqM9
6Xygl9PUvROgkm4ESsMtGYDdSvcwvALiDLke2/bKz1x9Hc6RxorKapDTTs4abqO/yp0mQiYUsRTp
iD+0zROIiS1CNHRCtrdvWMxhN8/is5Nlu3po9jU456rkcmISAXSUMbxd552MjX6J9/hd97P+jAqo
P096/emBajaCjQS/hM4DaZjNh7bKK6y/AgcbggXWakGbLNnfdpsGKf2y9E25nKscMr+RfKQ0Q0um
S+q6lKkZOFMyRvgAttOoObAbWmvBzNlS18lUjNroNWxe+uhP230AUoNn67fDlnXCU+ia/kOCFTZC
QCUbdKRlSSFhRgbqB+DezJ+yblc5YXoBRzA5rrcvipBCTiK3CShFdL099wOT43ySGjb28oQAApmw
S0ZEWrqfEc6RpUFEHMq4rILX+hg32TEI2bOj3gb9HHJounplrJ0q+6Uc8hGU1mKlp1hP0oYXY04M
Lpqz+Yr1ZVh3lk1Ipqb1m67joyJM6KlEo3SVrZSAB50Zwx/i2lcGpuu2iN4EkaBbJ48FUSgzNVZJ
UnYQDBrVF1gD6spgF7NrxwYJu7Y3qwa8YPudeFa4syobCALGhjGfdvGI1q23x1M2nj3DmY56kHv3
6pCp0sy+l8MDC5F8Xc9ps9KcTiEV53odBBPkSISToo9hSJqk+kxD9tBbDoRHqluAMuFJupT6pgy2
Y4X0tzdcbTulJURSz91UU1FcG6gaqdfeo01rr7nZlJcOxMqsMtPxpz15Vv9E1DRd6VSBMjBqUoMi
lyiJzAIPya5iUWYdnkG3sRDUOQi6nNIiTMZxOQSqL7Ji0qN0/BITCN8GR0hfC6ajVWGaF9/5yKOO
ZW9lZjs3Z0YetfItLKu7KTffbbWx68YIhgubDj4oOQDs0FtqYLzwWuAo9oJCrCu87gup5wdSZS5l
rjjHk/sxEEdkVHm6nefkEpIbPBiDubCb3kL5tZeULlqeILb2idsbPp2y3YM3StC1k+hXFb96LnZ1
/VIb/pfbgOAq+m1vmnuE6l/BWP5GnVzY8bvv9ZcpnnbzQLvx0vho68vPIbZhBHdbGVr72PZP1KYX
TQctzPZ8CDqM8yM+P7j2bsWfl2oniyKiZxHsWfkSfgIxLCOyUk+JRLba3GwY8G7ZX73YuA+1MjFX
OvQKkmrQt8zzTlhMb9ugXniu+2X3CMXD7k621SPfqGXLAZ8TamIvd5640pIkGP8OFN6LbGpfA7TQ
TR91xGgHx7Qet6bSnXUj+1R2qadqxZjmRX2TWaXPHuHycioPXTI+1CK483I7XhXCeCwNMkVMAYMB
zhT8b660lo/ZybkvEbtzZP/pbX8dhrG9TKsNJBPybzr0qHq/qZAG1LPYeE31iC/4dWzuQ7/acsQ+
deHVTnS8Wx77uPBYW+LXEdfWAkigfmFttSxc6Tv8+Yhu/2gPSoMmspca6r/6vTTUIKLb0+hyjUcE
uSrFYzPhXIOEvRk1RZWQjguWhu2dC3JH84J1jl5xWdS6+oCcYC8sR+YszhQf3Tjek+pLQxwWy6nC
DtGZAN3LfWihjyEClx2z8Lc2BqTZjE+5aLvvkggJjxUIK9yXQZo46ox3yeZ3bNo7CUnVqD/bZnjG
qdGmoDQMk4QnANO2/Nb8aT97H8J1X6FrBKxGnxCUPBRp+9EKedaoruN8vouaaitktKva8sua9Otg
mienoWCB8+A50IRMd3ospPfkTIW11ULzzQ3TkzNZu8To9/nwCId13VPiUNCvvdK2cNBNylOBxpw5
7ZDtokvVcHGdg2qj5YQSQ8VB41Ds6ciyZYhHk/q2AtFageO2E6Kkm6tGJGkbcKRU+CQandiBzoWO
3Er/kh9sakqXDeeCTu8oQsNfOsvSHrWF9jBU6gNpXmvmh8DHYLyk675MT9E0rysDREcdPpAxzovR
ycfcm568GZ9rGx+ctN8knYk8Gmp60RE6UF30ero0JgaRrISF6NXnmtW2QRvmxPHK0ew7RgOvg60W
wSbCLhvZg7AOeRu/96l+D84dcEG+YiB+SGzx4Gj9W8tWnpMQroH2F8rjUWhEMgIQZx985i+9Qyew
k6y8dSP/mFyLXGfvbIv6N5VPjZFfgccxNTAP4fzc6e22AYFBfbcQnvcDx35F2t/Vd8Jn5sn72E3I
6fahj3GkDWBAZb1JchaxOtdUEtKvjUQlYwliMVI2/GJ6J43udspEf79ps/a91fQHx4s+9W7lBPku
sfvvMgSh4ViPOZyvaSy/dMvesMFghtg+eeiF0+wCD3ajuwFKHdqtPN+jML4vi1Q1jDBR2z+kzt2j
p/jAau578sPt6peQE9ycOiCtnacmc366CGjXbHrPQy6edaP98TvtK+ymAyQLgHrEAfk+ZoZy5Yzf
CrquJ4CT1MES2gnZk9Vn51G8ReKcdxaU4OjNDp6KFlGxpSPSAFgg6/AkYBJVw6gt5ejj08d0v5jy
9r60mOga0x9z5CPnMv0tJPOp1FYVcLmqXOOt67znnHFxq/lnSTFRVPbbaCGBnEo2mcO5T9HCZO+9
lnwWvCeBnz72ZbROfP1uEmR+keq27TUS9HR6dLt/5IQBlEYzVlqlkEHFQXPk1YHJkucR9MgaDewE
lc3aWAk6MD94RIxOHIixDc3p1EP6iBxW9f0VbTOJMDzFGdY7LZEJbS+LYUPW6yitmSFo7VETH+6Z
QePFM6lGGI4NXH3GCEXyS1xXgGMzhOFpH/00ZripB3GJ0wAgn4a3JJNKHsAJMxt2hlc4C9GnDzVn
1zyHuWD7hBho8ifPkhfoBsBsyOZZpAnB3MF4P6GPXNSp9tRw2SREuTpNjXmodWtTGu7LXHFUT0pM
E+ubBrRIaSBU8O+rpIYlbCHMr4r31io3boKN1pmvM2EsJlQ4vPsPo8/QCZJC7DQwBcv72mpqBl8F
namY4FoD9CNHDV7TOO5CbcdEbqYj5sTBdEJPGBHKCj6k1rUfRuncs1yZC+NcxNkl7/K9o+lboxsv
xaBdchVuarRrI6U1wlBrp89iLJ8LpzpO7kD4dwIJgMCwtnjzoZ4luYETjT18PZ2qmXn7CCxtQf4M
NuGElgjx9iQxUKtCrw4gU9MGCmfXcTJxEmBiDtA0pDUqYNJ07+q8e4usLagcejDxYFvjtXGLtyi/
aDFqZsEVl+5PJx4Ff9WuATrfW29G1lMmC5R/BEhgI66JUkmi5k0fkifsFA20Os4Rg3RPjB7Pc6w+
9mX7wiJ63cQtYZfhiQKYSouc8taG0e7c2w2xJupnFfp0Fyl5zOQgFIu1e9MhIrD8aQA4JdbtwHfH
cEfhxLuCCmC0xa9ORxsG/Z/WdA8FwcjpXK5Nf3pNjfF+4K/ruVAYxVGaw9rT698wheFP5LkCZL02
NfpCi8A5HMy9NVwdB791rVUTJT5EzihculLeqfer7sv3wRlefLP7yNvs3NU2e6VsS4gkuvAHs0rY
9+rM1ABinIrpJxPhn5gUuE7PPgOEkou5EenKt/oHlmhU7nMCQLw1CXZRqrvEIm2a757ooiA6UtFb
ZCFq7mMxBvcGiz8vSRC9SUISNDIVu+YRewxMQAP5icaFtC9Wpmx3qUDzaMSblkn2og2BvNmED2yK
ivFkA7CJB5Q3YMNAJV7Wdg8BddTXfkEGEw36YyI+Wnu80LlSMBEU47nTfTbvXb94LHFcLtJhfmsA
5rDerbZ6GKLkKS665rx3WLwXshtWk5X/wAFFwv4b1oU6gb9kgyNWVqaZHLLZdlSiVGkwN4Uwlq20
pD42AXOFXqlREbpZiNZANTjmuRfjAiciUeZEP5ccy4fMpkFPJXbFePAOwh4XGqEQAJTAOtQlQp0a
az+hD+uypMZKqI8sz/uTdQUzsM7ctf6Mrwoj493M+ZPFPV65ot0IK/KvnSDh1Pc51bUzzpWaFn6T
ViHoOCgsJCEWEDGMaU8HsMBB1fkunTMAOKNtH2VpNuvRC6O13Ya7HjI7kIbwiY7ga45EuqnbpNn3
AyPzMLOWbhOZRJtG8QnaXAq0Xzwljn8l/sLcwgu7OqO4tA2oIRSZL7Wf2byN4dOsyasIipfAxshk
d2m7smSPeK6rxS6pUrnNsjJckHJK3VyQcZNgf3f9aO0YqOfSsX3p4c+u9Ml9NcsAf2Eh9w3XrUY4
ythH+UOrB6EMmxP0lLWoH2xNZ/deJYR6gZdBA9QglmJh2rT0U55ZKPlDg6oR8mNdt7xC8YS9Cdoq
vhfXX/lRvW9Q9TyX2TdLhs9mPCMaWiISeW4qMheL2NuhWRB2Hqx1U9OW0KfokLdWbDt3mPyohNQO
J8QbsygI6WBokJL1FI77sEw+o4oYpSnv9zZCW+q3SuzTDElZktd73KwY4zR93QXYuhIgPLwbIDn8
VrHgkuDDHilPw7jCkdE29jZy6Tklh5KVsrwm4kgo5yU+ISR/SKbzIzzJR8x/v8kw7xA9tBtEqhjl
nI6LmnONGvkHcSSXu1eEl3QAON8y61lLxEsZmToQS+2xVUdy07AW6TDPkKqGQiArPZb3HvaoEOsj
ig3sL+6G/AcTlBBKp4DLU96jEIBdJ/P1mDXXJLGepFG+RBPStmszV0e3Ki5V4YFr4JC1B+ivbTC+
o5j5IYvX8fKdk0UY0jQknbPYzyUqHZ0J7wwsHufIYrJDQnhl8VKNdgiAY0IoK45VV39xiTvpOAiX
hk6HKxr0OWHbnBQQYrS+ja1viuvsVV+5ifTQg+LCYJnDIky22Awf6K8JCeiyl95Vo8MKeK8f+avQ
sH6yin1YZkWE5mgg6ygS7B3q7TUs3ZUeaVtBhEvHW5DzAc59kzV+wvBY247SfRpAVwQKOQjnbK7S
vXDsvRMazwHcqYWpGXsu2faCI+Y8ej3yDjxmJjiUYJQ/tFWsrvrs00kxXpXopMbMyBd6WrwbPowk
BCOjbjyMSfyDbGcZTvVjmFhfZjOdkiCl1iqgiuBiTr3xxYppSsgtZzr0rI9cffzmWytfkQ9F+4Ar
bwtHYin4JDOS1jAQ1vmGozFCqcofuzA8uos6RXvBVTEJLNb+JgrAUD+gnnuw0bowBFlEgzyz5Hp1
mBYuZkf+RlFzHzP1G70HdigrElk2utbEXC6ax1BiYIf5agSw4ZLovuyzo90F1d3Y6XsmzJjA3Ljm
Ip4XaxNYNBrmw1QiRkqdZs9w+sfpgh0K1wNd0sqNUTgAA+KTYJ7qIfsMqe+XIrDvUSNvJUHZoT7y
w4y9dMZfoEjvdtC96bp96bQGUkWePZLOkzrJz1T8hgkDjYK6UZBx67j20c2Nk+Y7a9PSFpY1hwu0
Q+fG8H3+kGkHOu7TEMjA28nFbI48tCILb4m04LGNMQm71SdJRJwZ4WyajOvZx0h1cJ7CESlz3hCv
QnbqNq+qXy1uDkDJN81sYvaL7uPOffcH/1kle842iSJ5GUNDHilGwEdKLb96GsIYiCIvYc1KMRm2
9XOYS9BZA/nYTYSLKcNtIstfIif2hiyuQzGtY6NjKyuIruuQNTNVtNhSxLgJnBal5395bm52m7/v
akpE9G+P/dvd2zf//djtf/z1A+J2CxSY1VPuUYo6j+iBjY0+8xI29eAuA2V68onvPhTsClgxzw+g
oHL0j/iqTHVz++rvm//FY39ZWQLGIjBbEYQrheMUzYSnu7wbNwuTp6wwt5vbXR93wN6dnxu9H7pj
cvN+6SU/AFMqJsEIBIIeVKQQxsqEpamnK2TuYeZVX1a5i2vg9iVxNsQtexJNecxJ2c9lfrjdaDHO
wr++agMO1sDZWZnfbfUK49fNznV7mv9wdt3uVxOuhZGRhYsFCx+RjcpMSc3+dsHdHrvdvf2D64VY
dP7+55tJjiTHbMn1YlyWApwUM8uxOVTFi5ADZk2lKLsZxDphcmHTUeTdjIysU//JBvz7sVyrNcKu
vrwKJaw2/mSKXOiAMIwUy9ALGce54A1nxTkk+A7VvmIfxoqCKHZgjmhFFRwRSCIiHGZVYBNTxU/M
1Q348X2m2Ir4M6aVD25xUtxFSxEYc4kxI1VURvLNLoPiNDZi2hmAG4UiOKZIr9euDdWx4PMjAdEZ
IRdBxX0spf2qKxLkQBOQKDakqyiRpuJFzoocGTp7LSPgD2ChJT1I84ox6cn5wVPUSVPxJyNAlPpU
fzV4rnaDYlTSMSaKWdnW0Cs7AccykM6RLUO5YDiPy3DYu4p5KRX9clYcTDLWefv/YmNCydQVLzME
JnImtxxYKixNkZkwrUf93lKczQHgpqHImzMIzkqxOKnDF8+E0mcnPRyIPITYOZiwO6FX8OmH5hmA
9ZzBe8LIiNf8l/6cg/7MQYA2igWaAQWNFR3UVZzQFGBogNg5ACBqKJKoB1K0NWGLFkBGE0UbJYOv
U/TRRHFIcSLzqio26RBBKR399hNqMbmAimCqtbBMZ1JLFdt0UJRTj+liorinncO7AleAEldRUbEI
FefIdTFwa09sl+SJJHq8ODeaKuO2As3vZlCkVfpz95Qp+ioz0n0IjtUMUXIzYgNwuyMi5I/FiGBW
/FZHkVwLxXRlktdhqc9w3Sjga6rYr8wB0I1hFIfrNJ2R/i0mRYqN1TNh96SxnaO8MRRRFjFpD9cD
ymypeLO+Is+ailSbAqPleqfvGNM9UYCsdYU6ZaOE0oSFSs5Oju8CfwR/tIZxe3vsr3++/YutaLho
iHlhjnO8KxQrNweaawHP7TFUlHlN7ZqUj+ApGKE1Z4DzhwTsrpT4D+SnU1u/ep88TXl4SnMUcVZ9
HKXxFCt6Lz6Il9KC56v51YerCL+GYv3W88Oo2L85EGABDNhWVGDDwRnBAmYHIqSu4aOCD24VRzip
4a7BFY4VYdgFNRwr5jC2slcBhHhIO9AwulktOpJmfUUqdhSz2AVeXCuKcal4xoUiGwtjePK5VmnS
ux8V+3gapytwFRiNJsJhZJwSGbzX2S8j2GQPfPIIRrlRPGWMm1cjRzpjNIdsx2qbsgT8cmBjnBmx
MCyIabjk7ok4C/QWq0Fxm2FkPVaAnLOesdXgghWxFOWZ4fc3ZC4m0gCg+6ra5ooIPSo2NNwdT7Gi
A6DRtqJHQw7JNzZAaVLdIXHgQ4fe1YKxNvaGg+QfBjWGkY1mlvI4pjN2NEDVPcBqMT/Mil8dAbLu
FdEat4q3zIBcm8CuK6DXWhzjtNDOoKMlJ0LBdKUul/WgvQaKmA2wn91uivHdnj+DgI9TOjQPniHW
Y/JAMCpn/CdfMbgTYNwTUG5tsu4gT+brHlw36ZX7qku+hXElIWJiSM7OovS6jwLFR1o602ZS7O9e
/hYVGIiGDclVk/DBK0UK10GGG+WG4MhqNyuWuK2o4j148VlxxnOA4wngcQmAXAdEnrYmjntzIwuj
X7SdvxhL0j8NSbChRZNjKXS0BdjcrkBJRvF4Kkk7o4pbxa1eLLM8rdcMKEw8XPWvG4ov1wXz0rOr
1BVDvUn8R9xFchfZGDWawjaOdfg5RIb52tsMXOwWFLsb7uMe/9yUaq+GdiYclz0uChQBxj0D545d
6lCCdzcU591VxPcmu/oUZwP2hH4K0YppsYGTSMf9SQOtRXAmYHAvIpLGVCnZWvpxslnZmTfWfAN1
vlH8+XhqPyEWMqmvCo4bcmhDnw15+OO1TnGEN4JUjeYHspxVXiTjhIU5eTvXmesd3W7x0LTVM4qp
r0Ekv0n/A//CxocCMR9+9I7zrrjmvFi5zVBP0fUlHT/7APnsKfI+LGHMKgEmnk/dLkDzM17uFKx/
UlyqDn6/oUD+tUL617CocVRZ2LI/IwX9t+koebtB5hj2e6ByAcgHcGKCAogw8NYJ2QGFChFoVJwA
jmk+2ypiwDEpmxl6RCp8IEV/SNJcQFCCRTRBqUIKRhVXkKvgAocEg0xFGWgqCqEI2M805Bz45B2Y
Q7ENtWx+0v6TvfNYklzZsuuv0DjHNYdDDzjo0DK1qpzAqrKqoDUcDuDruRB1m/c1zci2nvcEFqkj
IwDH8XP2XntOj6xI8Skyyzssm5BIhfkcL7EJsihHgllCUFqqIWAc81CYl7/GJW6hW4IXAlY2Wrru
NXWQ6FThRZDRYEeENbDi0hlbAhzKRfvlxDCSZPupJhHs3bp9pC0bHCzfJPIU76wTP+UZARYWk4pt
QFYEM+sDnSH/LvIIkun6Gh9VXJMUPREyESxxE/4SPFEBdl13aP4tMilcsimKJaSiKNyTQ2qFWuIr
cnUfk2YRjcNLs8RbjNzQhiXwoiX5Qi0JGEsURkMmhmETjsFqY++HJTAjJDmjNUaN8WnZLTTur4oO
8IqiVG9H2e9GEfwUPZrMQRma+kd8hY3Bv+DVB7u0IZX2aBxxaSBZZ0uduI3YNeUx4z/DjUCs9+Sb
4dmIfpWdh7zOz6wNgzF5Trjvgnxi3pQBirnGvvCvU25sTG0Tx4B8elsVSXYQDtzerLcMjNKdggPb
pKu+FBptOb2amjfR667Qyok4jIBoqyHfOzeFPmHo26bJfuRKGSe7w5nVEWgEzqfOy13hpu3Gw1K2
yowkRXoQFSddvY8GdK4/n1k+PbfLLiB+Ado2r0uh1DpEHHZ224ZbVVR34061zfufD9Gc7Fvb1IcJ
M9KOTTbDxaX4g/c4Zll8vj1yaSIfBiBVE0G3pyQHpUtbgYeAyzwk86BdrNJ8K2evZ3LI528HIuer
XVqqDz7qD0LHaDREfu4ipBHx8ijx2bpgGTxO9FO5BMujqOfyXHfdkrrRYksP8RKTwkvckfTceivV
hN3JYS7sjfPnVMQly1ZTAqwqiLz0UpIU5KXmvz+3y6ExQuiGjvF++1QW+2DUi5zQxt6xs6PuiuTY
gD50OxkcYMrADJDd+XYYdAivtEbB7wXqgDXW2HjEfqzCMhUnTdAqZvQo3eSjpFU1pKtycshu8Sb0
gAYyrJJvSNNCb/o5qs/5oCrk9JQYiiWQ87r4YUb4uMssO6jEv1PtyHCxGNGKNKkN3AFWJ3JHaFYt
UoEi4fRxBEq8JBqTsxVVCc8x/WLbyvmAivSs2Z6sAa4365RM2twcaZgsSZm1PdVAuer63AuFoqOW
ONYtotBw8DfnoRbNhu5CQOdRNWcJJW1f9ZCaU6ojVUTtuXQ6/O1dtKwuEYOQ2yc90BScUjTBk6Bk
5w4xwi/hjntTfM58m97O7Q8mdNwa54R/ozoPy4sQjQwMVJdcmyhQmArE5vbc8fyN59ujPuHeqlKK
qG5q78uwSB7bgSvNbL9kJObjgt7JZdISEeMd+0qMO9Hoc2zbwaqpqWdIA73vC55AIsYPyQh+0/jt
pS47HwPw4C637c/GpQPWNVj/24hybpLud17o3axVfmWsXW98f1ehE4oMB6WUTzfJHXGfADrBDKNH
pBLw3VqR7OxH+ynU1HpT0OyT2P20hu4tLRBCG6CYihrJ5UDCMpGNNMy9NP190/j/N0PzP2NoBg4h
df9vN8S/tdn3svve/YfkxNvP/LsbIgCX6aBYkCCUJDyZf5ITA/svMJqB60rbcxxUJPgu/iZpWi4k
TepGxNQsmSQK8lMdjKv4f/1Py/pLmMTWBOSFkqzoY3f4L5A0pSmX0L1/sUeYJr8OwjBESNPBlu8u
pM1/sUc0SSPtGvfx0clxzlsQnTdRAS8zcd5yG8ykkhB7tGt/UZ94lNmW6R6Bq33zxkZs1bBwH93p
2XeLb12QY8SffXzAVWPhAopeA9O64hBOjtasRtpzqLXgyaPUQdU9oROTAFbSMLBponrv0ZSO+8BI
t9yeN0ySfCRrFsu+N19JrUhHtBikmeUmEchSWtk2Ca11nZk/SOAjiby7iDIZ1jGpauyDU4e7tDUs
/Kbf2WC5dPr0WkubsUMa34PAP+QdfstS5Zj4CUJlBCacfQFpkrcF8bVw4UdO8YMNFI1Ee0R7xeex
rePXup7ds9/400Y1tK+Hmam9X80PKVmzGwJlxKZ7jF3dXwzEiCvhQQVkahQcqhwXMIF7SZUCa+Nq
TzR+X8iY471T3Qemv4DfYXUFojDXEncMeAxU4JGqfpWO9yv0rHzftBWzWipuipryrOEmzvgiY7r8
a5GTy3xnDp0+VupUByEot7a7dvB6XZlaey+d3nQhnwvDtTZlEb8Hc5Nuxz6zd1NhlLytfcuy9DvM
x/u+DR/ylIDiRmRibw/E6yVD7a5bCCOZSuwzNPWV04jgHm4ryjj2ihqJHygK8z2saGZQdpDQkoXw
pZJdy810FzqY4huj2tnBIPaVdq7ofXd+E+3TwD8NFQNx5FGotXP48hY2sL2Z+TTSy4Zu4AQ6IXKC
l9opnVWzgCvI9SQ+p04Psy4/K5E9VV17xJ/72foMgZoiANpt4Bfrelq6c9AmR/gMbPqbE5BFe413
L9/MovxsDChpdfTapXsiCTcyKr/SpsdMNz4RbFD6U3pQJUl9qTN+xktHLnfNNRxIZuKCLAcVHaHc
mYfe9T9E66hd3g60UAIE+U3yGnTbMKgRiPjVycsL/i/T+26P6Tfbn2DAKt7dxqm+Yw1meKoZIIQ+
RDmALN6hiOS1qKZsQQGFZ4FMsQ6zrUQAvvZ6gjDHxv4m6uTXLNlkStIhV1ZtI+5iv8+MI0cRn879
sEonMK26YGcmsVRn4YOB6RpW/vSRWvKAr28/yX6jIVrgro6CJ68YDpbxiyRl8dSNztfAiB2mYXRA
Pf6TKR74h3yKeUHlI8r8Z/xL1vatSv16V/KsVwrx1UrATxiV+wCrda0r7uZgCQ0PgSPDifNgYxyy
0qoCzPaFSA0bvY2oxyXNsZHWp51S8Q2UhahyIX7V2B5MRCytw0aALHTyZp4qRP17dx7cPeSDt1hB
DHMXkwoXdCzzt1rY3yCor+OWeyrSzaCGwiJoJOgr/1OliZlJ/KeUK673/YuTSLBQuGekM5TrMqCn
MSLTtnLd7iXlt+EbxyH3Hm0j2Np4dkiKTA+jjaSdRiGIIwYlsSjYOOmUsSFqJ/bv2ylPXiIjHjaR
ZIIQpEw0S7wMyKlHICswQHWpf7PZQ1CTN98chZuA8ArLaFP8rMzJ8zhG594ew2+NO9K4HGkt2Yh9
LfDsh2RcZru98ztU6EkkvYtz9OTXqKQy9hrPtoRj5/3MS+DvBcawbVKwC8YBtq4iG7tVxLQzEMMR
WdVJonGBLxh93Phk3AM4zdFlraoBg0Aye990OT2NI2x6Lkp9rKOFkRMu7UWj5L9pGRVzglrDeI0k
+AccKNg454pwV7yhq2IumbUOTOWkTU+lSMZPTSjfRjhgWQzvh51cW6eFg4HLIMpQ3TJz3FRdXiA3
l+aedw2BY74rVHpPqyzfTUhz2Lx27aYIU+PgL+GenQiOadmeYi4VYAMR09MRY00/T3S7MmZPOVv7
/Gc1etk60vSWI/9BLkO9mZ42+fUSpWnuDfAShq1B9PFZ6eiJ0Z6BJ84YmKJJeAyboTauk4DabiUw
RRJQ+0we3ZNX1P1qcruclgtnBmkhRdixOSMZZBagEn10/RB0UmPfT/CKAqJJzRo5vBlXyTrXMV2B
pmDuXgpuZkhS4i7ZggkG+TO4i7cDEWuV8BfgvewkdPbvTKjkAYstt1jho63o6ayP9bck8fwlZeNu
BGGyHVERw+wX6Hw/jB7PB+khSNDAYsOTmXHqxz5Oi8xdJdk9Gmn7zGLAokxGzTqReu+E7EU7lxWP
xkE7Zvt0aoPt0BJokVvOm19Fbw028C26fGOTOgWlqgMdNg2rekemIURCdUf4qLXXeRZttMuGXEbZ
9zrRr2nVkmfhH4gqwklABinJWdvBApeLkv0ggYkTkEax7A4Hf1LM38YGGRPWDCc4RRY0N3vJegNs
GCk3OYW+dWhLDlCfoXtoMphM1KZu/JoE/i5yLLbXwV7YlrVi+nFp04SnqiLeWUYKK2k55Lmz7Hoh
d9XBCfmrkgDUxeip0T6TTYCCMAg39cw3ooby1kNWmKtQnspses5Kee/2PEeDhQS8X2IckgEIvtG3
V6zdON3C6XEq3M8IcQnnpD7OKITPDvickREGTm9QSOD7VpXI92at4muYupcEpvkFfBW50IRWl2Gy
0UnznWlDkcpzidJnwUn/DiyUpea0q+K4e40bxkPM2kEUMvLUQQXDL2AXZ8T38Brzq3nuSnjAhTNa
V9qnCHiUe/SpmvyKFzRRASiX8FfQvxfIPdetUwEgQY4V99Y6HPPiaJINuzW86cG5VxMnXmY2+JOW
zjXEXVPDsfVYzIAv04fpSbrNVJbsJSecDhW2B/IaWi5EGtHqYzCqbj3l9d5VubuZPzyBZaKyC5i4
/kNF9XbOCxTgxB8gac6CTzNtAIgCkuXKzV5SwwgW32W+UVHIIE6I4JTyAnqhPWy9qAs3NDU/ZpJ5
97FdXz1zTPnOFxIp450ofskm67gZOuzkuiMqte92RphSB1gJkXIkWI9YrHA/pQePfZ9vB49SBoxB
cirBxJ7epwS5pNchfcd8sEhyO2NVinGk0CFPKeol/EiD00OZIY0PfEeLzwPG0nhEcpFs0z4Gb1OF
R9+DUANbmJopYO2iClSM1o6jxbueTQanKAKe1QC+ORgSdamRDG16B0Vui6dhEyEYVUiJ1oVV4xS2
4u95FtNnqtpdPvt33JdGRMaolSMEvJyRnKBEBL0vqNpZvQwjrrqw0+KaY1iOU283lKBZbNTRjteg
lHAdGCodIsOl5qK1s5m0z0vN3GwzhqcOrzNARWDnIOwK373UgB6OyMbRCogGFXhMZQEZb2Wa9BtT
xwJGrDIbgwOOmfg+0IwarH7iKTXiac7rQx+2TzEAY/TAkFjSDnofb0LbQbozrfdO9ROBmnVNOycE
ZG0BjzO1t4HI6220CoZD3jt7h3Al8D9g7AqMFtvJivKju/hN54+c2mU/wNFAvtYOV488Z7NofrD5
bjZtGf1IZrXFrtutAECU+zGjUQxB6jypCLgyW451IYfftCLQmZSALjyLRXnS5MPYTbyUbTblJqVm
aI/fhkpbd/q3turvU4xqsbKuhVza0LkPPRNdY+OXB5X19sZOiUXOE/TPI+EsTUJ6Adp6kApdm9a7
TtfeEaUViZFKiY2O5yevGYnwKFqsk151crrxJRvwUo51g5Cot2ntjD66xK6B3iuYJ7te9kQDwF05
Rvo8e4OzSXukxkFPCV7I9HsixH1JsbLcDYF8B2s6a1hI6ESuy6P30/dQ3gk0LmSYcJ3g2fG1OLr5
cK6Kn3McGCtnAMXk+v6Znat4ITLBQe7QVmW7S6rui1rpk0oP6T3qoMpW28CFd5wJb9tOqtv2oJNd
2GSrCmojTbaqWceG464k5kwUkNWO0zosBvQTbFtQjEyXaKLLayr3qsLKBc0Yfs2urnbI+lfKK61t
mRbuGsIikjn6oSHKQmuXAamGj4ylBJMsxVfe39tgx50ZwUXrLNroyjhnXIDH1pL3MSPQdZT2734c
A5YeUjSYzMlSo75ahJStisZFgwUEf9MpfUZIGTyqKb0aMT2l0es5PXz9TSidwJKbD21t/SaD4Xlo
WEpd8+qD014NAcCmtAq2eSbuafqJxOv3dthdkOKyjWktsn7gVeLjuIRJeDQyUon9xnqLvJrce6Wr
ZXApVtxDZ3ZhUC/OrrwfImqJSMiTVY7uOqJFtCV4aBM5xhfxxQJ8/6rsgHh1WVFDqOuinR2GcDdQ
eSTGjxR8AAQriBthxR3OsahJ2OyYW+VhLIZtcLK3mLw3/RSDWcbQ0TU4iilquZ+bMUlqFGKEBeAv
7fBYNWVmsVsF7MPt9Lfve3cwXHcp7rR9ldXjmjSyb4kt300R9s+BZzyJkslqWpMhENjrNHr1St65
DAD3LmLLXk7sTZonu2Y3j7JyZuEP3U1UQxYT9XcTa/zaTbJg5y7ts3QuN6mtbBwP2UuArjlIgvZQ
KfsFKBrhcC1TtRjpt3hB5oYbY4R/qdpqF5vxWagEwU4x4zD1m7dpYsiLsbHeYtj5YXTOa52mvO3y
I3AKoKgpJrOljLJMhCZoQcG1JhtieaZdk7mbISdvNWOSALLaWsUOQfTIhGHPf+s7I2TeKoad1J86
ibH6shQkpe/TnZbPZOeuc2FD8ir2g5DJNnGh6rfiQYCtowmPgQte/og2cxvgKIUX8VVG8XvqN86F
Ps8VMIC/4n45mr8Do/2MVHjye8GQbYZZSOeFjqDeygIAV2gqkuPciTADrmHC8LiHZOZKSSaxMxIF
WhAM7ruHMvvUwKMuUnfEXekU/b3+qcrfUmO8qgiDWt0a/GSmrelROqic4G25eAPnEJ7BTNxB6Y7m
tohSiBHoN1yUxshPVnjn2lMmsfY1Js4X5V9FMiJKTo1tYUiuUN9/ysM2PNC0XaMxqekPYOXQk2JW
oMAg5P2lt0HYx4oeVReXO88XL1I33tG35vfC21VGFoLzZ3GpQpPBO9rcnorHTU1k4xq3fxvhfmz9
+i5c6pIoZN9k5eXVdAx73/vEr7ejeMP3/dpaXGlu/+Y2OG8tV37pKuIT0Egnu7mgA8xWqutjgriw
MsjoWmBVGgRLVBLQtWD+s46K9BlsvwY8T1tmnebRcw6Hmr3YdO0bWkN9PWlOJyGfyjn5yCQYUDOG
LJaW+vvs7HWX1keCbz5ca1xf+6B/Tub4ZbZ8gts7FrDErv9gxFGBtn8TxW9SpBShtPKrIwwegHkG
jf4WyNPtYOL2d7nm9rePbhDiBm7y3rfDB0nG01R44hjGZYCiazaILRSIdwT6KCSx2BMINF9UYM7k
J4C8loc69/c9vTf4YAkrWaZQMiK88lti4fIIqFwM8v4xRtg3QVEsLbCfsem220jGD50n31QHa6n2
h/Jgsb0zBzhuPSvylzYe3NhRP3ReH5s8IN2qc8ozCY3uWiisajCTRmbYBDMUiuAGo8l5PaP2C/EK
HgimtHh/WNFMZ8srXW4RKbBrltn9crmCLcgIGnsWHvgLAVDJCr2roV1qyClTmySqodArmkBmwpZO
HKyun55CCFAUJwR/5v0TQdNfLEXEV1vuFSoyKT75p6v1XRUZeoMDHTxAdCe9c5vYr9rysWImqDMB
MiBu5tSufVAPCMHXQnwmJkt7oUiNSXNIR5Mvn/LAlxvEx9+4PZxNAZsrhWVVpMR0+Y5zCeuSis7I
7H1bw+Lwcv8u691vRAx/1EHx1NTwZikQv9QYNEz9z0kFJ9h2TbWHuIXtaMjRiecsK3ONfo9Sj5NW
PKgA/dJEZI1XER3kcwnJ0qxXddPdeZOwDk5ePs/GlpLscXCMjMFNj9rDGz4KK15jI4xWuiiyk4bm
mScLrg6DZRmvM4+MgZVP5sY+yrHDjtadbRHPMxnNzlm45Tqw0CorovlQNf5NNpfLI2shmCN+/ftz
zPi6tUGYD5xJJIEglwcM4cYX4zV8c3N033Eq7W8fhU3xiorxBzBAtW4whm3mvFTIf29QTkj7tvAl
i0y39nPlnqoks0499Kq2BgCK9B8xLCr45sNaAG96DqB3U0PWpyGfJyg9jAZvz9wYQUgmM3u/W/DA
7amCv0TNCZHA3yeRtY+G7BP/zmObUvL7CzTudiiyCB3+Px8DOkBg68Z/FJC35zmVhPb8ecqpPNi0
048VO6PeSgMm05t2QcSnQQbwfsDMuWvD9hp14IP/CB/ZbTbH3n+/XYyWR0dLDu0BNwkm1uVVMKPo
33/78rctpKXHKfILdW74I7lRFvvbf+xg/1hWyAV0d3t54qDdeXLCz6N+BIM8q5j2ie54dx3V7sO4
QS9uL8S9cbYpp9iPERrIisBmDDCfHfRHhJ64lxY15k2ieVtFbh9WrTUzCWbf1C5P8fbUWyv/YF5K
7ucCHQxIaFDo6A/MW/oDHIat77H8xgqbRijVY9+F9m50UoP+6A2SfuOlG3gvGLMHT0wqwPZP9iGu
q2FPDcaaUARBfYjTmbaUU5ymYjSAcXStJnREnEUS2mcTmzCvcaxBLKKuFVGPgKv1MA9BNc640WcV
oEIWdmRx7GVgRrFwEAzqLYg8LBDryugkED3bFWuai1ONg7b+syRnMfaboOzuevz/vIWINVAmUo0u
6RQ3Xvzt0e1wO+NEYvyeBar9qYw5zWREg9kX+eHPpXK7XpaDdImGoE73CBztq5Oq/QSB3aKVDfhh
1PQdkqKFwFihtFiXHda4VFkUesnWzqpjPTVo32rnVxFhSS1y586nU7ATEzTG28Hy2mqLEJy1YsE0
WnXjc85bo7dOA4a7VdhF9LtZbQDvJx2lOpsryFR5uM/GNDmP3Ng2ZFVITKmckLdDvZzPt0cxY/hD
jw4Jy20GvGoRvf6TjzAvp8aXchV3WXOh4kVQZ0jlehVl2h9v78NNd/znHaGb40vjy8DAsB/c5EcD
wOjCVg9Ir90zYI3SFmXL/DpKx9s4SXE/Gb51FcuhSeDrGBI5dBe/CYct3bjwLW5fM1tj76Quwsyx
ci75AlOdUeL70CKxlIX2xfXpdOVIOG/fUOqRGT+2jtvXzEJfOjf8re0elmfD9LrV015kQ79CCUhu
Co4YwNBcaKu2Lou7wbYOA+6QQ0c31BxaApWM0ImvjUMPwhnBEmmUupcR4AXdq2d6C3RwkafR0uZJ
i5YZV23MYCQoNK7xoo4yBj407PlHMCFDSi116T37DNThkM2w2ElU2rD0l9dwQh9qxoTldvSQaLiR
Pjtlx6RNkS64Au8xu2etJ1yLnOLmlSVTXodWeRvpM1Cws/yCjXM+qMYgeXPIdz1bLGK3jG9N5LGb
SulyVsUZl5pPcnAbktcwOo9o3bEYjcUnfPkcFUL+oZpZgw7hZDC1/5W0xUOxUBymbkj3qqHGFpfE
h7ASu8nFdEDqqyDmxZxqZ+OaHeY5wE/MNScQgUJaxfmfgzdKF8sUpLOSVOEBQFPsB480bkVFyGWT
nwtzWldq7qlB0CSohFsdQbgbBxrWye/gMd4e2ancGqZ0D0Lkxdma/fzPwfNpcgYOxZnyfo2Tl2wA
RW6ToOpWRKvIk2lb5Mcuj5rlcHv0zxfirpYAREsJmJe+8+0LIrap/mqn2Pzzfbffcvtm20zeOvrr
u0bgxBhs6Z5klYKsvz0MPNM4THa8IXtTQ5Nc3z77z6HVlffnh8p2iaR2imxtDhYl2oj7se8FISHL
nYQ+OfBR4Z9GAfFIF+LQhqjeqAinjpNTN1ihh7b/QXMFyv2AQbXQ+0CHCHsmrpigtrbcCnhfWB4j
yzgJbpzIIvGbTiybhWHnNOUJNsKyr8/mRNRFig6iKygmzVAfbcm61htZtXNYBZCbm19OLLi8u/eF
Fkx3ZV25/YdVkbJj+f1OVd1LkrHHzfzgXQM/wSWEl5SrinaruivD+Cc4uXA1enm8tnTN6A0NMQaI
Ww/zZGX5p6mv6aTpY9BJG5DhbZCOfo2iabYWL1nedl+Bx8zbJ8dqtF7S4MNG9gsHhTRDWF6v3LLJ
nQiwL0+aTlfVPns+gy/fTemc9OyzkbquKnvfxMkLGiVsXr3vEItLGlZVvOddugstSefRUtxkWfGc
GOteV/MqOLTbyvTB7+JTmAMLabL4ZSg+k2LwWdfurQkgoC8KoiENsamL8DXsl4u9Il4i37IO1kez
HOkONRQLc4w5hSAHXLr1nU9b22xdrvpwWJDt/Xlpyy5VP2lQvz2jZvjlHdwmfQDt6Wykt2BT8v4H
dwaNTeA+N8YTc/yHsRr3Oo0/mokZW5C/9AxOObEYZ7mrVpcvrbcEoCVZRFABZwAr5T4I4JexdWjW
Voi0lV820F1Ea8RrhBCxqys6xkh22q0Axg05mmb/ypGQDOZ6uiuQyR/yl65PkPRZ8oE0+54rGGkf
G9y1bHqat7O4kjb0rUcXmybNtmqK44hBqS6S7zWTAK+Id2Tc3OUV0xwEuLI+hcxJ3CAHYrjpVU7U
aFjeuSbIJfI54jH4OXjlXROmjBSG5DvCjS36TlVbA3e0R7Dz2TrrrG1QYfWsTetsYHYGy4HNHwq1
2tCNwOo27E1aflVqrOwAapEtLzQC4f364qrDYa805acltkwhLrTPbTne5b8NORwA5L2GDhkf9Xz1
y3yT6QiHbfSGPvvZdC+h5/xsrbusQC9F/+951DTXGCAfmzFIzxPG/Y3jkmM3D5Z55mo3z7dHt4Oy
InmefNbSIk4/a+yvIFjZ3GXwFneIEN6lA2Y2JaqcTn8cM1mPV8WyBDBzaLjGldj7XfqITBRYTEeR
FLQnUXLZu/jAchxafNx15HsmFVW3lmiUs1GhLqXDqLTdsIdj5dVRZn2LqT1Ab0+slNRq1rLPpFfB
m9nTLT21ywFqHW0puORcnWQWJpF3p4iTShaYMzj0lkgr9rGJWy7ZKJRrt4PneY9dAWim7mkdr5Kl
mJt8C85SN/5wZ4GlsGAT4y07DtKWD37oTfu4Dhc5AVZLGybc6vZF/FxdkZ/ouJKdtRzGW4VWiKFf
Q7lX62LR2ckEoE/KtVLGAOMaGwm2V3INozgbgSgI3ngGdDjbCOksSdxhCQYfHzsw/YMZ95ceRclE
F6p1tBwAYvKKflpLvd3PBKiV/Celsdzybt/UFgwMYoKZY5nyUiOPO7FZI9vo9nBMa2jG7dbMcpjs
fvQub0FRRUJsDc1S/uPxT/XIMMhGFcu+yLPUeYQrtZIKW6WxJBpZHbTMwa7Yz/zzcWkSOqKjfh/0
egnh+D9/Pl0eMdhj0s3agsHxVGQoCd0GzWlgCCKfls/dHt0OSPgvFZc+9dEiW7WUdxi9eBvm8zfL
hiHIKP3NGcgK4l5g0oKjyVSVHkO6CglxqdSHAMUOgH0ZFlL+ukqoE61AQoI8qENT4jAEIkP0dDtE
MxdsZIzkjwTidDs4JIj5oZEe+tt/2M1ViVVST3QCwKn2gGBW4IeTXVJbr9jlgW2NOfJg9Oztpm4F
67QaSGJbam1KXbYbCZFm3S3F7R/uuu6D5/8W65F600//iVhPWlgF/n9qvbtf+n+cfrXdr+lf9Xp/
/9jfgj3P+isQkqxqrLT/Lr37G1/sOX85qPRsX9p/K/n+luvZ5l+Wa3qeL8GGeJ71L8HXlv9XwG/D
qBpIYaO1+68FX0vv/wq+tgPhCCDz5iL982zTF/9Rriebtiws5bQHetnrNp6M69xT40UB+WXkIel1
FyUQYFur34JyfTGYwG6MpChOXdHTSQ5h0wX9k4oawWwozS4lYye0aMidCMwhisQnDjfNsUd3I7d5
X7mfoN7Cc5iIuxZzHvzQ2TqFjksyFd08TB313vpIddGeg47mGki9xTdHKgmIhWJns1Oj+zBx+0+s
6bn5Hprpj9av0sfOZv4Py/KuLGY8Tm32Jiu8NtoImjMRjOGm69DH5Ux+dzGOI2AbNQDTvr/zh/yF
ev86OQNAoTHqjhEdLUMIolClAToGHUo8Tr+TkhogWqtGYbivxwigqn3q7Q7KqILsGI0Fzc0gfFGl
/WXo9LOxgmpfCX94aFIsDOiNjn0++Fzh8KKn7ORlbGVp0Kfra1sgJpEWqQU4VDadQAvjd7ikMiq2
3UQX8Nja5Us6m94OKhfREvS8Q9JlN0GUFvs20q+TaotDqfd+SKyn1Pxm7Gp6iUQpN3DVoKlV4kTO
ywfsSAhKbfDSumgTY++latIJ/R+9ybgLTzBTjTJO9hgo0MrgB2jo/azrCup/OoQvjolt0dDLeFeB
MTAlH7UCRt5krgd6H9uSF3HTDhDY84gZF8SFTzvBwEQIz5o514HUAR6Aq0dK1ysaZh0DCCis3ljs
vJpfnofZObcAdQSq3KMiqXRfPVUi4XUrCF/p2qHfDhGphIUAfbL8hHY9Y5tifoTGS4cxSPlcMVbk
3jjdA9PKg5C8HG1QE1eOnId9CoDe9k0Y1GhNTPg3zxNRub9BX3CY1fxW4kbkjpVv/dRjkzp57XPP
BpTMl6s5e+7Fz/qL1nin7EnqzeTQuLBIu8KgQfRqNuJ8I1ltGnh5h+IVxcFT0LYuqUpEeiYZ9QAR
C9Zg9vhtuDRqTrrEtC50kxL0OuyZwUIodOfx/CZHTrXWzvecwyMRIhI1AOXWjI61SMkNAjdtMbBP
x4D6HL/jboZsW2IlscG4IOMjedkjpNbVlgFcL/so53uE9t45b5JF95ff4a5YzJn4i0Zs4VmAw6PR
4IDjQf9w3Y86NYdnZbw75pwub+rMzc7gTXUNgmBS/zL2vEjZHH+oLjVOFiBi0Ib4aW2rSreFrPZx
Kqu3Bqwnkgp3Pya6PIwVbwEpzM6xMkECcCpcfFxLa9H7kDbT9lHiWyhaE1Fe0T9WrZL7UIIKH232
8V7Rz9c8R6kWu2LTtka9D1sDAgkAiCSjiRxW1h4fzVrXnDxgb4dhXBvSZJBa1BeD8Ws8IFjKrZGh
fNEiLGUMhDfuYGF2cn35iRLukSkuUuA2f570HF14KgRuPaBpVevaL7tniJNYBVqYiAgttyE6Fqw1
2GJFp365VRhsUp8EVu3wbb3Uzi5DCbYPoaHMo37JSeVbJSPUJfYc3ZrZIssiZHfiCco9vuvH0aNK
J2WVOq3I6TjHLsDO9GcVEWBqR81L1jFiwu3Tr2fmeShltCCvLFeoSTKirMrR2DnWejBMdbB/gzYm
ok/zPvvBfAAzQEHZmrAsgvwy9TAAai/OwHYPz3mOGoiN7Iw2y7bIq/bfDDTH29k350ciFrU2fuHq
eI1mIqtNYzhaBQ2mmOTlbento6b65VfloQ5L5yyFsYUa88MYieVDYXPos1oe3c5EJlVlP1rSvXGE
7/SQWBvhGQQ/9v+bvfPobhvLtvBf6fXmqIVwkQZv8JiTKFLBtjTBkmUbuMg5/fr3Aaoqutxhdc97
QoMACJIyAdx7zt7fpp1l0iRblnRUMvjoYDE9ztMeTY3ZOISdTFBbO1lb004MGJH1pin5vAliLLo5
28ikw5Baw8oEzb4OAYou0lfd0Kulj1yCmUEhmAImT06TjhvQfCfX4KeQEkiyTz0XqajEjlTaRXNH
2N3ZSQqaD50XrkSWe5smBbSUSbI0mcFVaKj87zTzyQiaLqrymx+0d34OYl5R1MlbmjH2Hep1Ci8f
vZrEK9nTCmyFso58mnzg7iiRZv45UhkxWilOQEs6P6St6Ccr09vtmFovVa5aJyyz+iZO/HxByoZ6
7mWxNURSrcsEazUWZ43mPpNsWFCoGvW6uOiIgKs0VnZ+mV8jW+T3dot6MSUJPqgSZJc6gUfuaF/7
BsVmx0Ys+wzhtTK64lDE9M1dRcmITxa+4l3beji7BtQj05bRBg7Ot16hWqDo3t1QBz2YKf3HqIf0
jxK+RErAEUFdRXVXVCgox4hLU83pmcJ45QcnjXXhNMcq619U38WdilSJn8EOZikuJSYDCbDipZju
W/CVNm5YncXQ10h92G8ouNbZB0VB9RRk1jmwmnBh9LQCvOArd3uaodPh6OA89uVbqzK1byOYHU6L
IWkEyINZrCcDNJMP7lhHB7+5ww1aovaBpKHI4LkqymAD7qxBAIHRbj4Zx6lMnwOnLJGs9VnAxNbx
1zmT1Z1oe6St/bikK/0S676LnsI9E6Y4bNzyE81UG3u8Su/NRyZbcqlROSy/Ymoasj83IHR2muW9
o1BU0SY4KD06usgpbq6FJuwdUCu8BnZIp7CVD7XiAMdoHu3e3gorZpYA/ZVwcvMNPuATt6F2BQmA
VBUHzWLToCFzBMw5eOgt9nfIhEXaQeistB/cmIWmDeewGZQNAKtzAiRvqBApyJriuZaUL4bBBNnm
ahtBZYEXOGyEg9l/HLSviRd9znCknDyGhdOtDHIq8U9IcZVJqAusyF713M0hbcQrAHvb1LC8gxbg
1+tqpOiDm2O4UjYyfKmkWqC0gXpSN8ETiv+zMVAep5jOF+OPu0TuiKY2UygD5uJzrmBP65QMIirt
Smor9+WIMDLTIC8G+kENSMngIsfYRJkunenUCm3WNHoRSVsCXWkwqEfuhTAmLeRXOWlKJwVqG9eW
joxRrPVr4bjdnptiCe5IZvdlBRyB5pz7MDj1uzOKRyv32otmhhsmas5DAmWsHhSMELI6wjTqjl0O
RrsxTxn35oR7Iy14lKJGVLvkSsY07uqNVEOXCZstLzmC74MfjVxRibsVZb7SLa97Kh3DPUWF8S30
0vExyk5DX6mPDfNUDGxP80OXh89DP8B2tKv2SfQpHgoS6HaI0OK1pYIC80dPpRsfZkuJZhjq2fhY
izy9Kgo3+gwKc2aZ0JUNyR+iSI29l9dQDTOVmzaMSG6J2Rldj0qWIglkhLraT6qv2/tIQJ9yQoRx
KXqMveHpJqKD8cXqAdJq6aCsUTNpD4yVQZ8k5pNqDuaTF5FYlmrV9WOVC0g17VS8jkOOW7cWT5HP
yVEVWbvLAmDDVVfo20EhedyIGxLLgrp/1hROXy32wo2Z8BWCXrybQxCtgo7/XJ2WcV68V7lLzbDX
07tUzT3soZY8u4l+KLEwtvZ4IkpIjiD8IHXJZadGNA8RpLdI3lIVCWU20VxGZ3EqnMB50DT0KMJq
n+M4theZURICkWubXhfXwY7u7abzlspIDPUEaE99zd+RMAG2qqufDHptblFVn6xe2rTs91bqov9t
PJcBf+4BZ5KfYn+gcap3zN2VIthxi5ObDsbTQmba504tFwJxwzbWmQF4TfbFihArKkgwu6BFe6Jv
y5HcR3+CRDTFNnOPaVIgNiRlTnPTZ1o5/TZChOXnwc5srG1i8RfSGC7s0lJvzkw4rqnfbBLN5qaH
cYZCIbG8UxFTOO06zBvIXlhaN6Hop2ax/YRDM950srSJXMyKLQLtTSnd4VDo2teYC8UqETXafKOi
emWJY8N5U6fUYvx0xMNBVwgmUQHwDF9R+EU2qFRKyBrThZWKnlQBolvOcuibehVSrl+offstfK2s
MbkyFrEXLT9mJypPpvFkmW51tG3SaOpphNIq+anU7ac0cYv7Yky3VLG/MjiviTpwVf6rm0Pkdl8r
kriuXG6OZWEhHtCRw1sOXgAX++qJ2VSvWSrjHt3YtWC4lpiTcV9HP5Kgq5AgcQpYRfSohvpWBzrm
MDYhc4bSsG84302Lc0NlNplUvb4CBLNzFESYSXftpZrsep1TF3GYDIxhIb74JjGRPkwkxPgZCTXl
XvOxAJSM4lZmGj6iAPuCsBxPaQQHtk1s+kjg24FP3KUjihSvjR+9rD0ppQcKismK7CsA/165qob6
m899d+xsZ1knQBlaW//iFExQo5zy0NgjdKuAmKPgtV9JQWYW2+vNpA0YKQz7F0upGyCBCYDHOrKW
0mIWoSLzP+kMJPh2frUo9LA5SbAufqfY+8pBi+MbgD/y6Taoo2N1GMv68gfa8Q2xCjCppIfUMIY9
EHyz7c7c1jEMnJiklF1oiXZHfmK1IqqkxdUV4H+vU3Wx7GOmabT512YGtqxzu2TpNt5z5DuTXL6E
SIDOTEadeyz7kE1BzohSGZ7a0dl6qoELkJ7UzmuTVZe7+dH185OlJfU97uIXRzdoDwcTZIsMYFzn
9wgrlH1V1Xee2rQ4uEjKFoIEXpCJyX03WvdFz6TP1bI3hgfvkQ3RQ2P+4EJuBGACvjE/qnb1BJ+y
Qz7oQPgU2KXiCKWPb1LMH4XyicorSDhOLgxWXC6kHnDHTxJuc6XFqKXQ1mGkcZGsYgjjfhUt01xG
ONUSQsrRbi1DBKF3IzRqhNvRySy/WnYD7zlo7owCIHjYMGzQreCc6k23ZnRY7F3J9YEOp7NvugZK
mgH7yfYYUjtY0zKdUV5U31lKcRdwP9rzi8QgFmh3mNvgWWLERHHuLFINBQQoOs7Rxn2mIVisGGB9
T8P8K3zHaM8F2FrqnLGEd0yCjFrqRBmj5UzQ8KJlQq5FvsnYpLukgF85Emen5Hw4NU23WWWVW/TI
OGqYp47Eh/uj+kKD2D30bpYtzM7QkdxyK/fpj66FJ4xjKqqLr0PjKMr4JZNbsh8AKpVZtrF8msMP
aIGtnSDOfR3j11vkAanOU8w5uAgDQ2UFSkswzkZRcejbdV7QYR7wB2BGWDIK09Ad5z4wlnIl265e
IVkh+Llyt6NLcHUaphguK9R/5DVdz9XQb5m4fuLO9aMd+Apu5F4LYyIOEV0XVpzcnt9QouqoUwFH
2VWZSwwobc2loorHpPQAtQqG5Hh6sGX2n2MUe9um7reaRgWtrFMGDON3oeOwkZZ89RiAp0rqbhmO
vLU1ngfT4MZ+BZnxakLlWTgpBCAjZjJhou9cGKN4b5mHNyGGCcMiZ0ANvgoNr4nu9ApODoZoTtYT
wVPJzVgzNGTqB+/BTzZtc48+B2IrVv+4D3dE9GVIYat6nWjmZexrzvZI+MugCD/h6OfPy9CA+KvI
O5gRDp/Mfh1ttXyJ7lOhku2akRsZW029GZX3oKYsVfmvmsEBXMb521TJAE7k/to1xoudtsBKDdCz
LbNXS7eYHPhEbzhFyrSEchZ6b3dNwpjYMKOsltrIoMmo1GXXK8raj0MApkyZdZVSzJCFx9QigTNp
kKNRX6OMlntPgzmK5SBpgE6zuLAgzl0xzh43s+3oE4tLWkWMN3c7TyWcyuOojBiD4rkuMer3mY0w
wu8PwXjtdMo2SoYks4phgaKITdBSQG9Cqc5ootyK2kInzNAmD4n2gFB1ZHpmbrya0xcbszHV0NSx
NDAUc8rQH93h2yG/m1v/uipoO1mJ1e6rWnwNlZbpfaceRMAcOdUz1DbJ3o4fFc38Aig6WyJycwHt
x9TCMHRMpcqhJYujh2yyG6HuuUB/aOJBYfBB5Ox8UTwNqPKPTZhcvIEuHuBNICck2a1k7t3HTJzu
2mwA3OL57x15wwevih9FM8RHPQyvNfiopg30UwlyYVkz8V5TJRkXaU/RxSWK/CEx5OcGbTel9eEc
V/kRqo9zzKwmwNNWdJtGaw4eSD181bSrAEQjQ0Wvzm+kCt0UgT7UHnSWx/92MP6dDgY2QJz+/wo3
IOkx/TV8cX7J780LTXV/U4WqCZNIc4QsUyPi9+YFvpvfsK5bqmlruuOqln6jDdi/qVgGLcAxVBpp
fdBE+YM2QGdDdxzVtSHvmLjQ/xPYgGYZU9biT7AB1XVM25h7F1AH6LBYf+1eJIVdVX3Er9JhzrCW
s0Rseuj7aDxoUh8P+khcaZrTrv/oCBY0Oee2oDcvTQ9yjD+Ta09RqgZwxykdtAfPJQ93XiKMADxf
cKiVIj00U693Xpof5q7vvM5OOheG9rQPU5YG8mywV/sw3PjZ8ASZyh+X7qRwZkLkl1+Yqp30oPY2
BNikh9uDVlWoDefnyeiy2Irks9BHuHeT2rCcDh/MSkM6izR+TZgzC19TyNCYhG3zA6oEahPjpK8U
t0U9dt9lpFdrv5p0cPPmth1JUJ4XwyQdUIpE4bAK26acPP54eOa/mDPEBbxufx06Fvf4ed3H5q5I
MAQi3EG2g07QHGjy1hbd6tvTOJ6UhakSEFTn45RBOZ6OkaniMmPR70Ydp/G0OD+A4wMgjhldXXpp
o6LimAItp29+e9CsSWjpaw7t92j63zBHyvVaksNe0VD9BVNast2GOQo6aupU8n1LSxFpsnre4bZX
V+qfGG8ogCC5TQ1F8TBMIgJjEhXMS9qfS7IxkDj9shm7gYfT2iBYUAHGR45udYjqnD/SvOP8XCeX
mG9z23Q7+k/HpFgyvaqm/RIPibb65d3zj83Th5s/0nyMj3eaF2+fc35hkjNE4rcWKRGBxzFxyPOS
ImrsPWacAH+dFueV80Mxxq9ksHrr26p5KZkOMC+ZhTKQHRB+7HFbf3uBWWkJ+LVtQg0UucKkEa38
qff/sTyvvj3Y02/lY/u88h8+/+lQ86IsunBDIMLT7SXz0sdxfj3ET+/7d4uh+82AcLf/9R1+OlI8
qV61VreXP736p+3/4sP/9IKfFm8f+qeX/sPt856/frRf95QWJAARGxsblclSdzj9bz/veemfrvs4
L37dLGMjxTf9l+MoGWfNfOoMdjxx0acz7PZAYE6prhXSAxnLl7211bmk3V5z2/GXw84brPEaSOLA
Zv397B25cXlvT39Zl80aGSgW2eHvFudd503z0vwwH+hG/p2fmqTjIpefjkFzGcnNvGjOcpV513/6
7rfjzm9jCvrhTRdv5vU65M/2y7zYhkyM1nhQta3akcc4Cd4tE7k+qQmo/8MmRukyrZwfnFgXqB3n
TfNe89padrDP7LEg/qMIu5WolbA9zpsQElnj47yomn6S3f90GN3Cf0ynHfDr7Ar4OJaCJisEKSY9
6tCZuRpi7Q53F3Rzq/8qS/HijdAHaAUgJUrIRSmbr1GM3rAElb9u429DR1MOizjGqgofJJFjy86R
xzzO8nXcT2QGUO3JwbB9qD5tu0m5BUFQ0BJ86UBbf/qUH19jEPiSB1kG62a6pbXTdXzW089P/+m6
ar4F//nwuwKf13684kOQ/5enLpmY3EWnLbdD/xuHMRyz2aLc2M2vcueb7fwpPxbntfNhsMRx3//X
nyRR5SEIh2z786epevypWB/y+U42+wVmTPS8RBolQwUTaeO87td9bptv+9zW5YWF4Pb2/B8dFv8G
98/51bdD/GdvMx/29i63w8zr4OK8JBEUv8FFhzWL8/Tpbjovzevmp9zBL1qoDpvb+jaokPPNu3ws
zpvC+b46v+aXI85Pk/kOOW/+2HN+ESX839/7Y/vt+ccxA6GsBsXEugQfHaeSckbvbeKReg1ArR8D
krGyTsXJmKCv7GkXbKuJkk3KlAvWrVplTqTiUjSaZSysnBSW/GvUWgTHDUzEuD/XayuwqYYCINgC
OzpVrpvt2ppcglzFoR85r8yH0YbIQ1S9WooDICFP9tjk9WXmYUsV9gPWZIgAqhIgii/ew3HiQjDC
WEvj7Fj+eAEJgYi1dw6obchYkcUTTVWxDbLqSyyVd2TRcjtoyPqzEZ5spzrLEKOYb36uXGa7NKBJ
EuzspRkFW9FMrgq1W7Rx2mJWHJiNQtXxMo8hMdjyKQvZ9DpoWhGAuB7zWh93m9QWuzwqAILLHxEh
MAtmHCoyTgtSp4oat8NtV0XR2xBj4gaumh4lI/KVYyF11tXPdDP7cyLzkzpU64wBPPhm+7HtsnBv
Fhs3IAsRDom7TlwSaEUNIabt5IOljcrKwgG2eGvTLFmBOQ34nyRQSmQyPMlu/JLF8s2uR2Ot4aeu
HgEXXgqBGabY4V9L1rk9XefMYMtEnJLR0DKalPQGTEJLFwRfk32FNgJUj0VqqNUgCNVL6LV1hnzF
yV6zDl2eg2KPyyJFpiEwrjqpEa1L+pkX0D2w7YUzz4dr65RKuDym11NuJ7xnuPqJfwgxFoR5/yNP
tGnGUHoLMy8a/i/IEdVwHjExH0ZojYHc1wNbozmsB0NczUW1QE6zERjOkgYolJNgZLIL951EMMpY
4KxPg5GsXAtjl+lmch/YOtlmV1gsCdxOAnALgeo8z+utRoFd+BiiqLrEKWN/U5KuKfla1tjtASq+
IC0N79smH6/NF+dR7Zt2i5G+o9qkfFeCnVekObnz6qfMHbMttjEa7SjHq9G44AkkLwQ5NUVHZPpw
Ccx+UvA3SyLqiFpIyZAA/F4sUmFsgjSu9sXETpShDCbwob0KChrq4GhWngcwzkyKneHWL37U/ADp
2a+Mom4WSXTfqjUOpqEy76EGUxJpI9c750YNVc33loOLgr/PvymW79FijGmpTy74jNSYutEObpX/
SAtxMafAcBIVt/g+SnxQYpT51o2QbpFubZY66Q4VZn3Mh4DMk5zYWY8EPEKs6ALHzGyERYkNBD8n
z6g95Eh7FkKzOI6HBCDsXuqxv1o1TlUyhblV6uhGp1cM6HNXgToAXccn7fn5i0OzRmrjsbZt2vrq
Z/z25coT0aKi/NIw2l/klJ2AYgLP8lBCRJAsL8ScQH4YtKlGg7yACiZ4Ke29h420hn4VL01/yC+0
C/dD7w67Mgbqkjuggfq4ueacVXhRkpa7fRZA85HJZZD8TwgDNz3xws9j13IPL+lW5g3JzLbha9vC
FE960xenIqwfSyNwduN4SEYZglcvcyi3GR6ohiF0EfnVHfaOJAjMbW/El75j+tdGYiD9yHwOlCYl
/WLYtR1esZ5wsrapNLSwmGNz/BZj2L6RD4mQsKMQi7B2xAGH394I6RqQZ2Qq3rYB3r3RJ+QGP9Rn
rH3EqdaGOHlFS59geDUYjBBUmE7JHGRmOxlXt5IDSMhUxGniKhfFRnOgf3bFHn/NojEJiKK8ujBL
/LVBE3/OQOwYHfE8OZ9shVj4DvMXttmWlpAaTGl9WJxIG+lJx2sT8te6Xc5/Lsk8wfex9b6DWbqT
BPNYYf/opQXJjrm5dWrSPZWC9FjanKtaIWykz+on7BX8KKifLlQlDra1YTyipBerUbp7dBgpcOV+
uABEp/ArFVDCXHSDII42dWKSYJcJeAZ2vqnxMG6yZMQoi3Sz6M+EuHxJ3FAjjB2/U4LlLcvGl9WQ
6g+FnX/i7IN7VjbA91wVXTLPatfbZJ1gPhohNfdJBw11+o30xxfqkLaA0P1nyWm6bYw3LYPc39UY
LbTCxmkgx8ee6L+VPSmuUIzs2xC6haZYp8jXnrSGYVnttifVfHVjD/GTHuzcWqBs96iqamXyaHjJ
SJ43Zg4ljSB7wDay3Np8BLDYtg5e0XurKJQjgd4LzjRjS7LcQHsOyeKQI7tJ3KOOCG9h2o6z9q0r
GSwaNU7OSeDVCIQKRd/35sVp6nPREwZc2Pz2OpzuJAhF+6j+DGcQQThEZI/LXV1PEAPa6gPiIrd2
3U0GMW1hWnm0EqQLb2uQUKjGxL6ErtfoQ3WB47QeQhFeI98ENgXcfRwGgX068FaceHShbQrYsKGW
QobAQbaILN1lA2YHf5dAQOh9Gi0iFUXvfhp0dVyLmJY1CU/LevDeysY8tnqarjrQQ8s0sr4nJQxn
u0cFxJmS7jxmAjSC9ce0B3oO+rpcxza+QVpQoqAlDVkfAUZQROtQk6g+Lf0FiY5GhgyESaxm0NJz
1dkNuHOYwmcvVNSS/dgyIoKXtQGz8ty3w4YG2zMNSiIS6XXEPv/DdoXuNHBH2umiZrZeEbmKzoZY
XlwHRnCOnKxbt4MZQW2Q3rJyUvC2nb820vC+fFBrrCh44og67OtDxrlhR2A8uJDUq7p9axu59mHk
rKTlXQw7RrTmA9oSkXooopo2AfWKLiJHWDYi2lah/OQlIT6KUDnbjfiKuARQx0iah0O4mWljkNVV
MJWDdc5KJd4KmgVw80/e9JfOtfaM+p/JUs6Vr6sJQa67depAKDYc+S3XUO4OgoFCJUmZqFUBWDDL
8W0proI/MQf9nT45FIgarsc4AdxNQCjLXRpCV/RMJCq0Qc5NoFpr38gxc6nZY8XIoSisclXX9cU1
pkwINK9xref3pqV/0kuELB4BFQ1eVwPInR3m5Frh96dL3UTaiZ34bzOuvanFyzHxT1Jvv+Ydb6UC
8EtVIlls0z6UrVecSLZ7oM3f8hutN5iqvkX9J4vEk0Hvf8SguJYFmrQFCod9hY9qaYiIVoygM5lg
aF72P6ZceshVgFaQlT87bmCT8BGcvdYBauIgci5s6AtpiuqlSdF8yij19gVDaLXMTjmUbAQrotpl
7TK2MWzairEngKJZNBFptGm3HJupY6rhtheFoe4Lu9+MGTY7rnE0pFzvzkrDB0fAJbARDNJGRR7E
Hy6I5SYkWJ6RD+7zwLIOXmEd6c6n8SD3rkFadLWPzE471i6ygUot0IST0aBHytLNcmPL9AHE4GuX
FcZ9pU2XzjiNthbcJKgK7/DPuZgE+G/AmY6+89QnwFGrgL5mvh18AdQJZkIvsAUpaX7nG+qD3iXY
HNX00Wyab35F9q2aqwukl1/icBJF9bRTFFGsVak3uyDp12OBqzoLQoAytkn0CAFRo7KgUfmllAFI
ceoM9I3zE/dBhlsIKAInJ2+bTNiFZKCQiyBfCqPCAQjGSTOhqdJVAgykvqLpe1Ugp/oGKaeakT0k
riO3cZ0ArjWJBJyABKpeosb1UF80MhzXaqvfh1Z5iX1uxoGhEAJhh3d52J5N+a109HMJa+izQQRC
LA84gw2MgNS6x/A7un7yCVrC91CrBdD0R36jbQYcTVAxicWCIZqCmx9BWZBpCNXofE1hoIgWI0Ym
V00H9wkz8azkHCOryU/2oTYtQoizizb01rUWU2nosD02anSUdeNv7XKkTTfceWWgblI//hw0o79N
y5FuJfMfoiLz5zo7Cp0kDk4vRgeEs2PBodyBmBlMY/DWDBLNU2bh4e1+6LV2st2WIJCh/WH5z5Tj
8ahWw48O/+gnMyiaZaQgEu1waq47jQSxMKuaO2uFNJ40XgF+v/JPed2Oa5d26dZR7hJkKe5QRXdU
jjbSNMRB66s7QiuLJaZCgm4aY0eN/s3MKiCU9UigDsisgIRUQO7fcydHFeetA1W+t3oE+kZYFG1c
LBouqIwgrr9NNq0NnK+jM0wh4jrOCZK30fq67xbImixs0Oy7d6Zd4RVHNE8+JHF8/tXBMpFhd8RU
+iyq1l20TJIXhj084aXmf7V51sC3Q8UCqGWr0bmFkMxVmnhOoABOGa5jxN5IzN6CrDsphAgNWRsv
Bydd5JEczxmtZ8QHWrBrdaFvS5f/MkW7zqkkBIx4lxwU3oVmKXBU8ujmVV3f7ss+ju4+1mk2ipMx
65KPLJN5F1/3glVS9oSzT/km8+Ha0XirR7tfFQR9GsH4WBWPVSy6S6eRB2+X5JmngFC7MWpxD4Qh
H8R/VvLWV1AtjAeaw/a6baHzQas3BWcVJYJzq/X+tZ4ehti74otx0iQ7EgBvXuYHypEjysiRkWhm
/74OTXKxRUnKKf/numaE4gbDVN8WjrLIHNO7T6aHhh9jbhcXTgqdSz705B569GWcHijNIi8ayGOY
nwIKMi5haUuIwdXHqtv6yhKfJcPfw7yKzEP9Euf9SKAL2Ll53fxg6J6+r3wAmfMuP21AVG0wfLmt
Mae+sxyylJ40bzxv8FDtMBozVkxO89W8at4oIwR+COIe51UmeJqzbSurzg/CK7XCjFSwS61p8toV
/Q80zd6+g+itDmF86mnvX+YHZ+S8Igvb3NzWxQMKeQ+16jJSlRDdH2WXk6Eg8zIj84LT0vx4bSMt
2jnAjYegJtwkdQL+U2NYS6OZO9uP5+WULEt0qVgSSsn2IDd1Rkb9Jayce+jOqOBHQEuyaMTFdSPl
nmwKf3piML35eGBq9QL4ezwMIuYIsT9Wqz41uDn8uV8fte4uRn/8cSACaawjfpxLkifNGW7Q6uMX
Nea4+ntcsUiwqvuM0Rd4YMe/6qRB5Z7fH+fd5geryHTACQgG5qfzvhoeppVZEI47v2pepw86gbVk
vsdI0ODz+u4lTg33AvljnHJMXn2vdC/zeh1E870Fwc/DtsD3mHbD07DPbT24m/dgFnhRcahQtuH3
lw2y3im+a12KPLMveYpGTgscTLT9aF/mDVodVns1J5Fkfjpv8CNVnAnjgtUcTZwfN6gJBsTe00rE
hFFrnm77BkVhI6upbGSQRbhxhhC/DszHa56amHTEEK0N28P8bNeFtzEIKkZDWkiMwTyIuqr31JQI
ZepRf/9XRfDvqAhczcAV+M9VBGQ41aV8r/+W/fjbMoub5Kv8i6Tg4/V/+CEt/JAuVAfhELriaPot
wMC2f8NwyRRNNcA+aEKlm/9HgAG2RwIPppACzUFVYLHpD0mB8xt6AkNno2Xaus6m/yTA4BdFAX5I
DJGQMkxdmIZlTN/85/iCQUsjLRh6daeAWaBUlPg/zPEIbwiZHgL9BFqdCDH5OCtP+25WhH3gkaLQ
qY7fdNRsFV1UCT0XXNuu446T71R5XxdfNJCRtbz89Ge+fOgc/pZSwMlkWlf/+z+ATv6qf5g/LahQ
Uk/48+iTnuIvnzYzLSt3HJ9P26uo7SF+IeW5qLZO7VB8QXR/YsCJUwzzt71TEvXBpnmej+fBaWG5
QdUgu6sVOlohFYs9BsrYu5OZg0KcWpEQ+GC49FNVbFIE7ve28b1CTRoxPg28ew5TpNzTPW/pp1RX
Odxg0fGZ1rFHBLtBFNn7tE+LZavOw9X0dpnp7jrXI2lI4dDOpvapvxonh8LgtGraZTpkkWvb6ROA
wdlMh+rM/FA5zVrN3wVH/+NDFXACp880fcD5A6MxylQicexkOe0jOZxfDNShLdix7JtxPwCGo6NZ
nJYLliuEgF5N+haDu4rAd+mo99M+QWKtSV5mFrGaNguKb37OS6Zdfdbh2R6KdOUABI36vd5QmKX2
U5QNnH6U3BIccuK9WhXi/OkYErd3EYB/IG+q4LWUoxf+sC34VF3iwmzWEVUem7baCaPdTHugLb0W
7I3bIGKYxX9Hrf7QYYNQBGVGdm9WR5FtKl4RpRyA95g/F29eIG7+46tO70eIIMwQOOiE+qYtqkTA
EEYw/9vvTPVrBdpMp/48fwGOIyihUNHfTn+e6btPbz59B0GaBnjOzbQ8/Qm9aZltFUMEcNFh9KTy
0QYj/SSIzdDLoAIqL2z+Xuo2wRLXIK70oY9YLJOYHupPnpWsIGNhADzgnl1YxL1NT6edK3LQMG7s
BnTxlMIQFCdLEbYbxGvLpsFIwHpvBG+LuzccXyXvMR23itoN6Y5L6sDzIXSWXSoTKQi/6VORbsZs
++OlDqpvUAqLqAvXkkG0N9Uv2VZMh13ngm/G0SIBOV1q9SOpGFRlQXLxCaaX0fu13BcNCUlkebu2
GDatC00vbLM33DUL14J1YMH+Lai35Aiq/aVqBKs3rG3LsokeesV7oqEI4dvIX6MqWcca4ILBuHhJ
/KnLLXgTJsmWDtFMlX0kbfiuKEEjT9K7cIoZ1++anvThlLoNQMQtpmtYCo7zFKVf9Ir6HeGzxTIK
HfSuaveeYnwlcIp4t4l9qmjBJdaMdYWnOZLN2ujqKy3p5VQha7KRv6Bxz0XMX/73Hvrv3EM1ZHQ/
XdxXb/Xb377PLzy/Jd//93/+L36ror/cNT9e8YcQT3d/c23d4b5pG6qwHC70H0I8zdZ/E0j0VFc3
dWIHLffPm6aN2E447G4Lx4RcZN5umiabTNVlq2F8KPv+k5umYU93xZsOb/o8BAGZtDQACAjV+VWH
h4eUvIpGFd9RW/8o+8E/BaMpz0SZxyu31MY3CaInYmj4rUin6lWgGdcyrMI9FIR2m5UZQ+Cuv+Km
HNdNQxHENc3ssSzb6trIadAb54/zg9+QDdHEibkN6Gk8+kUu7hrTudg2KEnKDS6T2UhFvze9grb9
cGhEzyRp9DEw5XG+MSSeijFfoGvN7m4PNnGd4JVxNqJLAA6PGSlZ3TbPS/M+81JLZPoJXNltdap7
n/CoNhvMkx0w2UL7Etva2eRu8F2L+iM92OZlKPsU94VpnWM/ig94QBNC12r5KNSWHFJbBz6PARRf
UlbC/PaKO0E++o4O7PNt1bx+fritg5hHs5Zkg3m9Iq3q1DVXxSBvehkXJKyl00OF4QrzN0v80uId
ld6/W++gYgHymU+5udPe88PH84w0PZp108ul0+1LqiY7CBasMz9elab9PjXpptpl1WL0qaqr33HJ
E4NCwSwWyVFpG0hQQdQmxwij+N8veoAljiJX4r27JEF6TSRDR6Ev6e/mpbHLImr8VRUep63zhrrI
qPCY2MfVkC55GZXFixyJ4/PaFuy06ztfcuI6Ejd/cb3c3/YZVlC36c9Bn1BgGez8hfkoIupSVEcn
bMQnTc+WdpcXL+DcUhKtS4Sh025gTa9QyI0HO7S6n15egNkDJeoH29xu6HqliiYPjlNcPp7CoxJn
y1OKReJZ2NpTlbqqcO4tS/c4QfKWX0ShYDtwnXtby1zamDy4Fs3MRhMQNP9Y3wSpRxyLf51XzQ/N
OP4/YeeV5Layremp9AAaEfCmH4vem/J6QUgqHXjvMfr7IaktSnXV+zwoA7kyAVJFEshc6zfOSY+j
dh4k3c9r+I5HFttDUKFKQ+DaU9PKRrsfE3ADElVAFJX+GBBT7rEqoPCCsE9GkTzksaPp/kqpilfR
a0a9xsJiGvjc96WYoSauURiIYTCR98dx8tfMtExUf26AqLudKUYQaVm4BXoOLXotV9GgiLsqkbs8
JmmDsEiu1LsyDS6YMIUfLc7Yg+wnX7WcokacO97zwD6SpZWlnlTKyiRqlWTnhl2+s3AbXBkZaWBP
zqXu2a8bt1y4aiIhJy5j/1oMypoaRnC+NaR5IUsrUER+haYjyS4M4BGes7gPBK0TnD/Uvvd/njtN
TEJYA2FKVgHVA1QC6wKDVcVBxhmJX9HoKp9zY/r64h4L3HHvhBIS/01fXxF7aMBNSLeTXIRvN1YA
j37IVH3vNGO6j5KV6JCbpY7w26E/VPqeBT/FrhLRczHSTaeFlBNbeIVuj6GBYj2UFWl6G3IyS0H9
EDbc98Cj+cd6ihueQty1WaalA5LAt3nN6P4cTyoZ5KSyHVof2dVal69VGQ9X1Jum41vTqTnrlWEy
mI6UW2y0uDtGbrnPplDvJSm6cRGOMv+cVPuYBH26KHuAaXbmtafCIwHhyX56tsnIj7La4D9C7xaK
mmoZQmiHvk0sVqr0PLma3efe48aQ4m4oSS3V3MGiYA12bdRb99CFqgO91Ei+29lcwrX2m4zJwVxq
kgiTanZFnfHzqfDfJ0BSzHIya7+tB/6y2VPkzw9Z9s2aiqY2/wwdUuInsDvUKSWrMZz5YTpWs675
4+17rVT2qAi15tKKDXNVJPUzghdwkRIMmBY1YJwV5g7KtcHQYECY9OQ1/M2V1sg2lHAx3p4GRcz3
lPrBQmhsO3aBcVCScJPoZWRv0jD8Fo+GD4OpXOWj9xWjI+kpbov+kg/pUvRE07UbCD/J062TB3vZ
H4NzjdzOk1GTD5Idp8F4npPzBPerNC3LjejK+CpBnXIoaNnpKY4N1ERGSMV5LIevY1ycPT8JPxQZ
WfOoUZ6pEmgoEkTWclBsdGuwQ8i7UD6TnbNWZaxh51O1ykFPxnxhunL6rKRs5H2IAivMtJp52KjR
FlYRChZtq1+lhsayFSThkFQFIhFO3TY+Juh/iJ6YZldxASGdlx4qS7/epkGYg9fvqxp7eJuSC4Ko
EjJlgfVsWPLJLL32m+tFCiQmZzyPRUkmwfHcuY1AzTcXGrfSICaOfi4OJix/4F8e//1Lg4/Mp5UZ
bsGOYlgwOAwTnQ/0ov7P7/kMK1QhGaNl/dFZsjKP2zK6tp4yXjRvEYUq1aiidfqHEQEJ0x5QG3Ih
fGlhnzzJeVLvrRQJms4L+51WIGgpjZQ0uJ9IO9aiDuYakjKHv02Z49eAOBIxMU90P8Xu534a+Nvk
e4wVJpI6vYUguJou8kA3DrkeSRsFzNYqavX2DKeaapgukfmAyeZonf6fssPmqNK87w2Eo6mEhDl2
56PQTf1D23albKMUOvV9lgjYxU/R26GImrVRrVQ/2N+mTxNF3FE77ImCJt53oYksPmr7G+TP85MT
QkRNIs15gy58GpTM/RFI6Uppi3yTOKRHFKeTj7HaUKgK22pWtQndOoFGKw77uDiFuRmhL8g8ERpc
E33kJOQxF1mTLYDxrS8iZ19r/NbGLPEXVYZxHrL50YVEa3SR81omxqqg1LPoorVSdLEh1mLVYVFl
mmJini5BCk3stiaf8M+5gA+lbRMOb/eQ3rcJhjfaRuNPPlcp+K2ZjmpTHmnPEdVCzHLMnWiginbI
6U044um5fx8QRyJWBQ1ly78NN1TvH3rVl+afzqtRpoaSUmlfR5z09qbj/dDjXjn2dmO8WLEz8yCy
PlHX7x79IVtgPiVdc1mizOzgB6TUvgLzTkclwVZfrTExln6LsQ81CfmRh8t3MUGNEHs1jOrRMYJi
ow+6vMwB5LyWjb3S80755rheOCML2Z3MyM73PH1GsiQMxCuPArE3qogjQFACuTl6hwhJ7cNgqshQ
Gb666dDQPLI09h8Ltz6Tl5IPFO78RyWTnHUIRAZaJ4OiaaXyPJSKfBC9+4xCCzh9OuvXNcQMQCDu
7Rp1CGW8UxN1Ubhw4gEgujgCicMwU+ythDYxtkT3w/48YqK3slDrXhRGI724rT8CKNCNNYgu6YU8
bcpSlaeBGDXLHutFW3r0o1S6UtaGdc8stCWL1X+7bf151yIDPG0nSenKhuKY7Gv/vGu5ftQHUoQT
fKQ67RlhHFBJoVt9yzH0hguOBUt0BKhWItLitXuQReqz3WTosYXS3o/tkeQfCjFk/OJsKZ5udhRr
2woN6G0AYtRBbboblqMFEcCkGLj497c/7cZ/3w5PCWzN0HXHNBSbm+5nUb0hJuMzmr37gRDcoXDS
7KUfAI7GtvZWaXmzSTtvknXR9LdQZsfatgUbCjbMT0UGyMbN9Td8OYJ1kOHlI7qIQXzEWlWeNVuS
LpbhPd7OzlNrqde+j5wd1y6c7FLJBz1otmn3JejHCmXPvNrJJfLVpKQ5vPVr6+dRZBR5sjRy+NA1
lNYF1M92nmVZ2J5wJJpVhj+JuRu8Cb3ZRLbRlojOR/YuAOB6a8K+wmFK9DtMZHCBUPF7SgCQiKef
DnYTfRn7DXXSChmNrN8Asygf+Q19iAklv27qyZJ9HcfY2gB7IwnbO9V7bNggo5zoK5Lp0TLqucUh
4Ko+o+9Abb9C91luzd+7+gDiKdSkx8TSvQOoJv8gjkQzkVgebNtulp8GghEH+n//+IXF8W/ZkOnj
Z8+ryTx5NAtH5k8WyIqGz5TTh+ZHW9mlCVKiAchjloc+kU9w0oYrQFYaNCPnPqIAS2PqioFYQmgP
wf3bNI/M9Mb3QMWYQOIdRd5QVKtV+4IngXuJSt/Bcyh5aTPbvegjtjiDkkcrw3NQ44szK5zJKYoX
kRkGK3GGmDh63is3bGMnzhBxko7TVUUg9XRbXFX0xBniqtB11dn9Kv4AMjs0imAl5gUo3RZ4UWka
nun4FWCKezuc+uJINJ3tG9vOZP0P8INDFEHmcqkZ2JlF6fLfPwVF/VPaUudjIPGlY3mtk8/QSJ/9
eRNBHjfGztFQUeQGskQuNDoBkruCeYm3Fn7QJ9G0gxKdwkALZxnoiqWIibniqKytCdnhYCE/nXEf
6Iuu3rT+8PYpPvRldMy7x09hhDKjk+qF+zrDZ/5+GTENMzx02GNNur26iN0ajeoN3nV4uf96vz/P
SMe1Wk9QvT8HUgoYB4/9zT1+fzFJyVd2qkg7MSjigV4nW98u41WSFi1Lf7iviGQ5MNNF//OhmOCi
Vg2HdJr72+Fvp/nopZOo/nyxqY8qGND9XHLmTdnjwInUyEEcUbBR8fo4GGHzSAXtUfNKe19gLPlg
A7xdohg0tAh++PZejJikIfeiO5CfWiKLVTyQ6sZQTfK750pVXken8q5koPojHjQyCDOEJuLEQT6g
BSsHeCt9ymN1J+JspkPQqzZ67X6gvKvmdYAi82ZOcoY5Bg1zMesvV1VSZDj//Yurmv/78UHJVJWp
Z6o8Q7if/fnFxc8Yp8xWTT5IevAJmy4A5gZfrUPUleB6y2gnelmIoMjcVxPU1wcPh6Fpym8jXbju
gTLeQvUgB/Jch8rNElTv0Ar7Z3I/es5tTpWjBz4gx1b7bgN1jfuWCpc5UPr6iC6SfcF/j/UPivmO
lToXEUrxrNzqRoT/GxZkF3Vq8tFEPjQEbSRiYl5U2xT4TBNa1TSli71dwvN4Y5eIBqI4YuzE0b0R
MdPHlotbNDCVaZ6lFjEIy+lQNJ/O+23YiLqBEi6b2cl15dO8T92/XaqoeCQOoMD+8s6cuoa8wt9o
h3uKtM+sVNqLoyCoXtoIzZdP8X6ado9pJStgJ6N05zXkke/nf5rX6V4+KzvTmH8ayLICkTZxwcpL
m7nNu0Xh9VdQXNEkRbZ2yKP5jaHv3KjTd6Sowt3o7EA4l9VSqomLQRtlLKwJtcC4zbufQfbtgh4Y
KuW/LnI/TVzT11eB+0h2V0ZOMKU+K9XdS60a7+Drmh9RbwIRSvWvZhsiJAdibuWSuTz3XrwoTbv4
Yg+AR+KhZIfRFNberwDcSrqL/xSJGrHtN2OEfiTg3489ullrC8LBOg39eRcX7kl1x3Vug16Xqso7
5XH9nrhZ8RJ64CORoUDZduo2gW9tkggCz21ugqpo2YywmafRrtxI1j4JJvvItMG/qw/LzSCb4yo3
pOCxy0hpp1ZsfcjOe2j3eCAXCiUJKRivGFHZANsRncGefHqiN+M11+H+mCj5rkXMgAYKn8K+nSBC
JPubJciZZu6hcoIXGFdyPe3i5LAExIwWxUEMI0YftHOBvpATkiUeSqgHtzteb6AJZblkgQalYCvP
nVI0YvR+Z7wPRDxbDJW89D3UiYvcb6j3V7rHxGwEC35e3l0rsNN4bnvjyHO8dsDZiOf6rT+NDIpB
TUNxD/fQ/fGv/GU1IObdFwefLnc/lz9B/PPVdKXz/8tiQVM+r9gBe9iGYmiWIlus3T/dciXFkyyM
3rXvnibtTMBhMCmCqF1HiZ3DFpn6TuDjMlfocFHCOlvfgnZh54d+LBcWNXr0KX3NxyViNKHwkxsR
p9QRNr5gzvQZe+fwVOgJmo2syOeaZIYnERMNKpLmCnHE/EEMGNMoYEVv1UIqhoPw708ZbVr9/LFI
NdhcId+BLqBtUFn8BB3RUOcuYWlW3/XS26iYJe3j3EV2rwh/9KUzykujqPL97dBzXutcsrY8G+Tv
qIM+IQVpvig+FhIuEoC7yrGqA0t6HShmhmZmVPg7q6GYrVZmexh7zXkyE3UZ+LL9BlEmXbeWbi56
y3fe4Hx8zd3KPMeZF188x3snrX/59//rVAP9/H9FbUSH6iEk0z9nThUnshEIlNPv8G8wpg5784qh
+8MY+eZZ9NAzQbKSzMUslsB0oASXXdCYyA9iNOnMErZiAmbAsfRlVISIybmju0Na1t2Jo1zrYKJh
XCZ6VDyB5YpD0RhDhQ7WIG87z8DbjLLctpDacldHNV4zWV2f/AB5JkTG0CL3C1TGnVx/aCbHO7+y
JV7XCLy9Z9KQSZV24kjERl0NN42FHd40+GmamAvoGgk3MSyV07WCoD16Q1A8s+w08LwMUlhWhfRS
D6hUYUJRwZegC0bqFZts4yR6sjov+rF+cXpZOyMwdqmkNFz/+8ekfC4jW6ja84VkQSSzmleVz8lK
V1LkPi8N6RuQWwgUqfRFi9v0IhrX6GMKNOGZt+mQ1gkS+RDI6RpuSHoJjDC9lI2XnCIDtIdUoLOF
o5h5DmwwhqAMqSp/NTrJhSvPBUGOp6TEGkoJenm8v4YR8JkiA7kX1xNxKSifPSWd15EKBzJHPjGC
PrNrXNiGWViPy9g18VgMEx/V+7b7CkFznWBx+x877lYp8Pyvamc6cIAd73EIx3rZKqm7kyOrXrQl
NEzdzIBS/yoRjQVvVVOwsv8VC0rz6jiGthclosFJm0OsFH89KWhqOZ5NJ1jTCeIakt03h+lV4EZA
C8kH3Crvr2BIBejZrpvlRVZfk6RoDmVQHsHx1lcR4kcxAF/SIoTTmKG0Dn7JPo462bwYUEPX3fJH
GuXZGVFR59Jr9mPHr+qtNKtx2WBYyq+qMd8KNOva1gkf+8SPT2U3ocKneJv0uMQNdowS8zAgMBbj
8y1lQPQHoDV1Jx3ujS+bP7vIEjy7UUuO/dFXWw1W2j+NOunFxY3hFA+uV+mbGHK3iIkpQ51oO7/y
lVUkkytAJrV5Vb+XVqu9ynUxHJICsrfoYr7RL0ttMJc4kmuvCA6WD12besef52ReoV8VzzdXfucX
R1srcAzmv/G9Mg8j/I4vAZL+nSm1exzMskdzIL0hh+mXYjCQqQ5wDrC6engG/LBOqLl80ai+LCQN
ilXWBMFbCAxBzE98gFxjmOssKTndwZuIk99TLPrWJHKbGzrne///vB/Z32pMiip/fhLyq7OwhOAZ
iC+ofatCff96DVIPBKLyfw2vy8sES+NveDEriJ/aJjanNMXo9whMyniHT92uyUuKibK6Lm2eE/d5
sFG6nRu7+6LTakyecIJorF5ZobLmvLZeh5GAOn4NnQQxbdn29hjZD1ttSDdoS5fn1DB5IMFUtfwA
1b8pVOuhs2qNSnm4x8SAMYL1BpJ1cF2mFaWD33uSKUsD1Teq7TDLd5QLuh24SJ3CMzgS0fW8PCx4
pg/d7nYooqaJ6i+i48z/LZrn1HzCsN+IgXoavc2ezkbXH8KHG5m7Vgf6qUtu/qj3frCuIuCVpIDl
q1ea9UM6ordqhNawDKvM34sGEpu/R0ijgJENhPEeE0f2NPr/jWlRF+1c8+k+S0ylRjbgz9U6cz+v
MH/KoTFIUoHrkB5bxUNjgvg3pr2XO23eTIjmlasAUZlCyLtkJykBxz31RKhq0xijAaTtAtUNz6rV
8dhnI6pBTHlHidFb655WLJvcHN79wN/hwV48uXGkU/bTQHpP0/hgDPBrUXDsUle7tqV+FXHQMB2a
fpa3EV2VPV04Ju9GaIMkbPBwyKJdaEDTbPFcf8I1HCMyzHBA9zzeIj7a717c51vfLI1TlCb5zjfq
HY4JJR8BjYSJMRz6LtyOGATDrPPkbRkq0LKnUX9sQTfIQ76RkCmbAzEPEByXcDXq42xVp1FzVUfZ
eWCL7n7rinoW1Lr7wzSLV0rS5WtXdcZcnk4qfKmamZ4ZIokaNCmIx4itoTi0UnaJt0aiDj8Th5rs
uqs8RMCXHHahzVVDt6lCTVyhOkK52QMsa0vJWtR20paKowHOaSUKP3KSdhsAMFgFRt4ri4h41o9O
DO7THh9J4R4RC1DePUT4F1GNu4UO02RrTLh8X68dvAyljegJ5L44suUMekBmHu04oCph98tIHlzI
0tON18Y2ZF2rwbu47xoo5f8cEP1k7OfjkKu7T/dnAItXlEdRMA+DnGdUAlfJybqLlYWTN70aPMcO
hd46Svx3PTM/rEjOv/fZsG3tBPVGp7tIEbKwGMt4vI3WPYrGLsxkH7rmQrZQiLwNSJLhQtBU3gKI
ZpvbgNQ46jGHkIy4hbx3h5HGTpS96Np1PIJqnfplZVZrSM/n27wpdBsVfX4e8u0UMY+vGFqJXKqv
4hPGEAhX+qEOxU3GH3NqFBb6wL6uZkYFCsXOGOX/qFyJMS/zs0OutM+i17hp+1iU4TcDzYQZdunp
Mp/IP6JxihDfF2Aoi3usMaGfdBC6vKQy9/e4FVnTrrX9wStJJ1UuJr0JRUabB+7nUgTFZDltw00Z
psfIyuoNQJD4bdCcdW0k1L5IKp+bJvwmwiHcwRUW581SdFu+6A8hN7OTmbr2k1NLcxGvbQtPszjA
1FOx47eoR8YUdjg2fYrHRtfMlC8ZivDkUrkR4AbowBFBY5oMavnVjSjDA9/xLmCfgC1o4K6HvgUm
PrTBvHclfAGnJlJNPBXv/V4aYZ93yFm003Aihj3kqncRGuA7JbfiTRPj1VOEUnq2HCmZVRjpfOCI
avV1/50abz+blBhO2FeaVFYbnmFRbL30SX8RMwNVfgk7x342lGFYSrEbbx1f/nQtz4Y1GJn52epG
ZYdot1UsxaHeR1rxIA57HXnavPE2sm4rO3Nip/LJVA6CnpZnFs9FotRznHmCdcum8Vl2gxo+emRC
lE7K5wwV/6UNTXghRp2k47nvGvJcjGIKGW0qM9Vnolsl3NJ0pZceRBfFqRRtTtYpopvygVmo0ly9
sUDKIUWHwAHL3bhd5T3ILska27a+IDXvQbK18eKuMOYwXMXlt9FmW8n2PZiAM5RFlDiyjnDqfSSZ
M/VJT1H8rq18+FrV8q4pNelLpOobkvHek1n59nnUhgW5+RBnHyl6d80qOah4uT1h4tMuDADgqILo
6YYS7LDLDJ4wQ7IXDc5xwIJ+dRvFSvZwKn+OigHJNfuFYiBPM9besFTScCED79yJhsz3JI4cUuqq
bZOCVmJLK6nUm7VGwuAkmsxJgk2b1l/vIXE0SiXaMYiwQ5LA1yrQteFLojongDjRU20FxU7EvSke
ytJJiobHvi21HX7j7He9yJ356LEeSShnR3Ek42p8jNvh5yguQtlRxMSoEwOF6dxyfNMr6LrqIBtH
zYQIWlLymkl5VXxrS2k25mbyPnhNuazUpN0gEaM+5pr3VR1ZAQMXXftOXR6zISyP4kgl34eeiG3O
yJXxOUk2w2IEe1DKeZ5Rcjsmdh8QJ6Oegm23he6rGBCx2xUMNXi0WKKtdLXaozMyA6EbnMDXUbMu
kBAR3aHyulvXnTQyTMTZu7J3t9lYDrs67woyQlZ0HvMWHTNV5q2zXX4wm745V7UVzvFQMEi3hNoz
WPeCnGSCl82fXXzHuqU7kNZLvrp2xpe4SLQnWc2C91bT+1mSgijW69hc9vARdlksVzsHLu8KJfP8
AlxDm40FpkF64GcrfrnxqXX0lzTAAkCbeiLEGjg+xRZUTCxG8D40KIXzZ2E48aNiYSvTH7YsDnZu
+ldEssdVbVoybuBge338GpPRbJ4UdNb3uRwjypcU7Xttxch6NEF/CFRU22pVPziJ3SB5jbdXH6iA
R6bTwe/gpJyG8D3ClSjck6Cwt6JYLxrLT51bVwxkoqx/nwNxx4fEDRtPavRHVQ+XbdzWrzG/zx2M
Q2/m6n79Gmpdvux8hOrFKB+lMpHDrb0YlVMYk1piP+kw685pAa4vHORDJrshUKzMPVOWDQ+ZSf16
6omQaNL0fehN7aQDFDyPkpNvohjWYJQG80JNso1b4IqgJgYyEUlp7UQ3Vvuv9dAZR9FLXXUty0V4
FT0bUWerbx7lxMS1Aw1xLUdPqkKFaj/V6NqHYjoUfdEEXe8+FGWFrPWviWLgU7exMrzmKrSj/5z2
t7l/u2ZdUAOVu8ZnHRIbp0b1grVWTtwQEivRImbdPAv0MFnI0etgNuZH3fKz0rXAeyCZdiqCWHqv
HKOcjZrmXbvp29p28rAb4pzMe9YpS2WQo7Xbk+fuEfXcGTnl+JK7yBfPQB7Dk/InEQ/84Gccu6+T
wTrpqrZf6yTwzwWeBvDW+vJbbRRHCNrei+FWLNZT9mDVYA8vJfkHMUEy4+nur/enYAiVvYlLBb8P
r/qWonzfg037kkimvsDqK4NbFndXE0Hb27XtMPzw1CR/xC9P2+iNFS8rvuPvKLbOxLW1UnJncOrR
QJB0Cz0mQNXp9K66WF/7+Ck9UNqEoRKCBReAcNEI/LeAiouj+8CneZ+6YjIW69HMNntvfr+UOPp0
vftrQCUsQOaNaF+bcrQ0sqFfV8VQv9vlMmub6EtlakBgYz6mULGjLyR5Zq1rDeRCtREMB47NYlqS
1XuHJApcJkQQUk2SsdQZyl3fWeUOUbEKcYJ/uu0Ui2wJmR0xLPq3iX/OEbE8Q2Ysi0oUY6bzPk32
YWWuSyMAVIZyPoQdvgVwBJ+wY/sOpzk9TIzBp3KwjVmEmOS6llwNThCPLB9KWQIvacIc8+cxcIoJ
3N9STjbM9yLAWUBkkGyHzFtYBa+3DNL9hFs/lDxUvpksj7k85yftb9Etn1Hhw0MJCeafR1NM0sPi
P7qGQWQwOHsN6ej9pB+9F917k3kA32vlxz3yadao9waWJDGC6WwX8zKrrtGEjRvAEgHnq6GFT12l
lnQWl5Ezd7o0fTJLOwV3Jb2HHen8QhsdKIIoYUoKMn5S5qTvcVFu/cg1P4beetFMr3tJPdNY6GWl
7sLEkg9NgEp/FSMH2OWJtIU+DULbVYIHFHylk6m3P5se7ciHjl3LylRiPDamgVrq6pPcLEVnCHUX
sZwBZiNJu23l4CaDtNSD5snRD1SQc9+J/9MG/o9AtqluSRG7An8cDz7FuG05dslqtLv8CjTRn408
oL/FiPqLk1gjnevcMd8wtA7nTmoMp8YESK71+kIJyqXvOtXcl8b6W9EuBeI5KHDY6JMiOJoTqg+T
+82QjdlFl5DyUfVU/VaP0smvI/dZqQN9Zcg661dchp91271WqZl/6S3jeZST7GpFbXqVLZuFQqHF
K9EVA1JZrRM4GUcRkqyE6j2FwFp7ZbcM7kHJP5SoekW9ArKLVdVLzUFvXx6j8cTWsJ+FQZ9+17Od
jbfYR9IWFKkdJbrErlRseOvVyqFg/uTXYYCeK1OqwVxpNeJ/UDnMuVdY7n50VHvf8bibN+1Yvxtt
shavS0KcLypr1GtulOaiQvnj2JvjzyYD3rVLvBY6xT9xx+5DkkkhCH+841Ar+TX5PmfAwhS6vILi
X2RcAlcOV2Ff+C8s9RBf6/1kfevaFYaEPv8J0R2VEE9nDIm3omtE+La1lezsSKb5L8YkfV0oUXkQ
o0HtvpGQto7cSoMXtsHHvLea8+1CFNrRGYyu4kRFM2HA1smlGfrZ7bmdUMLqInR6xENbxBq0VPZN
aR7uIREHJNcVZJORSN+w4Qvrq142/gq45ldMWYGPFkiEb7J4/A5weFw3EKVPWcEPpcg0iq+DEj5E
UeV8IPj6oA6YTfDbq44NmeQvQWqk0H6L5oo1PBtBCagtZljpziF5scqVtL6QVZdnMoDTeTza7tx0
B7A8BVhrbJ/Cq2icJt7IIKGOt15Qkac1pY05xtFtgi0Z40pD2Xxm1ZOziLqVjKg/iMZVa+wTxOHg
vLVjuBwrz33JXMvfdRWkMj0anZdAHZylmlr+Up26Tueid1RjvCRGSy3+yFPdPopTjbhFkoZ0GYmP
/KrFxm2SaefqPtcitA+nS2Qe0pJpknoLufYWrs7SZOz0ct9lA8pcQ24husLd6UELK1thVxhUeznM
YKWJoczJ8JGd5mviI0iGXJl7MaKWFQuhk4IFPAbXyUX0MsOrT3/GZbVDHkbE1DjuxFzNV6vbNDCr
v11DxEWoR/pxT6rqOUNCU2yGqGKpi7ahhm6pSfDa4wgq4oncqwszy8qNM8X/nC/iLQYuT6XHlsPU
XGjPDSjy6UhNgJerMVwdKSJZ3g/SuM4KXLlu39tp5WlA3d+PXTEJELtnG0mBs/jKli768yRri7yQ
Ssor3et9jfi3JZ9aGz/ySvFZF/2xnrzPbaJOIffcIGZuvpE0QckxkTFcM0JnYU1dP+hO5EdZCMWh
evAqSj0irkUOX+xy5Nkmm+lTyzq/ZL/hqdqz5CcBJDcddkkiS++RKn0p3da4IGURHQMHfTERN20W
cmzNcxJa+IipWWtuO9lxt3z1SHT/4m1UCt5scTTUa2+idrDekM4uOmCiJ7gfeTiJnHVqPxexxDLU
xRg21UIp2gVgFPVc9qXxGMYWlnFOiQEkbNJHkubyrkBnbCK9649iyq8TeuCcbJVDIJqOnDz1GAuM
qhVc1KkXldwTsyR8CqVufKgqa4so7kRkrnv3mFiJC80oOffoymzBOWzTOK53LRItrB/qwzDB8USj
ThuvyLDe3K6tNiKEGU988qfGJKk1A/EZUaChhCeNrvQwSt7gzNMMXU/N7Q+3rsgf6lF+QPtP3Ype
OarcUG30aKkTrlgEuY+iAdL5qvVmAa3AcR/HSBkXLN6tRTl1GywM93oufdEjJIRmXp4vWV0NuPkx
mKGjiwtlI92upmEXitcq2nCUWaVHTW3Vx/F738lmOZNw23sw9aDd9jX2sE7p4L0XvqTgc/4ju3BV
HKN+8/zcm1up+WEGlT5Xw4TtdRAh9NLq5lFWwupSpnp5UXyMa6ZQmrbsx6cZdV9bRzEopk0hNOi2
cDvyNTtAIHTQge29ZWY+fkdK8IiuZ7ZmQTMCrpuAHmL4NrNQxnHea1o1++1MMcnwvI+owwKnJ612
LSvtkuj68DbKbPVJH0GSn7rwBb7E3LzOiJ7eZik1OTW7BnYesFGcGtY0fBnHFuDwrxjyhZhnRNQs
Mq/W0YKKUQVFYzPsQ5alXRXsXMzZdqIrmjHzUspKaNEVWc5SWASVWPL9pTiMwOCYM3EozsSNkbTz
uq7MYh37bXX1ChRpC91qEWjjCasjmyfHMmCAUqtOtdt0W0/h8YSIBNDCVvpCaaL9UEN160bKJYll
eYuDEvpjTYu2aRxQ7bfT0j+Qq2NB1TbjWesQjlPLVHtuYTAksSGfjVTWnnt60dQTYx2MGzEmTzOn
sbyMlNvY/z5PjCkTBvrXefok5tX6EZaYEd5PWp9SURvcZgPKvFvxGMgfM81Bg2OCM5noQujkBENc
85ok0L914KIehiZRz9KIC1QXFdlCAQ/zpWBtlo/at8abPnJsL6jlBtERmKmKKiIDiobmqMKOqez4
0ZSVr20Do+YLigggwvBcOw67U+9JwYuvkDZRsc9eKwh27QExRSx6dQPZrcTYVnH786g3s7Urdf5a
y5IJ+DNNuY+Ko/tpvp7L8Mnc8MhyHbM1zXzzLHVY5VHUr3oERt961Hb9VE++8piqF6qSRFuT2/MT
f6azyY3vwfNx8yoQ2H5CPA5wWtTIS2eQ2icpRNxD8pGPFaPInsFHJB2B5p2LeATWd12jRVcDeu0T
PHkSwbI+7u5Xqizw6tl0YeY/QE8rd6UbNfvEcbSZ14bSLBfdyuLDn5oW4RzE+KfD28TpKJLCF7ST
x5WI35tiRJVMnaj2efnCbb/6TznlHGA2fLDkbR+wpI+fcvN/ODuPJcd1JQ0/ESPozVbeuyqV6Q2j
Lb33fPr5CPVpndtjFrNhEAmAlKokCsj8jeUBoG1Qg8GccI/eaDjPpf4UlVZ/ba1kuPZxyZIIoIAI
iYOBlKvqV81ZtMhg99dHr5jgl6wQkF6eP6+BxXp9jIseKXIuKw6Bbg97RLzfRCvhUXJS8g6Q0EQF
BqBu7duJLlxPh2czkbz3QK6DtScYxaIDXL9cr/SJPSza4lBFbgSGvJiLC/x91X+1w8C7FapuQ0g3
EpzNfFysLUl+01VgGCYG1GvXq5W3VikKoDe9sStGJd4OU3LdU0Eq+WmQrWK8Ee6+5YzruDGVhW+m
8T1MCxV1vrKaY5EQ31t01A9mipHyo+nDUlKd7C5ahQR61ylKvLudCEvKUCv24ux5kAKbEoloh9Sy
7MdIvLaKfVjXKBbnjbI0pebVdTDVS7y6uwdVWO3K3o7mohmaRrxP1dSYFXLS3zMfKQZX1+GDToOt
XrIPyLbH6EYa3b3DUfeIpMT3dGqlpDtOYTi8ib66iLWzE+QXMTHyXO0yeP5e9MV6YFwLC+/L6aJZ
nlvgF1EamK7ioKz7Uqc/RVev+9Fd4WnkIc47D6NNaiX6qxiXDghjl2RExb2tTl9QZrdRcq/QaGjM
9O52A0KdiIzBFsjuo1+/y5lTnUSfHQIDVsM+OohOvubJPHHKcCd6JQvnOpwDs41oIkOIbityYCsd
TRazzO196ubBMf/Pw4Aim9wpBxFGfTQnQ40M+GNYqMCfQsIB1d5ArRZiDHoDjBnrcdxg2Hr93RQT
Rb+YHTahvHJ9HcWkHH2G3OzkHcsBck78ZAPpMWLtoDU2NvUU0xe1qzn8q6ZghyY8uFMxyA5AUssj
ycVOHY/Pw9h78lEN9XgHwm+LNiGIqGmEiEcD+W944E657kbdx/KJ7lSBxT57DiJ/HiyrspkWNNKv
NgfdRskXpG6Hg0jWm/FBHHwPYHj7wD6KI7LJKAFP/UmR3oLBmvQ4/owRp5IUJgeLP3ZmDf05soZ2
rgZeviv0sHoLCn7de8fwyMfQLNXiNkZyiEQ/Lb3BkUFrhxdWL2w1MhSjUXDqygJzRZUCeTBKaNzG
pX5FvnhY4ernLUIn9MM5S510obU4Q0Y6n7l5YlFp92TqZo+2UjpnP7HHQ6Kr+lVcx875AU+RNZyu
l4VBfcLHCsg5txAhCFeo/EX1LxF6xMcYzRJfxyN2miRirZ1B6229Zum3SrZSnE5n1cQzEify6uyN
sEV1V8M0uazO5XQQcVziZ74ia0cxVC+6zpjxl3rEnsPErD9jRTyxhwINXz73TR4MX1wXQQMlkz+w
Hq43fePUqxBun4h7rjl+2OVYbwy5aFaOXgQzFir+QcdXZo7nlL5ukra9DXiY3Xxl49u1fhURVijq
hjynhBmC48bzMMXuU7KNait5VnvTAfFdFPb/j14AQZCPkKidi8l+Ev1sgRIvzGaI3pCK3/Zpol61
Jo4gFpoQV3hQKElg3/2vIlgFdvNSthbFFyakPemKzKz3os9kvX92pOFd9Hmka4+qWqWzBu/Rm90a
b95Y/lBxyH0NC898yc0VbhVOPedyd8lxpaM+9ZlxZc1trMY2Ymhro7qNWAkSw1NvMrrO4c91kPAW
1wkj1qtYIMNQV9SzNu2Mimm3lKfaixJ22lG0PLkmF1T33VLK2Cw5gVuepvGiM5vGy5Xx93jyt91S
dLraWJ6sQT9biQ9oCb/r2Whj6mHm6GTnXa7f+JHSb8gVGLNwcLJtXfrGLVVUfGzzYCM6xTBf6fVF
5ZGOf84yupcMstpVzFFzrVmP0WDMn5N6pbzZroqs73QnV8rsnT3dWJ/u+deNRdMLw0NUBnfTbJVz
aWBWLUe++4Zcyi+n1MafvvaaSRrq3DnMY8VWx886QLSqHzXAR/zMrIoSTb0oc0msSWyCMhCS18DC
/x0TY+PNzZONh7w8ovXJSzUdSg8hdvzw5HWaxcmLY7OQUAPjIFpihFWg+o9GXr0Vs5w2CQ/l4Hyz
dMvIuCyK96CSG5BaVreFDYx3cOQjYmv36jax2jOICPQiS3EMXMc7KrjSTiMeIaiX0Um0C6pMIOPk
vTKFRNwc2ZykYdEv5Kxpz5mGHXYYR8XnWGkIy8vKsKsqzX3vyle8OvLPsZOR2W1r7D6CqCAHGUOK
icaKR6gkY8yd57dsOugucm3+6OdbEdMUhYQv26DG9m4QALObSxIWdAd+BqJPjMoReoCYURyNrtXO
2nTAhridd0aNifrUrBSkvRCT0M6Wb13ZuKi7Z6jQGv0UKFe1Yl0wE9NzoOJ84RMsOyMoNT9GMzIO
4iDZDqkucZq1BaeZ7g2LhN3R/Dmo6pvfw6n3GqxA/2n6XrPtqcxuMeH6znPjZ49YD3nPcTworh/w
Dc7aFwi/FuV82f2amtZaUTXpl9E6K8mTC9QGUYJO6sR4wZHYWY6SZR5CrVJ2AXpKE6zauyK5sAsN
D5yWgURpZX1i4GGvlNDo18guW58SxTtUkox3W3Otbdgq3jKLKLJnPpIUMRqzGyOWtHfHS+9QDI2L
2qfh60h1VYTRiw73kp/2c9H0NNdZJG2i/5+TtDxK58ZYgt4iOZ0r/jfTN9RFXtca34bBO3sYXdDI
P9hXfuoyqJpWN4xbUbgHES4VeAlDiUFGg/L8B9r/6Jf3nUmBuQ/eqMQ8ZveqShrRSppLbCe7nmLM
J6kYFDzACa3ifPA+tcG/uB2YPInH6Jk0Pu6DUxy1G2XBF2NKbnr+ZzGiD2/kH36qmCw0xnDhZz2a
j62uLMFbHmSXBErLjvHYKmowl6bqdtmRAhpaLTyCnI1e+XnZizI3CubtarRrYy2K4/Db5h1Vnrca
1Pt+yEtvIYZpsH/gvZXpGSVq5ToMxoe4bJFFyRIJJKBM012apd24xSeGKN0W7/dwKSrr7eh+Utnu
yH1WFU/UsUDzkBL7mEsBUrm1vq2Gb0Yrh8NM0YaXMPK1TU5tMlv7qu1vUjhPh9GgjhA1tbOWa1+H
1lC39aluoTD0Ybcnuapge/+IZcGx9vDQnVqGjvkZ6+FoK5mDtC/zDB2tLnFeg2JARtiJD6IVafr4
OmmeTF122zX7LEvqKW0BmwiK3iErqdMHDfxFF5lUPl2Z/5HYzve8NaQfrlvNKVYE/qxmoWN35fAd
nRF8NHGMe0M7JpgARvgAyJhdd0Ffvoz4hSClVSA5MTVbmMkXR8YwSVEQu9c10JophIWlr7k456h2
++IBreJBfgv6jkaXFItIQ+RA9El+3h99vYCkSadfRYyIlB+RM0SHCErBivtS1Iq0ep637C/GItHP
eSMrDxCY2he/UnlI0A+gqIbzc7sQ4DAFb4aUTf+7Ulb5RtMNMG+9Zn6WGSnXqvrKt7hfxj50ch6t
v1D9HuDF4F2MlkOpLSpcstIwClgE9dZOHKBvAMgUpwzkNMNZaldMh7/7/zX0OV+rm/b3fBEU0x/d
JV7YXpGqV7shb9TnUfvVkoGFoPE8CRPYBdoSALX9c+BI/lfVS9VZ0erOa1nA+AYJI59Jj+MCBmMW
Bbay2kshQrKabMa7MjHcK5JT7dp3fFbMfY3Y+BTrGizB+SxrqzaVSQzHLZ/DGP2dNB+LdQPk+WMo
za82CkuXEgrDS5poa58HBLtVnBuj0QSJzHPPXDY9SSJQDM3BVavOPuJ+Hmwc/ISMgQJkCvbjVgOS
2Mi+mm3A3Ug3v+M7lLNuumuRgjuLViXU1tzyfcx7VD5NIzoaUxPni1lhZ8EdyR/rYrTWTYTrtHe2
OJv5C5e1wju/8S6gfK3diF7bMX5By3VOolOERLPOur0O4//e9924cbrIXupdo3ySETs2rWu8YBrv
HS2/eo1625plchtOIAdurirhqsl6Z6lOTTB25aZEqBQyKk2ICdJOcqmEI3AV3LUg906YKX3WkvGJ
S8+7bAzGa1Wl6gqsWLas+AO8au6EpLUw1m4ryXi1KU6c9Dy8x13lzNS661dSqR0aw2pe2gnhmSJQ
A8A3jPbDhA9FTcrbjrGMd9nUK8aFdTAvWQBeRasbVPQgMJWY2YVzBSSc78DZmRefij+f26r/rjQF
24s0+eLqob9kbc/yRrXlU5MbmMVNI3JU5aQs/F6TtZpXNvV4dwTVYZWWuhgdZJuqxpp10ngyi+Dg
llX6YYXK5D4VNTsDs52PTrfnHT9D98Yy21OX+9QQ+EN8tLHhLlmJqmutHFDF9ciPIPqF55ECxAWL
3mVc8DEPVGhulq5JpxBk5w4PSnnF9994VT3Fm2lFnl/RSg83iSZJR6dTfh/kuLgZaHKg2v1PvAZ5
Get9vR3SDs81PmOf0pidGzDOv9wkWpSmHH9PAzJ6ZgnYCdZlhHs9+0S5l7u9OXJjWU3MW52r7kxF
uOWblaurUDWGX5rnYu3byV8qNSvn8uA5B8MIvZkUlc1Mhl79FmBEs0OaZ5iLZumb5hrMClW6qVeN
UOTwE9dYgU8r3yjcZgsLTevNMPWaKgkjUy9I7ky9LIbgLdf8JySSE28jmNesyKOruFLewEHIqu4V
mM7wOmiTZRJzVE3FuyfPzDPa7V8BdDW/XHury3X1k2JwMusjJb+b0GmW1aCnx0QhuW/4SboeyPNe
ZeCS88E3sq+RXW7g6NW/ksLYdiRavoS+V87ToByvkRpA6paSepfm/nDU5QhnALdR79pUqrUhq/40
kQOeZvMI+JGYkfxWx7EFmMDJ+MTBiY8h32IExYrIcEAAq6G1Mir+jsD4252UvgIaVQJMW+pyj1oN
FiTjYIWUSPSo3IuD6Ho2TTUAVGWjW/avOWkMq0IpHGnDz0d2KqcDLgPxQim7doHyZHYivwSETXQr
lR39qydgT8eKnTGiF1bL3WEnUffbzOa3+HEwMo/VUVevii4Grzp1dIULMCOt1E8Es9xtI5plGNqo
EAJYnYbIxjjpArstxRcl2FMRL7OZOB08ZTod02qdue3p0VO0brBHo7jwV+L0X+N9+zyQRbk6erUK
yI68j7KWHqkpAimbmkHtVRtN4+GA7Yb3LjeqtiBpMm5EL7/UBX4YTXcUvRTVUe6S5BcDK+uX6ZJ9
rUhv4pJBM9Yz0RSXxHYKKf2p12N587ikaKIOsTb0wtrwHZR3VU22yoOOhUiZHMyeMXHWWe64M7oS
NW7Rfh7EvGdTnD1jLFg2lVMfqfDoiAnc6zyBEK619gVLLPtiw+WKzWw8PON636uzJAYzIUawv7Uv
8YRKrMnEUqH6Z6pa8qdRzbabiXH9TtcoyvJ8jtad39jHcjpT7PD3mYixVfrd+9e4/6kXUIL9uF4W
e0cXNdcoUq1djY8S5nNQiHe2o+v6XJzq+siqQ5w+BoixFPPUmW+31WOqiOFxwnxx+q9JlEusXa4Y
WGL6VgJRQCo3QQtQN4lL74K9kwdnQ2FZWQLTKVKH4uOfjiGyvBP0+ckFyrs8406ExizPC+D2pKpx
3pq6a109giru9s9xUqgGuyoYPnrDsLa168grq5L7nRo5/a41Jil00R7teNgFcubqy2e/nqf0i6Ei
+Bj/aKu6h+8m6X5Yk84slM+pnY5f8dspl3Kc1js/CLoXVak/RNwt85kxDH2lQs1nmRcjoX1NKkW6
oHk9Lvmw14uyMiWWHb5WbSg9yqjV9YjOjkVt7kFZPkaLKSwunXOUv4oGtT9mdYa0cihxHUVMHLQY
bDEQXp4qsu/OWruakqcTS3bWValOkidy+Gal0q7tIqip3nB3taS+5rJaXOM8etPzfPhAMwF1whVy
7/K9vpeu1d4rt9U4V6O2vQus8+9zU0N4MvHGMzRt3FnNTF11GoZgXotQFJClnxiUWgc1iPvXAHc+
frDZPQWh27+y1MW0iRX4QvRKVRYfq9H5JjrjQlNYIu3BJcTNPBjLlaJ5Z21oQTTqhXMUh6ShyD0z
3KFet5KDpaJoP/vFmVU0G1mP1V3TRHKzrlEVX+Qp2VUnzNu90ZKrmLmu1OxF25qC4uyvmB2rUOnJ
TLIQ05AQUXXwPrYWHOrW8s6N3f0+GBZywX2IRctfHRAG0LkqbHn27CC/550TPQ2PfF7mf8XFNV0/
e8F+kCf5dIfeVDuqaiSSJ0KPYPuMCkbwhp7B1fqH9iPiBps0qGhPIhFjthrjnqHHmQ176Hk5ERPX
/DNWhP66uup7e8Us0PrvR6zHlACxDsNtNk6UhDlMhGagTNdl2ba1o+mUtjhLUUqdaXFwUH18AyLL
1U5IeOknXR09NISGhdJK+ckcXISIlSBVFqEUpoDup16d9UOHsVM18kEBq8y7K4fgfVD5GKV6myxF
M3WNbIF4S7EFNxy+a0r4U52gTaIzMm58S6w7Y9wLBcZLoUjBO1hGZ2e2yBmKQV5flDyuChV0A9fn
ax3PwUNWezG4991jSTn6apsm9TQ+EyJcJUaJLC0GYGKSqrOXk748oA95+llEZnQRkAbWKNWVCAye
+PJEOoBB/yuSKZ9h1EYXwMLVAy/xv1/ncZ/K+Hheo+shi0FX3jXpAKaARLO/LzGDNOcA6IGGTQeY
jfUiHWOeE2neQFeUmvCQQFg9iLNaBMfRZHOu1j47t2mQ6A8qtf49/jFKTIgSKupInQHN/esiovsx
KbT86NDsMnZE+8hpqnXbOK8keKW9r+NLdBSnASaQMKwIDnwheWhAagDtZ7Vg7CA68jkIXLIhoSvt
A7Ijsyw99c6P2nbDxZRGxDNuKjqKSuT/XJQUXQACir0YKWn+qu7KdKc7PQIpEFQLdUKTluzPHzJs
j/af7krupO70p9kHaFLPhDabgv5RtYijft4VRrTvlbD21k8lt1obHjcIDaospz/NxxVQMOqRy0k6
SJ1jd1U+TcPQruJQmmpzDHUfuL3P0wtzcWkbWGXC/67RrikOYdeo8GCMSC4GtX9iDs9gnOEsCq/T
pURHZmHJPKhUGJ8xWTY/nGis9+JKIs5zdVGBH4dGxExNycKLZGEsMV1bhEpbTynPNjcxJ7Qg3La1
ug3YY0Hez3vAfTyvWtfBD6QrQozewqjhxl3IUS4Nil3TgMH1FlIe9jtvmpiLQeLU9Sg8KqFdLZ+r
sXJa2T2bfy3Onh3PBdv/PaSKqnoGoKtZ9S0bnxF8g9d45dkFzoza8HQwu4s3GP2u4Wcez5MpVmTW
GxlYfStaVlSW51RTirPlFD96owBV/SckRgyqFoMkGfPNYCBFHLW5dERlNZjhtj28xyN0yh5z4lvf
YdoS55J7dOpW2ehKFe9UBJwPlY0ToIaN4EXSjW4RJkFyH8eCTXNr2G84ZbV7qZHBR1EgsYFpcvCS
PjnkxV5JA+eguh6dTav/7hQjVHUID7qK+w8bYzk2wks2FRbDILSwZ2+XoiUOEk+BXazVP9rBi8K5
VQfdOneKCsaCay4qM9Z3lQfZ3At8aa0Po/3aSiWb1lTd1waYQkraFwczNcOIkH/kEPFrfK2R7k1s
qz6L1iPuOTv2gtKBAsQ4ce2qL64ZGDsxQo7j+GojvjyjdG1sdMvD2hSCBpCEqvTXz6vLCUKgXUrh
/BnLqlhajlqMX8t0GXHBpmiGNWV13tH0oozp0KdRvcXYOps9XoIja6wNTOVVr8bBm5soUxz9ul0/
X3NjauklI336n++u6wcEZBJA83/uhw774909Q3/e4fMVhLpNSST0zM3jlinbDYAqLB+e9wwtCwWe
lArc865tILlLqHC/36G4YBmkv9/h468VYLL0eHePa6uGx3qHdydGi+uLd1ghnPZ8kd30DpP68f97
/Fm6HBI4tpOPdydm4/e5kzwbVNT0hxCzsyT9EqqlsXte3qLsiFGzFC6A4RU47WE6VJVyfszNxr5R
KnupVMv5hHyDxl7qArBU3OI9U9J5jgHkKVMdfemMWAnUVnbmwWS8pCoZOX90ecoEEVXPWMeSVNG+
ik5xKABjaIYzPMaXLaT5mgToStRDcY9tDnYe/XiOdxTyh/zms+C05UWjSaz1ikmmPcFItQpt5eZ7
mXpD+epg97V0DKfWUFjdDt9TfCGmphhmukjWs9r20cEk5tY+chQ2ksfTNcRBrfN+mbRW/q+YG1Ur
x7Sq8+MuA4501eCqM3EbMavWA1xBzDzZiWavDNUJcPOjJWb1NXJGhVkgR/rn9foqtoCjYl9EKETw
YYOYRDZ/vl40w39lclztxYi4Dv2jpVaPVypCaLuTB+0jn2rfP29S+4y8tnn8SQD752s5TIDxa196
56i5aXqqJAUC6+AFZ3FmxAnUqa7MN6JpGTFK7oUKAiHQ63Dx12gnkvttCdvxeQExQhy4g5sOv+/w
DJtRHkLG/+cOz464aH7fJYOEgn486yG5RSNZ9pMlUGZS2yw6VqohYelVe9GW5Txi1qPT76k625Tb
y+LkOFgl9LJfXzXQBQvqOear5NvevNXS/sOoMOdUem34Fmb1sbRb95czUqtJ/Z41YUtVmaUZzs94
gKMF63+3dOVnbXnSh4+dLXpkTXpX4fUsEvRVr1CX2Jpi83bi5Spr02+tvSW19tbByXnbS3xytcwS
NiysvBT3O1+u4QBUK8dDXBwVlvy11iZb0dNrzsQ4woQXbcQ2GQ6PqKU5s54fgiWIipR/Qc1/OZ3j
m0e+X1LiVaOwPJkX6VTOVq5pVOm3Av2hdVDl26BUAnKmjneWHfAg4IslBCjxTo3UpD6OlSnfQrm6
i7jtRRpeV2W94+muwKnUFmluSZ/gWZWVo7omhWSm990xUxtEdzvd3/LVUJYizA5xj/Gm/BpejdG3
oYGZcY34qwPPcsUykSQkFd943/V6vK+qvIajPJ2OKqoVtqHsOsXDAt33F4Hd5stxSJO7Y1I+a3rM
EWzLjO+5hK2CmYHvEM22gXIVZvIv0Rql2kYh3TmKmWi+GDdU0udoI/NbPB0wEQdZUr+KRhfla5Tb
66uYm4TjXfcC+SRavBOUiF0/PIihcQcIsCFVvyV9IL0m7D+3fBXwWdbzKiBXz0HrlWAuW6m2HIPg
d2xM4HOhcF0BFDZI+4mBYa/+0z0NNJsRz7YhA2/8J54bU6KhlSMepONbhNsKsOoifm+lQUX+n19+
0dRycp5aiP23B0jrnTXAm2wU4QW6+viG8bAYpKROfNbyls8xV7DVED6TqbASmKbEtkE5X3JBCUy9
g8LDsbNG+yh6R+rf4JC8O9aw7dXQ6lNZx8m7rtjBfqyDknQ8k7J2zFYmGIuVmGTkGH0OTcDmAYeV
Per97sqLoGGKQyh8eZwAH554suwRQQ0sIdlRpGBGryxfQtJaQ9So1ybSStSWg2iZ8Rdeic5usN0z
dcZHS4TKpvPm+G/zFZqmO5S090ptUPHqcwqQCKHepcYL2SZwJRLBzjaEXACC+Rfu1d9QdgD2E0w0
cd3KL5FeGGvTHSfOXI8uocRPttOY1cSsxhybZMTXyoI+pUxldKXBLAro0nfTLfJZlGTyPfdNSi26
qpLI1nEiRCFq60jjhCfJgyVastm9itma8aHsvpNfw8p5uhKmd9u8a/WvkQ5TwWxk/aWpyXrVcZAc
NTmjchf13iaQLffsW1q2sJUoeQ9M6UdiWcbPuL8+roPp1VXCauWzMbCUr4tWujqoPiwwHsalqY/v
I7ZWrwF+EK9thRNUZKU3EQorfZzB2gBZPXUWTVKsMtLpS9HLszE6tDpGrqI3R0/5td4/r0U9bspq
RfVB9FtOkiwbiw+Z9Jk6Tfs6tMmiQMD5vTFsBfhFoM1EU8sNa2X6TYF0d129sxPDyinqoU9Mg7XE
XVH4QAHFTcob1KpHuDcTf59mEzp6GhVnfOegj/TrQW6MfSfhUqcbUnec9CkWcuV3mOSN/VHExAEo
Qn+Mp8MY1uYCSyeGTDM6pHsHsKv0iLYqI9H67BYx0YscHOip1NzL+ODNm250T5XpWcc6s3rsCUf7
Kym4nde741s+YuCQuVWxhpMZfHj6iLdEbH+VIDQvUnXUD0GrhJeU8g20XtX6mobDu4L5hEdlAx9M
vOrVoAsuz4NVu8eKhc4eMmNhzyLbibajZPqYTjIuDqzfg70A1WVdTo+RCY9pZpKqmxVGXfH9F212
F6si4c8TGOlwwaMbZb4OKI9gB7RD/B1f8+AkmAM1LSA9PmpOsAoGJ/gum01wEuyAqa+eRv4/5omr
6Ea/tZUyOMsjVAEczfula0TOzTc652ZXwEds8yoig0zSB5mceiH6RMzEOL536vEsWrERRZuqQ7nM
xwQunZtudUGmtz+G08UyV7VXIy5SgWqYN2xYIbAGCRsTrTZvajba19gC5kKfiFSmIS1d+OyLOKtQ
bQyjcKlBADkqoLLtEn/3MIzKNyVLf5+JGDSr5mXo8zkYiuCL0/3SzKz8sHIz3VoQ3JYi7HrB3rEa
nWIvTyusY5AySLrgSzjK36Hst1c/arLToA3WTIyvUg2piMzqTo4mJ1dX1X+KuOHkLuuAwkS2hu+Z
YxcHEefZWqOdmTTb0Ei8j1CnOD+9HKmT4nWMBNtaNHl1xp9X13V2v8ymV4HCzB6X8t+vrmUpNe9U
d1UhpRIWXfazsJQzGdnsYwwzY2FGvXx0a6fYFxjNrrouiO5jC0SBPE32Ezb4PKp7/dxoarJodM1F
6tLDBGQ6ex6SRhrWZhsdHLP5d1yM1WX9zdNt/962+l6JTfXD7Qt0yNLIPxZKAz1edrOlmrjWe6/G
ZzewlR+hlt1AxSXvmsfb6spM2ofa2B1Rp4A5qvvVJ1j5rcfa+4fi5l+w5tLvcimlKzsn+a4FtXzq
vDGYRDPdL5HkLcVQ5JBwdHLy6jWD/b1q9cbbyVDZz6hH9XNVGfgSD3qL+PjggmobdWurhc6GDQaG
mogFvY9pWWMNP8RfjDz4lieV+41MwilDoONnoY5Lmcc+XrjtEdGTLJw1JvI3MEZmUD9WepaUPx1f
vmCm1nzT2uDn2PrGRjKdbiXjPPLiAt7L8hfkIrKXtizYgA6ushKxdtTLM8SxTZp12WMEcoXe3Il1
0hg4zA1ZcPPT0DnngQGKeTqDiV8tmjgLlrWNnMjSR3GM/4CzL1WK0vy8sm80iuj26K1deEmhXQfL
yEK8iHJ3w3X+mfKI8Vd9TBHX95VMWYZ9UK9iu5VmoRRLZ9fu1H08AJSLvKz82oZv4I+tb3HZYKKL
MvKRf5h51HMo5eXU0QzfE3jIX0NcxpdeyT7AHICo5HKHvFoUWt9GPYeR0fgfeTcZt9qhvJVyQ77Z
oY9l1DSib81XDQ7mPcDCdIM+qA14zyzvTaK8iAFIEiUzRP2AnFVVuValQOVPQL0IKCbwuurDApO9
keIkX5UYwVhN5L+h+K9uY93plnYvG1/MoVkEVjq8u2Wvb2wV3xARL+VvdR/Enw12busG+NFacQLz
S5wkxhfNJqPQx7K1Lpou/hzib6IvguO8YlutbbBsGd8HrVqIuGKwUQ2rRCXn1ftvJJQ34hbkd6xF
gNmuZsbSvDR8rM7YS+zFWT41nzHRofvlfxvS6Q6+s8AhFn/N7UHa79Cxx9ESiT9xKENwykWQa/+K
pUmXnXkR4ZpKAV5EfwbHUwf+BDY628aPv+JqDeXW9+rjX3HXy9JjA+K/jcxhXsFanndd954aVXkt
JuaijYbP/k8I1nt1xZzmEaLKVpJEghUrsa319UFZ5DjqXb3M0Ja13iN40jrOKtf0/Oiw09vAiu33
cs3/k7K4u/VMJ98nmY/NMSqfR8NFUaeOcioYmMwvI7SQL35YoQnglt5LorQoxIYsRkNVPgEDyM6l
qckrU2ndWZoaLhvrx99CHjZoJLAzNc30LGLizI0dYwcz6CRamhN6SBklfnGsKEgFcZeeH7GwTLAQ
TOR44Q+D/AIZ3NvVYwmA1dUHXHpVfw4AuruKXiOui4UVYA8qmlpkd4d8yL5lZSK/VHrZnBBbPMSe
i2qvGgZUdI1oI5q6rnSzNA/dR2/QjWvdidwb1VPvtVabhRhlj6xfSp11vAxbEeAXWjODMVIn7Nzw
4Jd6/Rbo5TwaNOSYLTKFo942S9Fs6ugH3PjhYidtdE3Zexp1DEjU0bVlbhY1updMSnCryqiYbOQM
f1fLNKpbaZMF1uPg2EzKtlFtBMeWH3/RJw5eV5fLRvXLpWkqYwwQurnohimvPRAk2zRwk7M4KHoR
LeTCxNBOy9JHLKjHBLaS5+MCagJnnAaLmDiDwVlu5IYC5zPmSr67QO1FmYE8zMdlG/fURiYNnsRp
kl0IqWkd074wDzm7tml4QDl3R9XcX0G84wfD/hkW7i+16eW3pJRGYEmVf64zDKtRhA/QWjT1U6fA
3821vHhTwjygvlG0/8XaeS25zStd+4pYxRxOleNIkz3vCcuROWde/fcQss3ZU/YO9f8nKKLRAOWx
RALdq9f6DpbXQM/9h1aGT+FTWso6b6jBvDV1YsFQ1yb3RYQ2+gd7Ow1+sBHbQHGlWcSG/6MwvEq9
c8AzU5Ihj2sdYME5GzUFbGT4HYLzAVaXYTiKq7mxDCXZKlFDFTXybs7U+OxDqHqcLkOtfGpVMsSz
0JuwqxJ1+sJ2c/7tJ0Zn575UinUs6+5Oohpti9jqANrIDF5VRZLgDpSNfVh5wasfJZ8D06kuvLiD
V33KgsfVi+daPaHh5FFMGYtKPZAy7JbCKeYEC/KLag+isLxTBl4bY0dlkdFb2rMZ6soqiYbqEitq
vFPkIgG/oJmnIozjjV/2yoNFkdiyo5zkrRutB4LsE5Cf7RdJq4VLJXvgsg3xda1cUu5YP+gVb5Ck
UOSTAjHtIbUlbzcW8njJ/XRYDQiZvnQdp+T8E8+c5KQbOSmAsOoWBLjkaAW8NT55U5mU01AKuRB9
0QDJC0E4NCMajdGvEbGGcBc+tzmir0owtnbt21Dpyb0/UV8rfZed+rS4CFM4mUAgGOewq7fCJJpO
V5sLsYKFmDPbxZU6cWLfbHjcXH+vDzXY9ragnBCnS6LqYvtpdhL+8hhIG9cYK4BYmrM1CGwdxyIs
DnXWOYTgG/9sV5q2Ad8WXeHFt1ccXIbHbDBqEsZaMb1zc8SZNG+FkjnwgEhXjjC2QGKQTGwhSllH
G2EMldQubpe2B0OzSzRtOMoDkuyqwnk685rqse1ikOC6S7A6kZOt3HQQI/a5vh+SstinU2QyhJFx
MzplfM0lEcpWvSddzpKlKVfFJ3SEfXhCCS22EJNSzZmyVR627nSIWgAsXLddAdWYm1lbC211YwJ8
tIUUHDiAo/c2dS2/cRfUS0inME7al99ujQW60O6pmMl87aebW5kuomW4Oawm7GI1c3ID1/LejV2I
CU5gjE9RXZdbKbZJ7keD+hiYZnnv8wQ3a98olq5KUUALI8GhdGL10TJTdZd5BpX8k7ONuM1jSmnP
5KrnSbZUwLrthKsi1/GhkYBri65u1QheOoW66yxSQtAGyY+JD7Om4RjRS+5x6mlG1fxUh2yG+e9X
PkcjVBJ+rXyT0pY9VwzRNrGKhU2YK1x45ZZjBqKr4GnWVZQU95JU6cuqodS8DFs4mpqE0CFJgM8U
kZ8zvyFuEdo7r8zsH+Tnnt0+LN7yxMiXllToDxoouU0Nj+rZDCNt3wyJtkOCob0TK0L1k0LK5cKa
3fb+5zJjd8q7a4od31YsEtA704p66+TLYSIp1IFF7cUZ50+noA82MmLFwU8IbY/GzqdIMcz0PkVh
Z0jWCfxDsHRLWp7cB3WePRdN8Zx1mno3uG36zKfMADcaRGSmwVHKoLqztfIgRq2mCuHvNNqdGCXr
UcDu5JobMUoY1thUxLr7qrkDQ1OAf9fiNzuQT8akumJaHE881/mU6uZENxo0d05YAcxsFZfjeU1B
WFS0i0qz6u/jxvWk/HsZxz0AESix5Lx7o7TDOblS+bOpm2pYx1msLT4MfOiaZcVpi+JIYR+DDO4Q
BwnBZNSdk18ThoZ8nUNraHDCL4L+GzsyCJn77gfMhy8IivufnASeYOqKuksY98auoi6HWhc7vyQk
hFfQbJtbUx+cJa83/uxT01BgcDQVGx65XkNeXBgzVFERlh4iMtOGy/trDBaB7umnrqrcJ9frph+K
WiPMSDdpnXJdNgaSF5MzKgHmdtR06Damrt848Dgjhnxbysqd5s6XmmcxdeRU/ADh0dKaXM266ZZs
fYJNzHmCukhvjFZ5zMEz06Ree20SHj/VinND7y+AJPcoPwSQDhirPBq673KuPKZkGT+7rVktVMt0
XlAwG5Zo7iaPciMHa4inj05iwRPoD3C2hmO270HiwHyiSNmyLtsDWw0bPDujiqXHW8mw41UWuelj
MjUDmQUyDffCIrveybHGvczQ2fdN56wqmTGi2035tGy6yQqIUCevxHg5EBHOWviKq8Y9h8Tll4Xe
24vUl58ii+ors+L/fSD9tDHdtFwKZiFBHBROBbB1lk/S8cBa5bFCXyVWXyydf54dqRfRkwmhg7x+
QlO1uipwDh/KLC1XXmoZb0ObfbMSI7nPnUq6gx6apLfR8TtC52GKRt6TTa6+JH7zzeBv9sbLpUH7
ElhAqDXBEsbmK2rz3V1GEdM6sG2QxI6FZKbSVfvSo9zahW9yQC0IgSF5PPFr+UcZeUCiA4LiXd16
G9MBYQnfW/DN4T9GKyVlFymhtCMA+GUoITZPdAjIC/jQf9aywBCZqrn1qg+6u0XqJN2aRd7c+2Z+
jt1BRYZM4+hfJl/lGmYXgs7+1QqL+07yw33fB+YREm8YIafGiC9e/jkr/NpbeB31olnQ/ujUjazJ
2z4onE9+5nbrWpPLo80B4uLxEZdhwyZLg8Fhg+q2finHxlt2xCKpFipCmKIdP1rUTWRR9ilfNKUZ
PyuTxCrkKenCtfKcb9SwyWT71Ydr94ttBzCrdBSc8UIJt2YJM4orG92rYwLXKnW//eoZw7b0ChJ3
jfbUprpDlZ5075nprtYhWxgsSEeGSF3WNSLTXeLb2whO8mPWV/3OtKWDO2bpWhmc4xhX7UIm6EEg
puk3baCZm8xtPvlWWqPwbgeLKh2CL/AyXW2jsL7n/HigckYDFhr0jSPV9QHq14NDffMdDpOYORUK
d+kALj0CBtJ7fngvGgjKlKMUwUo/mSJJglYssY01uR3l3FmDcpa7/FNv59fCTInGZ+UT5ePxBWJn
+TmTFAi8FOtODfPqPBjltQuB8uRJGB4D53soN+lJhnTCCfth71kwoADvz/STdOc2VCr6ZvLWgcrY
gk2HmmnqSoN5mSJbD6badneNWVO4LgFq06UwWJVy4x9VpzkrdWPDWT8hDidgou9wxRbhW5T7YKQG
6AuEXTQUY4GnFy6i7/jVP2z6U1i0h+ceNaVLEYfPtZJVdwRa+SWNHRm+rmpfZDsNFxRZJNsyaL/Z
ZELukQnWzn1vUdqo+8GS3UZ24upeDEIa3923vQVceYy+ENbHo1OMYe8EUb649QPV6hdDpcaA6tJ2
nfd28VJoYbNGBjPfiq6pmbx+HAV+WW+k/s3Jh2VXUwZKlE1Lj7dLi1Pr0dWp9FtOoIpj5OkPpIKl
pd8hu+g7h7QarsUQGhc7AdXa1Wvd0b5xrisWclh/6XSjvY51Qtopg+azDN7Gkt9hKKnLoQmrH53+
2NkWLD+R75wK0kwLWKjaVR9RPNOESJEHUuPukMYj4MTP+ZrA5HlNpyvS0NdEjQuKODGJwTajUKrr
eFaKrqzqyZ2klF8iUD0ZSmdPZSS3vIOghRJdK/DG82ATLOM99wTms3tImmxJGYT5lGdysgiACZA4
79+ryY1TN4403rq++flPYnLCQww4vB722sDdf2vWWTBlD0H8o3Bz+9AXcD/aDfo2VN0ku0Cnwor6
TCqTS7jJOHIPGy3XistolxbFlnJDDMe7OnWR7TK26sfUJi/n8/Pf8Q4hOZdBpQDh4XiBlDlbu0Eg
PzRjZKEy1MlPeXxflmxAJ7ne+7YNw12rowgfek59GYIp+eLE5Zvqpme54JcexT1q68CZiHJpS9NC
cl1rDH3XuKO8AyuNknmmxmvFsIq9YrIa4O7pldEVZKbZl1K1vFbl0vxu58mjMiATVGWyjGyNtO6M
MP/BKe/O51n45rV8ws6PMiiagmZXDvWdzU9pG6l2t+0Ne7jKlu2t4IBWX2USlKqZhD9S80wmC+g4
P+ar2dfWm+XDc1q0SvVAgqnZFHGdgXUpwUYTxmLPVV2zSm+WaWVFX4qsX/pZGX+X/RIRhDSIn02g
gZsW6pPjOGqwtBhgeX2nU8jpD2e11u0n23EUHtkbolzF58A3KO+05eLg6p0FnrD7rngRD0rbAopv
VCZA+CY8QkUcroncDHeJY+aL1jC+hEruPVGKOOwUiFO3kJ46z5zRoYpMva/QWAAgTJPhYUj0jrKf
Ut6Uadu8wot6EB6BWY9UrRGfU7sq2zZ9tZMtL97DCWHuFfIPJ/4vI1J/tXmBesJZBRD5r5ueoPug
BsMpJey76APHfTJ0nXBQ2R8m7EmnwRBc9KAF+zo+BwD1qKgp63VpIFPt8bdcmSh+7nm5SC9NOPoL
u7VJf0+jVWOjOGPoT7I8cZG6GZuimhdpCaRC09tu3zREr0dbSd+c2PregTS9Fk6oXzPN/4ZYe0oB
tLPIwVEvqeODYcGRzT0iUsO2b6P0wVOnyHXWVF9NyLOSoFG+c8r5XsiB9VxA/bRWlOjNHsp8Rd7T
uSZTA2YZJlVyRzvXlFQJfo9KWY0lmCXfLZ2rcHQcE2h+SBJ7tuVSbxL95cEyrSLcYuJKV/u29m2x
2ERcp7n0bUewWfL8tZ3l6VnyKgQIxhjip1aLT6Au/rEATJ4DzVhnfvUIBXWwVEf1NFbOUU+I41qO
rZxzRN2X4+ArK6Ou+50TV+oeHZLhkk9NsEsHQi6gDIJd7jnBSjcb9dUc4NMv+/4HxXCj33Fih9bq
uSTevqhqJ1t3ECTxuIy98UAGYenrkoFQVK7t5AEQW1yYCrEaz9q5kZQu+crze1XiT76jQgNjIwKj
yflwGilWXSYa6ejQ1PpVZ0RE6OXBoqSuadpFVDePkAUlO2GbG6rCfrlUttqtO6vTFuxGzjqpgle7
6gjDWHrwMrFRrtrE0K6R4zsbn+JsNzG2ZKTGEwVG6c4zULzp1ALGn6A+d6WWPMKowL4alT2wV3q/
FzYlAfoCuyxwUMm+chSwvisqYahxkiOzHzyNXTJqE59lSRoOvp6NB/DY/HVcMhgBRf2nBuwRG8Ho
k1SRdugowl23EDDvkqK372UETWVLbTn0oDRP3Sux0oAzjh80y9hLghOY4XQfjAQsbGAeq8Ia1ZXm
Oy7kLt2DRzTcMUxS+GMomecahKJLvdq9lHnZPXvpqdoZ2YjRZNfkgd59NhECQNzQZ5MX1+UzKl8E
0SP9ie+PCUZnCcN7erWbSUm5ebYoRr4S+UxuTUFeelXAELYeJi8xEBaVe1fnX0UHaVd5TcI0WllW
OV5hmHIWmlL3ZFm08XqzyYa5VWNbB/+KixjgtKBfDCCSkyXvwmgpGwi411JTnnrHKk5NE/+8iqFa
gKEbGkZIrwEpC5/bJU8ivlex3G5i3oTn0kDPWJKNfJsojktVJQ1fA2ff1Bbx+3Q8G6XJCyAJ7+tC
ivj581hkB2uhgQtDN8ImlJCUhnUvbLWdEWisoC0NbZVjUuWSpCOqC+pvO8ppusqK4a6BDugqw2yw
1Fzfu/f51FtCczHZwg7WfG+82oCJTvzoqk5ZwSuo85p29aOTq8m2DvW31m+js99+Iwhe3sXNkG8c
24UtJkCBqHIh3RRXcCpDkyMu56a27vqiHwidIj/Sm7KJ0IQFX7UUv7lwnvxjIG+xMHSpfuF5ryzr
0PUeC7tEqS0s3Ysp86UIIkh7guhoNqgRq43Bq2XqiqaD1IMqSCfrs4UYUnvi1mm3krpYvWrVQyDI
mWQzRp6HP/CNu0kmHLenKoz0xUhRCadedQr1IeAmCJZEU/gK2wLfbDaKJ2s35qWybpBf7VX4hX6z
MXXoWsEXbZ6iDB6BPPTiVWMp+qEOqNd3AHM9Kb5ZPXCcXsh9kj3B/LgGJindTxt1t6mUVy12ilOZ
BO6ta+RJsgyHLtxA4ILGStr20hq5VmkbA9N9qPTsK6UTYMTSrjvwWwsWHZmqeyOLwMs58bg1HBfA
VSm9+GhbPXRDstSbsnryhqF8yhL7mkMmfJd7UvnkaJ2xbIeh4QlL17YVd0uKIly5tXtnZHl3bvPB
vUuRl4efM3z1krDcB7KfU7jhRa9mRGySOGSwE6MRddRg5EmViVFXQrgqjaRH2dblB94fO2HurTY9
xX4GsomDJgDJ0Ye8gQymoVXxinoI89mIIwi8VbjDqagyn5OK2DdAM3llT11jkJVtnvF6lyLLeE6o
UgISqsRrMVd1Wm8Lw3ezvs1tQA7zttdg+MWZHV61yUbXgyeNpaK2DyBtp/5LdFVEKtcw88sb4Zx2
YNJ1aEdvo7IXpYRu/Hx7m9v37grCH3krnDWKKValb7u30dismpVFmf1OOMtBB+ipndKw4r6jLy31
uo624EZ3huW0l9YbrE0SjPnJjo4ZEbon1L5aRe6epkqap6TsX8jPOecMZoEdDA+w62t9d2nqeE9J
u3O0NAk2FmGrlc/FSGXWzdRqXXSng1Rw5VwNoC5N9SPZkYPd2d1F+KdlEK84PwcItqNuYqUdW7yA
PLEcxgjUkbtIlP5rmhvt5zz3VYTRNeNCXXq4C+CNqkmHXRsjem5kpMJMJ1UPxNTbZej03mtJ6Hij
wXOwEaNKhexHXcSoi0yjmQ6kr8raqxfY2kvzuSoSb6f6GaTlHWG7MDHLVSUV5RY0M+8t2xuHg4NM
hbEODevXZTxd6kpSqMt3Du8u9UTJN9FU7eUZD4jbei8m/zyKloeVBA3Qi8a37d6NESKaepLR6ZfQ
Gx5ELxzT7K4AnSd6YKyMk4ZCzyKY6NXHEpInu+/hO59WRaBT20zsWqvQlLTL4Mo/G13aWxIFgbOZ
DX9+iF3AlJPTbI91OBf9ITCXHwYyL5QXhZsM29lZuBCP4KxjwjX/+3Zuy4HRKBXlGWGCDfXdw5s9
mu5qrJ3uNCipfJZVwl2NCnAw5IzsD5BNBJOikGiKSVZIXMWaMfFgIAw7WigKCZvy+yrOpiRzizzt
hwHhLEZh7UX0Y1pZTEPz14NHASKL9QiI+rZqRWwZ2BNJqWYBknkVDWN6yKrgZ0NtYHog8p0exNU8
MPvNAx/8/guXeXngZhDei/XneaI7+8x3+i9cPiw1z/3rp/zr3eZPMLt8WL7ypF8f/693mpeZXT4s
M7v8b3+Pvy7z7+8kpom/h9IO6Dv6wYMwzR9j7v71Fn91mQc+/Mn/96Xmf8aHpf70ST+4/OluH2z/
Hz/pX5f695/U9vyS3aGWIdo7sLULpp+haP5N/91QVPnMSskR3mbd+o0eZe/7twnvpv3xDsIolrqt
8p/857vOn1ruUKFZzyPvV/pP6/2n+3OY4ejd6SG78/mOt1U//h3eW/9f73u74/t/ibh7PYxXo+ja
zfyvnT/VB9vc/fhB/zpFDLz76PMSYiSe/ss/2MTAf2H7L1z+96Vsp4Q6t9Q+D5IRHBupnRgSAZsd
49+NGImGoTio2lWYhUVcVWLC7Gu6ZXgUwyUJpL0TI8umdd5DpjX60qsMaqtqQ7rPghgCtbp/4hQM
ke3Ui3MqF1vwLdO4mDMGunkg+/5DjAu7C0/UZixhxBI20VQ9bBmmDgishmz/BF30BVKP+FLYUrzv
bAfB5446X9uMbg0MlfE5T2Egnby0KEJJTowGlgSczZNPN5sYViP9ewuAishZA7WMWCr3e+qcc1Ve
3xxdWCVXlRHY8CQb1JdkIxI7nOzBYSKmuvEjtFxt+G4M6ue74qITNCBvH1LdM3WHwCouhRIXF0Vp
tK2nF0DXxexWq4adW4BseDfb6h2AyWnzBrkgK4qJlZkjS2TU9/NaYmm/0yqCmt7xtl6QFM0pTGNo
eX/dUrilfdefVTYWNzd95IhmqTtHLnuKmNEL8iYB+5tYPfTIlKi/E65vZOqvxqHbGvy/HQHleie/
mrTsheC9MIrp83ABTsSRHP2QdA2oCjsvKDpNYfrIrH1eWP6t4yiBAxpmsufAcSG4Inh1myGM8zTJ
GqMlSY96/W7OzbMaynUXJ+nx48RRGfx9E0r3H9YSXSMzz0S6jb1SGWjVxwitjXLn3QVN4t2JK8Be
Hrqtpbd1gcyS12Z0HhB+nTNG55HK0sl1nnlbSGsfbDuKiZsG+kE0I6GzA8rI+kFcIZg27BMpWYjB
5Leb6Lq67qUUnDAjozgasVlp0Toy8DLUxnyIx5pCvWslSbkT1hYxuTWYWm0pBm6jk7u46kaZkLfq
nYTv7EHGydxIOZQe4DV++s6jkeI/IjKkErD9l0FtzPSdrtqfZ7sJnlCFTyvNyPK48laMzDdz0DAE
VddBYTJ96t+f69ZNKdWj1NBeiw9hWJ7KX6RMYNiy3YNojCxDsf7WztYuMrFm1IQQLZx8E5AtCF8P
KN+NcSe9W0AvcgIGcRdLtwVvk94tWPZwvUowNKxUmNGP+tSEYd4cRVdczc0HG3V60MZyEFvOA//T
AvO02z3U3tlkUNulHHzK/pRwREQBWU2uvuyn19BIOV2FCEqIAeJtERrUiNRmcKTDS2sfKAUY4TOa
+mBPfxotw39CaEHeCDvoMecwz5h9SyFsKZYRc2efD93c66nGcOr9KEdvUpOSycgNmNz0MHoMAKjt
bYuggcw37LVotZ3woIDL4czt+FdrgrGnGdV1uRmXQKosKPwnOEk7wUmaAVBPPuYmqcfpUhjraURc
zT5iStVvrB75ptlVmP/UDQREZV4plsc7t62H+9ExrnqddE8FB+5Drqvleijj9LOnG6SUAFgROhsg
eZtSUHLkfioMgKtRAf1aWNfuQqqHvQAbCxSyaOrKdpeG4STr2SZgyylVdesE/NZSDNzgya7jhlvN
5qv/DvTs1W20h3nxy82xoYq7CmDMReDKPTiF4xw4uerpQlyKBi52AwhBhab9zVpSpt0XqrHRZk/I
Tl1kOCcf8kbIxE6NmG4XdQDAkrBAblY9jKEphOry6NXI5gTVXZnD+yyuRJMPCdW2qQ6qw61+DkS/
r2IPkANMzvpWOMuahhx05MOJWlvVpU/jl9B1LMiHYyCnUjygG/LLFpLKuogBf7r6mz3p05f49xpR
+0TYMj/VTh6d4f6Pzk1prSqH0CekXj9NYnAsuhE8SaXke0hoT/JoD91C+FQdCGrynijDp05EfeC0
VtLWVbAVl3FjfLcDNdu+s4lbhT9yeMFP4loiZNr3WgLRne4ckqnpTQVGyrkvrtAJRpfErHYf7VLr
HP5k6w3fPUiIPqHpPvncVhVW0RdzRNMOlJ4sxUhRDPKOrHJrmMpV1/38pSbe7MsA2c3Y15+JetRm
k794XiqjoN6B65ezFwUJ+YvRmY9iRpjb8bnM2TTmOtFas+HBolNyffRT3z2Kq6TL/xk829yIXjcU
7tGrgCTzcv/lEv6+mm0dMFPUcFzUJ6bReeA2WawjVvxwu5pqnVVaJxMn/r/Mm51/zg1kVCisYCP7
QbYtRt27l+QSFvrCiT8RvXszel35gbi2Y+ikfm0vfIytqH5z2oiUTtj6D35o88w0Qulo1mZ8/LBO
A+nX0e9K+G74Ep8UubL2nZQTf4J2YFEjnnMKkJcYzg2sgJs2BHoJFsEsX8NIctYxbF0Li0A5CdMk
WsM71pyaqSFZ976ZbcJFkZV1VNrSfraLCXNXuAlbmmvmbowctNr+ZUkjH9/fYZ6vhaQj6iS5uoZB
IVSMuIMFK/lWdGM5T+6cJL4DYBvlyyZFzcLzUdvytRqerx4FLkUL+gWkWh2J839pMvR60Xs14PZe
iKGwU+CxFpe5l6ACWxBWe2d0i8xca10Iys2pmk2gRMpUcuA/iqbRIZBA6/5e9LwCApzZo5vcOjwC
a/zlwa4J/KOCvLdSpNWKtKN3LgVJUlHHbNvdrF8LI9SZ/nkQhEjx5CSMf/eZ58w+1US7JAbCUPN2
Mlg9GIRy7RmukMhV8ue2QonuV+fXSCEV0ialOopimOm5p3nZOoTKYSkeg/NTMRtgxvWngdl2e45O
A/rgEkifHquimZeaB+Zp81Kzc4ZgE/HaJOW5Xo+P1Pr3C5uM+2GM0ItRE8sj10pJUWy5TbGs4Crx
G/WhnwYhxrCXjQIyW/j2kmkcg2rSu820tiCtEhztUg0uYjTI+R9JE2jMRdciM3+ne/0R4SD5sRzW
LfUxFUg6IAuT3LmdaSu3Mf19itDFKbFg4eJMlEcrcQmx+FAt7AxkJ2Wo5aYe0r5aFJr80/U2Pk8V
V10wcTAMnFVElyg71Uw9ILxIyh5sqo3v3FpTngaSnkstsvQ9qCnlyS8tG7Z7z0VxOocqTNa7pTll
Xw0kX/eGVnwtRtnmuDrZwDR6gMCacj9OeVjR6J6i74O6/ip6zZSzFb4BpTt/9J3WnKeLK7Gukknl
Hpau+NhHXUH9Ovsphb/DRS8BzAhbq1CtWTuusx2LTLrLqdNdD3WL2lzv5cu+SpTDKJq4AuCUTXKC
C2F4NzSNZ3B9HLyk/XklXN55a1HwKc3kcgd6pzyoMsSSv9UGheSg6GZBdiQt4h+FqRaqhFVC6syU
04mC/5c+oXAuTSrnpF4Feoxk4bsZvZIfDdPyjrcFxMi8yphCd736/TGGtiJRPnrx0gjy76RS80cy
UMWjJMX/kOtvT/rUU2Sj3wGZRMpq8sgLtUBUsFlBfT5ehb9SjAgR95RIiUHJMKt7tSZ0P00Xk1w3
VgAcofV9u4EdJ+ckNajt1/J82REqWZiRkx2FMyiCca8OVAqJ+6MQIe8Hm7QkxNVWq702VamdLQl4
rOhaHqTKY01VjugWjlUtZD2yzqknya8/57Stop2lBJ5xt3C013kOm9jwqqqo/flwWgZW/CUBg3PJ
poYUpnLx1cRY95N66WwTA4meoZMQofIjuqIRLr4ePPagEw+zSVxRM9qbBGfmdcgd2gc3hfL39+1u
niq15m7vgHWdPoJoekuHQT31t50r1UeDs2cO24BaH9W+3JmdN+xspa6hp8UUq6ZG1Yroi0thvc0R
082KJCJQ3KJa+yP456bO/jAhk6n5jAJppzQcIUQTt54L6mrqV7Kk3oyUu/wcnh0/2MZpRmM2zs/J
YljXYnWrgMv/uLQRO3aCtue/LJtT+rLTBvgb4QWJVxGKM5+Uxul40+qIdJpe9kmxnyFFtl4gOivP
VYhkoNXH6afUHfK17VFezhEboudSXliZrKycCZmPFHR6NCbkprgSthEgOrDiaUQ02e8r0YUmjWHH
iKHl6aYXb9btZfbMJ3ipm6viJ+1VVQx31XUo3sw2Uy68c5W7W2HqKLqEZXaidNUGu98Lo2hCiCG2
JoCOiee6uc6N+RjWbnYFnWlxVDQo4syq0gFwzw2L0JTPiQGajRLTVQi95i4nW/3SVPyFqtBAcnhS
Yqb+l+pqt6mP+tTtahCsVAi7JzFq2v7nbnCGOzEVBOwlKdXiKsZsPd82uhk/iLFAqhcgcOInxVGc
5w75YRheHFN6CmDKuwLYrI6ZCyJ16iVQG9yuGidGhEBpq70Y6A2vvDql3exg0mI/MjnPA40v7WVF
bxC8wE34gmPzNo0HMGX2FasjIldEvn+bfRvzS+AYkqasJc9zN07nw0MQe9lFNLKBNNRYI6Arugga
/xyo8gpqGln2NrNzOo0iOdGt/CiHeu73KlGvZBfPV5111+QIBP0eEDOMjqhdKFmQMenSxoRpe899
zH2qoBozkVPKk9QeslxoBQtay7k/DyNcCOGl6A91XewqneJlPxq3Gfl/WJ689upqKt+36UqLziEa
gBdyyj8toZt1U9SH/yDhMA20eV1SwQCYlGjx2pVi6vRDB55ACGj3nVNb12FqqMpFBbgkOhYrgXX1
E8O6Goprbes+shazTVck5USF01GYxFThC43Nok5VH4wiq4lBxfOC221m23wbp6XiuIWb5uj4Vrun
MJvi9DgfX0223KtEb4hHTl0bNirK9vX7vpWqx0i3tp6sjmBNWu8YgzBdBqKrW9E6brxqJ0aDov8c
ulOqHnTOc8G3V3jBrQLxPQdCRCtYuqiUdAMtR7AV3TEsQFEqvnMWXaUE8Smlr6nmN3e8qeLbJPRZ
YB6GqWEtvHLNkBZlCZ5fdFMLwk4VwW294Gtr5hlKC9AB7avcSrc8dLVHkg08ySES+BaY0G9DiP8F
jsB+aSH1ffngq8MTgBYLvmmMyjvbxxXFu86qlkft2E6NuBJNgBTV0Sp8t4ADnREJuNWi1aIawk26
UVk9aE4dvnZR7YRPedrUr7ncfFeaYGNbRXGfd7L6RFk68MiyYqcY+NpTD9pj5RmduxWjgc55H9US
DQAGzgPK38fIBSYVTc4lMcQrJeAHMSjmh8XX2OY0JCx+Hr55pQTD9eQt5RD7jxDLy4Yhr2J+ag+i
ofhKNvyHzmjzB4o5R2JJMmSXoxvFSzvmuJrqOsSov/3rNttqvmHcqZb63U0QJOs7Jb50GU9KtpOw
44NGvDRTIwb6NDX3Xp8812bxyzRNSFM7P5dmuLz5N6Z3CP3x3AiK0ol8XlzNTf0H25AY/8lvnhaG
fP8zqe5XeuxFYKVdGHcGnYrhqeZUrXwVxiAacdXm5EkWov9hGCxosPMD9yTstxXElA9+s+2dTw5X
x4bfw3dFLlQ2Gdz43Z3mKeLq46dJdWJDPdu6xV8dxYrz2sJP8yVjXfBUgakbjYBlZ8Mqzbc2yjfG
xC0t+lCbBICHATTOtq7X0DB6158mNsIo5sxNaVvhIc876R7goPHYVulXKTO6k+gRclU3nM2MVcv3
5hHhkF0QZf0pbWwFlRwqNQYzVNE3TdWLsImmTQ1ILm01W4tuLo1gd4t23BOz5fvflP4LaOiACjWl
QSswSze6MzTnKKoc6lQC7yBNzK8s+n+knceW2zq0pp+IazGHqbJUCpVd5QlXlQNzJsHw9P0R8rHs
c8/tHrQHWMRGkCyVSGDjDySuAQiFUx2AQQ/Ci7yydJ42hdahjvx3Ay5jZI9964uM21MWI0Mxd9HS
n03PQZKcIyvcEHGIQec2p9g4yMINvU4s+9YjBwb+txRjkrusTYs7Z4gfItPKtvHvkIxXdh2Wi39f
DjDaifJBX0fL9j86/Z5Nxv73KUvf+2f2tgy2gJzctdZ7+alJI4HQAkyDEo7JIrJF+CMH5gmJ6Cff
zJuBNtaXSSvala+56aUoUBJE3E/fjXalXWzWaCtbdOUS6r7H4UM7HUMTePamDqESOY0zrP4IyktZ
GAEAddEaPnAtMNtgu/XpeGsekbjvFp3Px4Rv8setIUIeFic2PC/VrHjkacvtGDlSWYMpYd41xfQu
a7LoS3P+o+nrtd6MxaOMqRFCMPXk8uMm5GOazVFttJZt5hxC/kTfTorRLW+xLGvdxSgAq98mGpJP
X8O7/DordLADNLl4IeeQsdxDW9ZPh3gjYyyOomWlR+0OnZFLUY5YfGCz9Cg8ezihm3mK5xo0+epx
RIV/g2jatJJVWZDD/wFQPiY7Sbe0sbyLz4m3HCRDLWzrLcoGYlkjDA1PeBhBkvlYMw6lfklBx5vl
FJ3buSbjemibd6wdDrLmqpMJSlEfq62D5dZCBq9Fo+oXX8cqzOhQmpOxsFeNsznGiyar47XtKdU5
Ki1OZ5Hm3aWOZpz5f7sAnh3tRdgcoKjCDL+PpbbMEEOBzC3MQ25GxUdYQVx1UaVC7EhR1slUOUcT
hZKD16jm1iEpci/gQ66QYFG/WEX0yQlX/dOJtzhqBBvuM/XWgT1333m6vSyqgJjddd6iYG1+7Frv
IFttJUHxPh35E8dr1N6pYCH3KRY3K0Ov7SO0+R9IKoQQKDQsvefQrbjFbDTad4XawTenh4wrw1gK
tKz/GQZ38/9nuv96VRmb3yH7Ln0dgJSv5+PLdi66+eRVFpCNVjGA3+MtJHsE+qhtOl3lC537ypgc
L6sQQR/Bu1t7WbvNC0smRwtkW0CXOnTAymeb5ey5EilkUecrUvbepeGEbWzyalfoanTO+xb2r2XY
D2SDcJ7yfMSV8CFdYIthfR2s7qlP+AtWhmZp9Zxxssu/u+qr/iG1Ki9HL9PXdWVClZmVVXXDopBX
cyG7TLM6azdnraMp+znp5XjhjobM9RCKT8gqhwpa5ZcAcaMt/HKxqyI/xsZG/bT4G9vlroP8TuEU
rwMEpK3nTuNaVpuhFWuMmvKtrPpTH69Uy4j3surps/gVRhd3I7fK1wAlK+hGSG9Vqqqc8H8G15wj
v1aprv4yaPmvaj3nW2XVSzwfKTLxq1VWs/vSXI+B+kNMk4fyq63iOpSaYH3bPAEd3bODsTUcS/jP
rDJFqCdZk0UWZrOQhf4j7o08Ww/OXrdJ9JM2MKDDqMb1al6sQ4ypeg6BIJrJBhMrh2srPzUTitLc
O60tfV3qPdqzv5u9yjLKlZzxOi3M2sWY+8q6xSpmKVJRHKwkwycQu9jVBP78U7UQYdC9r8rUW+tJ
C6NDV7v5k5EYn5h4ZtsyCMDpdEFxkoXrD+2xdy+yMjZV1a1ujYYSaEurxmJp6Kp+h6Dhq59XkAm9
Wl94uqOc29nOg9OA4JKnqC1ZmvFHvKzywFz0LuKTUduRN6CbHIUCrdhPAqdLji/i905Ho9K23I+2
D3jQJSU68QJeRte3As2IwvtAJuhDK0X9ZBpjcmCppK2ReO4/EpbHqeF9mGTqOKktVbCwuvZoTu4P
OY59AI9vaCcPA4xHziM6k+duZF0lydThydRs7SuMUrw7gYjs5dZRFhlbodApeUzNu0lZRBW0T7Wt
MAjPHRel4XJyTqVnr+Qm1I1nu7Y8WGp+q16aJFYvReO/11Gg7WVNFrIxTvxFDzfudIsbum4eu9KY
Kqwq1cZ7tSdjOtl+NC6EiqnghMjc2tMHdyurmWK9CL1Y4saKJ8YsW2NqccinpodHeZVMYdYs5GUQ
uEmzuDWpbsumpdZAhjPkj46/LrH9W5it7aHmOA3HeC4CsjD5qjb6N6ewu61swH3Lx/okKr7YZg7j
sKzDhu+6Bz0kL8NZdieeTS3mB87xWsxKPtf6tVPHkZuG1xeCWDNmWqKiG/TcNLafoYPHKLrUCqli
/FwnfdfO3j0NcHme6rGxazNdf1GF/6sV6bv4MPY4w7FOcBdw6YLPyUm2dWyaP1HY3zdxR5IPkQa2
j/7ebpziXibyU72aFmqQh3eyGmhhuK5UpMncxHlphgl/pGT6avtuuUnbgeSj59Rvc7yo9PErlFlk
WfkT5nhnWYGQOhTqEL2ZboKYsdc8dyMqkFkkfsiwm/XhtjSGhZXtbPZoB5S7UWqer8y/q6My9LN9
Ic3Xy2v3ELgV1uGI5/4e8695rr017AXyxW3OwHMeHHgQ2zp3+qMSFD2G91hZWb126fAyNzHzJSZb
E3Xoj7Io6vxZGQJnmzSx7Z9kDGkQMDR6WS/kCEAmEenpedYqn5KdxvlPifkrXt9wksq03yS/yVx8
gc60kK1WFL8XjdrtplbTYTXMI6Kw5SSotCNYer87ShYYkj720Wo/2MYmCdKWggVNySKkbjnE2Cp1
Ym9K9MxQu9Y1dRUE7c+yJJWvpBU+gfBeYFb8Y/bO/xXb967/1SAN4K+xWSHjXw1u7kB+vU0je0uX
+Ktx/N/z/9c0t9jVPv73iNxCWYXfLu8mmt9NNNtDy96392qF+mNg5sZCU5pqRY6huMdhLL935ivw
BRCY7IuMyGIKcZGre9v5o6uXtiP7od11yO8ZhmrMuI353VqOlFObrirOI7ksGTIzEeJ4YZmkkaMw
3kyxFXgLjefqqXT7tSarclxWpgXHmaq5UQNo49D8RHeMQITe3pl8dfi+Djf8SWxvDV7bibuGpOP1
bZjqbAKmrDBydh4y0k6dR6JUtyr3IW088wTu5SDb1DlU9A5CHcbI6miuyoa27Pp1rXneSo9Zhy/Z
wfmLhvbZDdq59uFLvdiI9xzlLNwVugfcbG7tYP/aPaouJ8dNdm7UWefWKlKerxlHoFqjAtFB2eAc
T6Z1llduUBv7oG2frv3kkKBPv+d+Pu0y/hkkvhnh8JPYtY0RLex5VtnvNtWMCx2dsjhcX1JDKyOC
lbXq59PGXnQBFLyy3MkqXucYAVtQkWTVzZD6qLsnDAPcO/wlnGvxr6pskDHhxdGmHMMY5UGwf0bc
pwv8beoHPObqhyjmzMssdRhf/VjzMVPAM/kzJjvzFGxXaY9ah6zKfnJsG7P2MEkwX8f+a76mCdtt
2cDF1nA9vzML8avwOueuZ9EABR6lJchU/zTMluUVRgjIcVpxU9QbtMvRnEBmsNKqYCVn+ONSTit7
yxYfBRF+aFgjTSrmUZhvYolZZnjCt7F3hDJNkq23cEsv+0xdXeuwUN3jtdfoBShY2OHnHy2WHFTM
41E9Z/sNT5BleMp6xax95W6CVcj6isJKSgUbZk79EPTRtUMylNExgueK+rxxiLN0E5Dj3MUOtKqp
rKwDZ7b2LjD7R8XoYVmjirwwJtFu2ECNXxOyCPBPxzc9QBOBv5B2U6fiGs/terrG+0z/Iy77T8BJ
rv3NtFNOuCoiyTIgn9RX1bme3XXThO1xW47RYZq9d3sHawENA71NM5vtGmxcdvyiwpVsDZBmPfp2
wgNqHlvlo32vKtGum/tifeAe3MB/RcJ0emhsYSyaGtUetOAWKHYbH4bWYY8RiAg5cxOKq97oizT2
krOIyvQJx6VLhZr4OzCrfGMHjYLAmle+ezCZyR+VkP3waOfAH9fE7ARFsz4hXY2BUIUJUO/W11Bg
hwgUcZJfn7RaIZeWAc+WnWUf2SCrsigdeOx+gCNPEM6aL7eO8kqZJZ2L/tttehmWk9xifRh97Zz3
dCimTW00gbapJhvSosJ2bYURabXkPtqwjJqbrDipjkNncBfPvDjdkEDKFv9jFFiq+GB4xuo6iZzv
2slMxBdNMepdbMTR+VbYBSjqflzeIsgjRWd0LPFKmCLrmZRksJexWxd51ZTutPQ1TVndGrTRZRhZ
02BriQze4fxi16C8LGqQHag3rYzU/PNdGA6puK7sPtw66Q+BP4qDpzq/ChmTVdlwq/7RJa6UdPFH
/fc0yuSbSx9braVsvQ3+X+dy5hdW2jLc4dm8R9pj2kaDEy7qWUKrRdkfKQC3XJWKZ9zloYf0lpTa
ShCNOiWc7yxHKyLZ69ejisslY9SCL2Wc9DvZBfmBCGUlDJiCoLR2Q+o4rB5r5b3vtT3MOdS41XDg
8GvWLp/j1VT9MBKUOqI41M9lax6asNv0ijjEjVV8hpnb8JQ0lJcoNqvV0Cj9va1a0dZBW+POxXpi
2aVjibWdjvh9235kjRO/GKXi3BcQiXPk3l58zmOei+Agm2SB9AOQZrXBN5DerCsemsZc4Ln7rcIr
+DnB3BbnCmUpaxZmRs/OwI/MTbrVyFp75RgLW4mSpyDsxFMyZPHKzfx2m2a2eFKLIj5xB3yVjbIY
Av+ry2rxKGvIcTjbxoS7GaukhZZM5s6TeU74a7KpSbstieDT2LUc+E0Fa5hZxEegkA3mZK6ifLJ2
Wn1bpagBRZHS8xD+x4lHGuNoaYOwswW+9NZQNeUHNi8OEstkAZQs5JRpSO4l0gqU4aVqs+RegrDm
tmauybYgji+NmqqLsWXV4VhtyXFhoi7A6pePTmEWj6ylIUvkU76VVdlgFPCE49g5y1Bjifqot87z
tf88KFBmu9SATU86ijhd9mb7GXtBdye7cJLhXtrJXt4GaGq7VLlJHhvNXCQOi+CkjISFVHDq771M
ucR1oLBZAvh5xrJMnLO+4fxfTSGt+Eh5bg0HzgIeRfXW9zWDD9FvlpUVckQ2P0xTPUHbOMb2Z67J
QjYWc49bt/97bBS48A0N5N5EWRe2izohe2oXuZH1GGfu3TCE1QWPkmqJS2v27f/dI2OO4e85Oq3C
k8Qogl2VpO1TMypvPu/xWMy1Ou/C3dQP2lJRzObJKIb2KUnfdDNNHmXEwmMEJ0Or38i2aPScszmg
kxQ07UMa68CaK/PM3hRn7kyIz55Hdmgp8VvreMam8YxoXySqfe64Gdi969/VPOZq6LpcDpOnrN0S
ACSu7y5ymBNmS1Orv4xIL12rurD1l074zh/VW6vs/F9jc3J/OzRvs0lvj7LwVJQPeOgWSDn+E5NX
aofiBalgn1OQfAZ4jhm2uirKkqtrsJvRpHHn7DLbmA5TiTq2FGXvcEDimeQ8C21SdqPogOrnevSu
VsYS0c/wE+AkcLDIfdGdGIvEEgxOIhB2NaKz1Sv6OUFBBnITP5NjFpTra6Mdt87eDtQvIZQGjnr8
16LhFuHZU7cVGNisCm8ynqvQbO44/hALWdURB7+PmgSTnlrplobxRdPL7km21QgsJEoVnmVNK8dy
6Z6niFv5PRo47t2YKMkSAAD2IqM9nkQ1GUvslsJPx3A2rJSsL6ItURXRUciyRyV8LWdDsLmDHJnM
xiT1gKKTHMnSOvqcKmuTj471pe/7ciuSdRgg/T2BGK6/RxU+h2OrKa+26D9rq04usqbqr03Xqi9A
6roHDtdOaVrg/N35nGTqabCUVT3vsy1QYHsNTu8tgx+/r2o7n0DZK9OuBHWtp6SG1LmwwgHNqd9X
Q4ZSBpuBfiMbZKGVqX3t5yD4cYdo2PI2Pm04RMH+qGtQgPDDjZPjojW4HTvjekzOXqfq3DFT7RGl
5n6ZlI3Lhz4Fi8apTeS4jGFZukFxZ3dV5V4vM78s7jTXIgXtlCgyKt86A3VuEm4FVkMDMPCRp1Rh
9NjidG3/pPuzZ3hmxt9S31+Seux+ZrG4NxGjep9GfjCmUZX3rZeUO9Hb5Ai1TD8bcaWuQo0DezS7
P+Sg0d2XqBD9cKw+W4RqXr/kAqP12vHFog5wAOd8UKAoym+uGc161yZ290xOYvYaA9suW+siDDjk
Mb/JRqcIvCc+GNkkC+zOX/Hv9k6yZtiNuzTcHsTZPDXSxf85l2yslMn9e64IwxPT0LyTOQ+Wc8X6
c5Bm5kqm3YTVpbgbRe2vfN0fdTEo7jLrUBxq5rV1q6P9MaEHs0MrwnpOtdjZVCJP1u281hZxjfSt
wh1YzFV1MKYzWWvOfakpWqk/DcmDHCgnc6xyj4NHzzOPdgyCKthamXcn51KN4b9fKXgpg4hHjxH4
1yLQWwvoaJhEm0403UK2eKL61Syr1z5q1mh7cB772+C4ZGcRoB+00EaD22gNxu1Ot/E2A8bKWWDK
/XUO+bPsuRpqY4QtE5fX3lkEuFbR4sOERJ7qau+WGgIzbjt/0wfF+NWY0J76J9xVKO3KsOr8Z/iv
3nKSfM7p/dVbhsM4/u4VaBsPqit27JysbYIa/bM5Bt+EXY/fEAl5VBAgejX12IJcZakwN2u2P900
LWQPZBY3vfBgc/phCaC9+2LE2rA0OIE/sZpEeVVV2uIk6x248X7WhfL6byytse0qzJ95UJ7xlXHf
e73G7agiq+2QT93W6OwcnKZTjkJ4+noq+uYZYfMeXblm+FbUxnzjMX+SGNqiOrzocm96FgBb0CdR
wXjNn5pVA/f4jzgeaqfWLNXnwEULtresX/0jjKJu/W/xub+Y+/sO/eX88gP9u//tdQPm+Vd/+X7+
7v8f88v3X8/v3xmL9cAByrPhWT9Co+u/dahAT0mKP4y7gEkXIfhv5TtSBvo3/NO/D7HpHBC5FSw4
LWuHelC88V1//IpeG1JstfLF0dE8ruY45sXjVxR5lubveA7R7hqf+0+uKXZkT9pFhuHKXWMmdb1I
M8W+q3rDwcBD6CvZIgvZcKvKq7oxGPKv5iLuDl04DLtbfNR6i0xZqD5h64wuU5bo76VoXlxOVX+i
t5spDnpj3dTvBjxqlgMyLJu09Gqk/Sjw06qPsiqvZKH0HJcHZtughMIjSYGiVU7tSRZJ6bWnaC5k
1bcGa4nES7u6xWqzI48t64EyxRvDDKaFHCeHyIaxRFUWTmeNvL+jvovJwOqtDl4K14qOone0a3yM
kTgZUhs7TRVHEvYG5ln0yL8kaXaonA4X9RQ019bLMe5Gu105kuiFN+dARZ6MWf8un56GiO2NV7Dd
csYn3EGmJxfvAiilAvPFOQbtZsTYlQVHZEPzs/V7yG3jUzt4SOACy0D52KurZTC4MApS/Sxb7Wjm
WYESW2tGOD11CHHNu2EWk+3SUA3vLQ7HLxq6hD/T5N5ByTBY2Db4iGnmCSKrv+5S1i16AexAqN1X
HYZbv8V5LjwjATVvMY0eK1+UuIad6oQgAzSE3dSqPMjaQGrkIq+qSyOq4Xqt8IxdWXrKZzYABILD
D2soC6CeVzATT3VeDsW2FiNLZgT1lhxODicL2laOFhRKP4b49JtiOZSjid5tqawDNYsOidZPj40V
IzmLsNxuUC1v7bZhs3EHHGM1JRhe22QWfGzzcK/H3fA6urG2YAOY48NA61QlPFEwwDOzaMClpOKJ
8bvABPJXlf1RfFC8Cj16tIDO0KDES+N0S9YinJrEGreNJMATZ67Cs0f0TuSreDD4LxnOrK5ZgCUm
Bb+2y0Z/K5XZQ7xJvAsHbvWdCboEbyhFwJcMww2Tt4uqhR2Ru67+IAsW9xdD1ZAyDNAuu8aRHTCV
8r4Buf1QpBBTIn1CdvufIWZU9eQNw7dbaEKkc6caJLRv03BOirENT8br0AZhymU6dflK8zFCrgHj
nJJJN74gxV8FavulsPTg7CLmuZBhNdFx0DDtNw1VS8773Q0W7OCmEhKKK0Wf4cpqvq+T2lNWXVyz
RypyczMJLbu4SZBfiwyrE4yhkcC2gaKcC5CVW9XAh81quvGSBcKGfaM5X5Fo3pRmUPwo+vatqLXh
1XTUfq3ocXPE4a0/Fm1RrXq9a59FlfkrjsijXaNF0yv5BWA0QQ35otfG19DtvipgTaAJUlMDi/VN
1j+ZeWs+q2Cn+Hqn1xxnnvtw8h5lp2r+k4HzoC2cCKVlPe+2ijokm8pEvw/uy/BiCO+o8Nz9sF10
MI0BcE4U4ToJJRNduqFvP6oRCl3hpO7DgLLYXa+BAxhBan9UJN8Mzym/oLyf7gIniLZNa7Xv85GR
7IBLLxq4Yy4OtdD1Jz2qXjvyrtuAXMCunoVfW0/TnmfE0SapneiA6S8kSMSslph96Z+D8rPSlfE7
gFLufvDFH0PPiXZGGRk7t/HVhzZA2xvhsek7+CEEtJRvdeCm4G4a/T5wsK1uhIPlLFCHvGjiO29W
kJaFP07qEexPthlnaMUtdr1yEZl2W/6gri3W3DHU+IgdwyTo/J6Hz8bGCBV7tarMh0MwOaQW/30p
67LQTXM4qNBI/mcntVVUjp2DfjhYccUsABhDMEJIJaiAzIxIE+egjqyHsh7Efex9xKaBrXqahfkx
GP1H2eZ4rfUQlkLd1TmY1B5KQbxMrNBci8LWOMOa6wEqs0tuzQWyb3T3TDQeS3ebVaj8jaWu7aaa
I2nI7A7rYI0Tn2YC/42BpejumyYC9q/2Z1lD8La7L22XDHOe6GsZk8Wsp4BXgXbGyISpZKz19bdM
U9rDtYf1pmfBgQzFhJaogLtVgLXAO2bGP1a688DpfXxJVQ+TmdB9yIzKecgzqz3gqR0tZDVwBv2C
myIpPOFOH43WHwYdpIviJdOuVUxzw6JDfQeAiPypsm8G5YHMk3gYnCo5uJbuLQI/+GmWybzkmz2s
rSe7Ym3Scm62GFBQftGTOF01ftXw+ilGAKAET07DgsVxoKyrWe3edaHacGJbiIs/2xUgETs+dR0o
wdFUsrcgwLbZcRCqs23UBeB5P5R+k3zi4hcsRGZi7NEjqZa4jY4ZRAw0wxHZM3KxeGF1sfPQkfhb
jwPwQ2jj2qatGtgYAA92dq4bd4JF7z4QfIyuOt8jVLvdmVOfnKB/cyuyh+SC1SKPRXYBD+NsZlIF
5fSEvZlKegRDtsFxLbRXBu0N/4QExiE/agch2zZ0qu+mOu7LfBbh9y0Yw92ExUEWjgtbaM7LZGOP
G3U1m+qghiGtJyuvCeo3EEg4QxgF4sOGU7+V6YK9UPA2qnZxREokXcpeqQPn20hdbEfmQUi+rNw0
RxZVb8TZavya37RdY4VaKa9u6EGK9MhOFLp4sgJlqY7H0DqLtIzwrBnyg46F0jejzL9bqhW/qxrw
xSh28ZXVbM5d03QCKGsjdZEF9Vna9eiI9ju2W5XGQu0bcXFnGplk0krGLVhMgRy+eHRnOq4M9UmA
Oksq9IPnpuXTBHfxgMm0WFR1InYDmLgN9kjqJWmjCP0K7SxrIGUBpswFyoXtNkGfmCdkYMbryuj1
hVJm9iNyLPpiHGz/q+iqCy4QbrDgUWvPgra86inKE5gjVR5tcqPgSdkbiQI4KsXTVY8diBmtcyJN
ZUyrAMIV68TueK1Wwtc3rYUgk8uxNF9DHG/cRFPVg5o0+GwhM7pIdb86ySKbD29qPvnhGkzyHeo1
5lE2qpmJ+gg5snVlYeaRuqBCWjOIz6mRbWwF6fsRHBg/48K8j4Vn3IeFqM4QDFF1/SfUzFctCpP+
MDp3t/iQKObSbkS50aIkQCcaw87ddTruiGB3Rus6lZwYy9Hu2NT9T62Z0NYfwuJHdm56t/2hJFa3
MN1qfHLryeN/avYHdrbeqm+LT1YANi4aHCELNQ85CYNiJ6u3hmuVw6vEa/LTv+KD2amrGF3tlex2
K4qCFIaZ38uI6WaluxpGrVvqppevB/+g6oF4lEXo8tH6ulD3sopSuYbiL0o8QyMeFf4KH5G5zLeB
6+IuP4+SMdQ0Ya9rsXeQ/foW4ksy+ZvrgLlboYf5ppn8cSVH9bUpHutafcWStDjK0ODiNSua+CwH
gd0rcBsJdyUnFGetJxE3ajhXGnVPMhZZfu6e+rsSZMHGtI3gQFpZe9Qm5F1lj8FpPsluqU+N6tb7
2mr6jd/iFawW8b4pSsvA5EX3z1UL37/zrCOqJEi44iWwssxZpAprwhUysPWevKX7ZvNwiUrHfA0j
LT72YNCWpW+7b0bYcCtU65hddmG9Wj72J5kbLtsCxLymucm+yQztCD4t2sZx3F+Kti3XqI2qj2Tr
7aXZNPFrVUUa+jIZuvT2+FXBEOJbI+J9mRgGzzZ33Eb+5MMroehCbs5ePursbsjG2z7C+un47lup
u2wnb7qrEuG8RKm9DsuJOPorW21CN9XKjeE918lKC2RdfTIRuJAbHIHMw8cCWFhYDuWlK6f6wQ/7
Dzm8dHV7lVnIsuucXidRdiLZbOw9D6h5Vw7ibDhOvg5x2322Ks2CwppHH42Ne7Tc8tT9PhK9/ROR
gxfLTor3qCiqpdpo+mM+jMFGztiz9bjO6KDbelayHvOpwS6eq2GwgPZr0YcVipOe6GyimDEHVfFd
48Rr/DZ7zxh66L7bkcH30dvG0chC8ynsgWH0qfPeG0BZFNQH9iYq0k9qkLKLRKBgKtUcQ6/8iqIL
crO7487RLSWKDlRrtxzzT9+tIgyofHdZa7W+CzyqvUgRS+p7XJPJ14Chbs1tpGARLluHhB1aCCR7
KVuNClK7A7UQbz/rTvF0d4VmcfCZhmse/tpn1Wktpl2ZerSiJr2MipnPVLXheUaYlYW+rxt7fGGv
Xx4CPQ7XElj2dzya4xKI9ne8ZL3wX3HZXxnKmhPJzNqpaRxsMk8LsaA34pdQGMq2S9A/cPw4eel1
pTzYOuaXsrXQUoV9x8gTaW71PB039SE9Tdp8iNM2nxLuYSoiPfQ9MgU39IeMcd7Jcfxv9IcymOlB
xiRARDY0FucCDeBQx0Do2MOh7eROBsfISqy/Vy539ka3sTwp31scr1/rWUCfJCAKZ3PX9IeVbLoC
VKPMFJhjZ57llT5fIeh/GZQpPcjQLV7kdrvtf4+SDRyI/xrqt9Yfo/Rw+l5PjbnTNS2+dFnirAro
PiurRGVdxmQRQG3Y6aWHqxUknktTi44FLtw/eF7mUkyJ4H/4ewjuYFuv6ty7az85l+9Dmmxn4sof
QUX17ZUzgXforCZSVsIs6l2N0O0i9ZoQw835FRJeQc4t57mOnl/BLIWzynyNvJPReQ/2pMG004b6
u2f8KIt4+LTK3FjyMWQXjpatQ4hB2EbHbvcSaomFR1rjrJXMY2epifzVVgXsnErvdsNcza0a6eXE
rQ+yFTEHAZQp7I+jGuWvVpd99eLePsPpzl/NmK08v6pDG/Jno6a8ajOp5TsYPuSNQjM+x4qXPcEc
usi45RYFCA1IwxOOSu9OX65Gz85fsX0378o++jXcz5AYi1BRPxt2+p/DA0At7/ZUXIcjwm7eBY6n
L53MAI1hRP4y8cj2JMbIXsDt4i9N9+YhavTS1o1yH6QcpGdu/KUzQvdAiqfF06ZMvgzsWjeq04CW
4jtZeIrdbPXRx2HOqMPz0OLOPqAPvWtGLJKUYBSrNiyt1ymyf5Yp7hRV+gA1mSX2TMKAr7GI7eLs
GuZwlE670o93DvH3jh2H9Y9F7+9QXeFZ2GexD4S17vZ1Wj3GqFOrWzgB7R9VvGO6PVZRj1WnFucw
qWEY+l62MkwTBcS5yLLua4pcyn4UFcaBYxtnFw3F8WXsON1GVmU/dW7IRp1DxNrIrxPUQ73yjBQU
njDG58EnixAbzRsOhBUn5KO1Ao00JxQQ3EaTOz0NPNRerTZdJFbSvpmGrR78wVWWclQQ6N0ys7CJ
lq3q24i83xuJluiYpTipwfFuWb3H2Wps/PLQRKq9Iq0ZbkTKExyNAWHDY2QH5pjXywKh7gZA7hH8
EFkSwel/EjbZ3phlclasvd1F29c839EoW5J9jF/cNgGZhVfqj6wBqefb32NgCKSNnenJyLGhHQYz
uDMt+GxIRURrxYFzb9UFfkUT6WZO09FHtD577sIcDQZIW2KbsB380tnD3bbPTeRVK29M9bdaty7y
hcwo3CVwIbGG40FaqhNQg8KPL/LKbqrvihI6HAT+Fa/q1sPAHnfxjNTnblDYcArVEkdhN/1RXnV5
/OvK6S3lTo2AitPhFv5XV9zR+2trJ2ZdFbskMZlwbJZ0YbbzsLK6Hpv1fEGnSo/fZGM5w0WKaDGm
bvosD78cxfxgqZSfZBP+AflKx99iKxtZgqTXuarIUw7ZwHFymOjBPSZ21gqjJqBNEWx2GfPnK/Lu
a0XVOS7GpfAar3y92QlObxeyx21AGiEt5TlDBUrzn0mijLfiRoj8zC8j43JUIlxz5SXYkcuGP2bn
Bc1LFKvlA1uJ7qXJ3VM0CpAgc83VshdFjbyzrDlN8d3PZk2OMRMvDo7ueE2W09GaqyV45kVluj3Q
CUaqiNYs9cATh66ZxEsiwnGZ4ZO3l2PJeGMtGZvTTo4dVG7YYx+a2+t70P4PZ+e15LiRtulbmdDx
IhYuYf7Y2QN6Flkky5sTRLe6Be89rn4fJHtUrdJEK2J1AKUD2EUQiczvew0KI16Ha4I81yHJtWkN
NdnI3j72BNDH2V+vxIKzSi0sFLu+ePasaDepuv1umYq1SgA/QB4Kikf4g5drO6ocq5j9/FEdsube
MfUvsl1eJxxr1DndZrpYGdzrrpmc96E1NWbbpjoHYeyeLF1YhCE0NASbdFjVA7aSpRP0F1iY/UWZ
6fkVr8lJdYGc/dkudBGsSFwKVmiMkB2+0DCryFBgmZv8QlVchF3Hc4ZZyUG2pWYcLZgxxarcNxHg
b41V/Lp09XEfk9h87PPprql6fIIaYoGjXXePlg0ZEYeAYz/Xrk0BaiYVmrOyFsFXw8s86Q+yOnpR
tvaTYNx4MRhEp22tTSaZO2rgtYtiLmIevzGrLpiXMLS1M7tHA9dbrJooAIQz43C1Kd6m7nSTFbby
1jClipQVOVvrHSKj/LpARL41qbvDRC1/4iVRH1CInR12aUcj6PcR1xtVexB9lger8RKUpXYIWWYf
DHgyTkuEXGfSXoh+qO4zJXN3wRgN2yFKxsdUH34n9G/9HlnMI+glvOSFmWwckBc3BNPDCxK4yMlY
sfW7k91b6tB+bXQsfm3PSk6uBiigrkG9KnZqHtBGqBce6x6mOary4MW9eZgDM8D958afiq5sNdoy
3ZAfRvNx7m+EFi/deavJ8n6JIYF3JH5tOqveVsNVqCj2qk0b+4SDd8ueJ+JpCYpy1xmGDb6GDl/U
AEY7MUBSZLLeyUYyWs61WwQBZBPX6hYDSl2rVkPvRDWs6R7vXLGdjaWw8BqblNl4+I65S4VNQzTd
+y4bTkRWTrImTyB7qK6GeauqKkWbsrBtl2VSVxc5xOMdtp9yzVoYqAHfi/ng64hv+Fns7mXV6Pzk
FKg7GM8XKPeE9atngfqCv4A4f6/yT34L/DjGLinMH1S4K2s1xWKgQJVlb3tTsGe35J8SN8QPidjL
Q+CXyoIHv3nvyuTHFXVyIP+5Yo1u1tadMnWNVai+M7UYTYuq8l4RYv5eWUZ1CWASYPfoPsvm0VAJ
r6STu3XmUYVtbIUeao/stidM33XBvaa9Qx93NYDlvsGZqn7N0pX8f5gc+8Ey2PJCp7PzAi52Mvxc
xd1SWZCEspbpOGG01JvVMVIgnG7GudjNVkDyUGuljXcIYwoEUJqFbPwYY6DcuxVFqi7DjLCjdAbW
9HGXNSSqIp7JhQCj+TTaiU4eaIIH7Of+uq8a57mx5l9Q/oKxmHvy+/CPaw3Q5q5mtbcKzDZ/Gcu0
YWr1sr3vKeHK8bxuo5TgrnUXp660403l9d2Wn2z+miF60s6BWxMKzCouYuw/EaK9E74dL7A2m760
IEl5g6XJnR7HCelTH7bin1KNsiQFF6+qjNceNtqscr3Nx7gu6tNlaKXGMsObr2+z/jLOh6R0iKP7
xfc2RQNE1mS74YewSMuRtSj6y9dhblKV50K8ylEfzc3IAkfoebr76CgLAliRDYBRXk1+Xq12GnhX
I4u/FL2/NpkaTkk94HPVjuF9BpZnqVugUMcKAEMf5OW7pjXPmF6G3zODbKjeMuu62jZrtYItoOnf
6E6NqZQivhtjYLy65RgQwUmHR72Ph1VWlOalQwJmo9dRfdvqMEr03pwJnX23+sDLd8HQLp3ChaJH
wowMSx/Ut7K7hg+KM0z/vWaDuC0JByPFk8fYxOV3U2vho6MB48qUgth7rGP+htEkdztsblrweK8w
8+TwiDjLPu7qYFnVfb5jlkJ2sY7MVTBPuPLQNFERXOuxqLJqYdQwyX/71//+v//n9+F//O/5hVCK
n2f/ytr0kodZU//7N8v57V/FtXn/7d+/mbbGapP8sGuorm4LzVTp//3LfQjo8N+/af/LYWXcezja
fk00VjdDxvwkD8JBWlFX6r2fV8OtIgyzX2m5NtxqeXSq3azZf4yV7WqhP/FDJXbveNwXUaoQzwb7
EU+UZEcCOVnJaqsJ/VBhvsNXTi/IBO9seNFR1vrasx+hvYM3uvYarCyRvDzLjlwfoFaVObpmDkJd
Zpes28YoXn0ndPbOlDQrWUVrMFtWThodB7MoXtsViOr0NTZIBiWTlizlIDXuupVLKHRvZuFT5mSn
qRmqi2Z6xc71826hGTn0cdmYlQ50tcA7yhoh1epSacq4zmo3XjllWl1yu/vy6/siv/fP98VB5tNx
TE13bFv/630ZC9RQCM02XxuUc8DU5XfFWHV3vZI/SVN4IwNTlE3C2kiL+ahTn+UodhMJm2l2BL6W
fS9mzow8iE5r8fSJvwPNq+645bRHcXvz5ygxR0r+bFJ9y0SVV22XhR8Nzwm6FZNHukDWwAZDRgmf
gyZp77PJgczLGF/x6lMkTKIil19/GZb9tx+prTm67hqOpmuOoc4/4p9+pDqgx6ljq/h1qupmo5lt
ujFZG+4JYyZPUZ+fHTNSv2ROSoKlFSHx7CA6B26iLGRH4ZhPaOt6D9CNo5sudcd1PJTY7FXNA+aj
WFZOSXDfNVGyv1aDOXUg8wcqAdltq0QYzwRJCwfzzx6ZYxjRc497rMo+Mg6ypCuGfftxrjzr46I/
DeZ8+blyxEe7NwBnRTqQ3ztQjkORjf7BhmmeX+uBgY0l39ZW9lrzkI9xCOQF1zNcecZHdxKlmbXE
dN7/h1lE1+dp4q8/V9ewNUPo9rx5dgzrr3eoVrUaPXPI3Z0Slps+VV3cg9D/cVwIlYQZ2JdijXaK
vKo7Fo0LSb/Lm1e71sODkXTZXSii7E5LcP9Metfcy7broYP54QcFhqTzONmGuG1K7KJrt7LajlZ2
1xe6QxA1aTaj/HDPK0jq5mW3hhLiIYMBTTk2jaxZDJWCLrMRUyxB1BMideplbGvF0U0KeDA/FRsE
h3fR5F08tQbtHmV8430idjyb1nEayng79EZ4zqNEXwMb7e8inogVRozxo98RomKX7j0rRQ/FbJiU
tyQIvioq4HNFd47oTU+PcLHuK1NrdhPAKMKcbXzRiXVeZAmuzDcugDLjn015g8hh1KTPpjsNzvWE
ovRhZqbgQj/ObzpohR5huFDhacxnwbfJysv4C2EViMk2Iku+WtpLU/T4/OoC2u9ciu0JqXZZrKfQ
vTbKKkBz86b5Q8Tkfv0lWO14Dgcma7cJgDDLgx/vTGdU9iQ3YxSsldpYak6ABQAk+iMS+N4xUZru
QLwZAjw12W75FWvon4qAmteosU83H2Nyl0XbStYt3foamX699fJmH6pF8BSobbESxN6P+WQ6J5f8
8NKYg91tOhtKJuKVV0y+IXto7jHkJj/qteQrK2u8wvQlMn/wfCz6HKicM5B/7FzirDVwI9kJ+DY6
9xV8f+FNxdKs0nExqhH2V/Ngo3FJs2bhOxjv5ji5vXoCLfnjkGUY0LDXtbfsUyd9UXepeoo0YHnI
tm/kOEv7ro5NcLab2LkdM6zZB88K3t0e1kc8CrYbXS0u9oCOm5sb4XvV5RCPPCcBH2MqD6SZTmbn
eU/EZLqFG92QIxpPilep/rrDO5K0JjAytyzOhgJvAElarLPTqTzItgwsJ1qXWnEmUvHUF2hHVOxA
/TVbPAI7YDt3IyLF/roQLNqUDFyEPE+eIktuEEGkSfhrPq41OQjCJzws6yRI+GIjsGVrc/KClc1y
ea01Om9uVONPsBzyg/Aq61zbunUeI9B0v35zmMbneckwdFUzXU01TA0Gt/nXeWmovLTxe1t8GTxv
bcw+Ctp8IPLWsu2nJBC388Cm/aexdIZgVZEe/6lNjm5Bhx3iXDFRG5nPlnVZCgZk5dUpJfk0GUgL
Nu2G6HfCFtKKT1XAtCcP3ZBF+GXIMrIKqooQD6Nk3a9cWEV+d5DnyPbrECBET+hZ+Sjq1Jq6yEUG
n83A6PrX35NcTvxl/jYs23AdYTmuppuOXCb+9IYVZYS7sWIVXxQzypY2UaFtXhZ4iwJkeusECnbo
2j3njtMeiCejXzC3OxFKiWohpnMyKd7FF+a3vrBGfGrZv7CcqG+EPqgvUVksZHvgGeGOaGixkVUt
wyIUBMcjUTvjaAZDdb1sqRUsyBs1PU0iSDeJrvUYLyThRnd8h7k3tl965I3iGRT7qT31l2bR5u/+
GDvrHmOgfYLu4kuo5leAcYRW6bUdN/P2JSGeLIG+n8ZntEvAsBsqEToOh7By8oc5L7kqstDcyKoy
NvkZVuouJt5VILysw/AOunwftXnxgEE2GZam/j6Oirb+9d1y/rYe4l1rkwgT3C+hk8b466+6KmvD
IYsZfOmCFidoLX+ZrNq7i9LSPvV51S8a0fZvQxuAH/BdC7ayoz2hkbPBErt/E92QbJ1WD7fCTJt1
HYB0McCXHLT54JBZO8iqLMm2QOjkamz7JtLj7MJ6B0kXlcemxAv5glggdrEDk0tfqsXR08b+WGCW
8dSM4hxU0XRGlCh/cnXxnXxHcytrwRykbIqgPshq2ob9snLtfl/NZ5Y+WzV/Muyt7A3Bja+NtKo3
vqunN8EMOQMD2R67mU9kzdrx7bKp+/oIag+opWyRfR+jyl5HRtxht5DVKE21Uf+NSd+a83upbpEf
I7Z5z3us2MVRTTAlUQlhxCpDjbibh9aNv7M9yJm1O9q3NlJu00KYuX2bV+apysW4L+cO2Svbtcay
/+HGyxv782OqE6MUmmobqslmTfu8EO6Rou561zfeR92vVrlVgKgVSn89xPzgUSNxn/MqsjZsKaJb
q3Ssu3RCeNdGYFHWyIMnZ9GZwEHZAs+mUt0698xwkdXgasYeKTN5QCsqOzk2c7/fmAqLUTzHHVSn
CLUMp44l8f7XP+q/TdW6MFR+zoYKE9YwDO3TEjI2RekYWqS925r3UkNqvm2YZX46DD3qfPAdNRZy
k71IEZe+BTXSr8zMcy9lquebmO09RkpokIos925KJ7RuVCA0uy6ZpluvG6pNgTXzBfpZv+iNsTkU
oUYs3izqHaBrUELJtHa81Nub4PduZKlQo+5ayv4s/bfej7aPcSTW4n94pf3t4deFa+mOZjqGcOfN
+6dXGgu4iT37WL1Hafo9y86E573bIYqsUzhjeSQ+R+hpvELxSKw+2mQpbh39qGGwdT2hRKNmIYvR
NIOIjXLcyAvIwbIDJZs5+uEdRpLW4w+od4fCQBmMAVorTn97hX/LojrUs1TTmKx7YqDgDiCM6gB6
4Ibp9dmWOiZzmx222u11CKiva9WYh/horizQmh2Rga2zS1Wnj7ojzBtpNoQTcXbxVdHsBCK6ELCo
yoMcm6fxdWwK3t9ZiDJod74ybPpIr6H7Oq22aIfyFqS88x6oCfb0DmA8IiQ2m1jxaja++271drOE
uYC6iNY7lypBjFWfOxAbIhycB9kZZI1/LiYP0c25IxtZ4zXeiBm4CPLbdlDn8BAd0VS8mAAif/2Y
2PI5+MscYLGmcQG22rYDCNH4HBlAsjLR0LJ9twaQ42UdEvzCXWAdKb39XJpevxJ1be2Cuar0YLhV
o8luZS+vbtx7iQqPhRCPGUtM2TxaYKd4uX1FDdR+bjXwH05uqkvZ6erYsHg8KhzmXie/C/r+EXei
8iRKYd8KP9SXLcrKX4G5w6gyxtepLkD94Zqyz0K/eKyU6kUO6JSsXljt2Nwh9xgfAn9K1ok3KF+a
cCEH5Hrmrgo3GA9ekbn4xHu8+udL46f3yD7AemQVY+wGQ8GNTBIvndQi7Of33F9kjraqFtV343yA
/vOjrcrM6k4ekEr5uU0O/jhXibr6Ou6jTY9QSmJN8Zdrfb5+aYMKYjupkz1/sG31FMAJeUsM7IXi
csj2ea3Yr32Ebnxtv3UNHLqkUyvUmjzrzS6xA4eyyAK+A1eCwQgiZ7RDr4SaUGfWpcsGNK8TqKGu
W+67gsQfQiEJj4nhYxcN3T+CPleN/YGFRx88u3nz4OhgX/S8fnYhCNxOZuM8AGcz1r2LuFuIG/HD
6FcdNnf4HkVIVyxZuIAwH9qzHDtMOHglleLBWmWsr5EMq/IpWcje6yFvlqYbTXcJG8ejGDRjq/8p
lCL1Tj7Jn3yIrGCkPW2xYr58NMkTPp3/qfrpci2MvlUpdGshz5UyKx/XS7Ecu1ELLI1yu1l3fW5c
RKE1JDj4WGMuDXOb7FULV7+Wfj0uRzN846rk2LwZ425JuLss+rn3ZLSWee0gNq0dXYmQl73OPFqW
isEHnMK4mBzRZECCmFiLgaJWozt5yL0GMQMvTJczmuba1ghz2tvZDBeex7XzQW1a+C2xfv44NbJb
5aRP7bKPRn2NutGT6bjjna1O9VLru3orq/IwZFq76Dsn3XdNMd3JNi0FHqxAepI12V6M7j53ivH2
o6kVEfr5bXTJDNFcRPbd00gV1wmORoRax1dsvb6Tb/QvrqKZ94MWnJrRHl5FaRmgaVBvwiHl51F9
zEwDtfI0pgW4fBiDy2g00nKZ+CcPabN7V1WGh9qPiDaQMtz63TQ86OVoHGf+oeN2WUl8Eg8ocC4g
BRnb5YoDGYWXkxY/6Lwj0OUf79guFw/qkLZrS+v1tayObhzeZWO5lLXriLHUlqavK1sYy4QYfWIJ
CHvZ1cbwTOMQ6h2rvz7bYRNp74Rp9fVedshD0gP73LjCmLWs+mohR8uexlZvg6Qo7zUX8eyyEf1t
bDvayWsBJAEiLb8mCJClyDq+5GmabTP0FHdCzYsnrL/u5ID3UPftm8CulRA1OngdbmPeDo4zEHsa
hzMU2PQEGWBxHaGxkjkosXn8GCGH+UWGi5rVgEw2VYfFcuUQRQiwJh/EMH9nSXXQfETkg5RqYjXe
Pst6Y41aQ4myJgEde/DSrwYCOmVsDd8wKgJYjKXmfTf5yOOkjbXzInVk7nXs65CEZ8617N8tksqS
XXHJsnTc8z5OUax4aWF6YdI3IABY5z8O7lz9aCtSk9s4Ey03INzcRUAu9xWrvqVUDkgrG909FSBm
VOb2OVB5LUvFgGlM7u201I9Fz7c8FT2Kz6g2vk/OTFnSlOGUqoT0TMxEdJNNKsjvZdFo5Tu8IdBH
gZvDpWnbN6i5VpKV7xMg/61XT8VWVhP9phg84GHDWO6m0aw38mQkIZc5PLeXXlGQd/LicS3bgzrc
NZEmnopJ7W6S3hQreRmtsk9qQrjQy3qkA1p0JxNhmbAFveHNxMZ4UdrSoGga7zByf5ftmg92G3y3
NDYYXuPhEMzD9UZRdy6GfWs5qlDF2awtUr4goG8Nq1BQ7OyHt1E0SACUixi/tWUfO+LJUlt7MTT1
9Nr4dYzbUzh+EZEPb73SvxlRtiNN4gPCVP7I4UZGBHTOJTv2YEGae9PnafU99tM7ZeiMu8kPMxjT
YrhkwOaXECa8TRzrs7av0nq7UW9y1npDUK+9KFlU6CeeXaFk3sLQYAhWfKWbOPNRyY/e9EB12WGV
lXLr9ZpyO9jogMV6eZBNH+2ypPZezx/FgvNThxkYynriw7bVYOHQNcVnJwmR7TEV72nMjAREs6tc
3Lzw79jhOAsDCgeZWNosv89OQg/uSFEeI9XoD8agmWe18cUZv5B4lmVbyyZ5SAHaYNMytDekIolg
tywZXFULnvoYwC3QlxgUSRs+odRhn+OuZL6i0/Li4cE3vudlGD4Vql6tnDHF88gdmtthPhR6hLxD
Vu1UL2tuVcfmMJdkpxxWmkaxFJD41rLt07gyGbC9tB4h7WjHSlenQ++mJQY6dfQ4DaTBfcAX30N8
MxrT+96JIFx4SE+Rb/WntQ9i7HoSBL5yEyXaQgCVPtg6wrEajLQOwUqj2ylmc7lWUZU3j2ONOszC
Xpvw7Z6aDAODquAxiURaPZUQBdcYgwVbx7fKp8xAzpJZ3cYthqpemhiJOjmil3M1tG17F6AlvZRV
p+3KGxaY0bWKoqJ7gJcI/mgenE6WeqsX/rdEf/TiSf0CFPz3CIjm21CX3sKvhP2YVHq9yh0ruIP9
l2+iflBvB6UcCPKP6k0ycpMSq0BiBT+fpaXq7QWGbbxT+W9vaWNzgpQnVn41amyyu2+aFvR/8Ggo
VZL8EbGyW8RYIzyX4RisqwKI8B9Opqer2Ep4AtTIco99qe+wWeQBKEzrOSsz46bwxvEy18qm4Jvy
g+wJFHCyUDRjQsRUTZ9s3wQS7SvVjex1tQzNRXTtgcTTq3dDj8qdO21klaxxtO0J6K2nMUuf0KMy
F2mrxEc3r4Ozrmt/MBl2L2GQ5rsCns3aQpjyxc9djbBfoaLKQq/bBUc9aPL7JmMGET7CNnOzXZrV
ATaznFC7lwa923Ux1OpW9vJjQeU+qRLwWVyy71cVMKVnExm9s92bP30upMB0Lc8x2mGjY89oqV19
j+NYDjS5xLIrtsKTj9TiyqnS+gW59BeYSfw+o35Jxtv96kweQK35JAH3ZDsEAqvw+aTAAallYGv8
MgXJ9STL6ZdOVThf/T5FoMKO6nt//qRUD37+JEBw9UtW+S+W4ivf07L76ZNg9e4mxVowlwpQonMy
Xqbo5aFKm80/bPLmWEcuk/XXrDxpNN1ULQJnAJD+HudpM68IFBU+hR0FBsKfbXzQq0x/TvXobfKj
+ozwn/4cGDEI1rp6HEqWPv3oreQguNjYGgO1vp4SNONNZIIqktUZMLlFhc7gxnEJZ1D6Fdokxk5e
EYlIUBZFTJJu7h3D6BxjQXPR2JXfEP0JT3nuZbsgwWeB1RrCH2IKj76b5IsgYkuZhwPs0nTAGSux
HuUIf3hB8617kP0BtiN8dnOStVDjVZSOanIzusGzU7sWgikGu3HV2nqVocxAQucItxR60FytlSza
xXEUgTei6iblgLyma+9k1WwsmKFFox8CZ3xgIn7WHSu7t+Muu4/ZcoDEJJPRFTwLSz/i4Q2z9CB7
QYy0t7++g5rxOfMwZ0JdVxXEaixYQuJTOCuymU3K2unZ4Q3jlgDhZJC9nZgYvRRxrAYz7ei2Fap5
sKqMHxV/K0Q7j0SzNYqLl33VVSe6L6o8vi8xsd47sWhII0YQy120RFWEibe1GirrMS+6V7Xjxdym
RnP2awe1lWLaJ4revU5dP+0mAYwzQBzutTRQ3pgIgZ0sE4cc8OHX06GHNHun5tHp56sVLQxZ17HK
2x57kucReLY8vS6m/KYgi44BF8PKGU6RmWl1TEGfvjg/PtN16/jguJm5lKN8gaCfxux4kNdAE4mk
5rhSnGhYDkQCLzoKc5cC8wWf6e300eQKMDHGgGibbJMHDyuejYm67vVU5Jy1o1laLyomukcff8Vd
bqTovc2lj7b/Vvr1ODtyf1zP/bP06Spx6Iot0Glyrepd3SneNgrCcMkGbZp3adOdlgbJRrRdvvpo
87V2WnWtZqzlabKjM/VyaaZ2t/1os4WDYNqolxvRT9/AgSOPWWuCJ89X98IgjDWJHqXqOnTu0X/P
l1YWtG96Jx7BjwWAcJQ1DRCYVKc8GWVXv//69/23hL9hsEcgrWbBQidsK/t/ShhlFpucUG+CN4Rq
wvjGsne1kT1C8Gq+W067FWOtvau+I5aBbhvnEk39fRVM1hayf37MUb9f5AAHFyCs+JHPBwVZ/5UV
gwSVVb1uTr/+JxufsyaG7QrbILhpGY7pmOJT4MzSVD8MyEq9T+OwitypBiLCwUwKPJ9tu9mxTY4X
ver9aFMHG4tv/OwWemp2b3ZWH6D2ATfXoFiRRoA8lab9mw9ef5GKVL3t0Qx7UMb0bKVq/1ZU3CAd
S5ldGqygTRd+pt+OTUVoczDx184TXvKW62jYJtIjS/IgB4JU6PGtCvN/gGoYzqeJiT/csS1ElC3b
JCtKnvGvySNY9CAxstl+wGLCFEmZH8nP+LORN0V7PqS6nx+9As45Aez9p3ZZlSM+xsq2RORotSYm
Xn/zRT6N+6h+nJu7EHdgNUVowpr9vYG4+SEQ7hvEAWIgtTli0GD7YuOYNb3zEJigywHm/EU2gdYa
9sykE9q0dMqL9Co2TrUTmjvk6IZ7tSh7xDQuIsq5pNLx2/SrFtWW+QR5EcUrgwXwCf8gLwLDbDzF
WMfJTlG38dorelMmSg4JMUKWnMAY4vkgS01t5gtkltv1p44sRat9IQdaPCpLXUNItmoLGzm9eFoG
Rtg92ok1nvhC7tu0Q91rPpTDG4yp+OHabxEaZZFcH2UfIBY9y5pjnuB5Y5UNWq5+oOHZYKjHRCt/
lGSbPMRz76fBsk321o1p74WPOk0/+cVBdVuCD2NyJ7SiIC7+n4PsnBwE7ze5ORYHWf/oViMkjUka
DCRpXfx2lUnZGPObV5sPKviVSGvTkzO/h4HRxLdTk53762sYkPwGs9YWnMLcO7v5IMGZkUkEVSEv
0pWpeifajeyTo8J0qvaoro4sVOZ3+X/7VK0b96Fn/vjUKB3UpTMIIBvpNKGgi0FjguTeWw3iB1Za
4Z4hbjpnWe31UXnTe6L4BgIMx27Qs3OaNV/wFzZOqMqbJ1myPJMdIC4ZVlmYbBMnQDiyI2Kfj41E
Xa5l9eMgz6jQdf1oUkk+LFotRial6ZVbgECIsemZswlUS7mVbR+HwPKDpV+EyQ3R4/iAhhcOgHNJ
HmrFG/OFLJK1SjZoo56jNkiOkZ+hgOUU2drhNqyqqKjWKTIbqEqgB02Qa4D41v7hlzn6GX2XPdQN
cet+1NX1tVq37Z2LbZBumF6+FFlF6KUsOvzoGBy4fXvKoulI8Ce59cnhIXsqnIXXmMbLMOjWuhX1
tJXVHHPAhTmN8bkMav+5YsWiuYn5kkxjB2H5L2dZ3SWFJMNys4mIC+j1V57mmxFw34tn5dU279n+
5HlQoGgZ3ssBKL2NCzvwrMsQut1BFDkSwoNbfAUNOl/AKRRnlQGcOiAspF/a0ZwWsgOo2B2Rkuap
8/wCdRkEZeMM9Hro6DdygCjRpFYIunQOfqrFMk49s3vsXTatHhpt7JyrzUzC+TKsEE4EZBVDYGPJ
bOy8UDefzRpo1twdOTFobov9StpX1toJxHAzg4vhfSE9pwTKoZSKc4O6ymzEsyQxwy/ifVAXKbxc
tzkMuf+DsKEP3TfyCcUdHmjjqSpL0lNAMN9qc1prYaOc0VsY70eXuFIBhnQXZ/pwr6OyeNeaR9kn
WyrNLkAnBdZSVold3Jmmad3gqRjs69AwNrGq5a9jVm/kd2ENbbcMmqk+pUlJCm8U4vr1IsS8yrI8
e9MMHmpcedT9EAzlg8DwSZ6ZaTESaIWAk1ADVFJM3127wxi8w9W43gjdQ2Svd9DoNPDqOKtJmS2t
CmEEpUPyMjPRNq1LeHKQW0v3WhhlASeha+HPrlH9/xnz94/gOlndVvOy4OMjFF8X//Ba1v/+VsaZ
ylABuZq2Ybmf38pC+I2bWu3wZJqTc46T9ox9R/mmtfhjdmi0bGU1Q7bDqnQCZhWZwWXfEoIc+5WX
+0oX8/XYxTJDEA+SoBIBif9PSTFtl1XGGG1l6dpbWv+QmkSm5K/b1nllRVrSsjHIBUJkfN7zsHeo
ywIM9aNZ9QhvorqrVoa2s03EOGXpo839L21ynJufcQ1djEpKVgrNmGQfEpy+6aaSyGPiejedXuzH
bIqMrTZ49mZsefNc67jTbNAzRhNlSN66tklWRl3ZN6WLoKioHyJbSViVWdk+DMKU6ZlqNHbfcF/U
LlCZDEh/4Tc5ighAujYcnMxktfIebSAtLwWwyk1XO5V1SoasRGsuLF70lvVHHTT4P87VsMhXvuFV
j346mXc8f6z5ZoDOaOO8lLs4bgbs9JzYS7YBSk7nnizv0faGjayNceueZalqHRWVMfz0Yhv56YVs
VKz0DQUtb/8xWJ5PlGqjzqdex8pzk5a3sWzsBlzHQ9+AJWto3tYP1ZK1Sl+8EAK2QQIUyY38SyLX
vSdzaRK8DbunrsmI8PIXWfgVLOGUDyhuZbZ4K9LwSxBN6e/hFL2ZVW6y7B88fqAOCFDMIR/nASHv
iadQlEx1vQtkbl4uXYtyDaWPMXdWG9t6aRr8Iz4WVpXWFt7yYymFQimeC7DjtlNrphsnnMo963Hn
kTTxnWGExpdCeDGKib5xMoygOPllzUto7miD6VTwYD25aubv7bDqNmXPhFNHv8t+Us/BekqwpDcb
dfZm8Pq1wfL/lCSsK3rNLb7obvQCy6tD1k8XNyRylZVs51tfRtgDv85aqtu+teutXbjKa4B4jRyQ
4B+11nujukFfPXrMQgI08wVV36yWzjg5t7CHjXNddKRk5o7WI+GLkpVyp3u1d5jStFxZqXAvUQ/D
BV3S57rKa+TLCv9JsDcofG186Wy7OI6ViX7SmI0v0DzCTRMaGYh8esP/x955LceNbGv6VXb0PfbA
m4g55wKmDKqKRqRItm4QokTCe4+nnw+guimx9+meuZ9odQZssQqVlblyrd9UCKsKWD9dbWcbOE+G
WjyisjRdNdgmsCThqjRelv0cCogh9fHy2CV96ojY35y2mwwr9Hqk2+6FdhRujAIn2e0Pw3s5GlY0
uNtNmC5mbheY+hFJs/bSJGizLPMCsKNdV01xonx+38Un6sduXQXNidTSz7vb2bgh5bDd263uSnEd
ktLNqT1aKoV/LQr8OBy0H5tMfcPqT10HvgSNW/D+cm67Qwg0T0l1EUzIMS2CQHuqp7ZBsgPBOYCq
pOxTCjSDrB+zcpWmCyoRXykjOVVzoN2li/np7Xhm6WTdQBKb3RTcEk2/bMdbQhInbxEEgLSU3eRd
1dnRCjURZuxa8shUr/WlHq/AyeIHkSCrO/QAaxDn9YyiM/y3TfxqDH/bDyjG7LHdRCOHSRYxHPVS
zMhYtjVWPW/H6lq/xOIi+D+Ba9ZjoXQ7A2kPGCwIX0G5DUn83IzhJyMJ4pdhrPc4FZeRXeXPOQbh
iV3116yMtcgu0wRFi3B5aefgWm/M8Rn3ne9LU0q/y4s6oQqGwN1E2ttGJR6Z3cAwkBTMWEFAYLOY
h8QAPc3BJMm1bm4XbVut0uEVZZq5sx0TGigzthDxGvn2GlQQ4j36na/b6ff7zBHrsShaSm8I8sm2
kDmHa5qGnqDX6hVrXBE2qyQdCyvpL+C2kInTovZOiIiVzaUZvqAUdx2EoBVtwQ2LYXhjN8UrqWlj
Nm0spjDMpVO0gPxZ+U/djDWFruSlPTSTAQCNhmQfNJEKzzorTAhEILPKvPwNCmqDH0btk7T6s22N
tTKJ+zC/YBAvnLZD26V6hChkgM6p+36tEeE8KGnRIUsazZXlObyW827BvUqfcabL1EuXiIMnW2Vx
jy+WDPdWCZ+VCQhMSwxtD2nlpsj6fCundFXgk9TPVoz44fZKTSj9eKVyNWhVdEHe60KjXUhtlVoc
Xcx1JyMMveTjkiHsNtbxrjWE1ReBM0amJvAQ8ed0QEKSNUm6Axv5eVq3EqnOz2HVdIcSB8K3rejP
Yx/OlmE7eiJUftABom+RG4V9s25Guij6gkaz7W6NppiF7r1dhLKhJmO0waVmqktOKVXxzYD0ZmYq
2SOQH9k31b51ZR2qM3oZKINFZAegq+U3Zqbgw7qeQA+tckerN/06jKyHJuudTFcnPFKgSBTjMO+2
XXBfR5zktHu8fRLKxRDAMtS3e/xcedRE32XcBl8wbY+dvFwFygSl2RVZXJyR5QXLjOzuvl7C4Vay
ltmJItjrYkbxQVkzTOGaa+rGWD2aRfP4fmjbMutRdePVzVDE8EdKc/OMI7nJoh/eHEpzmiOvu9ux
rVkqIhcbziEWkSbifCgG3TYkwByJehhCuhVSCtv+su5PbQiKadtnFv9jP8ybR1Us0PwqxCcR/HDe
iMUrC0REOwuN9RJAgyhV9U9ghfVdZFbxSTfy8NKba8FJ6JrPfVmgfoGy70v/nGVp+VrIYEibRjY/
Cwx7AAey7hKOjeyXRp7us7qvP7HqROIjr7PnAcPN7S5pqK7DmdEK4F7gMLTu/z7zJ2u/0pOoEqqW
IYukhS1NU0S60685L3KU0WCKVfBNK1f5g0UJTzm5Pjgwr3Ibts95unhPWo/MdYLBupPGl1nGGk9q
oRULmhRf9/J0xAkJy786UIjIyqs4adpjb7mKUcX7vCqjT1HxKUu761IJVV8UNMUnW4ChS1llTjz0
IGBUSBmsmlS3FGdUv6ZMZOjg5WDQovG56x8lVVDdbka/jbxdt4d+QjpZaaDUdBG2FpKvr+AbQ4Q9
haD0kywhrlUoT8kLyFnlZik/Y0ZngfRBwVimvolzlFmcRSmQ9nnTfxasBaOikAImXHvtQDU1dyBW
CicjuSPpgaq3PLbX2owTVzBAR4pRkT4JokHJHYVUu8CndZeDTHXHAH8qM8qcQJPKHVQ3cTcGmbJb
tG+9KhfHgVSLZ5AfdzSETHdkwCfHaCpib60/BkucHeDigpVZwA2lWmkj0QuhEw81IeYttyU1nlRD
wzmv7UmMl7sR0ehEwL1xjpjzofeiKSKnhgeOSfAA3lW7WTFlO41GSvdpV7sigmw4P6AlI4zy17RE
sm/Qi9orwqCwBaHO3TyUq08JaEAgBfIFEWv50sEFS6W4x5EhclC4mXwAx9YJB0OEz1uIZNQMo7sU
0qSTTTIpR3zdACHWzREdPhc9TIr5SXdc0LFHrKGy9YmMQbL033KxVs7AZ57DSNkbETGTXpdJYQfD
XPtkw8MuzM+5oj5Mia74YScabqoh30vUEjqJZHV4R+otNZZ7VnX5GTJ/fq4ZpOcI0dceRkaTBNVd
pFb3mtblvhZTqg7UE+nra2Sx9CfG3mNkYu6O77gZFZdS0ZPHRsj2kjGOmFrFrVNSjrxVAdMNjWpn
kQH6oYowgMNBD6ZsYg/D0F163V+AQXirmucOU99Ln5nLJSoBqAgGVXEobOcqwGVWhLm2MyZV86s6
eSjzYLwEM0nZFM0MU2qCQz/LtybrUZsh2TwiW4ootDzdSUnTX22NbKCcONUFFnxRA+iqFpWTMrdA
5RTjXFGNvR5BorizHiHfb2BDC9jWGYPF7sRLWJvaAzRN24yiU00W2xdyYTrO1vB7Dn/8osoT2GiF
r1EB4OrICsbCrOgBN4KfdIcGgYRgMeX9RCTr5rLhxILyTRxrT45lppd5mi5ikd90cBdxpwdfC0ke
eYxZ6dy06DFCzyOPhIW1z0KjdBFRdvUp/KrLyvAPw5r0a86AUQ0qgKJJGmBwKAp/IV2SWbPKFD7a
9xx5LR8FQP0EfsTF1TzBIihDnQnrkMAuYKnaJA8DfLgzDLZlE76gZjp/P8ha0i+L/+3d4BKOYKtl
SZQ+PzLJJyDn8kD3/m4RE6PC0TfYSZcvgxmtFJq5cxfVSm09QTfEnMxXRUi/9V03nfvRWo6lau5r
0SCCJol1IFKZ/ECIgD91sbGTohqV8wVtw36InkAkiVftEl2lrSEBNRjiS97L2b7HF0LztsU4xomP
QhkHtlwl93Ff3zGmWl5YjTn+Wpm2b0TlMc6wHUxUNMRUPUXDbE13J73V87iQxOlrXfSkcDjmeSs7
kSYOzhxKDc5RBqSWdbfR9cxrR+MUQkTChSC38wlvQmQjX60ujvZa3P0uFwtCf1X5qTRVy5dDyR9j
4Q6lquQhpQ/Zkmk95yXSdcrciydQIuqhCBnOSiFL9logN6ck9JoVZdv3r9qsXtM74WQ1mTePqJk2
QdqfZbHrQHhaWAiI1amr++6S5ZgD62HZO6jnpnYqmjFZC+kGKX+BakKMb2Y7L69///1Lf5lj6Ylr
fwSdrsqGYX6YY0t0O41aC4vvhSFON0NjVZg9BeroUGW4ayOZIL0ixyuvvbOqy+hWM5N/4MdIvyag
tj6oGRpEcfJomCJ9xMajzVcYVmMV3wHiyY/lDMIQNyVjEKCodYZAGgIaP6pqXhXwZNVBq15xkjH2
ETEezkHpWRLT1E/BnfTxMMOjZ7b7+8ck/+VnshZLAXXwW1GoQX4snEqC0U7wZJfvUpl9wwatOwN3
yJBjy0NgnUirbNVcOW0uICP2LFnCYzRLk0cOGLzwWJq7WJOfUfLvLxPusmipzMIpg4SfzIXojuMg
n5cRH82/f9vSh9wejxapbhEmpSlL1lo8/IBnkFLWXwCBjO9xw+9DTLWvVj/KLk59qGoEYX0sDB1M
ydI9aJFHtvuI2rjypTSnI3MdLFiM+5i1q/FKGCqbdKXlt8ac2YmJmD/q/45EtyJ2NKX7uJZEb47K
A4JKotu14UkyEWsI8PzT29zFcEQ/TuHSuqQazf1okhwbuwxhkhyDTdyMVl3s7DEQpmJnjMgXRxR3
TzV4S68OAqRLwng4G/pMAYS6KxxfPDz7MmntOpmfC5ViYASF0EmFuffmcDJ2pWZGLNzKwW2ToYY+
OFu7sFd2Uak1t8rY5ZDyM8ObMLraBaqaMIVbhHdaOJIOWzoIYkrtNmrYOUFFpGclX2HSRW39LKiq
dqkzAjJBwO9WMnHarOG/20YSzySPgnu4ZdZxVOPXnkAJms8WbE7zEc3a6lC1HfBb0hR7pljJR3Q2
RmX3m6jgg4uihtIMGFGVXXTU1+KUyvoUu8gYS8ZIPbZjOHkjml+OpWvFnYWM+cEa+hcN7cGcKECW
DhIMspuqJbS7BrHDgkgEaOoH89mSq/QQ1aNkz4MaL6QXCkerM2fGK/xGMQR8WGvEH0fRigqbVL9w
GxdPhUrFH+sGKT9hUEkwVUhuOL6izp3ftaWqH9ShXZyOnK2oSTcowq++QNDvyqVr/2Gm+sCgeevK
KnoSBvlqC526DwyqXgwsfpdG8F1v4ojwYyjs1BCsXQpkZyeJcU+VdhiudF0brtRQwhAzCU9lBmee
sWU3qcPdsDr0QfW7z/lS/v6XJv+K/dreHQl0GD6STPHeUD+QOyVRzpq8rpKXCTNFXDCw6R3F8pZ+
UmLzPo8H2cB4rKJ04lSkW3eZ1NrKCDh5U96vFoSskhkfDiXbKZLe7sAokOmLu/y2FAvLE5dI3i3r
8qRIx5ivP1M8NdewzSujx44h5x8+zl/GO4PigmYBOJB02fiLwIwij8uSTmP6Msb9NbBh6U6ygLs3
IIydgJnSnfsmu+lQQwMnMTiSPMNIk0zJ6TQGbEHB1bttpfLLZPYgaFNDAQSZDHfGeG+V5vMcztV9
SM3/n8Ai1sdohgevyFRiFMW0VAaSX1eMuhS3eYtlwYsQInyzIKk4lsbnLksIFZAv3emTPNmREJRH
ODuUh4DF3qE2fGNkll9IunbcFlODqFyEdgKvVxzlEbessme9I+FPYYegK41ubC+KVB0TEod7yQxX
wRKINSimWX4zLqKtBO0ea6BvM0ix35XUBLjSNZckD5o9ueH0Ph8a0mYMpl0/Pf79N/cBwbZ1RFNl
8WaKmgzW1fqAl1nyHuWEKU1ezFxuPSvVQ2bwANp3a94qcZWe9EnSPbhSL7OAUVQ/+cLcaqd8ajzY
SwgQj9FFmcTmrOVRhb619GRgXH+jmMIRx8JB6NQHyL64QULWcEEvxnbdZoNDUgXtkySsr5Yi+NKL
PWN0wKIKnuvnAF7PqenRIv/7z0r/+cv3Df6HoEU26aS6pH8YE5ox11ozLIqXTNNEFyTteAUb2MJo
ewiNY0yYeZ3HqQtOprhYS3indtFrUC+yk4qytstUK7xsTWmR2kW5B7EHDWQldKuk79NbRt7gWJnt
71gwT2eBdK/Z5V4sNFcYKk8IVZAehd14pfLeblQEh2L61sFSQzztM0G9mSj3XaXF77FxZJ7OcLPE
xwFVg8JSbK0yobuKyuda772AGr2SqtIJU3Kw/N0gorSLS1gPbqaAHl8ZTI3kvQ5BmEROj2mI3YbF
WvxgibV80vLCnlVdwNQkRyoFgs41sg/FuVtVj8LcqrGwRxAcLA1vTOuFB2HOapcSxTX4xfJKnu67
bokPLDlD8vQ6pO68qHAZHjIHILjsLMpnQkIgnu340uv9yaobvHyYfBADtykqptcZYbS9AGj1EhxP
7HzV4de1BqviurgiZrdOpl7GJ4pYpd2lqnaQomDyZ3N+neJepupQSH6wOroGcvES9TVSF+QxbUwD
pnOFS0dQ40vZoe03MbLvNKIuKHIkPETEfdZUqKqtGbhhMGysZ07T0CAqlmQPutrgabk68MomOTcw
Q3BjpFMbze1FHV4p0HfXGcGQjYzIEa23ca8GTfoA0N8PGnLE5fxsZkJ4ZgSvd1OIqncDtM5OZrQj
yI2LJ21tYEjbOLRW5zContEoemnggR+kUrtC2Fn9pPb9dDBQUx3Rpb2WYyCVk5Z/K/rmouqo0ndm
eDPis3WDWKrTSvknnCPKVyNkatevyO0bj4W06PZM6eFUiPLVpEny3SxF+9ms0puRNSaaZ3N3YFgi
vz1GIxZCEUxa8HoHPSb1jzwpsUWVW15CZHIC8T5fwp5U1WJa7U2I/9k/RPTGX1YVhi5pisZkaFgS
eMMP4/CAMyW9Tu1fdOxjnDSaieJyeFmm1TOGEgFdm2ZNh2x3Ml7ulZ2ECJ7oUuhGGDPu9Xj5lk+x
ts9SBOcTDeHxL2Q9DBuZLOuYJmuGipUT0/kZh0jIIEjhMcSFF7gZdqoXI+4vgW7LCjTpcJxNVwpn
5PvzcT6L7Zc0Kw4KoM9PSASUGAgW/QUNEm2XlNLrppoDa2SPd4ly1CZqQMiXpb/n7ZC5UMeYRfqI
ZQh/a8xjbQcnRt5DHoAbGsblaURUK139Pou26e/6RJacZbjPqXyhuzYlnlggoRQtxctkgjTSp6Hb
hwEFpXTtwkETXw3JMF9iXbvplqp5W8P8r19U49pNRe5biawYYLDuw+5/35c5//73es+f1/x6x39f
4m9UJMvX7m+v2r+UV1/zl/bjRb+8Mn/9x7tzv3Zff9nxii7u5tv+pZk/vbR91v2hfrde+X978l8v
26vcz9XLf/329XseF27cdk38rfvtx6kVl080ILPi/FNfb/0LP06vH+G/fnvEtwDlvP9wz8vXtvuv
3wRJVP8taisGVVv19rBE+u1fKAVupySJU4ZFptZap13tt38VZdNFiPRp/xYlRdUt/hNVldj0t3+1
2Jaup8R/WxbaDSKSWyLTlyT/9sfH/yH+9/a9/WcxwPW39M460NaJnhUeBoUSZkuqpfAWfpZZkxa5
RbCaGqVSP0WdY8Duq4VdMaFzcSPm/zDlbpJgf/fXPiwoUa0SKypO41VwYexGwP0BIdUys4NbkrwN
TJLHMj2FF2Vf3seVrT5VXvwS7uOjulvnntIxneg8PkjnyTWOIi5kDtY1C6nA0itPP32JP57TzyKJ
ki7+Gg7yaCSTGZaIXFER5ftLAWGWWgm4ripdjJZSYlUvrV+sjTXiVorYldH6A4tjoFYyHLLi3sCE
5Sjk85DZfa01fieNjb9tJaEF6WpqUHqUNSjMKp67ch9D8FgbDJCxgVTFL5snFrHn5CtYjDh5UmGr
t/poFcGo25I+V24NXoMKNbZTQV0PuwWPFTT8a+B+a2O2EWSCYhkSj/AWV8HMLHwmTfTKY+pG/rY/
tF2JrhW7lTjcFJShdmkol76uxctWa0M6U6j99wbsf+PjC6bvwqW8Iqqo/a3JG4oMYC0O74caKYa0
vBgS0bEyWa40NZWPmXnl90aV8Vz6CvfYCYx6vP5JzRjlQ1GjJrUEpY+DA7Km+tZuB8SiqPxFHWIH
9YPZIRwJ9sowgEital8d1MoXkujHlrVubbttg4OctNrOkWrP8U6BRQ1yAat7mlW705cmgdKgGFNb
FsTGDxAOp/6u9tlP+6WaWV42BY91Vh8IlOT9IKWdnzdd52OjdRHjLththzp8VjLbZF0ByThG+7Nu
yQakr+aQMEqve9uhrXnflerkSRshRAr1yo9cP7+2NkkXTgtYDD759q2YTXg22jzeb593+5TbFgAK
6nDbprjm+fMlIeH2xyeUsaz+8bFZbzQZehD9d+hFFKPrtvHNCRWqnz7s9hgkNcsO/By8WehbXxCV
1t+2YgCK+wFCujnV4c4ytIftXIbLyLFljhzkVuVbawWHYAxH4CLjT1voZOzMvnx422XRW/jzXl57
ArFW5W9bW++gsCcfRrWFzsjx7RDfOEYzFn0+tLAcs2t5Kv06QIvRkaKO9VI7AGEKiag7q9bQrutS
V4jqGCpQP40YgxhshvC8vXgBeTFZ8eQj+TL5I6ijtCwW4in+1tZth/U9v20t/W2uYSvwU3+toPRk
MHDoxW1JGg5HqMv2btAl5S392WggwHyLlc3bsaBV+MWVmMHihNn5gclQkZf0nG13a6b1xPvuh0sy
tUrtBq95Vy35vkTsPP0wTzEzAItLwcsq96yoSWOvZ5d168NuEcwUlq0Wg9JkoPiH6pWtKAHVw+0W
XVoMr8r6p/eX37a6Ni4OGHu9XdVEYMhGKv9Oo/K8xpZf/rw229Z2bMbvM7OLBkcQVOaBKK4XLoiX
2VptkbLeTv90ZSe+CIMAxG4drtIZxYZta1KTqnnaNueQeBVhE85vDZWdrxFThteGgsnq5s8T2931
+8H3V9uuWSUZ7KzAjG978umfjx8WlMTPTv7Uk886kncUyUGNfMOhtg5RUl5bhxEY07i9dyOkf2yf
d2uo6KR7KxRPb2dVqr0ZPKl11Hs7H8mmB5KJPPRUeHqinIPZ8LT1Rd6u3a7a9ktJ/vHK2+52Yjv2
9nI/3VMg47efx+yERZCxV0Rhh/46P7L/9DLvxwCiQcKSm+475dXKVSzSoGs3NUdthLJhfN32IMuW
vrj21wyqjrsdGyU697b13nw8lk9MKrqmxHuBp5ELQsgTWO8rluh1Xj/8f7x3u+39TLnd976/bX38
U+s7fD8W9ioscR7DLFOQEeVX0s0V2UcmXCWSPGOqsoMAuEENYljx6zS3NeM669UoQBlw5KaKtLRI
F4UBky6lMDsLQEFb7Cg3jmrTM1DQmMCWlSRHCWIdjd8b0Rh+3t1OFHH90sZV5c3r36H8k1A/huyW
rNNcQb5Y9LpR7pFv6Ru3X/vw1sjrBP2++9OxddZrUJJhvMrWbm8EoleoPGQk/CW3n2vZabUF/2ck
8MEXo5DeI4XVdGv2fcClXDzDOM72sW5MdsHcIrIeFaBkqtcqlfa3vznwa/eN7RdUq2XqTriD2eZk
lR7lBhFMR+pR5jYORRx3ntzhmxus8+WQt9Qats0IeQt/a4hqAazp4QKZvdxNpHYO1fBtezYayj3l
oUTg/NjKV9n6RLanpK/zXWq01/Cykn3YthrC/dprnyCo2MeURybza91G4W5cV7NpOx8sbImkMvTV
8HOU8ONt1whrWsMTy+hRcUco51NcDutim2Nrd6DAkEFzxagLy7+FvLp8HiWmkBbMgUuwdKtL1gNy
KzczXqDg8U4Y0qb+0Ob6nsLHkdqW7AP5kd6aRe3RLtDTw9DNBxU176sKG45IXu4xqh12yZz7w1h9
iiUCHPCEjUv+CsWDwrhFeL9y5G6SSHVreGWuzTrY+lY+/dh9O4H9h8MaM0VvNUD2bm3eesC2GWNw
Bo54HJw46phkDeHKiEix4DDeuE2kntFEsBxDhmUHXP84mGN43U1g7WG0Ey/LxK16bwBKzKY9YhED
E2ouvbaTmHvyOsltjbTN0lb8Y7dQBmm/6Oa+KNXv1STdFJky+KkpDP62VUO1seF7N+5aHPFzPgGe
OwvfzE/7lshgl7wdTq2ofTtnMnQMWpPt3w9tN769BiV2QjJIGhbpqlKDG8bcUq9NBhJscbbNXk16
vFmGzjXUnohIROqAm9arqpRoY7to25rWmWvbej+xXfd2C85P37OEpOd2zKjr1btARb2mYCRYG3Ep
VB7fuklnl2xpwa+AmK3zt2N40XC6as6YHGvH7dB2MgrHfg3tOr8UUkA8NW8v6/H6JTHpNWNgHote
u0EAVt3RU5jS5QgBy2DcjzrAO+ftWNe8hGbYeHJFZL4d0vCOBfNiJeiQcdf7iffd8Zr8mgVYIvOG
yR5GDyMiOoAEY4a883CV7cNk1ykn0KgaypmPxQuOM5eVWcDsuAfCcA+r35Y+CR61k8h2h/wTEL5o
2ncJag62HFBgIzx35+YTRkDkH9ZVUuImoT8PD738FbNCsGT7zPQww43SBzW5lpI9et25cCqTayPZ
dzK/mb0hncwBQzVyn8UZvdQafMB0XhIbLE0enDpSx5aja7ch/A7LDeNjmh/TGemQaYcT4rDT/eJs
OjB7EATrvi2hW3v5Kzigptv3kWMIX5rS1vj8dx3MtyTBMPV6xvY+fZSR18eG3kWSA1/sZ0mwVRy9
5XuSNFFuozmIy3liK7LTCTuQ0ypIHnGn58e+8kJQTGhJq9cmCOXPTXLTis/ZRdxV9hkEzFfTTq4m
GzQwzknO4iu+5iRf5nPrJq/zTvkK9gUBRle40RiJCnv6Yu0nxzzK36XbwhuP6ZPoVg81sI7pgB5K
dK0chkNnF3Z8Y3jkafUbFp3YXhzx+rtIh+o5ZmHZXUn4R1deCpgn3gUY/I62flYGt4KXRITduaVg
B+4zhaPr4qjtFiyUHNVLb4Wr8GX+Hj1Ur4DHzlCTIPd4+VOB0yLLbLQ8XO1Kvm+fVPcFzerTsf+C
9cxix/tlHzu8YeIQv7zxFbKU+wqZZNUD8laWTFmgmWywlshN1E9dcoijT7g9yNRFm51eH4KdJZl2
lu8pHtiW4eh3C1myzhG/q8jNRc78ewjQTPR0xV1md8ptPM3H/oDHCWIgkwGtyCOux483aZ1F8iqp
s8XmS3M6G7d4od8WR90p7vTJNwcPy9yjNLpC8Ii0TxnuASEyQi50js/9bgGzfLBuZRef0930BbOr
9rt8xvEub93UOoSxW03ufJelrm7tuunQQcEOjtSOS/0TLNDiqwKNctn93uVugtF7eqjKK5gZ33C3
rxbPi5hJ1/9B083PxncDP8jRQYMwJSEpngJCYcCi1xIG0w/17JyQV6ACdpJ2lVs+at8j5kEUO2Hw
W2dMrUUXMbnCmQMn+2Lh66isJ9WTqh6GL/O9VZ1lKLBnYq/b7Asi0/BPTVt8tgoHG8SvIr2yRpXG
IfrZYy+MVk14xDk30Z0I/1wkHyVWyrb8WEBKd1d37wf9ebgFVPtUH6dLLtrVaFfUBRKwTpRz3PFu
0G2I0P330GleLH4+kofYPL6wkwTwbKeqe94hL5+NLPod6aL42N7PzjR5Vn4ASRe/QKD+KnzLblSv
dFik3ctP4ff0vqYsVJIscHSbAvpV+lg/lifxdjU92UVeD8/PJrd9yCAcPGVH9eph/qTdCQflJnkp
atsIHaW2NVd8JeWn+9Ou9OqOrPu++dzth1v5AE4OzK/dPMiRO3xldYyBqjvZqic8rQJGu8Dt7N7t
7+MRSLstOawKktkmh1tLOOsBsDnS6RHx/5Ifm8bGODtBkS62xXPoMqY+qpIPzPSuRHtWdwDEgqSz
ZVa/oy3b8g4141vrd/yhHyZPd5dD+iXf405VObF5rSDcSNXNYdB0Q79oHapJKH/b5ZmfW7IjSQcY
myQZ/RA6n42fq0dKAqV5TJKT/XJFdcecdtp+uv0WHMIzK89DcVj4oWapY950B/E4rgD3HdwRsJ7k
vUXLlt36jmd6hGcIb9kFCVvQU8NDzGcY3AyjX37WN9ZTLSJVAXwCAeAd6XGELQo8jq8Q4tAcwGXI
s5Pe2Yde6tT75PcRBMRn1l6JgKKKU1g77VEanJK+h8j22XTDY30OdrmvPyBzY+4xHzpMqXNt5A6w
jWpXHRTmFDQ1XcMJSUcGTp94L/M1ijZf1Zv0c3gJ99FzgezoFR6jAPr+nBfNgoLiGnMR/zFs5EPW
HUge+YjrNvtICa4kk8CmW1cqQcl6XV3XRv04KnbcUkoDKPeEAAmx9YGEvWwrVYU1KBkwf1hv2bbC
dUGybY0aMpuHt01LxPgtyWCJq22yj9drcEEjYP+f71bSmiimlVmUdPi8lwCP065Ejtl4jcrCYEEV
Wb1Pve5HkzRi7wtKhh3AurWdaNvqi1BSQhJq1COsEcn+cFl2EQpcx5bMlTkKlBEWlZFy25xEco+t
VuGorqutihI0AedYU0EMzWHyI2qFoNoK8Hu6Qg4i2fYDg1MGfII5TecD9EzCabBspEJNUkXbVhet
i4L3/YakIwVNEG6DCpw9wxlIlnIEGtfGiAlrt633Y5I1IAPV9PguDG4s0fl1ynoOyxNWunUhYcmJ
iv4+CK/DlT9gbnwCvZCOSdS0+36NpbemS7WrGv3t3bhmF96bcF0Kvu9S6eIpDXiUr+uRaV21bVto
BjHkvh9UdewOoZEha7uuAnVsI0V1UQ9bOrhbU4Lblr5mgyHyiAAaAOTr0l0mKgFWGKSm8DBOnbli
mgj6qj41oiTtVIXxuH+Y6nk8jvG4E7TJ2r8nkESzwB441dcfY9zndlx3i5/DxnAUTLoc2apZrstE
njCh3UnDzmzbFcd4wE1Ru7UG2IsrgQJVv5GYbZHuq8bEtUilI1AHmHxLmpS9EpuHEMADaBdVe1wl
dL0hm+DdJmu+Tk0VFL3QM3BNLBO5g2/uvXk/NgzijF/FGc/K3JcG1PlszK9md1bre7FtrwxWPQqm
b4dhTcRtKbq1CuJow8Cot6aT1XbNIr0lj9+TybI8fNGAoduiUK484An4ytydWPtGjKz1M8pdFr8R
iia7slUe4WhKrNxoxDyxC3HsvbbRJW9Lq25f8Na874JCi/mQLAxFYvLt65XWpb0wGxILo9rSnGoe
Mf2iUkoXXJPOb82aZtWqhoNhKLm5hfaKUneBIywSGbotw5rISeO/7ZuIUL5VSP9/Me4finGGvlaU
/udanIOsRfP1e/lzMe7tnj9rcfK/RRV0D5qcOujCFRLyRy1OtP4tMnIYUHxlTbFE/tIfxTiqdJKi
U4hTREs0ZRFQ9o9inKJTjJNkdJEMWCYU5az/l2Icb+NjOc4wTWMt71Ev0FQQVL+W40RQM2KAmsYp
ayLmwj+Tj1tab0sRvh3bcpPJW95x2/7P53DJXdxmnuu37OT7622Xv6cccVkYd+Fo3SA/iZYAQ/lt
NBgdRCfyU+lWVWrbFgwEvlvOdjBeR9etqYC5ADjeLmqKBJWT7fB2FQv1H1e9H3u78n1/23pvJgES
XoNlwdAD1n4//uGvjmqCBvf76W3rwzVv7wwhZtHOrQkLyPU9b9cUUvuIsLvlCVl3/D/snceW28iS
hp8IfeCR2NIXyfJVMr3BkRnBe4+nny+TfUWpWlc6s5+FoASIIgiXGRnxm8pr8MCWEUMhsxY62HAd
lcyAd1ltVQvPbX9aT2WuQ32CbvLK0ByAUvKv1aZskD3hi2pfd1SranHd87K7/MMfDvCrj99sCwtZ
jUjd24hJd+/q1c31m1TL8iEw6jUcLhmJTCrUuOZZVdb3umoia8pkUIY5amMvMSmL38KDkJfsehff
3NTLtVT3X4TmAjfDoxzpVswsLzl/mXIBbw/JdPLibRKFdPPqISxzCDeNUZHgkKkatU21Ln+nHmnT
0SwkNYw79Zz+UErIDeNUW6QW1M7Z6MLXizFk/OFvVROTvwfSXeNOrV0ffrV6+VL5A1E1RRz2TuV8
7dgEmH3NAcejMdz02aciTvoj+tlQRnIyUrwTLOCvEH7Llu2Jbj1rVrmODepmXplFzUE1u7kjaIZc
akS404KRJsqWg6ta9O3Uoy84Nhgz9PHBE8xL5Yfx9z30NNibRaPvG1lrCmSFCUM3qaP6fd1qSmub
ucXHawbPVSU2mdCzZC5PJfTUp8iuoErAMC/kHiJMwJQW9mFy5MtERpcltsXDHtHig8pHqhRxCFIN
D0oZYl2aVvw4OTOvB04uYEhlglqlJ3PVJItE4FWThnZyFFV9B+tg/VadWAGXl75Cnp5weoLjDKTq
ugTnvS5Mz8whFYVIUibuIbFnX99efz7gHW9j1joZOPlAV/L0kU6jbC1X1QLdgn9aaV7fCjxOdo7M
Ynaq9AyXmfmjLi9KntvdbpnbR3UVEhmBqJY6mt5r82GiUJjIiuEsQ5ZEVhEjWU+cVGnRllXGMJYF
R9hXBHgpyZJMsrjFgsFWFUvd3aTtlvXldxnQ37hAPKElFIa1+lHqnthaA9mvNQ9q0zX5qlrBbqkI
uzIMqAhIs/xd1Rbh7rKayd88JyWmPAGxUaubq1zWY0P59AWUaH1Zqx0p2iKRPOwXWdFVn6kW7oNb
8uLZQeXwNVn+Vi1flYU1WSHGCrvdGhSNhSofdzLksVRRuZFNtY4ex7Mha8+OKsWrgrRqBrIWr1pC
Vq59Stgq62+oqrYqcKvcP4KeJdqu1L8xrSON5IcfdI3c8CwXqnVdFYtfYSgVfVOb+j78yHTF3UZl
zyPhyehbZHmws8LlFnGl7qg2RWFnUgIpmVuK93gT099/P1mhCv7XdViHEq4FMuB6hpfTVBACV6IJ
0HU2byBDhykneD1LtarOt7ogE4YdfnDBPpaoBV1WctSZq9P1FLzBUUu1AV2ltStxEKpU1EtsRG8m
6faH51U9HWXaQjx153RlqWj58gbL19jvtX0eWcb+uslGBqsG5bYzJZQjsWTy/fsCB4YYoA9oD3VX
SokAqYGCXOtkthy2L7UzBR5R645ElJQSW+Krsf5attIlCkWTeBR4hfHaHSwMHUyolZ585uFEjsfc
o3CR5KS+GgloUduCYv4bDcpkZ6IxDxSGhZul8PlKHWxwlNsbCxXLVf+9yKNangipLxRpM9003rMB
QG/lYc2HPhXQnCrPyXAz7jE1lYthIl3oywA81GVsnqqwXD7gl3Vbhu2FDOAjInlXxfTq9jfyRqrF
con+5UTAlFMC5kvMDszvNcBOzR7KZOXL6cS1sKVa19VOTkVKOSkRBhPKeTGOasEM4r0zMG1b5BxL
zYmvU+TrNjVjLpcCNt118qw+vq6qv7OSMNqbs3tSa0h00Der/S5NtfWH77k0hTGu3Y5+z50Hbde0
9dmUs/tJwg7MdnJu9PaxhF2M8Idnb3B/tjaDFoakMX1y8gW+MyoBg50sXYMMpFqjIK1my6zMpak+
p1O5DwCqwJCXcG85noyyENaoEqRqqo1qUcmPVUtDAZtBQxZNr3+jVodHC3Wwy5eoj9RW9UWzK8es
1MQXoGpdkgdqPZZfcv2mKMBGw4ydYpQBCqAk+XGp4hnVjFSQKzcmsqVW03zkJlzX1Y7X1cvHuYqb
1Z7qjzL1xly/U+1/Xb18/OZoyfVvHD8p911fXX6B+rsffuVlx8t3eHWD7HUgTIrHjPzlJAe9VqIb
1Hpg2mR2AyTn1Da16OWn19VFMGSqnVXr+rdqtV/q6Jg5K7VihxIdo5po4i7LWu2MWx5bVfOy9fo9
10MxIurrMMuitfpUHU/9ya92/uEbrx+/+Ynqj3/4fnkWatsU01OI+HCd36tJ/iJfYNV6s2qBPV4z
wDuQjNnFlGPbFeijWgiANNvAmb+qNb2PGd6vuRu18c3q77ehaZdu4p4KrdoP8B9fqJrXv7sc5Zef
97gjoD5YS1q0/MVylL3+dtW6pDhU87qPOrUGhAM1we+net3HMULnZqgPfjVahzGupQrlP9+uLt6o
ddxyzxjznZa6z1WFz8+QYddVqiAPWcvbKMy9XSujNAWQAlxKyKfWr4vLxgZr45Vfg2p4uxOsk/J4
+Ur1JWpd/fllo1rX52zaGmQ2R+Fpq0jA8a5GXWMi20CTyVBJRJyh29ZNjB4zzK6t7TTWsq0rz0OL
SqM6KBOA9mQv47MxtRtvrtvDYOuQgo1Gp7/iXbJlLHmBMS4yisRuh/PH3z5ezYZeQpH37aO/6Hgo
y1ZU586lZceDt2eqf4jk6KNAer6KqpLCpQZjmc16BgCuryn7mITOuYr4fgDTxXLoDuVCbVRYO4W6
Kz3jyYz8ZpfpIXKXcSSO+tTN+6EXznGSix5iwQ1QxVUTVt0xkXMV1cqH9iZJiBmQ/9CPnVyM2M4e
W7TbthTbP9uQcI6DhMFcF2qbC5JmYxkWUpyIR6NjCDSL9JvGQEFBLdNch9RZ8mFphNjmaji+wh/b
xRluyhLjje/wRIXSVBdGtdRCXaKsCod1NwTFOs7d8XhZmFl0aBexC1TfqDCvqPiTflCJ3UtTbdWL
+G62E383j7gc+aA8mGvEnG/YzIe3Oxuyt1Z/pj5RLYSRKoubQaKSyv33hcJ/XldVS22DwErZ3J8c
BBHr4Rj483B0E7vg/kYjWVy2XT9QrUleKn9C10alPNX9vSY/L5BECU5U9/y62imI7XX90gK7GC0z
jNHLbEFOD9QH6o8VxjEOvbvOtQ0UOxhyVaqc2LAAzPqfVU0NkZGa7LVy9K0NOfBed41ixBIDwIjr
H3bKgIBJfFA0MFX1lzJoD9PcoxyPXeIRhIrIVgj4MOt1Y4psUqNm9NBIGHBauXg59jXEiK4XByjk
LYOChBSpBUI4lBRsW2wGva8uHXg9zBKj972fyw192lZDj5dYIeZjBut2tMrxkmXGmQM06PfVfrEp
61/XVUvtc4GNyh2rQM8OKgX5/8naPyRryZhKMcj/nq09fBo/xfGPudp//uQ/yVrH/gvWuYHR6IUb
8Z9Mrav/Zdo8qrbkVHi6RRL3n0ytaf4FzR4qraNDiXNNAab/n0ytIf7ykQKC7WfpnsEnxv8lUwsX
46dMLZx48sTwAlwT63PBQ/iGOIFIerYkwMOe9SrRDtmc9QcNheZVUhi3aZxq77MCX+1qLE5G19uv
AkFFSsXNfEzzygdMvrzDR9bYZLgAbe2YGY+uinR6vunSWjvpes+0GPmJ/eC3wXrqsFCpuu5m7K0c
WR4HbqrQirOVtjAlxE7vSB/ZnXacUTs46kEG2gHprM7Xqq1nBt22N9DYgPHWbsOxPSAu4P4tfAzj
kJlEidHnBRWCcT6Wooh4BqFXXQTF1oeg/cBoV6x0twRBEk3pLhX9Yx0OyXqB8bjrcYBfdW0ibrs+
3C6t+1oX0cb02+e6nKihBtV20ToHxQxnO/XhYUmAYPih164Kb1VNVnkyoNrteJaatU4KA5sH3J0o
OIKasEf7vsXQpW2YXs6VvUenqkd3aez3o+Z+7pz5PbP45m4MvUcTgN390DUgShChGus0f8T1KMPg
wHNWZQIMCh9152kEoGTXXve+FcG3ukLi2E39fDchlLbSUYXfxhRh69zYpFJs2PT7eYvNfXGYEuRv
BnSPHTu8zadgQCS03mB4YaPmM30rEQK8H3vtgxbrD21pLk+5A1e7T9vwuYibXee50zqienQ7oNCG
RAnSg0iafBs5xxNV0i9J57t3jZdFmwBtzk2IwMehXsAVMi1ZV12EumPp1Q/IVcR/YMa7ktJ75eSo
B9l1KTpQ2tBRnlcs2R9U/VEsJZUetO5zUSdr3G/7g8Osais10Qlyh+DGMapuy3GjPEv+1h3wQBUp
epGheqBECAefEroG3nHjjuV+TAfj0UOSYdMug/VQA5PxwxejrLAanUV49KrhMU51klIRlPVs6nem
UcTIaRp3mZFWN/Db176GptE0T+twrD1geAsojNqLN5ZWoc7to0KQFFtdo7ZY5u0+miGOopJF5qHL
vnhV+skbsHVpURdEbuodManzFFXGdljGv4mvws3Q8qj66Pr1rVXeJ8b8BOYPtRlZtPTC0XxpsrJG
gV3HYxFv3ecfOrlfMItMWUn6+YrbVJnohITQ4XY5b4s8FTq6YaBXxbNXp/0mmlGChFS5HYfIurVC
5BkC530RRuF9dkbibzgls/bAyPl3pyNFmsbAkbDDA2vXN1+cHlsaRlpQCAaeHLOkw6bmbWzEyS4R
ZoJmHgvyz+SgQvxQ2mo0jgmzGxKH/VoDa/tgJOVNH7XiGE+fw8JOj1k1vG9TTRySLEYel2mJHnsR
zqn5O+whV6hIxK9mVRonrlJx1kwLY2mc6rIGIFNYTw+OCN6F9mTum7qIAUeSXEgR3Ft78WLADarw
Cm/PWVYV+7xftL2NWX21dNiLYBRf+xMQPFF9jPVWPLgjEbUr8oO+WF8Ltz8jK2ccPDq32YI8nw9G
va6LBLeScDzbgbXBkcHbdujUbSwAKojWVTvM6j1Un5CzxYbCP83IX/SjznwrKqma55GNwbVxwzh0
l+kLmJoZLRGrc/aROd7ksbc2htJFBntAyyrxPzA7+VJif5MCJTlX9mvelvGzYw83aUfskrUIHIRW
uo+QhuuEJgCmDSaCZAkaDH0IOMDv9wSFm7YrGjRg2maTZNrdgFXcKk0W51S5xqtbLPe9PdY7Hc3W
DRl2E0VCIAI+el6HOG5BeUReztM8AztrzLUZ92JTVfWhzlL7rg83nvQF1SLBSDLwSi8IMZ3qGF2B
CqSDRy4EVHB/Y2uwen2UCodMn3a1p4ljgSz/KjSqHhq37TwL0YPh7ucj2OjbYXDyPS/6185NTaoP
oNR604eGJtIvRdS2hxyfLbhmm6zr9Fueq7VwSAuZS3oGmr+JEoSKejoTs1qKW3xJi90MDCKow3BX
tzi0TfOjRcrvgTpIsS4CMEyxs2z72cF8z/cqrDJYYIkJD4+YGDJ3DcMnrQ5FDnPQd7pbO8NgZhnF
35YZhzsd/e6dUVFHEGZ6QKlp489Ou9cCIthiNDH/AjuLoh6gb6t11qMZWntgHe1mXjyGpzQ8R6O0
UxXVQ+e2X/omGi9h4U982p8IhkqY6NrxOvA30cw2sOMwLCVeRFX5R+qlGQ4Bymme9pRkDUbqGMgC
QoDX7HsJsvPOcrP4mNimtTjO04jEl9f7a8w+I82Lb3hZMAVK/fk0xaAsl4LXKy+Gd2HTVmuD4f1m
CKevS6g7z3F+xCWygkZ+bjERyhyqHYXm7rWmAnBfMS3UMIoigdzd1aL6MPl2uqmXqb8B3ZTC7kA+
Zuxm84wec7x10U3CDs/ztpiRI2JoYjUR9wlc7Lbb5qahbW2r+B83sHqcfnuxikxgmWUVDKfFxF4N
GfN5HRbnOprqXdlkgO6igO+f4mQLDwxRobVvBp+n3AoPuW7np6ZFlqmcIKb5zG0zz7ytB/r+USOp
DoV8PlccfuV0GrQ1XqwzPq/+utPRlUjQAmfsyex9p3n5pp+wwOysFDxvoTmnetbfDXn091DFn/H+
8vfmEGLd56IRaTSrCsXEbe/Mzqn1xnXUucuu8Gux9RB3WvtxMR4bhGuSCu75wgt8gkNsgpazhl0c
dCM4ys6+HQurWokZ4kfuz8RlThqe4pDb28FG2LhTltABpHuo3tjlxOOh9av0tkNodNOUWbEuwzE9
izD9yhzf3dfzU6z50Q5lAG2tW1r7ZCZ6f85q98Uq1ugU5WejEHtqCfm5X7zwQS0O09B/+/3g5cqH
8ueHFgqgQCDEdU0YeR7c6B8f2rE2Wi1cmuCpDeB3+kPonwK38k9LZ7YH3TbfVU1+QF9pehqcL8ni
YyXr7AwNWCECifUnPbD2WpGlFGIyomDckTexWZrg1czpjGhNR0LhCUmR5Dh1rrZPG/GoOdn8URRt
B/9fj56q3CMlANpub2NIHtdtDnodKhAGV/7aF82ANXw+3dYlfZnlNctuiafsbIYIu5JHgEAaL59d
yrqnzkEAdGqXbddat8P0WASeOIPDB3hWYI6JVIn+5ARZQxDNTXMb/Z2PnN7iLcYBS2HgS3bonqFS
dbw5D3Ag8k0ZZN7ec9pNHffa7vcX3n6LDIHtbcu5jeGCP/FAqPx84YslbRsjCr2nzF2wMk6M6a6u
6D0/2P0SPBSTv+x1G7XdUji7sQMvrEWnso37c0XhZj3bWvKUl3fIymqgYbN5h4OTu+nT6p0e6M5p
gEhHKX7w77QOBdulsValMJw7Ss8oqEVQz4gMbvAcyFCLqECgla13KM2MOYEzVKdsttIXQ3fus1R8
bIqoPC4DEO7CDIqzmwqKynr73IVBu1n0LNwRJd9odhscf3+N4DT+++m00R5CcQHpCNN+e5HGvIkb
TH6cJ2JERswEu+TYeGwXclkNYL89x/zgUl2jRoVpp94vE9OVZFjjUGnf5ANdnYYD2T5t+47YdxpB
WueEtXYdbiqvqrdF6gMBTowTZe3lVvcLGF14c0vwmHuDWC68mC6+9erkPXVJ+1C25ygfzrpXlbu2
igzoR/CFRNjvOjcH79d6n+cIWVZ6xeXF89tVM1n+TWXpp4Xc2nkY8o1RiXnV6Mmyw4+82JginzaG
SOa7DILbKo1x6dbiFpz8zAzHL+1j3RXijBFrDHhl7HFNmMeVSO8SfLA+aIbjwOZ6P2h9c457GyOF
NLoFQRXCKIvsF91AZcpKF3TgJbOXQIKO5BginrZO0Bm7R4F1WEUDCqLmtLM18OV1a2hrv0oEYjLO
BxdS9X5krrOdRkrijUCqE15peBhz19iQ7jRO5Y1pULENfVc7aARND4Y9xlvNb5qN1mXQT5p5TWY1
3rSley77rH+KF32ndQHmwl3t3pFg8jZJrEdn34k/9NRCzznAJKtMP5vT1H0SqbmOO6y3aicQh5yY
cCQUf4Au/XVoQTCjddMhFbcpcpsMf9/YezUC2VHxIG0GzqVe31G/v89GQ9w3tdbsEL0tt7a5WYqs
vUPi46bWNfcovTNLrzSOmSyDIbFo4hpxrCL3RsdP8p2V5vAn5nh+jCmYNK6CMunv804Yr+OEDEnW
tJti0mZmnQB0ZxOd8GHAcKXTRHFKhPfQVa+5iaFPXTPLMcE4mo4/QSqk5wnzfWxKX2pUc/IaXRfU
4gCNZ+P/eEbvbfQSXZgqJm89o8/5YsWAerToXAv4FFULaF6tCqTmvRxXhDIvb+aJKI5Ximmv2RJ/
gy8VKZfdxguWaClDFah7tiiN7KJ5DIArhz70vBD0vgWr4PdvMZ3Z27fYR3EBoznhOCphI3WbfpiR
isLI+xYVnSfHJTiYcj/ZVE7vHVsyKncMSk+LS9ePI6d976XasxlhAG3WGCxm41TvZ3R61kbiElEw
u5sspzlZiQ20O3jQ8gLF26R4cXBXMLvlUTeT6BBbMxbTdmS++qK1weG7iKEPerEvzeqlS4Sz11vG
bdXPWk0HGjeT6rrBzJ0I+/EeX4+vyN8/6Znlv4RhsSu5zXekQ1FkRtl2F5BAoWzciC3+RLAABzHt
iXCROfS1Hlyrke3asU03nuYGh8AAGDVF7kIHHnSrDHnARpvFSVuEQBCoDA99XuerCi8+DhwW94B/
T9ocB0ydpHdyEfYfPZiWCUA8XOuQMMY9MNrWk+msi+pxKDqHhEwZvVpLXR9Qkkg3mTYlL3nw7OLM
tmUShO8y1ug3vt1mN33sg/IP6N10L3wE1qbfBr6+bHId9+3ARaZONGQ+HOt962IMGc1menZr4vwh
svNNOOugBXrvS47s4hOiQe66jeLw5FkaVLnygJLVeMI7qH1CYH8mc+N7m2qYIG8QMj111Nk7cgj7
FlNkBCwYueKix7KBCd1kLETzVEJ3WQaZhWBvlXt5cGfWpb/ScFldR3rS7UXU5Kuu04q7dkrJa4za
u3gohy1eq0CqZoM+zu2ZZhB0lKXpnArzRdcjxK/LwVkFAYIDQZkgMOtGm9iK6tWSI0ow9H64C5BU
JZkMFh5X2LrbiqpHxscPoYOGyfsoCfNVPenWJuuRzipCmE5l5jOHbTFLSNz5keuwcdr0y4g703Pp
duneQUT8GFNFu3dJcUtgBLT0Ov+C/zQjbvAJI6R5AygRbpIxZjdpGVskFIMTlmfpXSziI15b2SvK
kp9J2Bi3tVzrav/kh8tTXWcWZVvXfMmKLt2Ghg2zMX6Xt5p538L+fggiC+BSk2Y70erIVOu54Bb6
6RPSaeTuS6bfdvotaMbPbi3cx+SdaWnhEcz/soMRlVjlY6x9jbsI3YamEacoc8JV6BXWfh4cFJT0
UrzaC1wvsoj1Vkuycp9iJYu4ovsOXwV45/AezmlouZsARVMrYvyd2hzOwJLHL9lswuybiuQmdIrX
Kiz7fS8rVpX+MlgNIQ96icCB8kPd3HYLNoZL6IhdV3ZfDSsRpzk3pVcXQLwljXehEcFURBrocQy7
G4A4yJrYWkH3Ws3v0oDHjuAowu3qAx6uPDyY1G1yx4B0RS9+zqHmHuziYzXlVA5drKrNxDlTI0YF
EOD8Shum7KGym+ceXa5d5qOlA0giu116XA/9gPTkEE/EZFo7H8M+eV9gMbMVxFDrXvhQ4Qo8p4pw
iFaOaUQfcsOr18i7emBzKnIOzVfyFOZdFFaYwccwdIoUFgOuCXhsDkhodLGxi8NOvBwKYqMnopUb
rViMs7Cj1yToIKSFuE50zQHaQUIazMlPbjUTBjJ/WvWaHRxyTbQ7owmbjZUYw5OBsIjulFu9a6NN
VkQof6L68jA5JE7tochu8hDmbW9bAUD6vOFCxRBbjRHF4TY26XXGYdPV4zO4z+zWFPOEfssM/g57
HxU2z86nLquaGybvz1jWQ5OYfUysNMyM43iT+fO+6pMvGfRtVDmEfgYAiN7PIDYUKyPoRO06dOfg
rI31cjcOKVifSnqi2TbBrG6Iw2JYeHh6iPq3H4HtmAc9n6cb3yBISDvYWXi9jKiP1xhdUB7WLThu
cKaxX7F8Lpr/wMvSHBO9H++yamrJNVnfshqT9HTCRMeei/uwiUxwLjV9mp02T2nj7nz/neG3xQc4
rcumyxx411HfHlxi98tI+f+VpT9VlkiaEDP898oS5MIm/vrpp9LS5W/+KS0J/S/KRsJVUupMZL+z
AIT3l2uZrtQzJw71LY+P/qktWbAAdKgDggmYqztoc32vLZn2XxSpMGrl9fOoCAHr/z9Icikt2h/m
2Lbvgv23bIJxiyYyeD/HP+E46YuoShLxKROsmknNvZaUyamtatj8A0C1LIr2cY7Bexzo0JQZ9cC/
pZukerCrJQJL1zOPS9uVwJAWREVTnJ3OXNcZIu0YfrY3nTHctk4tDo1e1HssncRFLu6/ZrfeaGeR
q0FsV8CwAJvFsGK+4THUvCT+sEzdXudWrdseurSWm3C8YfQXJtP1hbRm78OHRff8D8d+o0ruXA7u
I88hi4DckjcHB9IyGEbu4KFQRzsxlHtGP3wf52ibmca46uGQVS4Y3RSvwQCx2fUPz9ovEvy/PD63
zbdccvyurVTQfohfF4Os/Wzb3T4X7YNl4yBiMB1dt1hb5/DZgGbd1PG40eO8BYiN09cfjv9zafJy
/sgn6jaPNzQS8eb8p6Hr08zh4oNOxnelGZ5C5uQIziMEQY4AsTKrI00s0PIbBEawM3NHHM3QIyhy
C354hd3n73/Sr38Rpm7y5TKomv78RHcTrk8W5cs9TC4kBRI82ArDrs+/P4rxJkfCjUeXBNVICrIu
Qsrem8O0obDaoQ76/bQYKIyLMtk2k5u8qwJKEG4XHvWwCO6WFg0NczAO/aiND17TTOvMq81zZdnR
Pptc95TEiIz//rfJa/7DO61+miz4kMIxeSRteYV+eCacejDRI+n6fVt/9QK0uV0t+oIuH+yy4CW2
dX2Nk0j1hyfh35cdsXlEfCkxUSyn1/r5oEGUJqOwCJcSwPxk1f1sXenIu/z+1H511U3b9JHV1n3i
Cvn5D6emi9ZMjDTl1MJJUCbiNJrSbVeZRXnm94f61VX88VBvbrCLm04dOlm/F3PsrxCq2hBEfa0S
jLBQ1W5Xs0Wgjj7p749qyaTm25snPIiT2A9j2fm2Q56j1BXjyAttenqPAjSkXz/XT/hU5ID0TRuj
qHuqmf1tVY0vnWejj1EPB7oGf4Wed7oZMsfajom210bXPKSYAfO7zd3g0u+KfhiZS8syyUT00fvD
NtDib01oLZQrTFxUpmFNSuFbi7XQYU4fGlGSQ08dnHRJG5wpeIfdo9Frf9u1Ex/+cObygr45cwtq
NDre5HrNfz22og1dE+Wsbp+ZHQWVKX6E8Wwxx+GstGh47PRmVY84z3uD/4LoLkx5e34YC7TgJ+T/
t27xnLVdDfwO4dveM1aVKMeNBTsCIQ9rVeBptDIhkK7aZqnXuInfCW85VFO0qmsdDW7TOjumndxO
7Zc4LyCTi1E/BB9mt2VynfRUH5P3vz9lw/j32OWQtcANgc7K4d+bVzXxMzddnKwjnU6dre+X01ij
zI6zBKjW1yUpU8owQluDM54Oxczl0Jxvs9/eAcLYVUuincPya5Hyv65/NKEfbJrK+BgFiFTEFha/
aHHuXDTB4fIy97Ay78Xv0T7RPyeaiF7zidzG6DFOajWe5Sa9WTfk89oOdAqxXX7KfdQgeo3P7CR/
nAbxSFnuteuxEMP6DJbKSljerdnpmG84a3s6JUvory1kgrAeRHGsHx5xRXkVMNUnJDXKvI83pf2s
686rcLLnJiFHSHYOVkLRb7tBBOsSFkpawNdC83JHAdfalObIOGrH7xCpEgZ1jm5CizJ8tZL4ofeG
+8atgNthIiTm8ctcMX3TqmLeGmGdc+1ww06PpnjwQGXn2mGo+hdbd7o1iNL7cIxPaYvp51S91rG3
oCeSkYsesqOtSxWHpUtXs9NQEx20J6P0kAH2v0SN86X0mgfHfnHLFgHp2vnbNNwXKnofvBx0P8C8
mxyDvVXgWWhKCL6kGXpkXzCZSJwmxk2BfCf9FROXBlHnaP7DU/XvjotkFlErXTHhHS4KP/eRmLE5
vUNaft9DParyaS+GFP+LeHoJpgY5hEhfBxnCC79/ln95VIdR10FlVg4EPx/Vb3g6/CVl2NXftdb4
2JfZt75x76ZFe23s9H3qux9+f8RfxD5CCtp66Db7vmu/tTppQ38otKwn9rIHJGsw8Jyn5LnRunbb
fHIAZmx9/aR3Mv/jLA+/P/i/X1wYLqYMz32fsupbPfewd4YE+XpO1ys/VI0UFzK1G3tJtR0arUe9
O3jaV230/iRr+8aUSQZcHNjG5AUbJemG/OY641mBFTrFq73de3c+b9jWyvMBeg2TzbSIP+XMGaC7
U5VBZO+upfOkCpl9cod3idMbf7jpxr9HfX6NMAxhOh5YOOfNr0ljeOeU5HASnYiCdNlthMiu+iEo
g1zMvJlIyN21nj6sQru8T4NgA8Mz2ebR+FJiA7h3UP34/Z0xf3VriIcNfKuQ1DXeGkXVdWkvwKDb
vQkpG0EVUhESiwrx5V0Vzt+GlrxaW5cBKrdmyLiXvc+t8gknK/3cZsZH5tvh6tDa3RFs9wxg1sAq
1q0wFerMTaeDL0owc4t1745QZNhPCLd0AW6c8MUiO5i2aD8Ef7jMKqz5eWgUjo+cMzNCy2eu9iYW
IWmkaaTNyKLbi7+H2xliZOYF+bYAfg2uDsITHqz1esCXEhdb8o9La6Pb4MgXP2e21uruJ/ARaNmQ
+F+nSA+S50NkqPW3S25t8LEh64HI/yYNA+umx/5YN0tvG7rRsplsiGCNf/Ynrzs4JScc2jehxbA6
wesLuUZlDIH893fRlon3f52ybxiW5eFjpICXP0Z6gdH4+SzGFpFykk1RdIg8MpURxKGlNs5DV69D
B6OZaNSydV9AdS2jb0ksDd0I+Ife1g6E5zOzwAnlmxrdE67NslqG2VyPSfkhn+p+lcjJLN70uy77
rInxtYkyccwgbG/7UcY/yEHlFeVJ08H93DEri1peCpUVaakqaFHLiudPS0v1BTQMCAWkWDcmxcex
dL/+/mqoqO93V+PNe4b/0AikaG73IYxDIPxzgz8s6IHSy0c4oSLf0i9Iizoc0Azwkr6JrZjnOa9D
0t3//rc4v+rpCcAZpOmFDO9t1ydw5cExuG/3fu4N+xGzqZNtpu/7wEd8y5jPsYNkbhX3kgiAjpqe
Gff5VKb3nl+R6M8OCz/8jGsvl7RCKLQt5pPn59aqWTRSfjLGSYp6DZvos2PyJWgCf+qMfrjxQ7tC
8cIVGy7GC1/70gisohYvoBgwlAUGR2mxzUX8jcTzvA48856UWIAHg/shp2S/QiFlXllLMO3TCMlH
S7+JTLoo0LeI6+kC6x1f6p/o7y07+GR45avbJ4ztlb/1uvp9j1GQhYP7Oa6ttd2EX4WRZH+oKv97
ekOeSCcjTgzsogPx5jY7oCEo5dCdCjv9BHcK3TaJ5UXd1/rDROoXnaTLFBYVdttTGIufh+s2w32g
KY0WJ+/iW1LV69yrDnSdDwI25CqqohVVS3Bshf3y+8fnFyEv5wgmGqVQktb624lzHYR95QUApDCB
3fYD4mZg52wJavtiWhQAFtS+PJMii1ukLrqzerzNsQyhTqDJwmNJdVx8tZ0eUbhqctdz1CTbEhU6
F0uF3//UXzzo6HCYrocq+/9SdmZLbWtr174iValvTm1ZtnEDBAIJJypIQJpT/VSvq/8feR2sb2ev
Wrv+E5dxEiBupt5mjGeYTOHWP/8/zWaH7dqMpd7uy5Qd5NigcZDvg54/TJqzLYT4ar3qfw2zbkXL
H590Jn5QPgyT0Zz75xU1GMjzEYJPlzH0V93SQ87+0EOQurjeOfEJGDPdto60wDowZfhmAnU023II
cQrGG6siyoW9YchSYYDxSKG5iPlZGOOp0/5XCfTf/RovpMOl0+N1sfU/yy/Rd4OTDpxJo49eW689
l3PQSzeujoDXSeXXv78a//iOpUVCTc+4jUnff74aLgqLpOindm8h6uvMi02SUWiW7pXDeVVXevib
likPtf/1hv3vjtyH30IxTZwX/13f/s8fLFsjqQy7bvfF0r2Os/1oeHSHcUqaZDopZCglelf6z2xK
ta2bYICS6HLSgcT7MUZi64Nt2Fr6EAFPv1sWfFj//sT8wyiKX9CjedT5MPvOn6fGSHjTkrYZnyjN
fudUGWhksDpndXuhb/wkDq1jT+FHrkm/5s1PtU1Qtr2g1lfkzHKKfVkzT+G//1b2P71eVMi8UnS3
mCf+OMs6JIemVepqP/ewP1mGpCyInGPeLjLEteNdW8ROaD0SPUoGPQkpHI84uQkNkn7xMBf70nTE
kzVNn71Mx6feSB7TGBl2Up4CzVpOjZ9eF06acxM0fejGaGkEhea15LoQSOOC/AGKZZAGl4XFTlgO
lHBCn/HxuwGi4+ZS1nQICLb6/bHtuvd8cn4sfV4dNUt6L2aT/F4aAbuR+JpxjW3PDS5rllrqMxL0
tqEG+Pcn7B+eLz9wV3m87lFL31Ll/s9pk2q+mJ3SbfZD4pBGikoRPM6wG0vAosR6PYu0fyRe/YsF
VfjvP9n4h1qLODhy1BCK4zD5c4gtpMG4X3nNHqmgh1y1tw9Ci6GBxBYwv8pFTKRgMQ/FCCKC+aZl
NQ7+YOv/v6eil3JsVuZsI/7rylBDbe5q3272mZjvlV0MmybT9Z0YS0iJqfE+oda4zlV5lrbZ/o+3
6z81k/xwprk0MWsW5R+fcnMhsKrq+eGdNzubfnW2+9WHRPZGcGdjkqUF2hLc3VEOKF5SdB///iL8
wykD78kNbMLBDNsJ/jjeqJTKLkidZk/0QAEq5WgRVe637UbIAp2m/j//x7RCFifXH9caKmwdBBQQ
qNXL9J8nm5/ZVZ8sBj9zKIKPyvTkdqw792FiaBOJTj3lJSRKY2qCZw23E2/D+LdFBO/JA+KzTwig
fpDae4ngfdcXc7IZhQBZOVpoQs3u3BrYhFmga9vOQ4GQo8T47sctoDMkyNTJ2VnLJg9rUgdUJK7R
1uSv7TzMW69V8r2bgohI5vyxBbrIFqFyuALqtL0llgAyucedINL0UJiT9ZrZ9sfgps4O/VDJJ733
L4mxfiPbiN+JXtwjuzNMXf/GNEd7JtKS2czovAjoNkfGX/ElFjm8icqGkqsP6nExV8DkaD2y2Gi+
d19W5fcbMQ3uq2+99IshPwfm+gpmo+rFs0cH8ViNjoagLEYcWpT03H4aB9+kF8xw2+ZT2ouHZZmN
l7Y0RErpGfyIW1nuLa9iRAQp774M8hcqGTKVZbJcJ5PArrondLkL3miCskttTPLsLznSenR9LwQl
POsq6cNiXALgtt38M6VuK+ZuercrJ+fsMLOQuBB0e3qOtnDuqycpvF9mWi+/9AyWrp+DkRUAL02b
OHqvFyTsdb/rGRZmitNq2fhF1SPaZg+f2PgrxQ0T2eXQv0UGYlEaBVAUMZC9nkOCWSp41KzcXjtN
9ns8OOp8e8gj5Ha7IBwJ0caJK1d2ce2qqkNXb97dHjL82oEYae7zUoxnud5UkEz+und7LMac0A4r
5WTyI5lZzpnRo3u+3fv7ZkQgsKuRemx8XEOITj0uewTZXuJxFhdcIsw6E8A6SZxVBJtB+kP31FWn
xlNvk1vRvazkbLEytG/3FrQDuzyHp5sNyXKvVQqzRLYxq7i5vz3C5m++F0Q2HvwlO1TKPXdorR7+
vmkgKwpqlatXoGlAgoMYi/H7oZ1LcMdmbX+fMis9dF6xH7seGskY2/Emo6W6C4bmZeYViFLPS3Yo
beIn268iA07lq5ZW1QmY5sbSKJP1ukZIUhvat6lqHofcIxFWltqDoZgdB6Lbx5OGWyVx4uckzQhN
adtke/uyoMS/zJCQ+xbACVEZ2mbysvGBMkGNc65tOin6h1UtpsNMwQZNSGjgbFptyo9D3cRbo3Gr
SOqufCS9Vj4yYBp20yyWcJldxu/ukJI4J4YTRmEERpYXvOSzzLGX1ThnEOy+uJIol9LuUKOQMNy6
0/Iy2wSiymRYLqUWLy9mVtxpthE8FrpSL8Vbvj5ot2l+nPpy9Zl4+4b25XuCC/rJ7Uh28ozmezOr
JmyRrDEjt8CLViSvz7TE9xA2rfvbPUrXkV4DNHorImPsqJHkbKmz1yxehFnqjQAj587zO/euSHPg
47CP7C6ursNEzCHrNbUn7o3Aj9pDy8e2wcx8b5M6CWz+NYVUL0gl1oaHvqrB7CLd3wPKDL4PaemG
+uQTKpHxg7FL5xCMx/qCDmU5TeThtibZG+OqL+njx24Y+rdksn8MPeq1pSzv3dG0rlXL+6QiKTDU
VNFdWlC7tlunv1N31THZicMMQsf1kDiYd9qWJ7TsiicSNx9nf3J/FtIvd+1QEyE1ae0PZ3qBfVm8
WMLeWbXG4Bid8j4uGv9nn941EF7e2P9O0aSW7oAkP/vhuCza18ddiyo3r8FPDRPHquVX7XfXJuTC
VOZ86FOxqdUiX8pZvHGQ5G+lFfPXsydpVurBNzL3JZWAlETxMvVj/2j54pLOL7XdGM++CiqQ59P3
pFfxdxBCCIs77dftq9wW4lK2OZrUuDLDsdR4NZi9PnKRAfrmxk9Y7uKnuQO5WaWLfcpZgYa1NBVe
056oeIZLh9o05u8BMPxQiNpi31bN33PbyXa5p39M41Rsm0q2T/2UGpfAFt9UOyAsX2+MNZBkqiCf
JEnWbRHwMXYuAwzgJZz3Zv0SlaB8EmWNT1F/Cwqof40/eYfRDX5MVpnRr7l8Fs2M94iNZgiv5Uf7
yQs9HgZt7Ln4+PiTXI9+3AlV3q7qeGR+JXCpvY+m3tqMCvR8MmAL0Px65xAJj0wrme8Tv5nvb/eG
lEKmyvKts2gymuHyPaipzR4meHjo/l6C1RBVDE7AaCwxT/pgGafaZGLjNd4Suppr3rkG196gCbDR
zoV3spivZXV69WavOiU4KE92jemkxa22HwHG9plTIuoz20dTYHuzQJudGnxNp8K1eZd6S3p/u9hV
Nn+aypFGP9aX6+3GYW9gZIGOABaGlx00Oz+BgGXH8fsiupObkmcqm89KG365MazenDkb/4ETtmGg
eamK6KiDsPKmnbC75EQGbhI6pQGdtSruzHk5ECuO1M1GAD4Ee8uqf4ss+5ZlscVudyZuTHxqs9or
3MkkadgEI9r8FtR9w9TuKg99F5SszUDwdZu2r11DZICpfsvhbHMdp4HBNm3/HIT7TSeyNGT89Ug5
j+waSYqXEWmAOJG0AGpIrbDPft+9mnP3sKBZYxxyn2MF5arLZinGedx4G8fLXn0zPtiL88s0072N
BXEy7+Ih4FjTvsoB5ITp/146GPolKEAtQZfce1jsFInkk97VW1ahKMUTFKhev6itBlOMZkjeGdXy
0s/uQ+MOC67i+pip5WjNOXpddMe0THk9HicMThsJWt0ql30rtN08mPsscUMnZ+XozZ90nI81FINw
9pS9LWqbCWQxWzxtlKwO/626pFbWSZzrhvHs1t+zrBm2rnS+SZsQpL61IVkOMVWBw7w2LvSwFf4v
30CtJ0RB0l7ePZZB/M2dlybUptnYt5LKBADWOmT0sIkhkav8+1z2/m5Zxg60VnHsWpAmlotgsNTu
xTS9i8WNnGrB8a5m/kOW8VbW+pVRCexiUkawgXkLvWfQLr/TURBLO5hHQCAGOHCWKo22QD9EZBrN
WnMxMxgtKELWoDzrQVcrEd8htXsw5DY3f5i9f51bhD+Dw1s1KzB4m5lsd03aXEcP1ac+GSpiVTVA
PxyyMKnMq6PRR5SqFpBrTAyjLkeC7X1q3QCS37e+NIzBmBtxj2ZLQJQvKvI2oEOGY7CJXXdnmzgr
s7IjFy8G0s7gH6hF2iQoPzXS5T2WFu5y8dKhv5swOhCPm+ybsTqbhvgOUadDw+3cMQn8wtmLbLrY
tH3x6Uv5ZbUVoJMFwn1PZbHxALlnBa+xPbQvMNfeGqNGYACR3vlm3wuNZXQSDJx14xROYO82wtR4
gmuM9Rouslp2p8CPwMrVoT72+WWIk2gx3XdUHARJNE4WKRcVb9MPXHYNNzQkCLRm7s6o6fNQ6tMP
x9C0vTeO99hjrVCw+cSmPZ76iutSPXjHwhRrRDkI9EQn+6fpf5VcAGU9i8duVveDzNNNL1IvJAJw
OmXjPJ1u91pspCoJeiLvufRMeDTGJalP9UoLEB5tLnNGNM7YjnxbQwqSnoKSvIBG99QuEIQEVToz
Y1+W4VAk6oQ7GYCA2cKTqRxG8LcHcag2p7pLzhbeyj27m+ZkaIi5x1pvQj3ImpNJf1NvirE297Bw
Lt76Axt7rk+e63F6GmDRsKcBDlMMxitidG+/e0qUcWR58herAXGSeKVPLr37phRtHw5qMDmuiHHI
9aw9OY20kfetsg81LTtS7wjszQ44KyEXxcXHkNTlzkuyZlMMfXXq1ychkywXYHY6bFE0TJaONx+q
Gbsyy/ZiWj3LUD1ZAq1/gSbwzlcuyW9uq4V+0B/mGtnIOMb6FldGe7rdsBeMvNYMDkoD0QCw8ag6
B7MXQTXkRqTs/xuFJ0U42iv27zFq169uD9GCn0Xpyd2iipPADH5airQ8+dPyhvkXKHaPsIxBVI2A
3m02VbyAepTrs9y0bYW1aQ32dsvyuMR85rvCOkqfC3+q56cuUfkpW+8ZY7pfnLQ7ZGWPpjauANiA
uLjdVAuMYrs0Xso8KThOHBgD6x/KPOCovN0dHbljTOcdmnJOTvDr09PtXpAuB024dEGjHbW2MR5E
Pew91RDpMajmNa3bKfrrSy0N8hNvqX5rW86CkoIuD2BQrgl5ut3MmiNOU/WaV0nx18N+Z/ub0pUq
HKF3llFnWy29BrkJRd9rd6rJPgwa0x3LDB9WzUACUjJcrSyAwO+1l0bs/VJBtS31kY0n1zXD4+2T
d5Z2MHjFNzW55AeDDm5nrpmGS66Fwtf9S87E6pJPK7g/0Ouo0WqTDzm4Pux6KkrSz8U34hNDPrXL
M6W2RNRDUtcjJ3Zori2cxlqwwD72/Y3N7kFr6FXzTP8F2mLcGh0H66wHv2ezA3CZTrsMC9o4duVW
BUYK/m3lCRGUDB/vdncRNmkGN26se3s0SNYIv2Fl6d0evSEkncaQOytmVKHNxm7Bf3G4PW6laxDg
7e/pbu9bCE7W73+7uX372z19tOwtSFz/rz/96+f8dXv7p5WGdL/oAa3+9eDtH9W3X/fvb1crzw3N
lUH69+823X7529/56zcBePvqmOQm3r7v338xjVN3N032a2UOMDVvf5ppzqF1Ji7TCf7qGyf4di83
IQb//eXt3u2xP/4eUo486vvy++3x282YrPDhv/8teH/AulN6f3sIYtyyU0X1AVmAVtknt6QIYDXe
vvz7ZpE00tXS8Grf7nKm94DNgHX4GERIH1SHtMGXEZAIgQ+5OQ+6Zl/QULphvTgtmUey2E+FEYf1
5BEts+4CJznbW8RxX3hSO2I5DWcLrOsXFyKMpBzOmHjTIyitBbZGbz105OpCsS2ni+vTicMKjAro
oBvVBsberjFtjwiszGz8hEugQwkpWJ/i55NOqPVse4X+4dO63KeMOuiznwrvJxVbGioO8k1TLN62
LUh10m3OHjfLP9upuyrHfESwguxzEnkYp/FrxcR+o7mLFumL9xZ4D46hR9XUfMTktN/Fc9PvPNOg
+4+777mkpevVuJGDC3SiEsdULe4e2NBT2SEuKpfmQGv1sMxWJIJhJq0sBpPB8MQyunOucpzLvT5v
A9R+lhsPm8yeNtbIElhUQaiGUm0Hr1BbXBEf4mkcmkdhx+amtizqp+TBqqYHUxK5bWPXLzS4H7P4
HAYj3qcdjYdvdTg5oFgsDV2FZIswobCgsWNYxIyFiZiiQiIrSGnDziDE9FxY9c+pv8dC8y3OmnGv
Et8PGUYGD95QfQylTKFQN7/rpH/Wumbe9TrBWqKcTolM3wsZaYXyeGVXWWJvh6ZKiYtq+r1XlcEp
UWgTBLWRUY7aoTc/3TI2DunwPUW+9S0xKGdqgWFjtYwb83EGrnGdLP0cBGt0VSAFgRCVCPUGWDZc
RYPL81XWvys7mXYtLXBkOEmyyZwqJ7IRYMKgr2y9RLXkeekYyAibMSBkmK3KGGsZ2VXTVHJo4+UT
jWN29TDq3NkYlIphAtvnDOOjhfAMb+urltctJo5+YtfRU+3YTXXJRX1wBls/zpk4MHp60fgVTg6j
jw1IA9aAsT/tFju3o8qT8aE163e62wECh1ntE88c7oW70XtKvlJjLV/3XbItJ3IBB9abCNIbNorF
yieq6N0ZgRU7xXSAPxDPNDQz+Sli2Ej2sqd4eETHFFCZUBsgNTi5yv0+mH67yebNrEE/xE8o+0I7
Lgjqt2Iq8TO7ZX0uoUOxNq6pgzNGtrHVbhYmiaii0p+edLnCLxZgHanUuWM+1Poos+zCV/jpE9Tp
o/9jMur8zv/Iql7dN/FexgqmiGNCGmHC0E6aOGR6ddUN1B+DQ/Bzm5ImJeehiFynxeOfA1RJM/tt
zPWBDD83XWNI9WvPApe2AkKKeLUmxKV4+5xQVjROaUWRqpIy35JyGmlaTr4L/4/Qq8aRMVY576u6
f3DMXO1SvknAnOvY9+3G1tuRdw2Bc3MJ/QX0zTU3WQtnOkiLxMUUGFcczLn+vmrAak1RjPDs0Ncx
0c+Xr5JVslaJn1pVf/XjZN/1xqJtqOTdfeEi1yqWOkqcoOBjxL/HlGjuNCP9lYo4mkoHX1snKhJU
A+9yg4dAxmtIrrlZVdlJM/c7o3OC1YJgm0unHUe2muaDqqplLzsB9cocfwtRzY+cgAhhhp7M8waf
ushkA8iQFBm1FO4R7tHGQPF9KujdE7cBoTVQgFm6+WJrMLALfC3HyugBoyxacJgHgvp6mBNJINOn
brJ+x86lqq+tZI+jDY61ToLlw1IZwQUmzrZYHGozBX759ikarTUldzLuvUTRxAVDwY6SCGJrRpZJ
oXxp1ptxK1Ob0Vy5soy8wN5rjTrfkBZ/3ZicjZ0VfOHNpcBiCbHTA0AZ9JvMUvdek56rEpmKI+TW
Yx3osQJkONiQCD9m/alFOH+ioZzwv7O/KJKYSD+rhL9ecFKt1aS5d1RyDDAwwsMp0CNoJZb0ZNyV
WPQIEoJqLJpjF/dqM5XvtiGNbW3VmNX91Axf2qF0oxwRFqMtoqZSP40IEMVYaHJaa7NkMBSMB1vv
32fibY9ePPC9iq0WB0DSA2jqPIoDVNS7ujeTrd8GYqt7XX4SVkZOViowWybtr7EYfpn6tBUZxU6p
A3lVU2lQJ86flWkdZxe7ZDa7zEL9zaS0+ozKeT9QwT4YJjF39DKbHukm0fEW6hq1/BBmYkdSlK9L
Jy9pzFIjGQu5Z5ej8XbD6FH01SFh6hWhvFIzgRScsnmKBZh180+Gjc6W4hbtjllutGnB4+4G6lSS
cKzMfdmZnFE9n8yA72lxPN43PH1zek+ZOkZ1T/IEbii5LTIDyqv8zsgb81EQ9aV1Hyx+gLLWyxmp
i3zr1SOUtop4M0QWu7FYeyw/n++CXCOgsZ8e0vbUwZXE6O7fZ1SASa6pR2XVv0QW8Kazh+wyZe2P
rJFiPzN8iap+iBymZjvq5CQUFcI4NQPCazLjgpe7PFUgr0awbCeSA1gZcGiHSWIv0aiGuyGd4MUw
qd86qJ/v8RfvWgu345Kgn5MNtJzVEgMbxtjNP7F0FN8GFkihzEp765UldBZGXsTQI2Dzu+g8oRGH
t5P9Ho0EfoLh2hs+Eyx4cusjzwNzb4+KM5ZZ18FQS7zrvBGXZKuOzGXmowOq6NQqbzt0dXzUioVo
Nn/60JzAOjWdDM4gQrGSoqlEjWWybCOgd+Oh+7syCtDPWd5sjT6WD41ND0vsN1mC1eRvtL6SD49A
7ReAYI55SBwJe3MxdEzi7mQecG6pByv+NiireKpzousA0D+gUSif0MZnkV92XWj0P1Uf18/EZvaX
KRU/+bg1z53fU9Y7KeCl+MscZPFD9ENz0mtt2urrlyjjgE+5ZnZnDdV0THNmDI1HIME0Gl+ayE8+
RDkVTOHQON6PYm6TVQTIlIR0RGuupnsfTx72BsIdNUZJTizlwTSbMcRautxbPM0bR9rFkXhvYrL4
RvtAyyNyod4cUidy6Q+PNX7LKzvTazfVxbOAzsgIitBWP//qnG4A9qaSyC70r6y7l4j4z834wUCi
vWRgKjZdjrQyLYM7WfT2Fou9uZNiOupG2/Pp0rFvaD1cNpZZIwqYfYGoh90WZefcALcgyYwlCc1L
mcTiYNUuRztlisMb9043fwm/3znzYKHCAzNki5gGN+7eTKu6uiaMFsdgXBgX3XR02uU4yjKaBGYl
8s0jDcDEwyCdvT1b7pGl7WHoxm/AurrrTCYcVxBjiOqK7Pek4OoaOx4AECvdW7oeQAuihh3LH8pM
STpgeImqMjgUtfnhdbp1DKR1mSzGCNZk7dyxV3t95bjm7JuIHEhp4n37XEzJJ9Y6BqKeN+5glrm7
vBz3OcyJYwcfNkpyYFJL7/aEF0Hyi+M5Z54w2QerirwBEBV7FHk/cOoawnAeBbb+jQ5kZVPU0o7M
komIxgoMocm8c4VNROHY9odF5fERKc9xSXMzzP0cWRUnxYjd1mJUFToVCTgqc+aNG88vaWM4JwvH
wqYwkTKnUxFEpa/y7dSK+snIix1EeMSpqFv2tUtYGIsqwGfoHe8DxuMrSwIQIIs3Q2+PnEjgRRZ3
YPAxpN+wUm90ZNWtE3waNhzIwWIy3FoOWBFB0TdCbzTpsrc1cSRR4nMZ1Qtb25l2fzEybY6KHg/z
2n+eFtpZ5K4xSwJHvJmMWI+2H7wlYzxclLMzUpk+JBNmkbwndYlFe0Fx4TFRqenu6GjVQUesbU1A
+Mb5DuE0jZ9sCQhIHQXmSOwRYaI4d6djnMGJa1pvjkYSBMIxe5Cy8a6qcbeIT6bveruNpdJejYmt
jKce5dzEkWZNv2ZqxXMJ52cdrp19GWN9Ro6z54WJD8p+jSsn3mki1t7c8Xfsle6rIX/VcxHvAmea
z7Y/+EcFlttEwsxFHdhMWuKAMezye1FO7SXuMuPbMD7XmYkBAlnCJZXAaoqOk4RR/j5DcPJYpD3j
oVy4lyG/Oj69XELqCKvwBIho0XaPMRXM15wr76qJmQm2g3jVBZMq1ozqvGa8ACEdTGKx4CZab1o7
6SLlLd6GsjG4Bvoja69zMeuHRFXZQQHerNNOnllRzN+UvZDspq3cB8n6ybF/AKzzH283jO0OQIY+
68pieQefDBGqBymznTEDJfPzEsvpwvVg+GYPhPGZ6dvImJip9cCGJkWV5mlBCxwgLugLNBWiBuJp
tcrHysqMreb1I6Phnh37kluEn6F99uuR+FEXTg+kf/VA6FLvRAHaxZ1dWvPOc/Uy6tNCnq203XWZ
v5xKBsXkWurWBh4Fp7Q2sM5xWDc3Tro35ngEMcf7liVlIyf/jHeUdMAE8baox0/RjA07o8XeNWtu
h0PDWsEgDIe0wVZbEJrRp2YSQSTagNTK8qR+Kh3Bs7S1MC2dZ6IFZ6tMI+XU8Zq0QP0eE5DYaXFy
Fn75AEdRHFIWDExA5y2Rkz9YvnOK2KWIJimL0BXdfG9VsFbYjxAVksf9ruyl2qYzyyDD+UCLqh2d
tPb3kyHu0Buo0+1GUySh1xNPDIi44rGACusivHke+MTfyaHtcRHow90s/J9lnHxqmDcfcossKLqm
I2KqajPH1kjJWEKwzYoinEerDytFQnjQuMmx6JJpq4om2XtL3xycGuhB7DK5m+eJ2Wu67vhB7ThO
1Mm43Xcj1WEj/B9Lu1zyHlTEYo3qRCxWzVKk/IExtuMtEYhdqhkfs61T/875eNfRE++l4TehdItH
c+nVtQAhcR/HFSxLwwznwnKiklNoX46ZHg6u3KAeSl9n6MIcknm7szQEfLEvKYXkCHSXicS9k7wH
5lfjDdZrUI3o+tz8Z6XhD53sSf5krl5vY95io+0eaaxdTm8Mf2NqNUgGLBWlxfhcwLa5VJQUDhk/
vdu5gK3i4IgFhunAPusGccBj/1ymaR3GgWnB/R6pPTrfjUTW9UeZEezZEdNy7U964X36vYl4s4md
0HTmZ9st7GPf9RtfbxErrBSSoix5RbtuRZOhE+gRvCG16RxiO9yEde3y27VR4VYsx+ke64pr3Nzs
K60jcwZ8p8IM0iVVHcXwFjEseEjW6YqyjtTbDhEec63F5NWPm42l+hLQqvHexLsWJv8Wp8fB7uA2
57U5kUteHWp7rhAapP22Rme6J5bpMJR1HU41ovesDkfwH4EPvNKu7K9RP+If2WRM+p1YWA+aYYCI
b7RDpee7LGdwReLTtnDj/qIK7edUTL8Sk1lI0Sf9tlzI3a0X2zhW2ny/DF5wqbVMEeTc+SFqqoKF
JkvUBpxmCftyx/V+/eiW22wqVGRNP2RlUqZ4kMEKznub/G23abjUE3hiB5KoXcopMUPxH0tYLhYO
eTc2kVwykqGWQF9Xj9uuYptbVHC+Mpn+aHqNSS0zfppU9DykZKLE8q+5WmagLNk+i2fvlMD9M1q0
41pbhl7J8AuCVXfQAmES8QMaJlYx2chco+4qB1TLSMqZbzXtBqP0uBtZsuVZ9c6azN3PicVYS8Na
QxW0S8yUtF5XPxVORni61cffGoZL8KjGbY974aQNHZFuZfetyaBz9GBldjl0k6eufPfIvSIznH1f
V8xG2KS1A1CJvp6o3s3QCeswY+/dagLXgsMoHM+tZIzeUDkW3muqBUQDF5BrGz2FwlsvGWKHyYs4
DU+8WGQvF4reRG+s+6E07rDfkXdh6yQ0z4jEFTayDUYoe5umrXW2UeUci7F4CLyuOpelZPLTKnX1
PGpOt5vOHMLLZoqz4D4XzEFA24VCNs6GHNNnKijFm9VCLJO2RwvKb2jj5Wf5meySTgX7RS+QU4D1
biov1IpGXXtveTbYlK0TKe/OMPMivOW0mj5P3FjPtP8ufN8uNp6bbCHZDsO8PbsZppvxvR9NYysl
iWOtxXgv3dlxQCZuQ/mWVMZHmnc5W47yd0vTvp9qQJ5a9VlmbXpGYudHniN/j8466jKT/CCx3Dv+
WIUmLsLI9uMP0yzvY3mb2zLInk32ZG2K+bfnXR3AczoakAu3U8D+hZA5sC9drZ1aR1LIYi3cLoCL
OWeLT/a8NFkF5Uu8SK7bA8MiX5MMFurpYnVvzDC2kkLk1RuPc6e8u4yAwa3hSF4dv2ErmhbNDgM/
QR7Wu/KkHoGay+6m2u0Q8hs7Uwz9EWRgT4POUUIdCTfyy/BU9ajbzowawle7spZyD7u94Ho+bZg5
gvqj26gDbCOJtV5Yi5UAN/7sciVOSTc/1iU516qpzznOAgLZKzaEC/2w3yLDgq7Fc0w9IKBlA3i3
f8UGIxo763iVR+dQeSMYcwdKWzYE1p3jax85RmIdT2vEyJHrwQBAbLL479kTSVl22XRhEdsqTFg5
3gdzerA8JF1MaJPQbiB0eixbstS9Swq/IlrDqI6+5uZ7CMWY1u2f+qz5p2bqCDoWozh69rViyGJp
nDia9pgYDkwJyFRbzWz5IOfqlfTfkejkpNrXCwywivXTZIOnt62mRkVSc+7bXXC63eSj87tmtsbs
TzQRwwtxZF/0QAyxfU6V9UFNqf/Klf3oxHp6TefGj/4fe+ex5DiWZdtfaes5yqDFoCfUBJVLhodP
YB4K4kIDF+rr3wI8qzIqra3S3rwnNBd0kg4SF/ecs/faEJ0uTtcnXF87bUtLqCMxnPoHxxlvcBOk
1Jr2gX5L/CXxiuvUy2GV0gRLynk81oYvgAd7NkxpQnhOdqxEk5IPFtZHKOaPRu4Me71i0ZpExXiP
THYRhd0qRefxvWW7Jmv3C5hQNuc9vNxBmGKdecrAPsB4TZz8kMnmA1ymeClpCe0Zl6Hw6Izqmsn6
hU3VeBzUDClBnt5z9khj1BrHzqvhmQ0wKB1BmVZGDStSb647QcN0dDHYV8G4ilodtKDKVVQOAbVh
ZWEwbwSlwIQLQwsTvwJocEYyt5uF7Nt8CF24Y0W3VoZS3YFaencQrq2h3mIcH/AeYN2S67QAPa8X
xmkYQ2vlUYu1Ce03ARaBRkOv7WqDmmYq1IsHCrVkTrjPQmYxo1AS4qI7B1YzXNvCo9TBX857HDxd
0yC1d4kn9a1ZcZY3pU6HJsqDS6YOB3UwPT9lL33sCITCO96gd9LTa9SlymEId7wO6nIApmPh5Oht
xujqYRmMSBbd6aGW7jPmlIyghuY4lSalsnJJiKRZW6qZbEhTKo9t3vY7Uhy0jauSj9VSt1WD/ZZy
rjxk2lizVYiOOQqqW1Yq12ysCf20RXP1whD0QRmll57zMjIGzbcyUuyrIQCEgBYuEteoNeW6SS2g
4EHJ29OROVjnKatVriawmFn4XSjPbPXJcSxanQTBaLjGI1tFtSofijC5GTpN34lorlRJuhNvpsNH
qGUhL0v1UAp5oStfreuqtp8Dm+FEVOvPRc4eJegRH3WCyVAXa9/ypMwfYgeSZFGZX10aLWusQLwk
/B3bvMqMu9od2u5nW7bmS2Wo7YObtC95g36KehgklhGmdyuNfha23f0sCvp7FmhEYLDRwVIoheNp
PHeKbRwbfRAXVzf3E5mRX7kM5mgQ9WRLYnnkSwPoHskJzjUSaEqCsMjWQyc3oValR4VRehDrL03s
PUXZxIdIpTofC6NcY5AekSxmxrWtuX4ESWvdunLq1hEggiVhoaKfdxtJ68YtWw8P5tDr9AdU83VC
Nb6K+js+OW+uccFq9OnDWBrDoRnKX1kpqrVLYgMJnPBsC3McHnpPC6+1qmaMG57ygMqX1o1zsuhz
blzMDOBLomStq3m0VUKompTW1rFq6hgTAN62qWTfX6OlTdjUooMrYCi0FHV6r+DjDcW7Zmk33MnK
Htsm8M4akRvL/TsUMosdedEe46IPN21ci+2kCxsHVdQcTLxOzyKbfpV8vmO3y19MTxqHijp6JTiX
J5XE+n5g+Ukc8L3q1ON/jEVxyepZ2GK6cg4IDU5ZXTJlgVOPoVFcgXSHNcPtojUyBCTeY5uGxa23
i9oXHZ86HEPNybUD9dKZeXPVm/SoVsWzYSm0n3HmHN26ZkPTWmvdYceleaHxSjbgE83+1u/caGNi
EViNRRg8oxG+m73br1RRiVNlB+mj3nDCF4YXbxwjpkNGN+9Cnh3NPx2D7hDp2ZkZLTVW2R0yTxt3
Mmn1x2JYTMHWppKpfR7ssLlKVb1orBmbRhb6Np2vIkpK69YOY5R3aJt6BlhWOhX0BWX7FCqF+uhF
fmPvMVul3wXtqbU9qM1D0z0UbZqeU8wFFJ5Ce0OYiIFbq1u8YFP/hXqx6y9BabpfjaQtmP5wUdRo
/7A7dJguEX1Iz1J+5MSCbJllmn6mNe9UBOpJr7kmeLGxVbGDO/1YnFr05LwrLE4i7aKHfjBeCpe9
nqlFdEjmG5cBFcgN+Zhw/X7ABvGoGQBKYYT4ZtKgIkq0+NQBx1y3FX6jxupXlKw9n1puwpZ6W5n6
/pBKue86oR2JqUyeAoRxtlptHdbFdWZ008mmgXEY7bCnJZP5vYItsPSM8F7HtF3DDDIl73qOg7Gi
AW2K/D0N2IgA64gfs1zq+4bp6J3ZNjK9Rzp7tilueobgLmv90nXKeybn6hm6QN0dCOoAyR+qrwED
zV+FUXEJdKwHW9Lp6xqVRw1c48pU6FH0bIbcNhi3I5SoTSGzKyGjMfsnSvRClOpFpde/CoV8bhEo
c1wBGEcV7Z3KxS/Wj/XO1EaDilZbE/iy67KuvJTwdTcZqkzmUB6LcGIFD3Vmf7ihXewju3vWlfBW
RwhupciHPdBviraAp6nN9NEaXffEnL5gEtwn9EnS4JCngH86c+wee9wlPb6DN7um8SlE/KjhNmRQ
otsrzklcHsER99/ObnT7h8SnYAdbUdCbWm4SS3OuZmiqF2hMm3CjMA96S82qPtlQLteayNW3tu4k
IrXIPRk98j5JHNo+VbrsUsYJ2m3Lkq8RH26aveKOmCrZ0z6kpJpC51g2obbyeq/8NjIiGmNNPUcJ
6IPS9SxfN0gPaAsbfWfDqN7IjO8EZIjXhhYOuwGrWjuOW6Op6IencbSLE9TlnwPtoKc4mPnTOUIF
b+lX5WhM8zIymN3QvrLrJju74y/HUYaB4A2UnUBltDWEO7mv2tl1ECfGqzX10XrmFpOR3hmvlUYk
x/KtXXK9gxY37uq0kwe1QBae5kN2HOeYCAxF76M04te0fPJKr7h3ehA+9UaP5iJJHr2eUFHAB/sy
Cl7o6oznxvAi5Hme8yjyILpryyxCDqU/Z8l5+D5fonQ6t55FaNAkxhdR0GnDZHaqU0QYlDnGCbok
JYZXV29TwAgLcwHxfxP6sLqm5+ChZgMsIL2dkJTQFiLsfJaXT1Y97Jusd/GXpICKR3yQRGrI1YjU
fNsBFtwx3UVRaTXFVS+yX7Qa3H2lqygY9N44siPnlGCzsRoyBvzBqLDMsNNdq+0w7aRHLcveerzY
bPjXZdF37O8U7eBpZnvrJkreUoT6fWT2QJqafOKF/Rrr2ttMyEO2gL57qKCM/+tWBGdk3+2WqSYD
1qC2bwJFsSuI25PBqQvZ8GaN/MXbSYMwbMBmx9LYEfM6X4o144FK13ygrJRYfqxTpljDth0KsTW/
jBbAaVDy9Qv7t3ClKmm0t0r2R31Ojd1P7XS1Bhpl7eh8kYYqX5HYUuI62fjIaEe7EggNk95JLlg4
LCaQ43ttt9pluVE6jWEPHkj6F/yMMdmhrrxuD7b7xHuV+qj1tKfA8mMpxWPZBMYpyAbWNI2yxnaM
l0l7hrisf9G+p428uoMX3iNFD28QRb4MtlduUssp8LdF/U3WTX/L3OmMAzbwfJA3ibma6Bvs8nHO
LMX4ypg4V3dNVTcL0eCkCqJmE4OYAquM9Qdpph+Jh/aSOCfjCzqpCJHdc9tRkSS2Fu4Ko6svUZPf
HLNTbhQMiICijh7PlNQnLVT8puSdB5ryxZ40eTA7B4Si032lstCOGMeMEy278DAMWrbzBjwzdTqR
14UOlMaJMEGw6yhrt3oYVARy6gFus/oe0RVfM+z+SE09ep3kg91G2Rbjf7+dGvmzK9unsdTczWAW
/QVShd8VhgU8LnwNvUo9yaw1V9aoTBuuE+6+183u03D5f0TTvyGaWgBHf7Ombj7aj//6CYO4Ha8f
2c//+e/1Rxr/KmpQQb8zTT//6p9peZr5D81wNQebKjpUy8TM+s/APN38BwAtFUspNlbdcoAm/AE1
NfV/wMGF3aepYBMNpgD/gpoa+j8sw3Bxr2M/NpB//X8F5v2VAKTysmj32i5nGpZ4shn+3dfaTqip
K0JornlveCho1F3JWBCBYTnswxKFWGEOOZSb2CU+A2a0UkMH0dq43MeBfEb3m71kavo9zIpzNxCF
Ehj5NYbLXUXoDOgeoXpR/MAc32O8N/uIS8mRKJsD8pPX3nWHW56Mw82bu8+/vREPn87c33N8rNmE
/Pnj44//+W/IWhxvlSBLDMoq0FN7NnL/5hGHuFYKL5LdNUQosO/Zbuit+X0ya+sQtWTdFA7hWRDt
4Rqjn15L2bjnuh+0axmZP9toKk/e0N0KKrCLrqUEeUml3cGntC+1KLdqX8sHJ47MtQdI9KDNe//a
DdJL4EKdF31M9Zw/sRZrL06Gr0XTGwCCCalhjFfaPeOgX/Rue3TWrj4jCLZKjp4nROV3MmSfnEB8
yPXgNA79ChFu7QF9MP3Xh0BR3M1yoZaD55JJZEanaGvlSkid7CrP9lQaXE/GDrtVHf/NMbX/Yrxe
jinakRlIYjnkJP0FXGmSN4Yte2yv4TS2uw7P2s7rYPiHrRO+dKHKGkurWZlMXmysxHs6bu9t0f9w
zbDZx16lo3Eu2XQL9dZ1FFCwwBkb2XQVq2RfD7X1nBA1/6ShqOFAA/73kBHVgfXG+Bp5SGqj7Ci7
/BQO6jY0XYIc+2RCw6/2bBdq0uLt5HlIsQ2ijg7p0BAvR8eC2b05gCYgeqKmqPI04P5uemP4uFFl
1yYbTDIhoQy99mI4HEtvenBxB5JeZqEIRNffWmV0EVpxGztJUF4s1vGIvS/SrScRu4waKTTvenut
LFmdDSN9Rmjb/xGNO3/VefFAWheTg//8Gf8rH4b3wzENlUgV6MYavI+/GPEdtiI97YvmmlvfRDgV
J1fUIJg6ki/rCA1wEuhUKFSvl6Ez41nxu7WJj6z06EQ1MbfVrKskUOcct/nWiCiK2w1pz+r9P7/O
2Y//+6kIosEhk9ZgmqTON/PH6rdT0VKHECZImF9VXWn8RFiX3M6srYWNaMP40Pubp1soxn99Pg/I
imMC+0Ah+5dTv+TzP1V1VFw3DNuim6L9rFr0mIqCwE+rNfM6tswRYmPynitOKETJDXwvrBye2q5C
aapPzhPhE+G9NdTsiJSd5cz5lkDBSttYuRdRii8JYsy+CFTmy97oXIqJoU6pA0bEn2//Deh0Wav+
/R/iXEMNZBqmbc9Xk38/gA4VeoTlCEu4abyTRglVIOLDP7hazXIVwveyhbplZ9DNVlXlbLASneoJ
lik2gqcYPRpZvdGW5IZZyMNq2JTaw3IjTPQSNAyOiCJRqGkT40R1Ck/DlIObYriky5qVnRDDnZNP
/a7HM5MEVe/TUM8Q6HaaPymG5qtxhV+DpMyr6jCpo8vvfPGYwzFS8UctiKC5z5jRNnXx4RPQ4U0N
SwAW3pDB+SqwxHBR+hQvgwftWNMHX4NnuVbY7rYN/WSlVtt1oOmkjs3qY9cNqF5GMR1CO0WFW+T9
qjTb/PqfP7d/xXcxXQRWzOURhjheMmfhtvz2wVUp9XPLCpTLSIACAu6Vplj9o2vVb5Q3LLxdAiGt
dvuNHo0/BNP2nwYZpajC+49KOBpEadO+RUqiHgXRaPtWd4InUiMZNcz3JfhmMJTxB/viqymM46Db
yXtSECwEDhA5XzSOD1WKzr62Ulai3DZRSBK445VPZoXXNUWbj9mQKk2vxoekpFk+iUluIFkpxzDX
nntdkCWkV+YBsMDM9lbzg2Lh9cpNlD9xbm8VJe8PwxRXW9PO02toMTYM6q+dGDBaApy+m84jo/Xh
i9tY7UXV/objonvO/NH9t4+2YRqsCKAhKYi4qszcjd8OsV2TQVXTXL+0GaEyFRornDFSO6nNQM5n
GGv7dLLdw/KL5WZwg0BZK/N9agWn5u7Pv9EC5Xs5lfVvP/rtLhQLGiGN8x/++Whdk+FKdEYmxMvj
Lr8O0oSn+O2ek02bmWQRE6OAZ6yWP8fSlx0V/CC//eHyi8+nXF5gBIJyB9vr/vkz/Ge8gj+ffPQE
b0bgSPWI6mTzv/5Pf977j8fVfmQhkdqfr+Ff/8xvL3Y+hJ+vabnP55PKMiNRdUOzTO6Z9asn4m3+
OA7Ut1Bzl/suv1luxuXwL1/SvdyIin66EwLaQj4XNOFZMYJTrOFOsxB5NvLSaSx9nYdELVHKYEfF
SnHJPvZOYOIvDKpiN7avo9L/6gom5lIQU2NOv9ShtTcdsvpWRECFGMFEYviGTxrFObgzpAlUv8Nw
krimXgM4SEmjC2I37XA/1fkXPWa7WljgDyTom1oL9yRKnrjglyuppTNcQNkagHlWUQA7pKR9TeQq
2wQR6Fdd7wtypx57ZsrM+OAdpTRreltu+mCWv7cBIHpUXaFrpjt9Fja76vDc5zO/hbBgREyYW9Xk
J7uzaY351dhmsW8yL2x63f7SoHG34x9V0hE4RN0cGwqZHIhShV0/aJ1+k6E3otND96G2eYnGoEXa
JpV9xmmwoVEe79EdPkUG0IoQjRun77uZvrtZXWyssSxXcecStNiY+8qMynWCd78rPI9XBT0iszGa
oENbCQGASVT2tokj8itN7W2adcqu4QvDuYZhE9FLYspFPvYWqKY81Ha9bfJaP1tVCBKzEG8iwJfa
IHHX0uEHaSfPNIeR29j6UxLWF69C6zB52dMUmhzgptxXXgOsvfOVPHgJvBJF5hCvCxXBt+y+O/Sh
apJa9q2WEiRTMI43zHeBATsooAq0Y7kMc1ZuQwNasfM9fUGiyVRWRnpX6YgFcja/2SdahLbPFfsk
0NshdUpJgXbrjSXwOVCRr6dk+B5X6ROZhAr5JqyShWkcSmcgZkbBNuJUDUZpPmDID/t10J4RZEuo
1xZixrBcoSyL67A90J/k8h5VMMDHvY1g/yirJGFVzznS7YSmbUj0eUYVbiaZsLshfEYXzisDlWI1
6YQOYTTOUjQkjFxxLk2Fw8FHaY7f9Fg7hLtkPfyHSR9+Ob3w0+FuMo+HwIHlidaUZSZPOYL3M30O
HwbkuC56xqooz7aJ3n2DLnROFYa6SvzUcp1f0WM+55V4BtsN7J0ERxOshtaPJKGkh0AhWjG17kMS
Vbe+NBmpoxov6bkjN6w3LZXepBbPkVHqa8mgaYs596pAldwWCW6XuNFoPYTerqvM0PcCYpvJ6zK6
cq+6cUgqXIkIXjULJieoxkZ8F6vWZGlNpvQHEzR3pZdtv2V8PJUqydm5wwRB6660LsTK7NUzWHXw
F0qKuBVKna7WOxuGtIYNYIWJMPR7BhB54nzraBCzYOF8acR9lIqgsivHQ64b/hiMiEOE6mchoVqm
Q6MrtkNwKwEAGZlsowDg7xxBzGZjBxJ/R7Xe+upY7lw7HK/di5OkiJijrcqCuBp7Zl3ThC+ycWW/
tYbkihFfR/tj4k+xmpeqox7USPGBatzTK+NUHvISSayGwc0rXtls7ZLEe+0Z4+7ytDijWsV1r1df
+QyhZcpd92CIjFCtrKT52E8aF2jrq+Jy/EC0i22J+nJnFnGAXQCWESh6l9HQ1kkzbQV961lnhwrK
JM8PnarHax1X6Cbx3J99A6mVV5hvlNg5UQ59s9IMnjhHOrbsaWu6yl2BeL5m5vClc0yGE7irGAx4
9LX2WD0uQ+WSPxw6KgsklvKC/r+K8v5k5ayTKVXRlJjJY8rsutNH5jaMNJIaWVjN2MUSRr237VJs
ygACUAC4bkenczW0CY37VryLDpEYB7KxbbFO2y/Q+I6DAM1bA+zFeSFqOrnopq2HolL04wDHbpWU
drPtp0HbRPZjO+nu1gCygFbIO+EukCuoXThg03E1pKqxp78Nl6NSTt2t71z9lJVrx2ut51hN9wg2
KjwaIgTcniGArbPnPEjZgc7TYuqiQ4AHcq9Z7wD/z7QHxUrkxoulu2e0EtiY2+jodsRpjQGC3Sae
nvXKKfjnhorsTW3YdcYHJxjCMxm/ChZOZPDNHP1d7SN21QRd5euyZ949zPL0NFkNnppvxlqSzZDw
bc28BpDbEyls01coDSsIybDPPXwximG/YTu6IunZltm0l4Eud46Dm7gAPiozy50DQcWuFyQBmrGy
HxJgNgE8iIeCnsNWjb1jb2jsoA3jWZs7wHGAmr/UaeuPRfsiFUNhb6JUm0ypnJ2H8KMN6PbSmHhw
kuE56aZDUUQXtQt+ylz81BiAIOodDtYEhE3Thjc1hyKoRfhPYnKykdNEFlwMealwjW/MXhbUVkTH
WfkXG4wDAkVIwZ0FCqGmaoqs6hgxcvSYG4XkrRnm9z7GJTUG2ptu4ZH0VLOnCe4p17wpVByq3GO5
Wb5FqBHeVDsaToEFCXD5s/nvNQ7Md5I9cY9PE+ynQQ6HEvDTnizp5CVu1V/LYzT9eFGKTn6puJ7O
/gPd7z1HuWHhy2kr8xi5+9hlafvNTgRcfnBG16ElGy2VRrAxcP997TLkvPOLciY0uw7X8EddGZDo
BOSryawvTgmd6dXkpB9IDuofekZcady0byCb8q0LneJM26W/KLOEzVNl9o58crfclUOPmESAKkqA
iFK99eIY0Wh/ZCyG0Gx5tO6SQID7rjs4wlPg4jc1d1vfjTDEQEc1XoPSe7Pme6pSwJRwordRqs12
UMPo3MvWuoSCS0ZpeuP7FKbbXrOrH4Mzy21lJZ/Z8qA7IaJuBKty6DpNe1RlYK6Wu6nmF8MszW9I
WwEYxHl9G8NZkdG01a5X6/gOVfe+3NOazGuSRfoXGeLQjB2m+5nShNdoIxTi1zWvU97zeWZfWWSq
hTFTL9tInr26Vvb6OOoHp7WVR7PSGSjP/4tJfidRSc23ofBMXHhudJNO4fmEj4ldp9YtFbz7shwg
aCkPXK6qLymugC3nQX+qBOo7yyFyrVD1+qMowLPNj1raWCvMorCeShGkB7swu0Mu4+opNYAiL3fx
2O26kUv6nxUjB9MU8wpmXZwwRZLjS3DcHRne83LXUDIWg7Z9LyrV3dalhSSRz90Vf4/CVk2aH7ha
/jiQrsIImdDwJy2YmoMbRuUB3Jb6FBQoI5dH6zuAh2TSQV3kMayGjD6pjeW5USvz2o6ItSM1K773
5hd4LPoHzg51U3W1ei7QD111uoOfd8iVE3qh9FsSt3KDGZf4Q0WJrvhk3HWANPy7V1Bf9tq3DB3Y
xjT74jKavXHpCkBey1PM4hE+cKqtJTg/2ukCgqm59JI5ZpWMzjfEBp8vBacSCz/yWLet44tWygaB
rss1uTHSc9Adlnux5bPWLc91LUCwnZc7qF7ifhA4ubweO2jUNQZz9SpSsz17jUWE7DQ1H11H32/+
n7MITUpReMGVYUnCgInc1Ly13HeHN2u5B32IGtRKVt1YPK0TqZjJtkXD/t4QIrc8i+X12ZqiU7ul
lNOnlnT7bcSK9zXiU7k8BsQllDuoQh5Cl5y+bF6a5uL+qx0X3JXXMbW8PejsmgcUrq4PhxBTm5lG
X3PGz8uzBAaCU72wD3GixNQG1eR3ce5t+TCNb8lg7pfHaRVLW1WOLR6tsa58ojiTnW0ryVsX5sfl
caKBVkKEavOxYXDuj+5U7ayE04vtAWZ53kURItWOOSUep6o0jzqyrl1S2GsJmudeMC0DhgD5x8XC
bKljfKqsQn+yKsgS8CY/OHlgoAR2cHMjdvtqREvDmf9A1dMzfUnrNdUxnKg2hU0Q6f271pyWP9RR
gG5b+ho+1/N0a6hRs7Pd/HX5ZVm4TJjH0r72ltteh9LKPh+VaNSnvlflS1I39pH5vrklLXz8sHs2
N3YI5rLOdlKNiqOXqtWrToNvefmq3cJZRXB/wdg13LQ0tlbLy+y64b3FRvwsG8MAykiYwvLzPCJs
oWn7r+WIHG7Kk/bQD5Z+nxzzsLzEwhjDDQBE7YwB2Hiwwqj9fERCs2P2eqn7GCe2jviDtXp5SBvZ
gJ7K6M0dWm0PY43Yb88Wb2psbpaH7IZo3LhTrJ0UtQZWN5Iv5tkUaSQ7eg9lrrX4ZSvtoWxi4zy1
vbJe/vehjI60eaZ7kVvUZxqi5oRM8a/IuVeaHKcHxhxyZZuB2A5lrftxYmbPpOB8/XxVs7I5QNF0
U2PLRK7GXGD5RUPehSAI9LWbbGR4HgGjOpKCj1ZdLa9WImDdVk1sYRJkNI7hlh6xXjx9Hh0c/2uU
/A1reeBcraiJPh+11uRrT2P0maFx6g9Ginh9fgNT5aRzoX93w0ruDCPnIzMU9qtbx5Sn/F7RyFpe
PmISl9Vt+diNLqWhnuxVPfo+dFy6YahhgDH1GiiJ9tYGEASLMpWrVsLlqhP7XdEQzeO6qHA/EKin
5UY3y/wdVCe2tQPmzHy067iqyieP8Mxj4hj4BFWKVc3U9sjVolXtSRISAELcknZ6QohsXgq8xKqL
VDinguUS881GUPmgx+a0NXrbgivSmxtvsEdyzZR3xy0Zz2Cho7Jzi9fC9Y5x0uORCCpjlp0f6pwa
ENqmc3EMqurQJC8INtKWSKXuWUnNd9oYZIG61l3qUbjWCWE6YOLQYVtyjjZWOWyjrpY+eTu4SiuI
R8tNmOmIPOknzW9a7pMhB7pj+XKwrMyXnX6qhypiKB9k/p8//+v9ljsvN4aW5f7nt5L4tTAHIj0/
8vIAy8+nruY5li///CHLOG5hxzJX0kwUaidTFIjZQuAFpAPDa5+DyJrxwmMV68FW0m0n8nvumPRf
YiogRP7TvnDbe0zKKhMuNsRZirCgK/1GmqVfzTcYhNjrliCmx1z0vhY00ATbeE5NJNPCnYCacoh2
qf2BgXLEMKFhZQD3sZrMoiTvIpVcBIZk63ZM+SXG/fkO3ShaX5Cp5WfzzfKVAPQ34hQd9Gdk4WsL
+IPfqnD1FP4haAkFCd7cjMRyT5YXrZjG6Duvb7cRiN9tXHVvcRMWJwew7EzJbRx016ZV3TLHOGPb
b/bL4eEsa8Cf9ajxRB2sbIWCIam61+Wfozta+hmGerVk5eiLyW/NbwK/zIkwlmCXO/Gr1iFghQz8
oiYQHhrBH7R9zbHSVOhxSaudY61QdsvPlt/mzWwRN8pNJEcxu1TWERqNVY6Vmo1CWLYGPAjet8hI
sJURoExGcsZ/TIRWyJuGaL5+aQQ/NhrlIcqCbgti52om8Qagz11xPGMLUKTxXVc2fjkCvC1CLrxF
DmgCnWzgByISG7pX8FHn5/l8dKtuC3/5Pos1YOeE2ZL+3R61IDk0jAwJjZX5NmSpYsSiwhlhar2x
LVoOSQx/1ZociPJEJODXrh+lmcu9GjFITWSKTrxxzjbIQryHwglWTKEZiJSespvq/h6b8c4pKvdQ
hJ7nUyyaSPf8SE1qX/PU2q+7gSYkuMK15Q4afn8memUJ841wmxE7qGH7yhB875vmR0LODFAZjONt
ZVxJ4i33dWHf0gmpiz70909q0nxGLqQk0v8yv2YGQYtf6cFRRWaHOZA8ubw27lPs2ZcgPcPjcR6U
oopOk56yP0xK9yj500vTd4QZNZ65qyvSOpPEMreYKJJNrMVyHzj1oZE2lvaAlCO9EyNwts7bGuh1
MGROpDZP3b21yFEjKDo9AXEsn6aRAJx4DO2LZRfGLiEQfD1KLB4MIZ1dUASG30nN8IOhXXnjMJOe
A0pjLg1rosGNPWoC8s+xPuYVDeJQsLMuQSuq40to9sGDKDyYUmlagEVJpyclp8vI85R+LenZiiiJ
fYTZDv2VakKwqKFjz1Ldj0zvMrals4M1zHLiWGixZFWk+8YQp4QS2V9ussF48BpVo5zVz+68gEUJ
y92fN2KGTvUIVPl3oKOK+FX1XDAzSOF9pZB3OwLwJgaGDTREHLVqfFXhlHe6d8sVGlhQ/SEy9Mp3
GkgNmZscIoNCZ1ux8+e87oBuRYIDpGv1vjeKc9aOOm6df94UNhqBqcaopgCECpBEw9sc83Vku5+v
v284A4YOYKksISehzpP+ckPLCdqIc4eoMhwX6lTbJrcYMfvuf6NUdQBFmCpY90nhBEyHYUxRqHEa
xvMN4k5lqzrDWyiYidOtQWkP8APvLUorgAW0g0EGg8GdP+czxZ/VUPHGzrcUY92Gk3rsXTGeLDRc
Iik80BEBmyOHyyjEY/l5s3yromHBdD//RqV9bhd9cezn/2S5yQzFIlQc29PwL25cGXbpFk1rukKE
CGVpKq5Fp76ADwG3FvASlhtXdf74KvjXVzwYqYVgGTYiaXFn2lrvL1+ZAxaXP79dvlJLZ5MldnkI
YTL7yw0yaK4rVfYamnqyizSv9pebrGIdC9ixfX67/MwVuLGSKDTXCrpzPzA6LgZJ1qwi1LYrloNX
GdoTI1BjXLnznwqdpSQypmJtZdWwVkxnOE7wqJwZXah5blqiLASUx9SN1qjL2q6rPW1oRqD6buqL
u9lNNGpM9TFoSfyBalCceg1IYzuyXoTzDFZpW+QO9Two5VgtNza7dWT1cfZ5SGQm8AWlHl3K+VOx
/Cei5hwKKNdV5YBlTQI0EB+qtGApdQBYR+h7C2htWbYkZ+emoGfIICR4oL0mV0w90m0Y9RiQTXPw
EboETAP6nBAeT/WxCYdHgUyREolFO3M41fQcYf/n956cDf4yPeqgFMCOQMEwMzA3lVf6ss63qQFh
nF5B67dSN1L0ziCqo0C+pKHONXc+V5blYPnqLz8LbT6IXktAgc7nQrYAy0vUBpdkyhJAKzXk/ULk
Z2aFHswezFRKBFoPuumwdzK1ZbpLMaYX5ovIRbVTh8S9Dba+k5S5H8xgsk1G4CqN6ZYQJkIe/h97
Z7LcuLZm53epOY7RbgCOcg1IgD0pUVSbE4S6RN9u9E/vD7pZde8tR7jsCA89QYg6R0qKJIC9/7XW
t/ZDrZxqNOlzN8YLFSHk+0a4E/acQsqy+QjVchOPUQ3eWD/HSKyPOa7Uo9MbmZfeIssdHwoJtrTA
Y1AaxOMTF0HQiNCWSGCpK1JrcjstzOKhrghktwohExqxGRC6ol7iDcg0i41dYiMgfo03PhXRfT6k
OShMPaflJg8ZKYNMA1FiXXC8DFedCa8/OhR69tkwXG3LYhulqcEuEtNGn5XiPm8KpsQC87tDJ7Pu
It00MPlthi+vmmsShqqXq3VCSMVK+/Sk4RMjUwlTQuhZerKrkBx85OgL8NN9zPrkC0hHdf55xCye
JWDJRSVL3HQtXct8GQG5TIqt/aKTTPgYlXFf6Hn8Mpq1//N9u+pREfRI2wsjbZ6bvNmWZWI9uEP5
1kyh7rmpwUypbsVOnzDA6LNFvstqXihj1PZVrAFwDwv5UhL38MawQBRa/itOf7LxGfi3yi02Mg/B
zGQaXAuVfDVE16l5sUVwYDnvftQ0+rJ6griQl+lWVduIUc4mznFnt5eUOMrdz8GQkGp1lrD7pE5x
SlSl9t4Cz2FoYD2GXdCxMWDhQTB0usfLzfzXfa5bxXmmyCHekRk/I6R0vlJG+n24fEUqNfejeCwh
ERScOlabHmRqTtcoa5Q1janTGiwC+UOSTrzUEvpplkyrnsaJBekZHOyZK1DWTQ1BJ0vfySL7zhuc
8B356Ge3T9E2YsmwzZwVTzcwnVEA0m9YN8DNX5jbfXhz034XVob6PDrxQY4pLdYirDEVQ7kvxh5w
pXVjnqxepFQsngQ4rkQTIx45iCkj6cFzlMFEg/8XrDIADePKbeW1qfPuSCdi8G2k4IClxErkg3Sh
SaWunhsEji4ssztzTjB9jcYFe/QDypT+GEdG+yhAYdoJLOapTfbN2Mk7eGE3YU85oem2OP2c6bFw
jCMYFHtC6pr4Gd41bnXFQ1Zk3dnQm/PPI83GtKeoNcqNXa8UI4zWRgDNawfG33yxx2zbzGX+MbjM
2YI+CS99Nr7VYzWdkEWZfVuGvad1SL9ay2Hu5xMJVveYAzpjx2Jz/av5kLlJ1t7jfVp3WCsArzSD
FwdiukIxrfb9wpajS8YLSswiEHDyox6w9gz6wnjVGVauqGMA3KRFHw4pbgWABrp294bvSnijlNYh
cMPy0SWxYona+RUuowRGldUJgQj6S+6KTZVaKtLHNH06mfCdOZrfXPpB/TiLci904ClUaik3ijm1
tzavuYLWc/w5hjGYC1t8K0k9phulH8ItyzPnUEIN4kIWvWGAhJLuRKRYOtW9dhMZV2t8+Qkm1ZZK
GjTkRqBHqv5kBfWfhz//FYUTkdRiqVjKoL6JkYvzOJmvGOPnLTVoWFaWh3UzvvaNhuNOH35LCx56
D2gu7N0MOFeM/S1xWeCaTIAtkad3TC3ztWhCtNJ4Ym7CeFcVnxDmWRNnSUS7CUIAKsm0C1XHfgDC
tMgwZb0yjXl4pHDTCs3fatt/lIjJL0Ux9R7mnfwuC1klATRWVnkTo+NMafI6xM0Gb2LyZMbjm5qW
hCkB0L/rEiSJo9ffxLqQZgJIO3O5Y/gDolWmIGoqIPoYZhiRWpSSQSCTh8kW4jGYaU1KWBFsFRsC
WGgT7TfGfqBEQ3vL4nAGFSjJ8sy2p4mkeq64sueJ+dQLMdxyzvnCIH8QKyEU9cnR9nyIsMpbTuk3
app7neyoFTGFdaz69lbW2aNWG62fGPOvTC8J8js6+xrZxg9SkZrXdL2ygzjQv/Azr2kDKbOlxfOu
QSpeg8DHx94y35pcyMihaTov88K6Mpf6TEO8Gij8ebEfa1W7gySwzcJI3dQmyJAIppjBKAnWCPwZ
Swzmruip1uT+WsLtSy0/0pnLGEEm71CF2TD2+rg2IXj7ZaHbt2YCbi3LQtCEbKDpWaV9aIl/7Jke
zcDRCBODLXuLwiQFk658RJqCRpeM7F3DSfEmrsifcvwisYgGOxjV2VDMEsp4r8Hh655HRQ9WTplb
p6STv5pGo+aH8OchWOabwmmsd+dtLKtwK1tLexzI7pNbzrWHgpvniqtpxsq3MJ7m2X5PKo1m7pKq
PiF0H7JyuKfVrljLhFC6nBnMOWXd7uH+OauE9NA+bB3wwwrlFboaTiesMswV4tImwquWZ7NzgXaY
JGoxafvoxdVD1UAAcdpSX/95B1s982greBS5HD3HTeW7jBNoEYgp1kAriFMur4pq3Oo0NvZqmsHy
DtBxwUN4Rm+ND9E8Khet7bc/jywBrYN7ijzLosUCMgNyQtzyLDs2vtK5/GoszdzkvPs+lbZEuaX9
PmCJBXTGUgxAG3D3tkXIqOv5SY4YLzQnNt/c/qmgpP0kBgeAZCCVM83nORAVuViJ1KMkjfrn0JRb
qHTfKBn3QxJgLFQMlhbxPB6VcjplkZY8xcpkHxXsc6uoSNy7Ke3cO85KSjZaDc4dnq3v0crUNVjE
eYdMldyyfN800jk0k7APoarcpBHyKZSSCanQ50tZpOfCYismR7q2IYJF5IuyeaNHtb762UzLvGuP
Qabvh0G6t0xTMMDE8X2XY3sgwEIN2yqk/fCSDWyrKENVzviflHMdsMCqBz8ZnnKQXmeGFw5FbzZY
E2oxnpso2ubutJAmNNreBrOim1WWflzws61Vuwd+3VOqEotkU/Wsj6GxCobCp26qeluUx/c4qgvP
TAbhw9pnhZYjIPDXZGezGgBtMF84KMPUkgQqPpnwkpeJ9SttKs4mZTzmVZAot50Da94aoNe0Qh4K
s4ZprzJLD/NoTXxKu/QSpqce1+M1nawPtcrFsoUfrljs86PJ0p72Py2G4C+3LdEa/vLgKQSOxU07
iz6DZUWpjDtBGIL0rrkunSuQH5sa8L7/WHB0goCVz7wowx6k0QzVL/p9oHiqPndPSkA9sixjbnUB
E6W5DNcG179NRM37yZLGzbRRWQTNy3c6sWtvwIS9C90xgNsXrpHw5Xs+IAJ1Tf6bGQ2qmmbnp8Fh
taSL+KGGHellZlLuLMg2a0JjOACElR3NvJwA3ZDsU9Ss3ElH03jtO+xiszLMEP1HY2dGplfZJXDq
QmXEwry+aCl7ZJjrfqjcLNQoBPBnJ3eNLUHW9sK9i3Wj3VZ21B+nMg4Jy0E41Ur0VL1DyxL9W17W
IeJtngEoouXBbbmHxeGrFdoDTzjA9a14pVbJM8E+P1NJnKxqoy/udeqG1jwF9CeNrRB/Nk/KeIIU
2+JvCK9VkgKOwYBL6IjLV14n6gMncDOu0hZl1DTZ+JnN6ccqnheAhRWABp6Ye4L7bgTxuFIpbTFa
bFGd3hyNum2OpK2erLKZ9iEG/C0rDkqkwWf7apE1a0jBzbFxxubIXvmiCDxZQTs8jU12rtPO2LM2
oZzM1BnzJZFxZJnF3U2+RW2d3I+dBS4rVc5ZpKcXJ4XjrExmdGbyBbAhUyPYi9nWzFt51OJgr6m5
ch9Q3bYae07ljGnYS5OiURbdcxtuoE/kl9YxsotSz9q+taL7n29Bz8ROm+trvcqmS6Wnj2Gs2o+9
2mrYS92XPm7ENa5f+nE7Mjp5SOKSAbCo9W0/ltKvzNR3SuYktrZro5ITppq93mjoP1FY6uTWVkeu
+GUIFN+ktH5Zoqsfkoqrvcxz8UE6bm2UYXhLJ1tfGy0xmjD+lXS9u6ktUezasB1fWnxJSTG66zw3
SfArprylFh9Y5I+d44aSVL0VMvrLwUOZQXHj1WAo1bTRESfMKpw+WujQuWr8Ag4Ox3QMgh0NaeMh
jtPTROD/rmwce81apnlvsRX3alpgsbP1YxcRfHR7Xolk6sYXgidwwPFTIDDZ4wtrlqWdq3noTDqe
ydxf2UMUFA81Lu1SotlZDDCW2UF4/jnElPws9TO954bgXszWfvw50LjnTdB0hjgfX4YcM1SdhMk2
NiKyLcIlgqOohyCiIgNSwghnDQeMBrF4l7WRekiDQffyXFa/mFTdt0bwqlhQK2zZs7TiUpB0bF+d
zskuxS994nKXdGGMnYriMLijtJ5HGX1vGRUAU+4mvLNT+tjOCDUuO4G+VlbcpbRLUCk5E3uTvXqc
PypuWh5VprVJiHW7ZUPjghYk+Egbi1M11VFXiCTT4omHfDCNfYtpr2g17TxJtpllZtesTZZwP7tT
PpPs28Yhu3ZLIVDSu6dQjBALuhKTWY7gDEmUuRve7LYCgAIrsHclJ1pKktcESHK2HTQqhpjuA7ia
tZuFv+RSK9aVdgU9sgKFqJTB8zzSQ/TMJr8g3ZIVdxhM/N7WhxMZU7UM78KoTp8sOgl7TR3OAEhQ
A3Op3TWhae9rp3jVmki7w8dyJDdX741OFE82jKVirBMEmTr042mENOYk8cc4HdpkC4E9eKyHaXgk
58s2JP1CwmrPCmDrKzvgHH3PDbwxUBgvAPUg7JPUZ3tAeIUjTd7fgjxFUMNeF9IGcl2CCeHike1a
6hNYYHAQMmU4ZlBbEqv5yUqbZMcaCFf0ODI+K2Ej2YNqPUZtewegKAe55hiYvzCkNOGtMmb4HF1a
vhVViIBjW98GMrsoXIqeDYtVvOVu68JJDrlVamfGVOo5R2o5Y8drD0Oj0GxX+wVjqTe47ZNfw9+E
ehu8tMyEdyh4jPvYvjNzvo8bYkxE5h+DVu+uhgLzOgcQrrMOzdVGfe8U+H1UWWjHTlMxt6Ga7i2H
5DOTSqAhjhFv4klh/J9a+rMusAuMk53dhlxjVO/IL/CET3aFTafv4pntKxQ2RG1zw1yv0fSA1sne
AdRfnaMfxPlsHUYCpsnUTDuKycnCMPRg9aaGxkZfsvxjr4bsCeSLkKV59/MtiFmOX5Q9QPaqZGbI
XTOL1cDntkpuuYI322OzPE269Wky0lrDknzJ63k8BF093Mfw4+81q4LJRgQQ5abDRISanFgOvv9R
zZ7Z8V2IKgFHi7t0hx5jr1qMlzvUd4PJR0izoV7f2VggWkcPzwNxrYeWeQaJRuXJ7trNLC1zQzSN
6jTFgIHTxUcMztUDYKZoUxDXpwgYgIabIYpMDCcJN5s7R4vcLdlG3VOy8kmfwc6Gc35fk0zxqdPh
GutoTyKO6x2lZiwYtBIvw1TtUMUwIzYxJJJgDs+Z6f45xG7jHkhz59QCFdU7fQHi+HNQJBDAmFwg
IxeXQuZWZYxQ1jfM/trV7qBewkfKVlWYCTBk7EMxQMSs2kfHvNIiFommvSbLoQa8oJg4kOxaeC2q
qqdpx2hQ0zetwNoIk7D3xTRTk8lqhVG3QRs81xo8N4TljTwpdmjRmp85MCKbsdLv4gZUAWm/dtcr
jA2nQRm2chrhOTNJJcBTOIdiiJyNFte3TtjOkZG2c3TDKPEkpQfwN8ocNpMsT7FSzDeZPJKazqDN
xM62z4fmEWsIG3nZ6mtQYV+5wGZiTtHswTmoDlaGWUM4Mt/hUj+4sHqvVvFO+054nvofM+jU3Q0x
J2agPhl9156DFOtVWuvKXtHCh2lW7MtYduJxajnfY4Jif9tX0/Q2r1GkmVHjgWubX27dz2+ATPgE
B0ay+XmIQeQkyhmPOCOClVoW0UEfNfOuMiAXmtpsrgureiVUbtwPw9cwaN39LGn86uFP08ugW2f2
khv42yVxqolGxMytPQd3iWVScpFQr7lJB1WF3NPdc6Kh5Otq7wUdflHRBPZWWz6qETVHOpmIw9DX
0g/6RcCOA/M4/hzGC1Of+tAirZarCDvPDr/tQaS6esmHuPWaoXjO9aFeYzQ23kQ97/LZEFeazBxM
UvuyNMSXSZPuauyS8WGw6xOrA3c3xCp22zJNnpAD3Uu82MkdozlYDWtrx3RN6Ca0LACKY9IaHYD0
0sQKLzVI8EIaVbeUdqLx68VXXIdseWJ5yZLBXPG56PcaA5WDDc7DMHX3Ad80CJA0gkG8PMTsRUMD
0dz72dFOoOrwrPWNsU5hnB0NRT3jZi59JqVi3U+Zei5h7pwzQFmrPOGWqBmhvI3dW67o8YNuS3kr
WSIrof5WCFV9igUvRagUf776+Z7Sg9WYc7hqrYJ9ktDVzcjcM2OU/g24Y7qpph5jk9YAgYVUBuyN
SwYE/g1h1A4JMZx+MRi9wQsdb3FNx0FPp/taFxiWuyFv7iypx6uEIof1LHvrCQ4gtvJStK/8SQhj
cVK+d63z1IThNeZU30bWzHwR/FM3Ez9BZmHb3gZipiB+dD6WlKye2Di0ozDbZyqeJ7XAvMM0Lng0
Jd5pHTScHWXjxVhgslEsl+RAme0J2TYHXdWCQ7rJDJPe2KwvPKftgvfWSvDGV+IVeLW9KVvxNdhM
frUuw/miY8CqM1V5YIRcrdW5SN8wLr6EiJPHYuZXDOzG96LFnlC6Snjl+ondPiXGl2E3YkaJVJBR
hXP7OSi0Ua/C2bUP+pDX3my7M0QmOz79HOIOgaOOgPstE9wIn6Wm0EpYdd23ziVyX4c01MA1S5Wx
2yXMX9HTe8cPBDKzoSh+idKGvVojBRnXCW52jUKcdklbBTmibt/26FmpwgbPZLANIGmrJtS+RaZi
bRdcIyAttV6nDTJeHblsgVAmd84HGTSwTAy4IIk5+RY5QPpc0oD+WgyUQZJYy3i4Ngf9bx3b/5+4
8F8QF3S8VlRr/7d/+9fP8b+H3+X/glw4x0XxLcv2/R+JC39+6g9ywXH/Mh3DQK8y3YXqr5JH/oNc
cO2/dMNxcSQypbA0S/Bv/Ttywf0LqoJh2abFrVZnb/wfyAXT+MtkYG65mqE68P1t61/+/fnd/y3L
KP/T438iE2gLU+EfM4+uBrwBroOt8/xUXftPMXojSl2QHYV6LFT0Habylc2V7ojP2DSY1UBdOoqq
Nb6DMZqZw7Dic6h8CLrIfqwTPQ9/25oBjlGNRKk8mdCNsVdXTSt/s7jLyvcZa5nyxTQJbSCZZXOY
DejGq7HqWTnUdNpzWpSjreB7rojP3hrLnnRPtaR8jvWC5EkiCQftxrqt0x3GT60EmZv1wacVdSjU
GcRI/QgaIrtLFQcbUTAokb3h3tdCz1LpgD11rgt5tS7I6q5UJ5qqu7BbAJYC6KG+1bseTCJ/CYKC
2mXFL0AXpLDJF8JOazKcJ2tXWK5JSUtoxiqQpVb7Zo+WyjW60jQCJwuxi0Q16cF1H5idXOPYlgKs
dZf2WMAZHIyKP+CrlpJ/LZlUuY9Ci5KjPAEIqL3bSwJkj/qf0EglMxaV9ZAuBecRC5NtEJkP5gAj
hmk4BviSG0mLv1SvaCspg/QDfGZn0EXrZtEZ9kxO30lmg0XfqaaJ15/6F5pGDUu4wRs2KJqL1UDO
FQWYoJ0W+NN0cKGNJV7v5ugwpsC3xyU/socnY3Bq48b/6FZfZBki+C4DFmtSe3jF0pqZS0J9V7xp
LZN+mMmCnCqitAt8wx2CC2zCEsdgYDwWmsWqUrOK0K+5ZTB1KtTSoT5s1A8pEJArkBrcCRpgsXpd
MWJCf0XJferYLQybogcBcgUKSd8B4eUk8XR9UrVD0/Cnhsy90rTzNKmblW/Oraju51FasR+Lib6S
ppaV8CZD70iBy6ScNlEXzXKCBs0gys1qxfmN596QKyrtBnjx7NjBHeWlm8NkjRub6t4+DmPlmIfC
mLxcFwTGzKqancoDFYGI1rmSKE6v26azTRxGzLCzCcL5AQGr8BJWHUGBJJa5jgotpHqpql67JWaF
m3RIraE+Z60MGT6M4Wg/F5bi6rupdh2HsT75enPNSKqbUx/nHe8KQOtUDhcxdKB7pppFKXVyh3QO
ldfKzKdbbxvGg9bI0FcCbnoossO9ak/hiTOA+xCLzzutUmlpHRmvfgH4SR8VKEZb6o9hMOlD/FH3
xFlRGkA2qU61W/qqfdfJi61ewd+zFV7mmeRXtZrVgmalrDWOZqPV5zis1TU118adkiLZuiyGH7NG
6NshdsgY2LV9GiOoz27ALizUbIELgXKOxgqHm6hDeE2tNa3zRGMk2hn6XoUJ96xSMcDs3I2ti5yN
bzMfpvdOZs3FVHrzWnZDcB36WV8XmlaAx+1Bk5B/XA9RL69OGXYffca0mj2KcYtSVeJ87Ozo7GQj
/2NWi62kauQ1L5C4jTpJ92LiVME2nW5w4JS7FACfJP2OQ1jGYQqUupn8Bu/3KYROyTCz1JKHjCvk
HU3Zxa9iNIHLdpSxCdHY246VqG9bdE/GZLV9lnA44JBYd2ZXFVfX4OqCBtucQZP0W7yo84buLuu+
NwPlXWdKwa8qq+c+rtr7hbi6aQp6IdCW+7s5YcklEvJjlApCkrJi8161WqqKrcjML6znCjqaE/V3
rtLTgplNXjSaGN0V3B9VEIzMaWeWs/KiVrM8tz2NzGtm0aJfQTGuMJVl9tVlrgvubcQpaOS2Fxpu
78PMc3044SzulN4AGa/C9dZBH1Jr244Ps8BPDQNRW4shmFT8QEQhg5CeOYyC7hbvh+E70lKAZLPf
W8WdTRmwNRefnaYnfEJULrdqF936shGXZrTkBZdhScNwIXd6XFn7IE/HPclNZWOmibIBLWcc6lgb
d9hh6SbMdagNCaKXqCbCurS18rMuvbGBZX82A/Ua6VzHJ9VI6NdoKsW3GW0w/ykF4zIX9KctmovT
tLSST1X0FMhsOkedM/m6zn6dKcEI41ZJfLfMjYPlwI1Ics4xYQrKRjiVtl1k2ucsn5xnRwLyGZ3E
OrbRWJ9bmhy2Os1U14BJyoXXwOaSXCC1pUNZMj5SY48RmNgN06z7bkApIBkLF6sMPDQ1x+lUNATB
FJrx9sy8JjTWoKXLG689ho3uwMAEG2lmDZuW66Y/hrbhqWWv7WZEsjMYsn4z0eK65oZAAQJnNKG2
OdjW+EbXgamm53Zq9K8sHAggJQRbKtvC2YnSuHVUuoerdOlbyWear5xh3CspbfMJEWPIh0btG1CF
1mKa+n2kwJku8o5qW8Mgiara6h6ikfti27l4ShtHv1MCu/O4YdoLAolOx7YlGqLA1uf05iLaTpTM
M/SmVy6a0GQN5zeVgCGTcxWJf1aaB8eZKMuzmA0kgzRhJGu1F7KX9NLZCdc5k0PGdHRls2lpvKTv
BsBt9DkryF8XjSsHJTrJ0hMviNOOfbhNTExjBWxLP1fnbmMpUcJm3IjHXRwa/TouACT3Eg2jcjMc
xRpuhChmcDC6geEZcNh8lzTaIucOAOZK+NfccFWftM/o5aLHWgocft/RmO6DaEPzpx7Vs90EtrXG
mZEDhtokcFm9sXD5DMdNs2kTZCqB54b2ZbXbRkO+3EBI7E3c7yA2q0CDKzodhpwex2wM2JQm1Mat
BqtN/IT9+7pq1OwUT133oCiJgtQ2F/iVl/KdKW43kPh422tU8rDhMgMJUdnZJJh8yw2IwRWi286p
6N2VOSHNlE1Fq4TaU7ZTjgZGpLEbbDTBKrr2gqxD5jhRsAqw2r9UFFZsDLpsLya77GyTmqZOH1Y4
4EOXWO+CM3WpLY3ecZh12BqFY+1Ghsoz9ljBmHOsZ9E+jjAUqQIJuqb1zKYaztzUsxIr2ILPFya1
hvi89I6MvelqiJ7I49BisUqEHVu+U8eg+QMvsanPhfeztP9/vQvafpcLj03+6/KLP0v6lWISOf/2
zw9Zov/5d5c9xT898H+Qbtfuu5kevmWX8aN/3338n/7HP2C4/2J/o5mszf93+5v913tU/uPe5s9P
/AdOTvtLZRGC9800VCFMeCp/9jaatmxuDM1iWiIc9ij/sLMh8Mlo1IE0Z7r6gpGSZddG/+NfTO0v
18UiqOpMYReml/F/s7OxNZ390z9tbZZfofK8XIcIJaSi/7S1SbWg7iw7EBdtSnq6oUuWBnG473S8
6/BGs8XIuXg6fw5V3PYbEUYPQsEjmWmx1P2fL38OCXLFiiZ7+paJgx5+DvPixx6Xw8/DcuRTvyqy
aMMgiCVFo9SHnwOGseYQL17tf/geBVbbMFiK9LCTsTDJaqQZDj9f6XLkmyT/gVFAMFprIxGKKrEZ
vv58GdT0jQw9d1CzfJlBJlDX3uR+vRRi25ZDSjS6D6js9fE6XEZ3iLfu4vDGQwcSxGaBSqkHHmPh
htwznBzG5NIthBFFo8aPtqxO9TqmUqB/7b2c0g+3EBLcao3VWZjUC7DCOoDaRHzU5b1i8a2mpVLY
VGxKg8O6eqCMo9+gLeZ+mDhP3eTubdC3ca2We0NH/UxZo3uW5VSHEWJHtvr5UjaSL2njqg6GNtKt
ojS7n+epVFijf76CjWrvg3ZTZ+GMu5uDNpMkUocYPUCWuxi1IFx89mmzqtH+Diwt492o935WQS7R
BBTh9yROj1HKcqeVNgsKOKnBUO3DcIBojBsa8u4tz+Oa1pf80P7USS9hI21gNa6MAKKMjGbvvx/C
xfP/94fT0lztFUNyhYjVbcCtkhJYDmpRYOtevsKi9Od7uqOLXYbQ6i4JgZ9n/nOwl4c/31NmweA1
h2iS9EvAbHk+3CL6TZhudWWX3VA7NWgbazsk0p6s66txwjKjsT590q2bTVoEn6uHR2qpTmw38Egp
G+2VjeaxfMs26OVror/V2pneW6D+yq1m48S9g6/cbutign7uKQnVPSk2k3rXAkwY5CYQR2kfU+1M
s0Dxmv7WPHAJL+U5iv0EdjmhnRT3oFdixpW08Y03k4Jegm8UZy3RNvZs07SqEBXbQ9SvhnV9HIc1
SP8uX0E4po90P3+oT0QjCenDk4kfsCzYlDzipFFxbx8R6fEvqGLjIos0HtZm26QLxYOJZxa++E7u
AdDA/tIZupkruLdkRIpbcWOoLp7h6uD25GUj2GGlaybo3Qig5JANW2yYcBX8yN3V7AVQjZwVibna
JmJ4qdyP6iv3MQ31d/1jfBXPCiCb0G9P7Y3wC68EK+WlOndrAmBw/VRfUF0oXkhuV/orJKSsNbXK
K9t/T/fJqjpSI4CBzFxVb13pG+UqY5bfU+zo0U6UwPRlybom62QekM/HHs81icw1TqfpuxPYhz7p
GgNMwr8p0j2b5/mTwHTa0ti84tVtqUdhOeSu1feFSkGkM/PlZYy2MGOhh4X6ASBM97Aok/f6k/EC
2FgjZ0mAOVmxtJBXQ10BMa9uwYHSBaDaUPkgzIcbwbn5UDk7hPNqQRWtKJ0bVD+7CQpqVu1L8WE/
Fc+un90l1AQNvt0d3eaNJYq9m8q1wrtI+1+wpd4KZD6ivgTGQ/AwfXK28Tmb1ur9BPehhTzkOY/G
SXmlDpg/ho8tzLHv8ZFEbXgUB6Kie4cu9Rh3vNezCP/CJorZPaF/+BOUCWVmxI/yMzSWOtuZz+lx
wEbLyOCalrf+VD+P9zoQo13z2rB6ctd82PqTU114U7vfIjsA3oGmQeKSD5RFJHVekwWp7WNLrZxY
h7+aox/vVeGXi+s35p1YIzZ0WM7p/vXbqxl5828qKwhlrvSNI317nR7Eb/czejSO8tv8YhfxHn+5
V6472MvELQSysrLA8MxPBP3HfqUPLOOP1b00mB6vtZfAo+ABN+nkkwsXLNDuil2w7+8gzVTcDsQK
fxY1Iu956ZfZzuHzkG8qusK+8PsPZDa8r/7cGV5/JrcpXmhKAXGWb/ozbh5fzz12dCkVeqvgFcoL
yYQzjd6CYdQR/eaRXcx8jOmRYMPp7pzfxbyZnlUaI1rfaF+l8ca1gzmaA5caKSf3MvvBiny+aE5q
stff0bnwnXBKccvl142gHGa/ecO9buySrzbcirXG/nxXPhDp5zWX7/NjstE+ym8I2jR8OkDpN3T7
9lyimnXyOj1Zp3AhzqyGbeib+2GDTQLfovUUv831etiUUE9Ww68+2cz76p5QtQYTNdjyXkbSC4IL
glf1GJDXhCC9y+6Vz7pe3t9BYTRw4NwrHsfIW8qEYwweq/HUPQe4xhsP6XsaPNJ6Dn9HuVKblcxW
ynjE06Snu4IbHdcd7ZA9Jnwoac9R/PAdbg/bb415CY3Ey7B/l7IfuHJ6X/Nz8kGFhPsZPrTBwSID
ygXE+Hb0dKNbq4h84Pha9k+YDlJt694AoozKhl9D8Ro1LJNyspVfckKmHTcAQJpP7da+BmeoovZ0
D2WS5Ez4PKjbvHy2RIpUtoOyAoePvV2rPVMQqKpXOd7Z6m9KyjoEUUrguNrmPtIemPocV36yQw00
tJV+HV+rGNDEmj/bvs23oP+ly28c0lBN1zUaiL0xOIWWNLu7SopqJfJ7foeJk00dqYTccLFY6gTw
GxB1xuODWdblnfGy4FfUv9AxkSdk+VblbxSlPVTLccOGhD+M67+6ZW12iD7Daa2tHhXfvIbZa2qe
9QtUqRiQ03nYr4PXhowO8iqfWVB25DBpKhjDzx5dnjaQfI9TNO42BS9tvpvVjV4SmLzH+6XEvtae
+2HL0/ufdJ3Hcupat0afSFUoi64SIicDNh2V01bOWU9/Bz6Nv3WrTu3ywTYGtLTWDN8cH0MmGHtG
2Vos9i+F3ZEXK3br1q6gXJi3CuVwAbXAEmylOevJaIrlNvlYbuRNfNG2k6cc5ON89G/GhhWdmczJ
vuutU7HFJOJskly/8xJg4YAEFyI7fPmxHcomtdPYEX2vjw65dJWWtqJuGA/0L8BP3gpXtWUXQ98U
hysXi8A8ukeMd4y7QdnTd5+2uZO49/ZlZ26rP7iNUy3wJW9EF4QPHlMYgCZqwi9YPPRY52irMaMC
RWvrM2ny1eLsIyDMpoiNJgkn9MKjNFGJjhFwfK6G+G0u3E7di73XK7aR7kme+XmpdIL0nCdOgEui
AIfMLC9sRLfXUw1mdgwxiCC6NZfr8rdAMnETTkq1EqHic/RqGJeYPgMZv1FylmKcbJkkMPHhguqC
35JERapyVFB/2kpQUJg4VYUcfLtM7jpMf4nxXYYIzehbeZT75QdjRfmZRyfK5dtwi07YINKwjEdF
ldYpL7ARZnPajSvjS3kU9mKXXqbGnl7baftPYND4ECzXmluvwI/0K+Z2VrKTP9uzsOrPsxNgxbfp
1s1x2MoflXdm6Cz/rZ9IQWbHOJY8x+yEW1S6Kw0sR2fHw54xt/eFF/lvNVg+aAJbPiN8XKmK4fET
UeKyGt+WCFeX5Arr3GDw/C6fqpYsFhqGk9Oop3i9WnwtPxaPrnkwZ1Tf+sTuz/R7qZZcpy2xEq8C
Kylg6zgrMl9sppsUlq0VnzFoPU+P4VHf+Pz5Y1G3Lc+Yk9YHDo5+dKxi3bwNbzQVWLEoeUu3Ha0Z
8dlGv4u3+TccHTnysnw/3+oNacBQ2vC6IIcE392p/ETj03C0mprEGkL7CsLQ1GnOXLp1cBXedGA5
vHjxtmgfeJyrdxGd1Ei0bZFEaIuHMYPYt1C39J8i+cw95clKs2q9ur8MlKGLFcag1VaXXSavk8TF
Xn1XWyzSBf4xjKPkz/jc0o/xXTB2qddBXeycRXKJNKcDstAjWnSHzG2x/f0Eu1bIpvjpNNWx+OGc
XqY4LbjyvaZBvSp+ZkdYtVCHcdOyJP9GVlUd29viK2N08N3A181NcheOn84sO0UgRjVmNxuIbk/9
pb7U0l6MrP4iU8RL1jSkqc8jQ99WJxTOWD9U1+SbN1/JznDkD+BZH6QAFjbVSeqtltoLzFN+Xz9I
C/Bom84wm+PcQK60Cs0pRS+/MHKOX2yeOsaCqrkZPyfYMIfk6COgsrpp4Ga2YE31xYoOeAwCDlrT
P5XwXNjwXkoF5xSG5K56+TVmXvdT5W4xvL8kr7LdYZnmEk2Ix2H9GtGDNLgbZrkBU4PFE/OjeW3W
8qzYpGXGRu1iYyMPU7UpceUsRKaEX//oIf7XVJlILeunLzNd24fM3c4dptB/X/099vdPoPBduFlE
GAYzLynAqm3ZaehJ/diGSwa2Tk4qon3S5f9QBn9fDeJI7vd6LPsjHcQvyEGqYHqPU84WYlm0cP6+
PdKAyqmu/z+/TdMGGK1Gb7xVPT02rCoRGOEJeocxUBl35qK0hYI8s3v9QckgPY5kPupl1Kxw/9rk
SF48ZZ7gnef1BodEjv2/L+WSPH/CHM6SThrbbWu3xYNm8m8kbRNu/z0pWsP2aEWB1dYrbJezwCp6
qv9mB4mOv8qdnL+ylOEX195tjQJl3esbozTzL3xRjB0ZT9yawmFBJoFr/AfcaB+XpV1BXS3GxMok
mdz3C9qoloBmSFvxpIp2gINqogC5ald5P4luETOK4KqM3DJupTvZb/6YToLTEouCduNvEH8+jND0
d0ha992H9EGCNG9594fYFqj5W62nmcvzFNqdq3xAUnu+mCGDA4gWoRTd3MxwiMfK3OwfFb5CH8Fm
cRKf2rX9EiY7+G0Z3ZNN5YO5icGVEptrP6G8V8FNmNJv/xPj1UXz7KJ+GbZ6Hkm0Zi8JL+qB4eLx
K3fzNYGHmFrlrt0pE1GS1fwTJAsFizf9ooV5xsR9H/pZsTU+OtQtB+wkX8mzOTCx9tH8Fs8qgOIM
hQLGxErc8uFVvwSXdIw+Amof4GhgJd1rjASwczHD0oaroO7kL4nz79ysuCIt8fA+c4aJKDZ0udxl
a06nKTZzTz23GzR/gykfJpFSkZPrMCk408zFD4NyDBgvoUse29gbYRGYDDHgsLgsHOxr+CWear5U
dvPuu6WPAY/dSogLS/ycrXgyBzfYsSrBqeZfMf5Jg9M/oADhGdo/BOebJjT7WLTz33QrsmhkrWc8
hfa+S8OKUd+NjAEhDQezW7VfSJSUH561Qgg0WYi3t8vGWn7lcOivbQg31ko8HrgIlwrcINMZJoWv
RLiQP8uAcxxxK7KxXONjgJITN6XZLhB+M1710cimflkM+EyZjFoqP6WXPmqfDJ+YyuQn0EynHOR4
OJiirWyCreIEGGPCVyOGry4hoSES0oQijMlDGuO/KxnBtWwt94jToBN63S0+YmqpP6qNuDXGVXos
nuE1gV+JOPsHPMAZ/IceW8Gtpbo9WFyXpdN/wdOSucqPCZHSSYsc6QfCS0lGJeAeC/XGBMWREVJf
4aB6qLsHs1ot3fLoUxD6kBQzuZU4Ru7JXmgjd4EXPZXSXZIIJOzBhSvIa/FCcH4uGRcNbC57Ca6s
YYbX8r0korZl5okHZpEv2sYd8Z9XLh3lJw5O5s/JHsQzgGL/WoRO/InUDmiu8W9ULEZr1HrNaPsS
ABrL0dRW5fpVLAM415ng81UylOqvYkCNABDYffEPXVC/I4+kTT08Z4hmn5TnMYaAIkwfDbSQVkHf
ZK2Tc7rdp/qVecz4QGKfqU7Gri45fnDN0zf14TJYu8Z3mjLTSBDj4R8Mvm0ImDyBLWoyTiQ/8g/c
vALwjwA2F0wEOeOXWNridlL+6i1IJJ6vVfQ0fqkiKBRgWBgJso/AogDEBe/OVAWEd5Jv9YtFEr4z
AjKCf37Ks61+NdM5w+AxdmFRxu/dL1tc+EE7QoPkwQROt+1PzUGQiKns/lHSJYFfdeB1UZxYa+cB
BaTgxqfhuWR84TW1blHHmtRHgpGvDp/BWfymEIafMFfxRNuhNeZT4PgOEHBYxr+G+lfqgsvJnsYG
GyolWwmUfQL8w/eIDm3dbr58g/6cqezlzszuTJev4qPemnFnzo/subxM6iFLnAF9gmil6TlN3mhU
5I+gsMLE6msM1ffN+CqzsIVq8WEEtozM2Ql2vuBKVxo9VWxeCjY9EgeKDtQJAFlWu/mBN92m9/zr
ZDPLxg/MZ8paFg16rm79gzq1oGV7xZtH6faz7MmGm02rDOlq5LJDy3ZzkxyyFyppHl7K0y07iyEb
WzncqXpxEvnqKVwSKkCfNesv3dEPVNCirfzg3oXKNe3Lo3YC5UlPOWSC2Mp3DcECWI2N7Mo2q+n1
dOeovHAdK0x0b6+dAoHwlSvPLSc8uv0ftexFGQIPbJZfnBrNtIpjthsRyAs777a4JfvhpD+BhC4t
GDmL31HxYKF06Iq/OtXGMY+BzQndJ9BcKqGRO+rmi367PPlEMTqUJ+JFDLF//z5vLoziLPDssxbG
h71YWLivoxVUt+TZ/qo8okdXsc8dLTYfwBQ6QUjhZYVVS45I8okrQzVtFtOKEpbxy1ELlTaaVkL6
rsVbTih2URZWNOzB0iWZ2b4NF+m35TJfud3wAssGh5I4tbuYgXbJfTmYA/LF3pYuJhR9zlduFFhL
WLYeijXYqJCxD8iPAFc/Qyb16AS8o2DI3qcnPTE0/YiZqHV1PCsA/30a3xbqNoVfsK7Xsl1OATJY
Oy/WZKh8VoJ8I1oYdGf2uGsFfDNXinCB+b+8yOS3vHY+b+XaYP9VMRezQ95bbuUnpl16bqeZU85r
lGGJsapG18iOHavxJ3JIj101ccUA/ICjiW/a5MD5mVTOPadGlDrY7CDX13tmZ6kcap0sR5MlFvI/
nvqVEqcorwvu93vokoF+SqLN1LIUyCo5tplSyxkqt8BzKYBEmYnQoDVDh6Gc4rbpGVPnBlO+bthz
bNSVE5En+/RO3eWB7dccHO3es2sRQ0nbdOly3w2/YnNdGi7+N2p3QKyNaQt7OlnST3FugnWxit1I
PXFR5IdyC87BTflRCf8P/bZvKW2OZmMRtQXe8ii+ar+2+B2fgm0zWn2xzpIV96jCAVuaxYq6iE+v
+sZM8hhTiuO3h19ir6oyW5pDVkvV56IEVn0Uv6Ye/1Bz/hr5KAjnzu2bCuL9DrZrsOfA9s8NG8mr
HJ2QLQKLK213uDQ3bZN9JpeFoz2rwtZCl+S+/ivod8NafKju8G9ZMyhtiS5TDK6cr4Xxu2TsY8VI
1ifbr8KyvHFIzoq7uPLB+t3r3m1+icXBkbdkcYxKl3vhkyMdvoOlbIw9rA3RDP5p8M5qSPC3tmVm
TLYMlHE99btAt1D2UgjjIeVVWKUfvQQj8i87kPNDv6TjRrQndXZd2hV8+9vgBPeMO4AAb+Dgc7Pc
E1Ur2+aSqf0L2YGXZsrTMG3tUAemjolAS9qMO+kfuy6jYxEO3sdgyyprr/mP4uQ+PWEbj0EcDXfT
udUd/zfkCUJLK62SOlC8mWl+DL+yPW3iU3UJPFbrNy/Sr9ym3VEsLcsjF7na+GuF0G2lJnuJtP1p
3KuD4oxb4DZu3pmoGGWJ5UlRp/vHsbxEavwmAS431S0GKLQTduJRnU8TuiZq5JZsE5xf2KNq2ZNE
F0sABj5G9RVm+OI2MHZhSd7jYjW+KHakdv3X8oubk5mu/sFikX6k1ubzM+Ga3v1NfuTubW7jY4pt
biibj+/nmb7Nu/ra3NgUY+on1G/AUjhE2GvlY/5aPlDuTTdw09mTc0lVjsyZhNM3Bw3hv7+Tn/jA
hdrW+CY6EUIrz1d1vA4vGeHDm3oGqm5cE4mXDIzf1nbSG3Ni6QMk4C+UKJKyY7Ifz4t3tTZxVwU6
s8u3CnIUn96JCTi6TYFD0G8xpXXpLPfBCTlj6I2OciwAYZHVxHfJlR3unV3kyN7SRaG3HT3mAd7F
FXZYbEkkS9jlvCKH9khJnEZF6L5QQ1DFCKQcoouQsbsvlfDkyh7ZvPYNM/1CND/1HuF7gL3Oq+Zs
VGZDNsbORzRZOnW1YoUruRXt1NVyRZlgeEOTQzK9wBnAsGWsgmfXoMLbWcW4xYMSMdFylRnrInWN
K2M2+RZRLAP0/IEEx0tMmiFwHmfL8Dp9g8d3ycYK3e5Vbdh0hMiSl4LqUq3SGb7RMm7a54Axpati
3vI+Whpym1fEjGUOmsz8SNZHYHpB6S0+VUdbw3LcJFsaAmsSC/2GVGi5T/HeQYiPMzZYr1eq0Xws
qLSy6QdeQZKLo8cnI5Xv478Fb4+Rx331DjO++27vPlh7nGGZd0OaCfjMVO/GdvFF4QoLH+UhQIVb
hZfxPtSO2rqULoof3KMYl39V8zUSsgVwE/hHLvZXDBlQiKc+VEROidgsxJ8aJ2+4LmY5WtKuXZDg
U055ovKB4skJfZ3mnezoK+NavQdUlGhBEYzrk5NRjKFMclGSZ887itbDezRcGaBaApdh6VCb31FJ
//YagZpXe+GyVb5p9SmFNxPcjgF7jRI524g3U+H8aS39n3yn6eEHThasVFpsohed5HkPiKdhWVgB
1HXj1nQrrIBA0oWkwbgAxR5IQx3HpsQWVjBZE0YdzBRQOq3VlfENGssK3lPqY4o1U5nGA742o9pO
ILFfxMkOfSIN5uZJO0nxpmN6aJmF5YY5Gd9DDZ/plSCgatFTJ9mza6dkO+R7P5OrcFPTWzxVh2Cr
B2bpSC74RW4eQmUOkmAP+M1lbOOufrW7uEf5ZAefC0rJ9Wv7Tf4VSGX+tR8GkJeXiTTpQ7NptuGe
HmvwT36LV8u3ZgNbn4R/eir/xoirZ83Rqzca4lzJnLnLndavk4svnGbS/urV42QcvV6c5vnAM4bd
Znz38+0omTQkRS4blf9uJfgbI9kUzIooO4Vyz2xhVZz2FiYENDaj15l1E7/gQeYGU3QrmpZyACIQ
SRO2M6u5eVeSdTXTdLNoE9XmyCBPsJJecQQ9UcMaO0vlWl8gzQO+4q8u3+V+Q9c0wzJzxGbL4Vh4
USY+CY79gzYxwG+qa7iciLCY67NofXMDfOcfWGTkgDfCTb48q+oqwtncq68iXuPAsTsz/g5zplrJ
9RMv+2QKBiu4dGEzV1OnRxocA3pIme6nR+JSYahHnBC7NcnXPnhK7GNE947U0OHi6hEBJ+coseGK
8gpmw8zOjO9R/5TMMHM5zpxuHx5jQIr9mrE2DkQQpVRiVmzZB94ukXH8TrSclbt8pEdUMFlsLj/1
GzLu/J78BIAV6B3uEmvpGB9UAnRzYjN6UmbKzuMuONA+bd9iyB66vWSe8I0cnobi8qPGapWCSfyo
kgO39FDwDhzhd/g2PjjkJBXLa2vRYz29yZ4zpCSYMeQNGi4bxLbDQfnNmOOyxrX+ja1NBR0Bk6e1
72Oey4JT32XkbmbOCcudlLj0+scJRazT1vZL+sZ1Ya/m4hP2vtlVzQS8Sb9Mt3Tsub45QGUr/plu
heEA5SVMw8Q8sRd3sFtHge1IojM1E9tUgwnnMxZMlI9MynXcaaxrwQxvQK2uiWFiFpVgX5574TMt
repU3orC0wWP5gIdB6DhLWMFzITFp2m4g4XEYha1kB8QbPBS3A7KqTmtNMo7yBepXJFKNPtpn69V
U/AoHbEWiOxKu79Rl50iuyRguuonlb30KG04HpW77NZu84BGVgrIqq3+JmHJxXh1vosoGjNOEIPb
JBa7Bvf5KoI5kp+R4ba8QNoQtLI8gzp55iA5j1UrEopXp0rX1kEIN9QZEKSET+2Au84m4ZPCF+Y9
QmwQ37CzV5zoc0wt3/L5T/YmTDamEw1zGkYDkl3dpmRJuIGXmqPsaJ7OdyoXDm2sd8T82k08YRd0
rN7SC4f6sqZngLXHSv6hYYR1SFSb8pqGQ2SxF18XyjHeDEetNflb6a//WDwmcl8C73X1ka8w+bNB
FfMrnxS72yf1/3JTCAiILZjAz9zxHWHd3qIrb0ex8XWhyyGvwzXcQEpuvO9wHxzHPWp0BkwpKr06
dBHDBRxDJcFX/catOb6xyNjwJPDjV/kdAzPhCBtUXC+Zm5B2ffEBul2+axRj2tUwOmPuAmVdxGgz
bdrd5W8ub2t4CS/MrTlzRPPZE+5kXjN5IflVS8/FRaiqsr0Mtp64RbKJjTWDy2Jgh/q6w1hUdzpl
NY/0MlxUZJnv4i5CFwHMEv2HUVoZnZVixJs8Usa4W33bQ7bZc7DU04bWF5+e/tePi1UbOG6CGzBZ
0kf9G12zrzG38l8awmeenhXzuggbvC9wey5IlB7Ntv6tIcoABBxMfRffSsU0LgaQLqgA/V9nidJW
ZdIC7GM2JVN44+rwHhvyD8KwB0AFm8nkIzIha7E1LvQOx9rRf9TYsZm/XtSM0lFQMuEyatv+c/pO
RO5BM/5Hn2PdItw2WyiaDDcM96A7iLKD1jtMnPwcvPdM+lDZ1ff6CuLSlZFubj9FXYFzQFdLuJHR
s2vJZs3pK3qQVPjZqg5tlBANzROn2zAfyJNLX8a2DKzwXN5A2ESusGZ3WLjYe2MOuCyAVHoVxG2H
26CyKxwo35RT8CteJvrNMMas1kIWcUt/caVHAM1zSg/+Xu/y3tEI7ZvHwpNvtBShl1yFD+0yfgSx
B7NKXYFM+4aHHP10NicFhbgbTqfQDFb0Fm/6hETWYoBpE46m8giubAoa6AfOd8Upu1eScjD2g0ef
ganRZWxy/1dudIL2/Z2cWppvwqkDfYrq7iZ/KDR5omsKteVmfAG9Uyn+bLs3midz9fo86xUIgumN
52jP9XnxpWyTI2ZwUm01NDj/9CjjfX7WK0BUtFobCg3URa80mVXcvB3Ub9I7SIpr+GTZBVeGjlrL
ONLyKZly2X1+vrzuqTB44yohBvvVB7O9VRSFrJA/xGuMrgob3jW+zVe0ATlRLTt4YebdWsBmhrvz
a8nvLHf/AGI8lju8bqyAjRPtAr3RK7ZitJVp3KKbctLf6aq54bnZviLkkYMXIYCJhORGwXLbHrIj
UBYsfOl+ldxY28itL+V5uVZPgFNO40r5kmkYDiaykK3kqSccttr36MGtG26Qzp/Tw2DTXZzG7SJy
0L1QlifsPNviOl9FvSW5ApIO3UOHR5mFwvxFZvMoX2+ie7TP/qDxbmnf/rxKtgGXmi4l1nBbQTUn
PmfS9dDMb4qXXrTA2an/QCNzf2meUlCrW3Odf6jFhEzkNKtOhUJmInRj+SK8oepAE1HfzGcGXrQj
IWZSvS03i23G9snRU+1Yl+AxbkVk65/aF491oikzg2qxUMSPGDkNkf2j3ku2SMQWERHZlXSC+R3T
qZlw70BPZ7Fl8w6VYCWT2VYWZechfC2RxVt9Rvcp0HIjo86oljN4YpbyW0+QNDuitALVslTNxXe1
45kQyxqyteis+s7IDsoXboT81Qk2tsrWD231s3vL3uIt6/MFXQXISmUbIeYVmsYmeevWqKi0vy4/
WeNF2kFoG9ZE6iVbHy+RE5MEMfSMBy3sKrHyvfhBXfd3JKraBfd895KIBbYxPv1pvTxWn+GaW2um
nvqOJoS+TQknw0x3Asc98jmnXB59FLHo4e71e0MKPthKarNvj+8V3V2qU5vgjqJD2GlnqgItBfgn
J91bkmyMM8KyMzLXc/tRPRZ2TRyduuUnO7bAwIvVyywf+cgJwkmjbVANKRUyNArheKmZDEMFlTWd
ibL1kzgxH2gVhMf1eXprruoJl+VVmqyhS+lEtnfsqS7jsVNcYQuTNFhrhwUCEk5myh/zN67FgY0o
ZgsukJ1PcNE8UmYh6p2AQRqrabW02Qnea90e7/S663t8X95ISuFXRBw2t4A0iPDLCexu8576+zy0
deJaKsY8umRgyKTVO/3DNmb5Hr+RMLRcyGCVkjQ51anG4pCWI3Rzy2/gqhMpO9lP+0mmGvWr+LB8
+teaUFviWFi3GZ4kHtBE4kl/2OblIV542rf2neBUykfFh7jTdZg9Hm306J2cqntXJtohjkbjanHU
CXYzKzkNP4vWK66xlx9kbkwokZ/CiZMuk49Z8FGhYZFZXAr51OAtpl07eBA4o/Q8yJ4fuhWtVgLT
34r+34MYgqlvwoyCMhaO4W57C77HxJF8yhxA3V+rMTWcrPCG0gFyNCaMbT2g4pCrczRVlNNE1LIe
q6wuqC7Td6V4Ra8pMCmCSfti266s9MlzTYRVPM7WAtiCwfePTHQYLvqK8jXMYQTZW1WzAOKTUMs5
rYTXhjwLr4gmyJyMwzp8HcDBdfLa33ElQQc1i/7VW1DfmkeCRDXwwmJn+JZK9QMAluwV6T5CmRGY
7HwCbX1EfDpJmyV+T5twV1LLmF8h7AsraLYBE5VOyFkF4uccUzQf7mN71NcGbdPek2VkqDvOadrS
WOBu0oBJpAu0XHncYPEXaZuXuRfWUyAm03fRRzJamoJAINqvu8IWOVRoRhBbA0Wi7io5ybEc1hmW
Z4BQikuUHKVsn5WeXCBktxAZzoD54RT3+IVsDLpd9CALGhPgxvdy+jVpG8VALHbHw8LEJJawhLiM
WIggAYhjTTGEkJ2wW3KMiBkik8vBZPIw7pbCykdUB1+PyTOsvDQb2V36rlyWJ+RJXYs21sL4zyg8
QQBhbealKxafgbJuxp06ouG4szFH2rq/aV/96a+x3726/f/r8//9ryizq2uZKPynBfj7udAIXtWR
Gj0cvwDBA4hvVvsDU5Xh+u+xydcUV2/1E6N1y7VhLJysozDGeDNBsEBRDoB0C5prAJzx+kovUdQP
k6iuq3pnCAxvmX8P/X2T6RYEmy2l7b/HsFLm2/AuX47g/LOsFdeoquWqVZDYZ7GEbcgY/YjDS2v/
91j9+kb1smf4+we3ruq/r/73jb+f++9XDKXL2c2jvrV7hfbW3w9BW5XZ8V5P9Pej+ECQmMRSsunV
tD4G/XqEA9ooE0KVzvdkXqyowVuph6Zw/aBdvQg3Uty21jjgWKKBfL0l3bSvg+mM0V4L/JWrxrSd
etTy6Jim4edSzi6ywoAko4eukioY3tPeiJJpHTGZV3O/dv5xzEd5FTKcSbX33ReAauOlOALZy60k
6MfVzMCtC6aDJI8KwjKn1YhxGlPC8cIGbEpKY+ikyR060VSOcSdI3rO+GNZ9RHzKxAlHn8a5CbyH
xlWDhVsGjTuNhk9QmNKWCXh014E3GYrDVVnHOZ+RuujdRjRU1iCl0eGUtRLOwirdByYmfowFvXhD
dkud/mTS2EY9PZkKacwUCPiq64Ht+EjShIDAKI1oWUboO1XUFk0P0WrqkDU2Awdh0lBsHhbjGuga
DA0Jm06OGAZJfNoD3bIsvYXaUphjmpQPJLfUAh6rqFYIL5egvtUIkdesxIjp+n4faNJvs0DOrOFv
kDeiO8/0y0sgPpY06z9xpn7mS+oZ+Bv5ACgAHuooE0YD7UtN+SZGTaHotPZ6WRRtEeoFpoGL0oBP
hrfEXB+zELEdgsAp/zHGPHaGht5bdCnJHxrUYnVPGhBPgc082GCr1evXw2W6jcJ7VPc5JmRAhXCX
OosLDg5VVqedHhb5Ks/AeC2aFFMLFcSXp+YCnuDsgRPOoTYfudOMSNzFKJ2dKOvefWgi6zL7t2CY
0/JrBOv6iK8Fo7ibJb2AnqGHSKTmULdRfIgBQnfta69J80+QMhBjDnFZIVIoDEQLc0tGnujPUIfo
Ifna1zKc9xOmzOBnRZTHC9WdIuS1Ce8oUKhtwkgZD5laoWopfE8NDYJebrW1LmN02o+jB2UENXe4
pB5MT1HWinvFSnTEQaQOWcFsxYM8SdjMYiP9Vw9hvS2N6TjP1EQMENRWnHN/+EO4QKeh0ORJiV31
J1tg+U/Jgh9YTZTWUs426EA0C1iyLTU0qRL63WxMzKnI3CUx0YASN5iBchaUVNCqlgZRrWiCI3Ua
m4GUfqpVRqmrjt9x3yCQA1Pj6OV1kZAS9ALm7V1PV3VB3TCIOdpieXntlICyH/Bnu2Yri8uM0XSy
f2k4+SwkG6A1pdTAsKsyQJ2bov7O/2H41O3EhJ1bkWSMOSsi8iiLVtqSVndHSBP7wbjy5yKxgLgR
sCjoDBc56vl0sZotX+VALfq0cCdV22p8AH1F9TDrWGY9EFwzGOD/GBIS/7mOd11EoJI1RH15mZyH
4DNqRtyZ0H0tEBmwxQaeomK++fL9i5LhJ0sB8SQQMMOClnKhpyITvMlqkpvOiupkXkmdAs/9hYMd
UaoGMK6H73pWIhLg5FHP811JTox22kNLD3FMGM4UO1ZwiAFsKlDEYhgf0LNgZ8m0OOswJY+FRAqT
jN+M2n6MIM1pZ+PkLEyJgyz7qynI7YESSlxagGmGQslRUO65JnJW/0mAJhouMbC+IcvR4Kr1ZcwE
5QNuoynJ9Cp1asGgktxUETYDQYQ0ahw4IEFwUYqeaQcViyG6rdxA3MiGma51T4MUkr3n+6hEoqk6
42YE2DBOt4VMmxhWNxoqUQbyXxU1xLPpKLVMWGt6YCcG1h1+LV9TKByI36kZ6mOhEzJEs9vNNeM3
enjMxUDC27h7r6XuVtTcJ91cOO2I66ukU58IIXQdspIEVKVpP6sgLRYJxXayOX0oS56X/U0S/Ivg
B/QpKiHZoEWsWgz4VOKLeEmTfLnz2SIL432RUKb0M0ieGhMKYjy1HsgAYGLpbTm+xhW07gkZ0V8v
dMLhQfuCi/Y7tdpypY4D9KwFNXgw+Zou2QloHlOSstBm/E08wj1EMiBC5DIU8qVuoKQlAVidgw7Z
RBM6y3B5VwqcheqUOgW3GUo5COuGYsx2wCpH6Wc1L6omHechjzUGcQHLoTfMF01ucRrdF91lGpp7
U1xeL3Hj6yGLKtSElTwBP41llXWS3qOlHEKoVcWNFNGjqfNpoI2DxkNcUhkxWm5FDLlbd9kRTOc0
PnpN6JBAL6xGnARrDgPf7Xv1mPhEozoGSM6yZuBZDEtHa9JzlsEzz2nzDEaz0hnKtRfhjLBhHvDg
yCYfoX1KjVGfVDdL8IShrcH+26OWs0WgVXnAktfjpseVlrTiBS5RIq4pxMWMsQS0K0IpmlpNcbmc
YYnhqsTx5C9oQrTqA1++EFEiBnYCRsMV6oliaFqUS7NXgmHeFOMLno2/aJETQi4xSWPuiSp/qfod
ToNG4PpkYYkQRXTQSGEQngxIFgKm4LH8rRNXr8+yCEkgVBc0CUcS+1ih6tFo5H49J6yp03gK9eXE
BGJKD1NAi41ypJp6uNMaBuVBjoRP19TDNFIzLjY429CL7ejvR7piSWz9blgzKJMIRQN1XY29iEa7
OKZu5COQr3FXFA2qyxCnM6eloFbEU0SSKNyWaWPAucxocgJHqFolu0p5fBeqwBNHNuQADCh1eJKR
RS7ZQEbSTd7EzC1xmGS1/mgSVbpnymGSscJU9NITOgqY0yJhYquFrl3TdC2N5YMh7gHzVuMbY9nr
KLXzIev6ZjsEaxlXPRNw8bBVX+bj2pKkvof6bNVLY7fMs08V/rzVL+jiF3B08avZyHOH0dg0sFgJ
a4juyqFZMdlK6ZVOY4zDjpURe6Hjmpm9of+Uacp7ltHIEhCx4XdF4htRw5IXaYoaTfyRE/Ve1BUO
xyXmIsMEVg7RZ0/+Yqt9m9qlyFx7gnQhbC6zrq8jrbJBAt4Iz6qVUUGAzQJmfuRAe8rNUJF9tU4a
jRSxhPxQqoA4a8bdBZoHJYCXJdaB8H4YD2rVoD7AAj34QvgBgy70NIgKsz3FmXJW2oUXTFSTMmk5
r6r/o+48lhvXtmz7KxW3XbsC3jSqQ+9EUd50ECkpBW823Abw9W+Aee7Nc05VRcWLeJ3XSAQpUkmK
hNlrrTnHdPt1X6P/0Rom2xZUj2Fokn0QTwerURcJin5bmBEENbpXpIAwO0wkNqS4w6w4l0CiztYR
awFg9Bwc/jkknXzvdnRfSA8gyhZKr1YxpM9gIRbWjSMIQidinKrTwcio6d+2aj89reVp4QUZ9Hhk
fccHVj2RSe3t5YmkDOthMhx8t/qiyrGkTSxOttNzlMTWBgf4tPP1A9lQNCYC9lp4sScV2QxTANPq
AN3wB9X72KZLPzSGpM65VGGO4XbEStqAZvPaEW0tDG/Q9Oiu1M3gc5VQzH4a6ehkeaGGVN0zVIlk
n2X5BSHCYNQYLhHUS52vOm4Hc62Jek3kZrzogc3sR1ceLVjI99CkV6ERLZsaqSIgfmdjyfbd9St1
yn3/SErhofftClDye2HfGFV8arAKr4XrMQIaSciO3ZdItx/abMiX0AVaPqYENWFOyCUFweMYeh/w
Se2dOZr+pinae73tw1NucSorxvTNTsXPtOUDtemT+jaYDLt6qyUSY5E3rzmol0Wilec4kDYi4IGk
54xIWgeMbNvyKcS2oCiB1SfNBy3XyOHqb8OK3p6+BWmobbyyX/otKydZTCdlR1+uAgYiwo8gpbMT
gEFfsxjbFG01nk1XP+eRsBYC0La5sfQKyXFFU62j6uXk78s7zWei0sbw0atZ2ZvIbu+7UixDE/0X
hk3irGlihKw9Gxwi0h6frSHHrOjFLebjRl/74LCllq/LxnsrDa7DKhPbVKd3BNcJpVBD820cxaXG
WvCoMTRTcfOWD0mzjEyFblKl7tZGmJ8eQQxSQhv90TG5frQR4QdukXNrRDsHBbZeuTH6NNsk6RoK
DExWixPMpzZNCQzPgr8UVh4eaIWlLNJHkD825lDVx8gUxzDZBAGl3mSmD1B0YKh2zGr5NoDZkIHR
Z6RR6yCsllTR9PM9cugoO/amcC66K+l3NZtUG4kiU7sBLDBtSTiSVKlImPNpzUULzoDacyT79011
qrNNNHZzxw2tIAcPGqcqX/mR2pulsY2CmrHyGLV39BSeBJwrWE5iZwZ8gUKv6YEM3XvagcVySDNg
NS+WTaudgpFprWbnqCBpN46IpW3nzqEaOuj2ndIYiCXjcxJ2Oz9NaB1EOryVUPCBcbCTWZ+oF1sX
Fvh6HVmtP/tlm2fM3cMRxni8uLWKwj/a5bQj+bZDEWtHW9MZ7vpep/KuWczAJ6UVKr2z6dB7DUV4
MwXzYlln52RdiiCnuWE/z1de6DPf9T+8uqvpRiVHXfRAqY0b/nCCqxsKNqEaPOy9PLta8p6aaboF
TUwuSM7JryxQCbrpPbE+kmSXFmnJyOerzd97gJ7U1ANCafzsRXMC2oyiPSbt7FPMeyaQYwbNS5KB
0NrM+jTmLgNcnY6v0oLKQ05Und2QBIJgpRLnOvroBpvshTY9+l7D3uFZjHXqEJcPklYI6stwJIew
J2JeKdPdR8l9mSFjgP/xGWloKmqaAyCWUSQwVx8AcWsu3v4CxCTapaLbhB2CnTZm4C0I6lg4EtcW
lKV6x1UAAzTRTfmIHtGRjoK46m4q31ZzKwOPt4EoLjZIKXEGE8EqUNN9V6Ov66ypoNq2lspETU6g
lQeIKKYRzei5tBxMVfX3yKmXSNDxlJMVwW5Rk7ncoD5Svh2sLDLDzjCqd30/3UyakR4LD93fMFVH
v2ubVVUHaAeDeG0nwV1aI74Wk3E05/GODVBoYeXNs5O5jOC0laNeJjCuB4Agz+ADEXP1jbvgTTkL
vs9oZ4kJVQyQtXVBXLVZdBilyITOx5H9Ohcb08bXMD6bmYMVVZuGZVKhrGq4HITs9WoqtQ25F8GK
KvgFaUal1cbnJB8iI9bX81nf5QvFYLps4rMRx3iDzfgOwva2MlAYVqOEiZytpC6CB6JQyFhjLswf
lunZS+aYm37amw3eCmHGR5aFd3RMJsQWaltoxjcnyq9oknN0CNVd0SlCFsx8FTSWWNSElFqgp5Y2
1KS1E/sUtJ7/WIw2B6HDjuoyLFTU8LcGJxvMWe7nFMdoQhC+d41GteOoNxxULV9iXZ9Gmz82QlEt
q2LYCJkw5xBtdDc6H154j8Whoie1CP3OX7vKeNdahilqnh6Nr66icsmc5t3QKOuqTRNYr0GJtxQL
1kFr0XnAN/vRajSFEpgBSUk+pwHQJ5/jOhspXznkaDAFOn4RzXqrzU4tdBPhqeYUBjJ37cMk0Weq
mWm0zpnIPqQAjYecD4p3ptKvyI2Ly4RUHzQ7Sum5jrUp4XTWcJUKT+DjNp6iBTJk+gnyvfdg1wxE
FMOrkeZXaMb62S31VWljo2p6pJppNRQPk6l9eHPIFLXNlx1wSOvOI8Akuppm88X17S136L3Ybcgq
67aUXb2jnWmD1NuEMn6zNOBf1r5TXFBjCzNv09FW49RwIt5xQejl4EH9is1cbu2QRYwLq6E21YZL
F6MJC16Hyjwgc/1HYCTV0kApXgasTkbSpXFdExpvZfpmIGqVFYP+Iwv8p2JK8K+A9uNkxfApGM7x
kL15Oqy9Cfr7SQ6Wx7xL6Csn1koEOfJHr6ztXGYsy9qe1qNjTUdysGbIVkRrqS42vR7ccKJLjp7h
W4uwKmhuePpj5Utqw3wQSD0xxdndKxev+C4d2pGMWP/Bc0N/HUzwqhrZPHlFsXJGaa0GQmYhVpkP
Vsv5r9CtekWa0NYVmtiiUTUq7E+Bl+Vc5+jxDJz7ikGroY70Dvg061CTc7RzUR6AiyPflfDkyMPJ
aQYFZyHIcxsIdXRnSnzylHo9zF4+ZWsvrC5eirBapiTi7EzWFoewtD7jXJA4klSXScPUCUd52Pg5
1R6cxX2eFyzkLWftJPYmkNqmH1tmln7Rns0PhfAk58S/pCIEmctiL3cbpg7Bi1kUpImZiPR75hlR
8qOuSvfi0Y6mahgXTu8++4jvcqx+eF6scW1X4hs6+VbBa6VyE7duV3+FNN7WZY1WQlXmtPVRYkwV
zXoZsOyeu/allpcbiGvpQsE124G+O3vDQPqNy4zUDkYWcpLFAXDiZhEINAijwRlDp38VEr+KlHUQ
S7fr3sJQPCeEVa8gmjJeropXY5zynWGnxyAAyjYq7IdmN4ss23aVj/j4heJEWuo0m83mUgsPFEMI
/tgNI3vTvHeiO9Yw0q/kOcrNGl5BA52UM2mz6nW8PFoxNSs7Lpjtgx9fDFzhlgmREgSaae5aGnyq
YtA+nc6+N5vcfvMFGiuPoJDEGX5orTgbtXPiWntRfLPPVQCxXwPTHhGFcEgajsE8szZJ8TpQFe+C
Go6MQM1ACJ7CyJ8gfc8VJ/8WWxYXkmFBPcL12ZGfWViwINU95MXlTN75729GY32n2tlQNQcXD75d
JrfXp4fS9UYG1XMR0atxReH/z/Tw+Zm/7+bSgYlwvf/r5vXX/9vHf73G/OtTX/O+ft93PSaMCki6
+uYlyfL0TN7xvLneum5E2RckN+NM/X33euv6s+ujv5/8t5/97e71eQG0mar/1OtgPaZYhaGV5uRY
w6XH38R7/HXz+tPr/ckceEjk0D4Mv3ygPikP1w17F47b3/fFBBju131r9tnio4lf3Xyyd0A9l77Q
GiiCtDIJOAMFH3ui3VsBwNlq9HbBQCKv5zE9zXtpE1kd2YcpCryVDxWV9Rp3SWn744F0forrWEwe
hLn7/QvXp13vCppCW0dFx+uPYtuyDoPh4WTrtNTCvwy35/q86yPXTZnXvDhFJ/E3JsZtp8DQBS3c
PlwfJn3V3pfG52gZNoJhv8fd6qAViKGIHVk4QNmaaUWuZJgfZFyLZcX010rahzZhQNPXY70kMaY9
XDfG0CKIiMp6Qt84oRCBOuOW7dcg0FoUHkGvcaLHx5QLuFUzMYuABaNMFcsU2NgunilOyQyKAj7K
7jLfvW7yXCHd7ty63tUhuWY6gWKI/Xi4Dwt9WgdV8TNTdOV//x4ByVxQxw6iKnA0OJvz/3D9v6tQ
zOQR0R/5c+Lt79f79SrX//bXc64PDS2TFF0VuEL/9abSf72z67OvD/zp//4fH/79P1Re0mz9rtn/
fu6fXrOMvV2c1sdMZwEMM4vT3wybdWw/WUWh/6AshIuGjs/OHdtTSusZnBT0jN4rGIaJmNblj9TS
5c6VAVOBMtq7xPvsnSipT4JEItWkzPHbcNdH/TppCSYK0a3IEpQXiJVV4Isffa19OxYxkb1kEF9n
LPVrVi5UnDZVNqQC4Tj0xJhZGgGVp1+YAwQYGEQk3GwDZh+CuK9109Y03vxHFmDlOVWc0nyibFtd
I1SlTYMVadISsxLD+r6oEX561CLWANSggeFR5D97IMPrukIDxVpg1aXjpaNFt8Iuj7rIKR9bhwGC
jCCD6CgperpkKxbdzLtb/IpxZoV7OegPhlvcsrxtSFvVECLEyQ74fbnrHZ1gzgIGj05dpgUxcioP
P1fZXTKdKAUZB9150BksdUwwdZMxXTerwbPQP/QlePsgxbSVkHlAA6CaOLSA4rholeF+jAglvUrU
l5LZYpDcRgEox3zykdDo7ZcdprBvE+muDF8/lpHqkJ8GiNGb4BB6GEA0139JkVW2zEFWYRjjIOpQ
9BQNzXvxo+vSDPJt86G5G3K0SGwBHIgPKr008LzRBFRoqCP8ugFqUIPh2tGy313b/GGkHebZhmaa
Neo720E7HhGAtSxv+xS5oZvJF1wG+cL34JzUbRgupEefVE8huiZ6MwHk4PxA/OKwly61Q8gMNm3j
+ugqcWZOUPfto9RYF+tUpm0Bw4Sg3CXD4LNK9ZMyPRv9WJesW6+8Ea0pN8oOboVhfRRy7tvydsh7
wHuWGWIhkg5kYIExJg2KbzeLj1mgMI6HUtxEBT00LmcwhWLBZ5IZ5xDKCOhd4m0b2gESCcxYhTCQ
U/1VA9PupMRnh5gr+NUb2gEcMNF0IeLloXfq4ULv0QhZrBGBxmjXdv2dC49G0gw5CEsbcU2l6V73
qIIKXxzd4CG1evuuzYxv28DFH2dPhL+gIHMKdLvWW99o4FLa6SXagaelTJiMZGels67XaT8ZBs6F
nxJrEps7Mqgw8Zldtq4Szmpmrk8MV1izmgUjbSSwTeFqK8ZYhO+l7mfY19FzSXsrCPxqFal4IxXg
toC+7ibIg4OWxnuamU8G2Z17ySckfFPQ6iztJ71sTxnZsny9nETBRmOrs+xdb0berq2CmyaK64Nl
gWDvy/xAS+BGw4Q1NP2bzOp3reId5BUi2Dy4q0r90kQDpR+fdy/Wvc1S0OzGLz11xE0N2RmmMy08
EemoadBhpTEy8MQOXqMYUfUEVB/ndM6iEw9wGwU35UQcu8bxAT1CfFKuoajQ9oWPwTfsjhYKO4Wx
p6lBKnE6h6cKja8SkM6HJJcfuUPbAEZ8tTId4HsW+jad1h7il7TZuJOlHvK2RmWYIJThs0XA3Ebi
zJoegJ+O6HYsjq0bhxe345ocMhayiOzbDKb+TlqthhqmQH9ppE+jFXfbJqUM1yMSuvso+GxpoXW6
DRLDQN41dLwv2SWXuK3AB04m7tmg4+ge+h5ZzLjwezpTNlDzda+CjT0NxrpyW/XYlYqxpXqUTaOh
LY1+GmZH3hXNAkDyaH4H3dBZw/OfMiVG49LNTkTl+8saz3TWgF2GyWusRX/LWzRWRkP6at3R+rCG
Rm4JymCHqVHCDmN5LELVgs5DTYqQYzsJsOwqwVQBDShPURo7jZ0TcAVYCPDvLaEJCo3WTEJgercJ
Eq/dt6F2C/o53TKseuqmDFNTf6eI41wa1wCVSsdeqIXWQXndZwIplUZb8TUkIAlVHRWs0rRnsjwa
PvUaD5INKVO241GzPYxtHTkFSUcLvzRp8JjujAEtMFvI4WFoDfTgVky3WBBgU5HZiLgms8P8ZhaZ
see6ZR+f0ooY7jrPT/RJb4V2FaBDZy4TstxG6dbbrkX/r4YpPcyY2o0/NWcrjIHTVH1AG2F4I2CF
ceEw3Kb07Q+KXMA6J0DPGBIT03Dp77UhfVMIXt1heMschumak9x0k0AfPWK1cAwsTFptLkMbKfzY
jyfA59lBbkaV32WVzjm18H9URUMzv8Xi69TPqafFaGaqB4ehVjHFUEQdrsy5cL+c+VB1DEY4BFnV
igOInh2rvWn4CDR5VtpYAc3hr09wvOsalmwvx4Iso0fdb2wdqa4v9+hycokQAQoo/11+UCTTrxgz
Y4Oaf3Z9YPJg40nXeiybNjz6kf0aZ5ANEwjkh24m2Kh5o5PDgLmreIpEFB2inNis0RpeIwGooinM
8aCz2kNewqYmMW5t58gJEnRQx5R0rr0kVMaYu4dBY2yHuQbQXOoCSR3pNaW+1WbI53Vj/OvW9e6v
tzj/QgNs+lAQI8Mb71uD5dwwv3NP6Y+CiKmD4SoN9Llao4t8yYf2WBHSvWX5ONFwGtP24BkeNxmk
Ex1BtMxK9wUAktrfFjAR8/rNDNH+6z46z+uS/rqxPHYFY95c70bCo4NOwbay2rojy/A9tLph+vWm
zKZR07odm7to3sNTi+tBm6TTgtQCYGRzESEN0CXlvLne+tvPes/nuulgMKqNhObkXDkJUbGkDc0O
9WVqn8MODDurQ77L3xuiLIpDF9vhUmPivLQkw86dPpNZr4jUMA2pWQoN3nkLK2HeJK6NlOl6P54p
rJOkG+Nn5s4RPUngk9tXv8iseX3ft56+d1yIRd68mTKEvKKV2VJpaiZVAYs9dBWus7q0byKStbaI
wIzD2JXm4Xqr1oRxqJRT0sygFRvOjFhpkrnXOzYlB/eu7+F6y6HUXTkWEq4oPlW2/CMWDR17HznB
3pbQTIwU0S/pypjgM90a95F5z1ikPBS6J7dR4gFla94mxTqPWi9fMjaQfIWltgpCgWXHbcxDZejm
oTGTetVxDSVCF/XBHAqzmNHJsC59t4AWAPEmI7s1qxCUVkzrxsYi87OnlmGOeamCIN7qucvu5FPy
rttYfEOtLxAqsunmja4CxPSTSWPon5hclwQEslRoiNS1VxyLXse+JLigQfWqfIS4SYzCmQ39VQKi
Jn07MB89TPPm+vlf7xJBus1ymjl83CEAvfk7YOX2x8YfYKh4aAWWky9Q4GYUREZEbDj927JD8SJZ
8PozSPj3Dni9OyZ4ystxClZd4z2YpnqrKjx1/TRrJZMpaTaRNnyY2OM577t7NVTHf8+tvomsVgxn
Axjh5O9p7gDfDLny0rMGPpluy3Sdrl3cYdr79BVRQCS0CdfIq+E5rv1H+SEeyyOjKWIPcKf781oQ
5nLCgniJo8k9RU/TG3ixr+GWiUXwFD3maD227gjhdJl/A1GcD0oiCRhQAtLFl8QoYFyY1pohCHRr
YtBQCbSvxQwcA0Gy4aQ+PcCTrhWg102nbaE6Rv1Ou59u28+SuyOywYWFGALEETPAN4PDV18hzGlf
eSmHWRzyr3qh3WNGY0iY4wZHeOOc4g+dKgZ7qs8vTcgZ8BuTl6ItwNGzcq6HLY4Qw9pE9idiGPC2
FaDRR/3tDoDVmmBqxnELbMYILR4FnVJyTvGJzaAp7zR+hhfjhDoNcMEafyxEgozR61fF5SxbOg/O
l302HsS7eQge6Mez1muwY5mwdxdBdGLNwGnFeEtextvga8Ab/qJgYLfb8KTHewsDf7ck1t52KCQ3
llwJpljIyU/AZ6eKontRvrIf4ICfmE4wNTplx+QDx2W1LII14eJhjaMARyx6C4y9AB46sZAxI6wl
8jhAUerCSozzBpJ4/+6E2mI7fIRyYd//9NtNOyKVP434vD3JxXBnyZ3vPohs+ydc++VXjNO/FV1+
KeOibf7zH4YHz5114RiWxf7rP/+B8ESzNZYTNgFPGjh2m/ip6vPHPckFPF3/90oOKslMHaOmdiAz
yK3X6bc4km7y0R3CeyinGboFQoEusbsa8y1tRffk3Uyf7CGsa9HoZTPbZXRWOlB+lk17kc2c1CTc
Rt5+Dg3H71fBUF2ZYkt4DTN21g1bA8nfK0QTlIHP0zd0v02+yd+gcNzgAd2Ra3KX3OeP1TN5k1j/
VvXP5ACx9jX7YWFw2fbn7MC1Hx2mxg6LsX5nbkcmElv3jpMZWoMdshns1Min8e2bGJvGraGW1oqj
YwnmDWXpZOGOap/dGzDMA93sk9MT1bD5WfdfzmN+AscbfWNMwNDgfuOAsqelc6RKWwFMe0s+EENq
X/Stkb+qBwYLj5IvHasNrGIe4aiG1yCQ9SMl22OYDU42uZeA5RbRPWIz+YLEwjuXG/LIN3h16Q1n
fH4HJFFvbswie5d9oNXfiDvzGQrmxl+HP6cPB2O3uY0fs5nTaLySlhKfur22i7bWGV+o9d5US+xT
a6z37R0YQATP+QupPhOuF5RNa+TOmCM5Tl3cAB/JehnvCxtc64IjbLydEQCPprb8CZgsdtesDlbt
Ml7tgFkC+2SCHWEgPHaz8eKITwGc+lq/Z1ipR6x0TrTIoYvP9AZ2W2R853HFKmMl5A4iw54/MdyY
F/0rz/dyN/ygBOetcgHf2gf5Nh79N+rKLSu3DWvzncAxtJpBC+c3+x0lIQrR9SHZeuv/Zc+f4f7/
Zcd3DE23HNfxfcP6644PyL5B0WWos+H1ZzxL0Wo+x7B7Pbn+qzErTBcxtK53bDMomzAaPeFIambi
96xV/l/eDEEI/+XN6JaF4lmzyD74+1FoJ+3g1H6vzrFBr5B/rbaPivXIRwSiDYcN148VPrsEOgZz
sNuKMGAGuNgsn/CPxLfXt/P/OsniJv6sy6b8bv+aXXHNo/gdbPH/Vd6FpxGk9z/n+SEfiosybv4a
eXH9pT8iLzyX9D3HNImv0ByDWIt/Zvnp/2Frju3wY8/x5yCl34kXxvwQP7d0hxQwWnb/+Lc/Ei9M
5z98x3VJufMd4/o//t8kXpA7/LezPStzwzV9zvi+RZuLJdtfd/rYia0k0wmptbqnpvR9kuxn6FmD
JuZ1tGqkc7llMHOkiKQ8tLBMEF/rSc3bkNL95QzV9yRbMWuOJWJKvAYhiGAV+5ex6fMDAz6fkhIJ
paASQqVy8owG1m/cQdILj5WekNnFnE//DE3lPgzSPk1iANhgu9O9aiYkzDkneDoRwcXuRsQYQFhz
mbUbRxJ+V9cjU+SJGA6zQTydvaqykiy4WN/0xmnIUm1d1NlWV8mLP8L9T70Qhm9WsYy1LbkONXqx
iNE5Z8UILCrbPjVJ9uyN4XTUzL1bFMZmYBTYGrAZkQC9KucgOq7OY1HUFyMv5gw7H4/atM8DLj9M
fUELmJy9wwF2RNbN9JLGvLSFFwBbAdgYoOe0x77YhthAU1J9XrQBe1I5MO5Hs6dtzYpJY2eb1PFw
TSY3WXsIs8/XTesYe9RF4zrVkHEACfIzQ23GjstDSu8KfEFirvOEyyokVuy7sbi30OSebV6vqSui
V3V1rGpYIPFI/adPBLU5donunjwApqOE2UFhXVdQYMZiIqzUGn/WatxrvqnWWcNSwMvKrVMOt9Y8
Ks7g2yOzGS511ruLRInl0JcMQXpB5Z7gZk/RIdMV8A8T/Z04pE0E3KeqmsdczYDIAdhPoQZ4AAQ7
RQSUY0wrSQ7wbz20xXVhAkZitJuX9FAs29klZY4Itp08vkFWx3aSv8RReOtlUb8qwwqIs/uqwUVK
VWPdkSwFHdBq54ZdYF4cg5N34XrvAenPALQFYJ6sAk/vxmtZsvTM8bgciCEEpeNUGXZQ0dykJdIb
tEqrArNPO8RwA7sWRtHgZL82/Gn2GGUPfZzRWKEgbuqSvj1xkUbxxgyWMIsAXqNBaITwmOuqoNrl
0ot3Xsxg1IxY+xRGV17KnoWA2yAJtqHuNLiEhjTFFKrp965TY/qY2lsPCqJuGvFNihCvCU0dKwVz
hVbQGHPH8MyojqCtFDCMWXofKcsrplmnvHIayNX0+xBskWXvrkxp7DExJD8dL7opAv3DikoUfwFL
coGL51bWeFol+iEae+NqIl+NKw8lV+fEwUobEIs6/qHI4zumyMl66Ogb9a3+6eUhKBamzlpq07Ic
MsLvfAR3ouNK7pN1MAGKCI9DsyytUl+qIOsx0UBFj3uyCqeWjp6V1Jt0dGzCndIW32AEcRccwhim
TIjRT/k9UdLxepqMT7tOH0kIEjA1wYlPtUbzqvJekp5VmiTjchlZ3t5LIhBNcmLJoxewmlh9j1V5
0RRQrcIEi1/GYJNTmhnlXCmPrrtFZMrMcC0R5OpxDkw+RkGX872n4jZymH1Xo3rqy4LmaI0FWDT8
iU4MK53gBRLdQTzq6sMwy2eDRhYysnZHbY6o0sJ/6ohhNnTK5kx9fTZBrMjsEKEytmw4UipF78uU
KV9G3kcdvbmWM2x+OjmMcmV8FSiBmNAtrEvbFrfZUKll2sjX0SNOLPN6LL5TWm5QqlSLoIyGRd8U
lE9ME+yCVr5WZN+S1EQaexJVxCqXFOPEea28YABZ3A00nyhaOjP6yJCg8eGlH3Um92GFDMFo1TfT
B6JO0/KzzYCgIu9C/lYPtL1YDpmICBe9REk5xcW2811kHzmEu5JKNYl0ZCfBQx5m331v8lvWSC9D
BwE5lfWlmKatUPKS+Y8R6XsLAqRffEsgGc4C5PvGTrK/jU13dqrmKc4kgYnxpckCtOiOCGnCMLYk
kJDSzevec9SN4G5Zv9rGSPsBGV9PE2PtGUAuXCZeQ0H2UTRpq6I/tIBscyqrrq6+ip+RCi9ZlA0H
Y9TOTmtzIA/mkUDtG4NwnyhHC2yhlkwi2wBm32NBrHDZuRrNcsczX4wge8+yICZPZ/yqYm1fqfFt
rOhvy958DdMKgLSMXwZNP0dRZ2/110pTKYD/kIQcIuOXeYwOX8YuGDineYnBLgddoKg08QJIDWWi
2UwPU9F/o7iVyNGXZhDc2bqGLNdA9mV8l1NUzi1vAlbapLz1m9Alk4KkIxXBt/RejcxJTqXLzIpj
3d8METAptKS3mn/2WozfjoFGWBAK0lf1FxLGYUnUYL1uea1F261jA+FjH3s/4ji+6XWa43qAxp1z
yxNZoA+G4soaJO1Py66PXp0w7nLFZvDD29Ams5O+X1Vw5k6w/R0jMe1UUYNLMLwAoB2h1wLMUMLx
UaU54KiRNxl/x439w+rmfkVsPUmjNYgYaNa53xv7JmeQ5b8mmnU/htK66SIwnf1YHkYRP3DqIVeO
JBpHAsTnuoEG+1j409PolsAAcI43o3PrK++HLfpnR8OrZlo/Pa5AGyODu0pvkNkPqskR27gpVlU6
1ith6PuMuLlFw9CDZURJOt+LG1NNktEQrgvppvi4jbc86Kszbw+aE8GvvsuFA5HAyTXxVyJIQVsy
n8NVNz5ZHBgrzAFtmH9xqE57ERH351ugdfiKx9xgKSPdrV8r0iigc7BaOjLfpvLvi5/KzPa+pLjt
4h5Zp6O9NoFN2BEKzrCyPiWZkdJ0VpOD/7bLKQhiVlFhY0fHzqXZNznuqeqmcGET3hPdjpNFaRFq
YJpMTl2J/rPLuZRW2LZgqJKhtyYGnRNP5y4jmX8Yfnbb2uYNYsgPo7Xfw+Z56FHTxvq2gASMsh9u
tfcYpDuG4U89Jrx1N9NeHZeCH6C51m5S1h9Tmt+4NYIGVf+YRtyvciBb17rXZXhDD/LLkM6+AZ5q
tPrBI6+is6sXfaTAddjFNIlgQoode+Om0qZoiyOk3zJpKTDBex9F991GENnKhrqIPGTQZVn5OQSH
Mf1EDbWNUnT6eui+NgVzvdD+wmwFojBwf8YQ8VQvyK3pwQ8m9H8y23+jvxwwPuUTY5xU1ZW9U7YI
mWIXlzFrSTYM3Pe4qI6FyayRBcJNWNlMaFLfW/IplXRJjdsI23PD0o8ddmn0HxOYYIZ6d24dfoR9
++Qk4uDN60pNmgeIlCa2Cp3dmhDgjYyorCG38DehpcO0MiWGtdQbsS85g5cCnJSINnH+KqoUxlqH
QhFTpLcr+3GlA30NMDENRE0y2n5gAA8aONSeWn2ebeScWoZce+zGei89Z5+qGRoxvEw5JDMWp8HO
w50LzsxgIEk/bnJscLetv6X7D5fNVwXYDZ9vlUoAMI7D+tbTEAxA5Qwi/SWrBTLuHmqhb8FQ6Let
Zbz7aXuThOLDjbx7myQ2dISg1tXcnJ2Qcswg+wqjUFN6uyl9MFKCQUzHftTroloqkl+CvrkxmkTf
EkccbxhQ7woLzHvKic6K4YPFKAodLFZQzxIFDIpGR9KEW3aZmByI+SKjJYTxCQeRvlSgKK43ba8j
QAVfAuofHvZCIf945Ho/ljJaeR22qeuzr5vrAwafPSzP+X/7vbk+8vuuaxCtoo/x7m8//9PLX598
fWN/ew6h3kfT6IotY75WX1+fxxUW18T1Jud9vKW/X0ra+s4zVcRinWSgsnsoXQjD1//4utF9DdbQ
/Bf+3jBS+/PdDtPLgWBmrFYj7S/vB+mkvMb1WdZfn/rrZ9ZBY51KmUzrvrGYUnTzZso7XHbxDHkJ
NBo71x9en3Pd2DXTFfob+bJxHstogvH819//fbdPaYh2LUIjmbGOACD5zxcinzTdSj6hqwjvqq+L
JNMIfZ4dXH/m9kO6VCROL9MhDjYNM6dfiRHRPAiJ8oHpzvVmJ8JLAY4k77ZSRSdx01hnrlaTfUM9
kSRPmB8cUBCLYM2V+gCAYnhTd+YDjajbcikBxx1ZuTBmf8q3RbCsXqYXVqQA6MtP9GR4jJaspA/x
ow6dG1udd8JTmTBxoApaAgT6mdz6Z1iAE5DroXLvskfvYg7T4pM+JUEC9Xj6P1yd13Lq2rpun0hV
yuEWFBDBgA3G5kblwBDKOT79bvLa+6yqUzWnhyNIXT38sX20xGZrMuviqocFNbjdg/WLrwLfToZU
cqf2DMU4HTbAJvoa2HgyR8w8HRmKLWAYPm1/cmR6AKpMNBzaRX+HLkkg9MnRYivfzSGAQ7VuPOXG
VkL3gYsSFiVBq+C9vCQ7eg+R2AK1SP8cMX70/uiW5Eg7pB7NTdKFQrsnCRg6alRHJ3SGWsUpPZon
wIVRtUq8tnNFOmdCnNnnMdsWr2HrFq8Ljw74DiWv+5z+BzrQfVn+gCY8UmdiTlDdD3yUjJUJauxB
//Ssk5PgZfrRx+/Rt5GXeQT3G2FD2B6XlV5KaFx1smUfRYSPqhYF6YICs65D24BTfa1eAhgDl/E1
Fq/C14kCrTaw540G7X+XvmV3Nuj0FK2kTbFOUf6rzggdrqggpn/btMkirWSM3BWZjC/L/TCsI6ge
8B8B1ET4lTTLdDbMw1ZEtwM8n0ylGYi8NS6mTWdK/AU9ZFM704d6LJ0fHFM01g/tYE8fOW2od1L5
e2Cm2vkG9PQIpHhP8HQkAkzRj6rYuIerNFif4BbWG9M+0bjEt1cq7a3cI3Iba/UU/Jo+WoA2Zb/g
HE0fmq+nn6KD7uu/+Tf/ouD0qG90/n5HV9oVg1+hc9ubSiN0vApOoUPCZ4X5xQAoG+jk2f1Ja+wW
TSrdfoin/AbC4sSpWCA+4QsOveM4o3Z0Dz5/rKt5Mk9UkC1Fls6o+kG4tegllMFBnggioUpmuNSH
pyuPNArB8tAprkhp3Fth7YqJrdj34uUYvn5oFBWT+FvvDNgfR9T0UpSgtI0OZJ2QdbAiImvCrlqP
a/KvnvQ60Ul/JZr+8lBeX6PeF9aPFtzpdwkRr7DjYwRFaw1gvbteYhusubSbEZFcLbbIeXx6KQ0L
dsZaytdEc5oBFGYC6bMSHghNHCeEGku6A1bIilwHCvF2aBtUHrJ2IyNVHFB1RgnMha7bEky6U530
f98loOGGW4AbPRyJ/BXNB5GiBSW2oSOtwu0M5P7K68bHyqse9PowlxFLoZQsH+xxXb43ezwUmYZu
jzgLsR6EGplsP4d4P7q13bs0lETItdRHak0VtpDpaB5GiOfIfG0oQFs/3YeKNAUsO7DCERRo5z8z
5ZGsPWud4qOujMmubz+JV2/IS1yI+XB+IyaATE62zqDq2ROkiIPwQr+PsCKdR9RuWc48TGbZjmby
EEkN5AMfvsSPhyvZS3Je+bHMD0HoG8Q4tmG2E7faDymrEY2R+UxzX7DpwA3rm7Hyo5fnKYT/aqyL
w7gK7wRJyE3cSBysyJDdIyfZUkMYbfFzijMGEyNXeBQa9tnZpRbJ+KZINnHEw+w/nzu3QI0LPN3L
vShP8rn7l4NQmI614KIcWW3ggOvUvViMWmGtq6/mJXol/UobI1y5+i7/JmSOpHcsXUJZVe9EHvHJ
2ZZKGKwwdBHImffwRC31q//VFsGjQ0VTG9JJqzsN6lCb/0XiMVZW3+QUdXKXUKe1yk2uyMLcYJZD
PraFpb8q92lYJRLVrp5HwNPIDJR29ii8GtFtNCe+h0eu+TNkVxLl5ipygNYemCyFx6g44ZaCyen6
/OjOg9cbR0Zn3gGsXSeL5oJpG/MK30jO4Xy5VD7y+sx0erjU/rM4SDwiiKEfSW/nABRp1lllW1Yh
/QggreY9ayRyxPxV2UCdu0o2tRKquW+pm3qNidcAhKfen3ZxavA9+Akjj3540Au0An+PTIfyzWHJ
EVitxx2dWGwONHQXd0AU8DpChzGovPCMoFHqjt8Tlip1e6jlcPzR3r48e0I1xRfF8oi2gKoRfxFo
hy2jH55uv1GXuVeSwOreESsJlsceYeLF8iuBy/RyRy4TKNP5T9n2+Molig+YvKthuekDW88Y+NFz
w3rzY7JnPtqWoQ2NeAPf9u//cEA7lqTOLnTc5jqKi9ISrddO8kLd5zo45yf42VeUTZ/qhrI/RgKV
gaFYQ80YdS/9EeF5m49ZPWoYu+gBcAXU3lKwhwEO9Ja2T3qMk3UseLB9h2v24GRgG7mBaFgIOfQN
kYQ8Ms853oJttRIdaoA3TKv41/ynA/mmALnmjHKZQg1rpfI4oFxOUm5wXCHFgdYRHaQwrr7lB/VK
bOep9WNkiLai2w5YgNznG+3as3aMtr7KQeRSHIuC1ZaPW73y0E5dgfOgBgceMfK0IrJl59mPHloH
9awpSfG/lFSbUZv2vFhUEDAHXpILjvd3exOvLNTH00aPINwqu+qOSNKazZM9gyp+ujq/jd0A3TZc
ueGu+1pkWFkGH+FXcBd2dAnvQhdwJiO47l2O2G3RnCDqE5VPT/JXuCOhOhIBQdba+duYbDYnezRc
OsrS9xOsEBpyVjTYkix74eE0V8g5DCH4z+UhwvTnfmMbaVDWktcTNUKnwlyK7R12x6UXZNVSyPBF
efTMXodSn4tuU0yj/5rilR2VimucBmGh72MOzcWdigsMnqXuIttM2Unt0x3aD7aA1EJq68EeVrOM
EB0qOd2bYXrl8EbfCcxZCiFEP+TR6rGvqbuYtO4rdKj1wzP1tbDZ2aJHNhgaoWWBsEZv04GHDESJ
R65QObDq7vXx6cbWqdwYjhe4RLPswKUkcc0sf1XsiJoUZziPqAMcw+obEbjspxIudRqux18Fb1JW
rINAuZe4pcxQQIfPCE9SV1LVlDl0Es0FegvM5QylBxqzKQahDmPTGl8pdY/Yeyj6STQkzRe1TB3R
pxKb44ow1Wi8EeLUgj25YxXuhCfkP/KlntZAyym1kymvNJf63+AQbKwebRYiCZQ3bdl2pA2yCMeY
1PtG+WZv4zzBkJaA8rO1sfw7nlx2pu2ytlzMlepKm281EhjzMVRZeEd2niddVNvuAWj8SrM5ndAl
GwdcbwRLSAKxebw2qq29VvTlsW9roPWxIJ2fedcHpGMW6agmsSXN6xdFE2dG1pilzXGFpgkWd4tK
JCi8df02l5vSVR/qQyg3AHcfg6eYmBGf5ZF1btwSp/VFhPh8IiYyiB+uZ14RXVllrxJwHMpEW4cg
cQ2vTfKSmgj0aiQEHdJax16xRoc4YhdjxcPmo06FyiTsHRkSBrkIIkEk63NfZrXK43ZUj4RU5pRa
Yld4DeKXEKnBQ3I3PgLENtWXsXcZvv6XVsH/jAd7H0VgXeKoXLPHmVAWPqOdHgUcDzTNUFzBdCH8
KA5+pdJuwMCtqQtKBIfl3yXv4Ipjl/U8QYjgXqrVRR02WrjXqGZY64dpKzp9h+LLvkhO446WMERR
kVuptllKM85DUPdx5GS5fY/EtSA5ImYRqlEAKlbotXA+f1DX1b3Up+kKqmqQXbF47dH9gq2Y2ARV
xGsTbSAQdFyBjpHmK/pBad4m4T0YP81oXUA8xmaAAHtvxRUW4a0lwowJThtks5apV6I1wXINpDMr
BwNj8sLuiIE676heYc5rRwKNBioLiwgaei42Gj7VIVhGj6lUXNM3IbmQ1NlOFfAcH5kpToLhlLoI
+xTIJuCEUZNd2tKmLzd1dtaf2xF2YXBJYzAKuHDr3B5JusHwZzdDX3zRqym+l5pjMaU/wE2VUycd
MWcWwT+k7MErPcwHUsJ0x6MIHE+uZXiV6iZQYtLi8gSO8hTcErWnYC2WjsrQHEnShiCFDPa2NWIN
CgSHBJTwxsh2VQge1x67f/gJEBPMN2IhNJkTaqSsgBwdMNxBI/ht57EtlrBG3cByEAqGpzTS42vY
sPSPy/RDwwb0S255pGOSzNZ+yudr7OfGRnJ1ilXi/QQ4HyOMc0SzyfRM5xBR3eeecDTK3PAzEtrK
aU2EXfCaJVAkcEgE8B5iv8ZG5L84pRETW5sHMH9jDSL1paMNw7lcJSfEcpB5gibf09id7JD/MdQv
0zjVVKmLW45sSYaD8D3cVWJb3yXdZ/gyD04lWVs/ZHCCKOd1G/GEHgbJrz0wLnavkEe1JfKNPjps
BNo0YndQXI5pUseQVdRoM2EvC1fNbTMXjXcdat6tlpzs+RtQvPXgSKJ+r/Cj8cJFs+fQ366U25BY
CEcRBhN73ZyeR8C0F44HzqdVe2TdII1JCts9InuF/VoRD3exO9o3oOHs6EjQv4RfyVe7v5d+sbqX
vwoycz9UjOn0VK7b31JlB0cUD2m5r4iNaTrwEG4GNg1T9J2wQLOqT/iym+iQnWPYm8TYiczi3n0J
b0i1j286g/Sl2P1x1J34B7MLMTyOMWN/KeHN2zSqVFfTr7/7G3tpbqPNxdyTmMRj7TUoiDtkk8gi
Y6XyMT9mh2TLDa3aN22zBA9gNrrLwUvU/TsWXLYbPL0EDZq83Ayv429XrzFpIrlHX3hD371GMIJZ
XTlZcx+ZlSWsRdeSiXuYzkjXBzOzWQaUqARfUS2n+pG5T8jnniAYD4flIBnfWFu8E567V13Zxopz
57HgYAccwT6Y7Fn7/I3Fy4pMXXLlxAvY00f2oJWM+TRsUKomCe5LewBtzLLpQfX+L50U1P4gaRbY
9IIi7eQSi/onXqUzy513yXAaTi0dWL9UJmWP6JydjV3hGQ7mnX74u56wP8Y/ojPvkUhb3GaM/BKx
w2PQHfP4cza2DfpeA743/YdocpjxS0EIAbN4SZh2VwWDyrrFH/jkhosQn7aRHwSYhO/ECbIfo7S7
s+xg6bBB5sgY2zyHfDwxtdojnqp0w7zU1+0nEDU63hT3KPo8ccOrj8RK/tTU5shd1O2waBkc2qOj
tfRD4ChqGmxRgtVk9NMAx4XebdNdOt0oSbrrnw06eCT42P8o8DxgNGnW5WFAhHXk6zi4OO29AirL
BuziSTa1qIWPmyEmyMYfa/0YZf8A3Nx483ZwLWY0x3G1lIXErbPUmoaOeBHcgvo0jmoNWZMQAdTX
AXVPF72I+rnCmlWVEyBE8VMn9qGfQJs1DyaQH3jcgwzVYc2WhQrP7Pd28lXva3lVXgCTCD+LHLqy
zihc6B3aHE5oJU/qOiDyUtnhHkWwW/UDAWQ/XJ674FZfBw5MnE7YaTREm6vneQ3r6a02blRMQwv+
GrdAFwgnrjLXLiYb6A1scqTrbA77iu6Er+Afwm7Wnv4wqYRQu0qit4FeYt1mJRb6JbJsA4pxvy/7
j+GL84y3uWeehi3Uft7KfxlSfRrxJnw2VfhXNiRV18k9fbsUSKHsmzPWSHdHNa4r1rK8W6DMSLQW
GyouCDO22LFEB5rH1Kye1Kut6FybQSE+lJ1nvWKb7zIHD5O8qN0Rw5QXKVeXBykmL+HLNPjICk3y
jrLIeN5TKiK7OBMcz/kbtkB2lyfvYpANY6YiBbE4dBhhyz6NSjNxkCXY8YhhWLuI5hymxOO7orwT
mEOjL5DQaA7iTKzZifdN0jC5M+NaBs6gnsAHlTdiviXgFDYe7FCz2WXvZnsc61ee+kEkAdztkp5b
PVo1lkD6XXAQVMTg4rCkbniXGXtx+iBCl+v0UuyDnMaib/4jImNRgrP886IEO5CxtOtfLeM8Njt9
sUP16ASgZ4P42YVGX/P5m2Z2L+x4j46Ivxf8y4/M+h9iI5bqjRs0WExEWAKbDW2Pj7/ERyAGbAJg
yGystHOiovZqBDv6/BS8K9r9P4nTYcJDSb5h8eItEbAst4jXUVNPumdVXYOW8Pm6vbU3/lkibhvt
Zr1W+Su86h299vpnJ2xwvF6Y92iuJF5P74nT3nq2n7l0MMPYNY54Gmb+JQ7gw9AgzLkBe0wP7Ki8
DeFrvDYW85NdHfMXUv4mdheaHH2r6DE47TfOJSWOlPB0R+TwloCuvEOZETkwnM+b8MIxVNhsqjoV
JyR+MKKQHQo3GVEbT0YgBhJq746bZUDuXFEzsJGSCKPzc/GiORGpDgOiRNfn3w6YHdhu3/DVyzfI
vX8il9+MVn/D1mJbo1oYQN4y+9j0sEuDz+76/MF1wS4mlssGSaNN6RobOd7hWOwe4PeCz0h9w8SM
CfqRE2rIP36zu40fmeT1/I4ORWpHST9y3fTlvRHUYGktCjqp34QHSDPdsJE4pW8SPXXfEklsMKSE
ZgLJTTwf1341RtSKeKKKqqhIVTFe2C4xrFV8oZcvSpDsPjYoTrwwyFGF9owTqjRDON1huKrOtIXG
gV3tssiU7/aNWrI9AY+KaA0GqPmJdQ9OlU+J/uMKYVJIxKywEZDiS95DfEWqOhyMEUnZSPGxW+Tk
oIX/Q74QiyrR14Tc6TYbHMg9lYdZQmUE4LWeqNJj0G40xVJpFW5j/0N4IybKluElzy0hJS6LB4T0
y/AICef8W6ilFWXThYtOE2YVOneMKIUpCS5SssVJCj6n4aDc8mPicLZ9MmxifAuws/C/TSI0CZQK
xKu/R1RyI4DFPlvDglu6jt+8EtsKBDHiUpzwQ3dMqZ666Di1axMkSLFXvlV5J7PBIeBLVey4zMDk
HVlKHJvgECdHQ/N4sbQBIvsiMzL4Fm/Kpn/L3skkQ/tF6/kdYvyd3y/DPcSW9hsah/UGv4pFTJbd
oc7uwAQn0mRy+BQlEUWHAWHvQjCUYA+O+uKOULsxOJa5Av2JAqmYvGv1DbVUUm0kQ/Ffkwu/S2Cn
wrgAHa9BZPR4Gr1GcskZCQnhViM9aZwgavAJfzfAEbXHDR0geBIDw1R7vJSV+4gjFtqN7Aw639Zn
IfxrqY6BxkmEKdoSax/1e265ergpVR/LuVF2mXYT2Pq5ZgE1z9qbwk1ae6M4LZMnWjwPtmxc60XD
0h6YlTm5X4fngFBWe5x73DbnKUBssjna0zcME7Abyl8NOlfPtfLKfKJIzGfi6TzdigBptYwN99sq
V96QnYzxKNlSxgs/zZAY0excdogm8jkuV3EVx7UqXWIEu1RoOAmStOvi+VuOvwxqN3zy57zP4q4A
g1iB4sLOUnYMK3fEfdHEjTTqBFhK2XBJEvl6UmD8eKa8ZsnnGP2Js5ARZ7xU2pstN6brjZJ9/CsI
grYBhaoj2INfXPIUCVHemZ28JsAyzj3amQrxg7tOCTZWyTthf77g8omsIwoXQL52U5m4NTslJx8u
tQQfkmymhoAcUc2l65i8HB3X2ZlWfyxHHirnPKMKQ0AgoEFVOSuejDelLTBm6UAA0CE7zC36eK0A
Ej2Uw+URsSswlQKNHe4sNG+0/HjV3UKjw0VrzKU+oS82ovBPJWx/MEF1EkPrXeIkhCo701kmreno
0gdzhS8JuSLPtVgJf+/MO9B1zyUg60lMQ11xZ8xJ3JNSWdRR2au5UO51oiIIFn6CTrzP8PP2HPw5
OnxbhpW/JzO+PFCkSdGCZS5HCxaX22HSKw5XxSLiJ/wKj2Pwxiep4eW2uVuUork0AIYMHUPANcJJ
4P5nEG7horfNH3G9TILlIYFS6pC4e5JC4gHigyI6uaRvxKnZB1ucDdCsbEbcJtPB7OzpMNx54/6N
LIGAx+TyvtwO/83NGy+oE+bRXng8xIUTvGZVRQL5yKrQVJ8lnym7VvM7sgIaVGCSwKJN/RsPkRdb
Fka0ZqFWGjJ3JOsuxk7F/zFdHiwLhPfgF3ns3CG3uUCA7F73qnMooyVAdMiZkUGjTHLJH1AGivVr
A95Ec1qyNlm5ngN3JKtr2dJFT3cET4SEYMIbc543D6h6FijldCbjFLdrFOYAFXE/A1MJe3BjzHse
A79LP+kyFylMIfwMqgTnlNJXIu6YO8xVyjqvw0OrgUAtisNcBb/HY5BMCCg0gEOQXdWLvrhrKVf+
4CnuB2tPvo75waMc6c7IvEryeCdy7s8Ug3uLWjGvkznWblhWn4Hbx1Vx2fOexAbLIinXbbdjkrWn
7pUEaVgj8GiDRm8vNE4S9Shb8KSYLVTpeKTYYFmjxJvbyvOLZmKujnWsPR0sx7FzaU4RrXWZSTSx
+K+zZbOdWN25bz9jysQaeljpE1YPlLSJsgulqZEPEFmfs0vTayH6pMaRgaNiLJGcUHNF7cYz5jL7
4MLaM5o3vuR2lwou9H2iDXZ5IG2MflULttQzb0lzLQNLRzAlOrKD80SF44ya+DL8K+TdcweuNXPS
rK7q6P9nhCnYFtoNNZWMD1B6fOGkXg/Ap95Hn1o37mxCLpRoMNRrFSqix4LLl6zTuj4hC2dCAbYh
ThTJRpJtZiE1BQCjZcFhwNBsRx2QR8dALYxh2n9mN6Xgk4FlB+LrWnMWRyp3Sq47pkwcstaWMYUI
yFL+z4JsoA+uXGJyv9wfz5VpGZC3U5f45JDurO/qHHBPOE5MxmjLwOLmcUnc/1IQZFBctH7qTkAw
fxUWi29KfWQEAyy7zvOOt18mQU8ocw2YyIRNTUNV4KlEOfHKVmQuZHSdLNqSCamtun5aDVa19tg9
1xCcM+iRw2ukf7AYrd3zhyrV7HWZr1BHcVJNH/R7nN8X+ChHXoKbsVLx2orhklg0/e/FEfipcBOp
8fxbdqbq6v0y0jBe2MmI8tGIXnuYFkpDKZxdMsdycLQeuABUWpYB12FErEtE6N+f+A7s5ZR3kWGk
esqeWBTTrlfOlPRXF+JsVHJYJghLlBNyIkRnIw08lsGyflTUQ6kvtEvK7050Shfdnm/wqKtqV8Me
7G2LxDk1LC/BOyMqygcqu2Ii97LNCijYQxBibTa6Rv/Dpja/l3mtnHmWBFpFEqKkPSuavwjUA2kS
UCRqna5xKbgkkssOlBMmpZwrs5ZxmyZzyz4syxa7Py4+aE3q+2F1WEgA2lm/0VQva+0kdNieC3XL
NOQuAFPiQAsY6izQ2kGeBmlpLNLYt54vbUgBuBuKLB6njT1aKVhpVGSasV8MX8IPFStsY+qjAosK
EfY1K5yGMcW8sT4gZZeNTQ3iMpMA8KGGvLQ3rcUDPPuG4Zl3SvhCZi+sdv1zN+XwmT9grCxZL0IJ
T+eJJDArtN6yV8mEnNrloGEtIrOifhFGsEjTeGW1YWLyKJiyVPwTksoj1DNZgRqxPowsA0gt/Igr
hxGsM2Y7SbzB3PEjtvbF5kCr5Sx887X5BMEMK+2icwslVKE1J3kuctpvheQ1JWc2LXfBbxYoD/Kl
bpdIIVAYCbGKYmsDGXpIK+tl3QvUfn4SEeHtjcZm5fHKZJw4t1OO03UhMxtJ+k/LBrKc2SmRNJ+d
hALlGQEz5MwJBmlnliXF6UHzXrHRI+XVb2Veiub7CPrQDxOeHEignFm6LXphtCvMDoDSkRui2IFV
AfZtrmwdfni7pbdkNfc8MGpgup2ibcJhI0yuSOg8tEsaE0nEwGnpd8CdCeQw3EJ+DrC42Fj+NiMW
a3lKP5kzLCmujJ1ohqfKFfxt52xG7Bw8opDO4tTnobHzZBSt6CBiSC9RqGU3XxSEsEFx3gmaz6+D
3sNvxl4GIETNWrYupCPbWBcdapM6Y2xzoKBrzAbejHfl7CNYxpeMIcYZq0Uc8VFPZHA0i7D9kmTg
sfJXWUhjDjXjB0visKMlJx4BRarvkHnIZy72Hi+FCZJ4bCHpDFV+gSbECdHhntkfDtDkfNYM8bRU
+XqlJoCUDJYYd2/8sMmfiI3irOOvLsc3lSeEP6ksgge6lBm0DVV/PpUWBJM5nGsiTMCfZxTgBcl0
zRHQ4bqBRgPVns1Ds5B8Cyv61JWqHRnM5WuhzskW9Zoe8/JssFU1N9uurmSqhGMsJH14mc2UJsq8
NbYa7JdQiVF1SajkRBAm8kpdRVZgVLYAnpSttaheiDFFVLma+TSs3eOWNoqsneRtAmAc1Ebii8OT
RLdAU0uk1whX1wlYdnQOtmEXhGCdZYTQ8kER1z14EyY7gbNalwY4I6g/RbrgSjNPBLrVddCHdB0G
jUFjxbjg5VQFsMGlUk0cqQXEYM4BjM1Z+62z8GsIOGRKhdP5OWdeZzgxdk0YmrAJKJpeDa0FvMiQ
3kYTKVW0kP73zwNdn9wgMY9/36oTJcPIEd/+XjpDMGMzErnJl7agXB7bbdYAchuqiCHr+n0kU0SZ
/L8PcjhTJPn3dfs0KAaVSzA7FQu3VstqGybP//ugNJ6mFRwlw1Rhboiv//2FWI9/zEnv0PvKSQIt
H+p+oqf4v1//fdaD0IT+kfnTwqiI/hgVf5+mYkFBI5zgGKrNvBMqKjuFpJ5QxBlrup8M1khEvb/d
Bmg//V2tKVARWldJi1Tf8unfN//zh8tfU9nJT/77zTIJ/L7GB2uh3q5r1HqgPXARfx8ANIMr/Luc
v0//vqmV1c0SySSOCt1KYSaCKlM56YC//++HYfny//ve30//viejKq3EeuQpBvh1FFLcvA8rSl0q
hNCBvxnPUGAHqN5rUW5A+T0NYCK0F4TNYIu9pq1lnSpza9/Fpo48tFF4DUhJpCTFmWIxzVzC2zGR
gXz8BySpxvMLvkFvpFgE1bYIrNYZKo3EyExNW0wILTaAGZR9Hh7zRZ5RUWdcv6WR7tkQ8wRdh0ne
0Nm0CDOB+4Kw2y3cm+FUthzIvaghmJ6W1DRPuEQp4qdLN6GpJrBrEZmwRvM7a95qjYCgVkv5RSQV
AjMeLGqGwrdZxaiDlSRCCJKotX6eZOkEz6vwFJXC12oIVu2IeTJRc+hpNfQMGBc6LgHxuWJylSdY
30jlSCv67rWhrrIkamUmqPyVWedDmhcjSSEJV1d2MHZkDU18LQj0myYdiEOVqmPR3OdkIyMdTrR5
wxWtARDZtbFPQqDxU1L9jp3AAQ2qHwT4gJY7yfRYSMjWcwjRe2isySo8kYDDK0Rbgjw20ulAeRjU
3rSHnvioJaJsNVARkkl4GBC93wux9amnj3Tw70WM/1wYRuRLMzVIBVFmkwChPsDMQ4Xl3hcMWl0N
KpHXd8XCd8hHrE0RuBfNinaf0dE23ukPBO5h9FT8K6un8vyoJkASz+4ZwlYtVC8tIDcQAdKkRNuM
CtJ1ZYrx+MxJwHQEq/SAfNRMbEeMUI/t9DikpanLD1klvyHSYOu0QvgmIURKveigNag8suBygPmr
e8HwxOfwWXRcsSAkFAUK5r5rR+1F5OwyOsTFR7T01Ihiz/KZfBot1qiofVuxpe3DjgMu02g0LaPw
Jul4htQxI6Iqo/b67Ec0CPN8Zyk9jRKIefWGVtiptJj3UhE44ZCnB9rBhmLooTT0yiGXy/M8dFRI
keilBWXeSYb2UckKpQS94JVdBAdnQFXJROMxDM9DfmwU3bpFSwhRcyzIdbtsBCgeFS1KxhpIurLY
aUJ9MAxt2CRIJ+ihJrnDUFGrwuJdV4Jx7qSIcy9C9zoNzWiZRPg5kdETzTF+83Ie4PrT2xar6m8F
cl4IQYO1OvaI0Oc5SlUGxQwILUFuEndPA8U7yE92PKNpUhgobktx94mmCVmguU3cWOL8ndRfIzSG
zVDT2Efbx4vSJ/JWgUwaFinW/xR8aQqCiEIyIKgewqK+ZJXh9qpk7euy2tNP0+7oWwG1J/1TpoYG
mpLAGUcAuQYKktAD0jQp9oS4B/ZP51EmVVtxfm11mmcb6GzbnOII2vx8szeoYpMnnKQyXuR69GZL
hxT6ooH2Cxs487JC9wIp5SSom+tQ5/dBT2lp6yRvVtKXZabTqWuJjiakMiJm07eZlAgvRU/HfNLy
NtCiUkmNN2J/q9ZGUKTNEAEEE3VabXKLWo96HuDncI5YbR/Zc0CzNxKwcN+0ijIQo6IDttIMX+iw
tzQZhrocGtsMBRy6fILJTronSuFh40uiMPuDkk9n9fncxKW2Y4pk32kgH0z0oeS2GK+IInhGR5ub
PpBZGxrChs/6U23GjWq2wm6OKNMAm0gD2DgDhTCb6ySmo6+Iyr7i0RBypPo7fKLn3CkPbcC/oeMK
1IeFVSRJ08tIfncA8AarS5uPmqrcaktqiHzMkV+D6Ca0SCAKRD8+IU1Yegm1S6j70S8k1GaKJ1lk
CDLQue1CoU1HrPS3if7X7RSqgxcFAHonOc+3M4aMnhaLxpdy7qr4EkhW5bIZJ74cX/WwEF/aoNxb
4azsZPJZehLJl3bqSepQitXUAEAQUhsn6xc0ETSzIfo3PVFok5XntbBDWk79wrwL0dzvrbI4BNWU
ejAgIroHxC8wanjzAfkss6z3YonmSCI90eXq8fPIZEypdJCEmW3T7AdXSIynI2XlO7N0XVZCCZew
xT3vIX8JlpY6USOQBQy1NxUFlHTWdIeW0kc8Bvu4kRXKabN0PZeYncUQwUXE200T0i6VShrITCR9
1wX9pUUj0g/p0CHxsIRI6B0O6zg6REnlqkb2rzEk+gMkZH6A24TBMCwCIAnwHPnWZuHgPFVt9Ia+
BA5u9H6lTRy1qqy72oB7ZCBHmYnpu9Qr1Gg001kwQpJiCirDGZp3VlHkND6ityePoAArtpZO7WV3
EOVuj4bICf7c51i0xzpriBEkowJyrt9DKA69Nnr2xKAH5Kin5hgbawav8AQ5QxyoDQ3b0DVkH5OJ
EhcByatADnx57FNcC6HethoNSY1OUKFq5fRC+89xmMY9OLAXIdah688ZXRAY9FUJmEqjWRLhLCIo
sZD/5ghIprHmYL+rX4FI7zOT/TVXJULlhulHWOgb9DYW/cRuD/f7VaINOcxrtPxEM6eA20bTKd6U
fXO1FjxrDx0UfUycrTk0f6IZa7MwO0pldOJUtRz6ukhIM8kNzUe/b7LcZMQ5lHpKTdonlaZFS2zO
rFgzotR5qlFQZR73B7oexyT/R+M+VGFd+yrnj6ruzXUYgdHPe+5fp+Nlnq3oMD2PppZR29B9Qrmj
mHXCG5B30xzv2qoe9zUwcOqGf0NNxzAP6/b9KbwOqEbaidVU8BL73wi465tFZkksog6cgGkewrD/
CRsj8ARf0coNkgZwudqRMMBc+FWGSZ9I2e5ZI4ykJc2P1PZeLWNuVCZB8NqcP1BMXEQ18PumiWV8
N5rGUcO5dTSpJ90sBRxBc/IijYdJiZ77riSFasaKO0gWCUIDJwc3HHoiDu8CmoWEB3PoaXzWkeUP
cvfJgfOqAwNGtASiBKK9rFMHzpm2L9GbHKW5pdt8iTGJxdtoRYUfUwc3pSM3KdPgqxGgVyyV9GCj
0P+sQ3et9hoqiEfAqtUBMAFhfXDkFhEC89kjKzOWR0UCnJVYpF5HGnGSJ9iXIZ4D9qbk2yyCeF8H
HdVBceLpukbIddQgPAwiOsWG/ZRtfCRtJ40AYY1JukECPc7doB+ktH6nbZ1z0qR6M6YhXZbZcsaJ
4N6UW6dE51ECiqCqSVZA+TzJc4pDaevSmYhZm2aQZlr0eWYxP+RqExMBb4nV6aXmpGGzjfu+em8o
W3RL8uvQHV51vSZ8oZY8shSDrhfJ0lcSQkRzjdJhlIIajzvcYQCN6B9pPsBO2VctC3ovCMgOQM9i
fBM5M5r+gmtaeg1t2JQD82VmpmhtJdp9guSD5nG9G2gyJmgp3Wu1OmYLM7Ob53a9LB49mcBghgyu
pqtLTS4mqZC5uT5OLtBCjX5szAiBnSlFpGEoiIMEsXovsH0dJRMfWQ1TchQHsJpgO3cRPGmLRVrK
IduYwgRfRHLSoZP8oM+QrSwAzutsk/lAp4Vi0isbNBdUx8wDiqHILsvFpoiWNgQKPnNJk3ZjML+I
Yi9tZOAQG/xpZZgXq4DS9SRE1ESdKWekIAyHeisldXLu/oe9M1mOG9my7b/cOdLggKMb1ITRMYJ9
I4riBEZRFBydo3V0X/8WQnlTadfylVXNawIjg2SwQ7gfP2fvtdMoOyjDcJ3AhfayqgIgY/7sXttx
DoBv8OmapTHx7NPRH7EfhYHh0AcN4VQUg2K/yulJAVGUYnEpTw6hW8xYv+fkJYRgu1lyMN9ZJV6T
1yLAgp9R1G/9YMmvO5i5mOA0e55jx7dzkK9+AcYnsVd8sW36Ir4U4r4OMcNKShuC5Uk8mroQp7wL
C0IGyR4ZYHao44WYyb66wsf42cxBeoqWKqVzQjSBXx8XC8Zz2RfjfqnEKW5RbkdBByafNppO+GXt
MLnrXf65a0BQYy8cDD2wX2NoIyOb0WZYGYGqle5eLQsEnusMETVL1h7bGTk6pwhaTimq/37pTwv+
l66/tZwhuQnt7M6Ro/XMcddl7/xY2q7ZyO5q8FM6NiGzRmM9VjqAbsZBITBMNe2Y7bvomaLr4JbD
0Fbn7seYKx9dM7mHmSw1Ywfw7GX/OsTTC20Hj+NTyCrndZdV0DYYKKL6OjbuyECiOOYc7k9B3bK2
NOrUMem3Wjs+5E0+4Ink34ml+WAtpb4gvm89hdoDx3IX4WTCzNBQOusCZahwcZ+IsTwGZe/ey3E4
DrRHBlLQbtRsIW0nG+SW+5PlNHMXsMTEWlGnUW771g8HZ8FVKNLXKWVbtRWvRu4WXtCUsGsUmd63
otp3yF47wTI6+wRm1okM+YT2W+WOLtjP9s0ePbBgacpLtK6Z5CyvIrW/qIxR4TIwlg8j8L9Owag/
nkkytHTzplKg2+6UMKREa97VyP9Vw/RDqYFjV5nfTqn7ZAXjcLCjOWDuQUrU9zFBfj2rGqmGBYy7
d8nfaNVDscwvyzJjIYtoAJuqvNVd92VR+tIqkuSp8L52w/AxZREiWsVRsqbNAZaURDGH3q3T2adu
KnGHoCAB/49eITwNYX6j2mtX2G/tApKhdKOrANoA6W1+iPZ2eOyicnjI7fHTHbGRhITmAVSIvIsu
yPMncu5e/fGlrirvxyKfdJo/lFMLllYvjIGyaR06MwnqItqtubyZ2JBg2vY/hyYaLvuIWR7cmoGd
fokOEJRAkwkUjfBb3q2FyYIAzT2QVb210PDtRP6VBWvYm4zwVNpE2VU9pB9pVfyog6Shq9vctyI2
1xot5cCuGizhj6izBSlSknlkv7y8m1BMt7axSJHgjwS3ojo0bowOYAcL37kX7XAZ5CVnmrHfa1bw
jRHT9TCQCOckLgW/ullK6HLREDC6qJfLCbrGZppnbAcGcETqH0tn7bmsxsSxpYkx9zUNcdOAnFso
ppz6Do8vowtyjtDOylcdRZ9uaVX7zHTftc9/3Enj+jAv/p1bCDrSWbDvLKqigLNdHWKlkRZuQKMb
LPoIxicJCSTCt8V/nZePVNtuCtB65B6tgkE5LNhYBax8jm+HqP6RMqbs+/KnFwODND4eVKIFLVaa
OLLfrRI5kUggQM4Fc+SUYZwlgVN27XctcEERTDB3TXVsZcXyKjnKxYP6arrudRqW5a7w7qMSpzE0
+uIA80OjXQSqZFlUzB299IjnsIruoc9bkj7Hzlz8H+hN92k/P8/153/96/1Hmeotq1ObfvR/Z7a5
rr2y2f7/oLfnT60/u+7z8x++6t+kN/EH/PvADhwhXc+TfvSvv2Bv9h+gNF2YH6EI3JDrX7A3iG5+
KGw/lI4thU298Rv2Jv+IQpopEbWDF7pRKP83sDfHdvgB/g4VlKETcTSIpC1cwNZRCNru72hPkulc
UCO4EJWg9l+mtj6J9TJKF3K5/WIarz1VLnybDbvpuLEaQp/JfYOY8NfFKuehYPo//vngZCkmC399
+PyB82Pa4HmbTMEEE43MmaFLY6WCF5DQpj6//+vN0G2PThH1B+3H/mVxzr+D3BysiOvf+GZaPcTo
GIMbwmrcuzP2WZCRAhhpJUBT4UYLYUMrLnv9LrnMmJKQTOEQcW21e79JzUmN1rGR6zI+JWxpIdKt
QiO2L+sJ9g4rCjpAF1MfAIwTMfFYvhYOrmSHatLifPgii2A4DJlkm0a4d2Xk7HOVvIsJXdU81V9a
4aJnzIMP686VNiomX93OTnby1GTtc7nEl4Rp1pvSSKZxNSgVe7hnuUEuN692QtbdixkQfGqQEpvE
3agBwxh49IPtJCkD2BYG9JRe9X2wj+jZkcekXusWYRS5IHsZuoidquUmSEiEsFzzMBXdIZU9cbzs
CwteLFy6alD70mOoPrLqUcvvnVJ+tf3iuRt7KjgsvADE0W9oDAGiLOGGpvmmC5gkSwB5+zUeLEFk
lC0Oxh0RvmpG0HXdTsgLAcDPdnQ9D+yaogwBGc8VDecODGllIlqAFNwXFHq7vj9klb18sdTj2Gff
yD3e6ZRmrgTe0cS22Obgo0HPG+iqTEHheFENhRZIGoYADn2LMiDO3sbxRhQXQdJG7mk2WBcJJ0ui
+Rhih/irMhXeSGoFVLbip6Utf6tTJzo1RX3v5m3z4OQnj2gm1mmKthljR0L24j4EGQMMDAuvFsJs
amt5DFi89wolhzWH1iEtoqukZ+o60Um8gMH2zaGtAKAILD2BWM1Wx/73cX0Wf75h937VcdNfksKK
nDhc3tLYQUxHP/b8QlmeuqIi39SZoHQBjIZOLqE7j9DQlPxIeh9vgRvk2yLgtokznJOpdg5zibTO
xMWmZ7ohGEK2Jc1pdqBHAB8TxrK4248NzS69pvZiH5xUD5w7D8lKWQVZvd+e7AEdVItal0FO3frT
dWrRWIkfIic/UtJudYgyw2+9J9hQ3wvDfjkv1UPf28gYFpRspBDAlrT3NWdv2OJ4pXHMiLhuNq6F
CiRIaW20yPfIqcZhTMii5XnbbE0k4a+hfc0IwRQCeSVciroRV1aSP7c2wR4pnTKbEFFav6ljGmSe
Jf7/ygaCge+pkzZ7cooihGned+4O2KdmxLmcYl+Hcay2usEBZkXYHUn44C5ec1hfB88kV7KA8ciY
lLMJObdaXgn2bEOa2F70RlxUWDNCbzEc/yXJ6yERPVZySJfossBiT++lPfg24wRuoIeqBTE5z6/d
GIGuka6zm9cfrNEVHXwXrDQx5x3Co2dyB9/yIEajuCeGfDs25ZvfRYJsQDWicwNrQd/hBnrop/HQ
//shezyANb2Vjqy2bd6B0Unxkrr4ExNctP3Cqc3S9hWNSSoCmlZ1dANclH8P2TRDj6vHg4ZtczJW
UUS/nJpmBUlB9B/Fj2Y+JmX7mifG24jazS5ZQA6F5KVBz++iUfrOX79J1eDvHUbroAJU3TE6e87G
G3dqvXtjyx+Fx5qamL1Jp/tpSPvbuSAjb2jb5NhFTzHkr5cuYGJfz+l0uQjwPNxjtkGVsxQzyHrH
AteXQmAeMiy64KC8KI8Y/dgfzgqHKu3kPbE2bYrmYsrTbdzS8S/p0ccK5FeMiVqxcg7EIdUebI2+
2CUdWkOpXLBQCCUiydxnQpgwpRYuyyQpAIziW0ug/YSJKREmcOIMdFDtlrE5+oQkEMwIZYF5C4Qy
BwPkSGzRCLtqGMNPObG8DP5c4ATjdV4fzTxgvPD1kZYPotq2fPXkT6LSeuSK3rABTHSMKyTkVf0z
rDQD8ni4tFphqK2L56lE9z5ZbUuK+FBss0L5955Cm47op8ut+LgI1k3zo26S5TJe3BfOM8N2ygUO
m27UZCITNcNdDQKCZaqWyNYKwruDxyzEvGTFEO2FwD/oEWzmhNZ41OtBpeT8f71k35fa5XlcZhUx
Cn7feaNB8+a2tPqkIDuqMS59p1whh870d6ZV73RD6jLFnWlNd5DNgMXY0SlTDQKF6M4OUAXM6AyO
gRN/ayvso6Ey7DKKrkepGHQ7ciN7Rn6Fu6B0LOaYto+CnyVtzHlLeW/VzPJsTyIgcGLY71V3VEzA
t6pvCdm56jhgrekE8bZV2cM8ZcOme2kB+u8tapBtDfiV/sd8mKJpOsVeg+wd2Y6blcj+iHZc3PZO
q3VkmCMeKNmLFrKdYcbQtso1i8aY/yS+U+9KmGoMsjk5ZrYBMfd1kDVe5fmmNjULzUys3FJ8Rfbg
0U7HgiixwpOC+JN0ZlyGXkuMuFp1W2wq9Krv5nx5bv0O1JmfzdfD2qAVxMAyW5WPiUh3mbV4V7mC
3RDDoSCfZ++5DLDJFjjMtk8jeT90q/m6swm4xObeD2i1yDJAdEpK2sGX/iPBNJeRhxmNztF+LV9O
1YxoGOBGJuzbQHtPvHJe7bDAXVDX0wFA1ilacynOl5xCIu+ycBc4j7WHAk3mQFbUSPkweOAFFDEr
GZb6shmrI8lc9qlaL65y3oiRxIpHl3YyOoD2wqK+5MUDp2zuPBW9Daosd3VeXU6J5x7ixJ5Y62SD
Dq/0nm2Gdxcqnr/Z4ZDR7aezHSpkcrVdOjsEG++/5/4DzXeqzLKEbJch9YZ6mGR+ckzhrzUYgZag
ooEc/Yg5TNHXjeGqRCLdTGOIXHTSl6NlfWfN7xAoNndJP3j7s0LGt6TLIIqhTk5c6pboShyrDcou
OTMJKCBNOdiDM6974BRO1pRVHIHG297AYGhdvzMAw1hcSSZx9NDs0Ug8QjelgEYjsYaWDjCi0sDd
kspbn3L30c+8ZEswIXLqVQhiK9Aomu/Z2djwy76if2jxyjv43niX2gj7OK9enhMbmeI+u5nAntym
N2OUTqeAhhXhJNkp8YnrHCd1N7kV8hnpQPKbe7oEWeFAuUBZuWpQpCmYTxXho+56YorTp1m9rAOa
rW0g0Z1/HJ+4cu4TIvCiEkH7ENPCb6atmmKcNat6bU0o0XR9N6WFubaMHKyAff2cnQPCZyrpvQHT
tES5dyyNM7Lu4fqh93cid0Shyl5NQiAFG8/qd3npq2PjMxoJmmzrNwLNY0wLhHDrZmuv02cVm5qN
wYBmcx3M4/Gb7OIv2UKx3MkS1GjzYruoBOnkEM9qv7h00/cg3TihV6cRMOjWzDTB80D2l5kwdJN6
te9b/zVM1q6NDsatiiTa3SJZTqgE/F0Qlm9l2nbQA5nwEbh6Cqij+pJbKtFvDd6RDB92ynqh7OpW
Z8I6VE6BHMr9MtG5pvn2nDaWsxlqgl1MB/gZrcp7lILWWjyysqKQ/7w9x802HSE1VbycRFK8LNGa
U5MgfS6jV+pAhdMVQKf2CQRk2Fo4w+eQx8SE6FOcILqabfWzn4qrsxartp9ruvHHpCdOCBbDXS8r
lAt+R9oT00EMgHRteJpgo6PVMaWfPclUSNvUYEwOcXNP+YPVeEQXl/CaQru5tAjEOcUFZnmKvnpD
9tJ8LKPHdvaDU71exuSjIFPuyKSYQNBGv7iucEtCyQRecHJzUoKfGNIrSLgNcmWXg5sclbsPivob
FUV04WHjDQK57XuJPA5q40VbAnJOJv2lYbHd+y7WoBm+Uto8DaMqCGAJgAwhXJuXUBzxbQcL4UVd
2r9TPbwUTZXysuqgYk6byGQMC/P9WX/mgFWHXVgjM1KePJnZw3JV4M/zzLTTgQEKURbOycorsr+r
r3QGp13BWv7rRS2JoHIaCDokvCHnW+9CpyUXx5fks0wFidlxUol9MLwFWcPtvsa+lLbVbhJTXBdA
scG6WUj2I6dC68SkBrcasOCeP1HcMwaNZtIr2whljSnTAyermzQe09N8j6CDaJGepwvc5LmaE3/f
Z726MuXiH3ta6JbO7FPsZ4jUVPBCerDYqIBm2LQG6HjNlU8n79TojaYDV12YGgGvmbNjEnNmrrro
pUnpiyfC7X7d5rOyyac3WP4i/xuhe28qr2lJzvV15ograPar9mC5KugteqOHPLZe4BAshLG2NiV1
4CEow8/f5GCclXwrdbQyeMph24Q/S7rNp/PFthUVWOy5D2O5cI+uZ1eZVH9eitq8DFU37UfL+/Oh
xrcZiauBXIv1EvsBurUiMdc26v21SN8trnhgI+1OoEJ75Bs8RMoS0o0lQgCAYm+yaIXai0fiMclu
p9SX5lQsJE1jhWMaRkvCL2W/VwUgkcJq8Dt9TVmMTvFiy1NKoOevt/LR3yR5w2rNPoRZ1+sg22vI
dNoiHcOdsEj1CdmUXUNEz9hyrJTNfUSMImlnTXC54OsNmig6DevHfl/OjxUZor7EmghBXz8F/nh8
8rPsERRmsJ/mKj+56YMjy5nvGM8fkuYK4ofQO2VVzgZa+dFtY6FQUb7NzhxhX+kbBwts2/cn2aIy
hcD4OgLRZm9YBZAV/ipa7J8QTGL3W23oFRBmh92+aBU3cxg+cBRrTrSg6l+XeN0lhaLazeCtn84X
OxuWS22crdtB0vLCijI2iJfT+WItD41rwWxdt7XfDzuopqCfn+bSs0/2ellM/ax7CWUtpJ07pwzC
O/QYIgZ1sgTcVNnC4ruwFF8mZYU/MB+vUDkQmE3SEeO1qSBfyieARg/HBBtN7EQMSyeb3YXRiqtK
eX++lLgMbVM9eX3QbfpIfGkil/QaP96lLXidnOQoQtOBwzu0ltvOIfMJeTvw/0NgNcuN4s7Dn7aa
TnIhr+1spe9lL/nsJt8m/cicRBvyVam+ki3T4PRdDgYSYeF1V+SmPyjdBk91TWlgh5ta1bzUNaCC
OEpZV1Xxo2+JYY0GTDa1QZorlwprRjavMzh8AVQRz0aRMBgkMfFoHAwmp0quWudtsRHf5pH5prts
uED5htTT/drViF+kA5R7clOC5OyGP1aCaSCDZ2dCvCue9D57Uzwru4wuPWPP5DcGBzVyPItVNT0u
aXpctH6Py1J86AZ8pz9+nZ3SfUSclGy9TEsUlY4is3Cl6CfTbZ02P+woXLao3wqUBBLhVJMNVyP5
f17vBDeD3WOtLoHGlCHyy7T+LsbCvarvpqKUj5xAiPCp0DQyU99KxYpInlZ9zBxOvkktmNInJBEk
CfXE7JPC0I5ExnO63baNbi7zuG2vxxi9SiKzR298nyeVvzmQHHq7B2cxuYjw/ffwa5GI6JZdMUGq
74ln5ZEb0EfOcaqxvdZKz9c94u39giqGoKwuulYVxtesw0zdlu42SsrgMCgojLUnILzk8yFwf5LS
uBx9LxsPC+UIB5DQWoGrzxUkYyIlKDCyQE43TdfNO7dnTq7C8XsBcOnO091XVYVyo8S64a6CWxMh
OaFrSR24bsJn6e2c5uVlYnf72DXkkEYCLOG6/DPXXU5ha6BnWtnz+SFqofl03xRED54v8xqAlo1u
c0E6g701a5eW4GyEK+vFqsjW7jxefFG3d+cF26XgBiyEzehEJl/ydeVuh2i8TFy1P6eMR2um4Oy0
95zqURat7znnpmvt+F/6qUn2zpqCd76g9WYBgWpSrbl36brjNOq+S6v5eP64y06/xsmB2dWKWqG0
pxr2eEdxfdZgn6Xd54szdds55vZlAt5dGB+xx4VHB+F0Lnrijl/6/FYhiI7ItXg5n3QqjjVBuaJI
J9LbJm4UX4gfognVoU5L5Pg+Yji/jhCp4QaqEPImEW2VWDi0W2aNtCbhnzdMhU+VG5lLfj2aIubA
CwajeqxYP6z7SeREvcW9wGmBPlNO/ucwT+JqluFVGGaC9t9SE5ZkdkX1qJLspMTIJFZD98ni/JmY
O0CvAd3j1AGk7sarv6DC7dbwvcDoCy7efeIkMR40Hwv4DDiLuxVxMfGknHqcLda3PN0hdEF90+/q
UQ+HyoWiRjjHJoRrS/to3Eb1utQk98bFIThgQzbwdooGNUWQBY95kv2kqQVgyTrl07Svlb0KwVK0
bvXwJc9KqMqkNs0hJBnGGtYFTqL2orWwk6YzRt6wE/O+zb4UqftpCEPhcITkZkxw6DnxnUmmA1xo
Oj1Ere5bYFUOzUWWRzgADVt00E1MJQ80NcCMWugh6C4OO9eL8WmZaTxFApuKG2LpqVP+2Gi9S9wp
OaM5l+RhlCRyRLRHoM7WLAF0guiIxP+6RELHSINfP1q+emNwyvBpO1N+10SMx3EaeNu6U5DhiOig
ybvlO1Pc5D5fbdY1DF+amUWOVnF5mgRCCIpXFKgp3esOYkPRuPW1k4MVCaxM3FUzmbOMem07TK9d
/ji+wGPY+ASyMM6AiRKtWcoAQKzscwIMoDCwXU/MAzZuW76lYwTDhcgCAFDFdumXW9FZV7MLl67p
rSca/U+7BjqRVYvXoaPtu5axeny3OV3D1LG7x3JJXxOqokeyPQB7NBnd876k4Uw5mBbJEweBzL3p
5xLtXaqeugUekozZ8RY08boun30nuQmoiYeuVzfT+o9uZtlcB7CNK8b20nc+giZc9kH/oiMSxgqo
HIx+XjwJfVoZKQ/Ikm/GgFZIRJw5hV992yRoKMxogYbKBBKcODh2SjiXqCtviozdTFt5vDH2Pmyn
ryZLUZiK+TkMi73wZwBRrFnsau11M3hbVJKoh92pp5kv4MwItVEWSPLC8x8dh4FAOkTgmBmLLsIn
yzK+6DqGuUVZt3g1MOuURfyQxzdmtsA7OCCbbKYmpDYP29mXejuv4Klx9HaWl6OtFD32ZUY9ZeRG
W8f9tKL+h+uoW0fj1kqsqqAw/paoe2WS+DgnkCOdkGA3yoMLGic0sDxAxR4wN773tShdB0Q7pAtk
nqC4loY/ls2iEp9Cq33zWvlz+tBMCS+KRN9Ys+1dl4n6qvF/JJ2ieYfeosf6vfTFlkwpjmz1/Zy6
6NEiulaSGXnZ1c8dRBcrWJ4azw45L7kYpqW+MukbySi80kY/3iz+aybQnIsZ+XQH+i7LE8I8CxiM
ub+1a0wBw0hLQCqh2bpcsQXNkaE9QdaXbVvntcpwBWW5+0X2zvfU1fUqKoNys1QvuqRVLszqrxTq
qjUtNOUJzFlON1HP4hlwYdMSrxfzmqsN6OU0ai/jYLguq/w5lwYycrborT9Q/JRRuFcZGmEn1e+J
gF5XE7JIphSh30xOsNI8Yv24HKl6ut6FLKRJnkzZsORqkltxOtWwDQPr0bbj/klJ52s1R990XuPh
Eio69CzpnfJvnTj9SSwtrpUxwWCG6poDWsbMSLMbKSqoLMHH04XlwKuf2qObkdoUzBR2Tm4dzUjf
OJoztBAuuiSrQseCZjC5YGMD/JVa3zs8IZDTtzXhOPssRYgQTELuwlZi7hoO1B8fvNjBOyAQRyJI
HoztcLgGKBI4d255NQheaU32peF8duG3dYVHmWFFl4iXoOiBBC/hcQnr6wSAlEyntYGXV1tZtUgD
l/4wgh3W813nhCgxWoxzrkKX094snO74Q+RPTe3+dNrlkskaP38wfhuDPiD5MsKs1hQ36hnoIqvh
FRJYJkCNz58BYwsNlhoe3qp8tYo3O19t92n/lSECvlLXuctoDh4zIjwbD0K4XBCLuljhiwJOjwLt
zQaPmLasgj1RIF5aXdTSsUhS2betAsgQaHc3Ycy0mqbaD4BL+xhEhFpq/ybJADetL6iOHlFstfVF
RNokMeegE7CU5uwTnU+rF8EmTAYnERfdxBl0NoiWcjsASoGlRMeghXxmDrXGPxm80d38aCrd4t8H
9jWCpIrs57QKGAcVJGWvRWLifqRzf5XPWMRZa7bLVKKmZUYUBcku/BEchMZLVWCpAvSztoxgRpdk
H6IXuiuc7J0JW7PHajVf0L33AChnT22VQzkL8sdh5hazJwZ2mpf0ligavStqDUZF52brg8xAinsq
S0h0YTNN20kxgSQnaIuUGY5UplhUA5Ao3gzOI8SM6QWnpA32qPLaCzlTV9qU681UXlL9vjaFx63p
wEdvBnGTMuAcC/0uPyBvuLdOPXyzDEjH1qvkEc3lZhkDf4ckwYfG1lU7bwr9CxN2P1ljgk1jB+FG
T8NVnzBdmFgzDmKg86oWswvL6DupT1fBwiiYWA+6PeEts1wfegWtw2qQVRFi3pcKjifOst+XYC2D
s9VK9x+P/X7XWlYbGscxdIaaqMVzBrLu3QRM+jkY+ZfxzQOuwwgHo365JgWws2GJXOMC/vb5bUwc
Q1kWX+rzl58/529v/nq69TmrtZngO7w8zhHRoWvuxCIWpnhrEvN6OX/t73fT8w/x+/v97an/49N/
fb95JPspERBXpjgbN+cvPGciYz+jnellKBvO35q4JHFZLjZ+qMT5Yi9ueggSW8Nl6T9ois2Xpq/z
Q1OF1SWh6dmuzvwPf84vh+Fr2lTshrjT1ayq2yBoT0Wjv2XLOL8pnO5aBUS3Osa7tFAZ0R7iBBKN
EdXQf76pm7I7NSEHnN6Yt3g9qlA//XnBWoci5Pw+qgPARuc3keeTI3F+s7OD7FQSTRYP8liVV//5
8fPzBZqO9a9nKdbvdv6k88V3sn8/068H5UJtuYZR1+zBvz/v94/167l+v/9Pn/NPj0mrD49Bd2jW
BrrXzQ0hfoBuAwRq2/O7ar1Pu78+en7r/Nj5o+d3z5fzE/x+95++9p+eqjQVKQYu/4t2HY4waKOv
tBpI+W3pAa7v/+ODLrk0f/84CuvmlP7+ovP756/0G04/JsS0w+igNdzSzKt5M64Qhv968/yh88XD
nmU1JM2sT/f7u5/f+v2Ya2Oh+z8V2v9EhSZkGDr/nQrtqH+k7/r97xq0P7/m3xo0+QeiB9cLUHox
kPRXidefgaNh+IcdIWFB/RWu6rT1Q7pqe/Vf/5Lij8CLAtvGkyekLxGa/RU4GvyBpA2xmI/+LHK8
IPzfaNDwMawpun9L2UUU4oqQp4s85jOh4/yHBs04nUoX9FAEje4WaQ6F7667aFrexbPKL+jfbwpk
7LddhhPBz+gJyhkb/CyAcsiM/uMkDzhsmOXYKXKiHncI57dDiQcTm9V735Wk8+XOdz8g9VBq8dD6
jjwNefreBErhQ2ScVSFpvqoqLK5FaaAalvC0Rh+6DSrR3VKB6mCf6Y799NobIrxsaO61cYcrysZT
GjrtNi8boq0DZLZuWV1HhUaMOQ/Xwxwxh6jQ/hShfeMR4YoAA3xe02TfZ4cRnSUBeq7HX3KZsND1
5tEiI7uNZHcRpEj04xLQm0G40rtuSHfTzABk4+3sBW+VNan9XMJ8rdviClfkBZ8CCT4ZD1aCqMAM
Ah58t2tbWgCZ1D883/uWFeUG23e9y5f654ATW+w5wBVXpsKziPqUs47CxJnR50L9nW0ok1pmHJzu
aGyozSCwEnJ0KiK027FHlVPV5dEe3pWJPnNwoI0TXJcF4EEt7uykcA4N+pVFjs2L13B8r/NLU3C+
jFHI3crMXLdmIJchVfdlS3C8U8nviVT9nZI+AZi531xWif1kPdHEwRPQkYvoUv62vTanUIkdRrzo
Noon+6ExP7P+LnKc5OtIRtW2HCE1u4HzYWTAuMo3G1gICIWidLmVpPqUS/A4pzAm5lL6d03xkJMU
GAwcUv28QEezwELvSPM6lr31aLlabJoq/+E3DKeHBT5P5MGfyawRPVBQPlYDyGklxALDh9NOxhx/
i+zzoQsBGZK1h1i7Lj4QJBanLKgPnFYQxI0jcX+B1V2mofUlJaQr0q37oBS0XDOUJFfNicZRwA+t
Gfd3L9VU+cgi50dcb2LLGt0d4wBjo+PX14g2d1EX4yx3G3MxQX5yaBRdzfaY3GLwjHYmng0Yf/9p
zKv6K2elGcp5yCSFQ3YlMfFQXAyJXMB6FatYCd4UdhAsvzMDXA7evZW+MBFa+wYaLzgBCXT99lZB
N92xyWL1o5kTbq6pcpnzepLpg2uhrywlYF213Pokeo9yejaQ2aIYDfeSIBPLLBQ4xrLRu1mHDqk5
4a7NXYDReDPpGtxZCYDFoSYRVb4nsMwjyKgYt6Ndqmum4+/p4qOUnoGIjxm5aubNyTCfzdCFwhS8
cd7Xj1aYeNdF8xCMWXhLsUzXLSvyC29AITUEn3mSZseROVW8YHERklG91SffLZCyOYe9Q7SUH6So
3irXmg96ai8d/t9A+RQrDalzrocziJ5+upbreU3YjgAE4orMxzOFnsAfadJ5xr+ftU3ghKw84md7
f89pa+zhhSxN/5rNzVVmQpjs0KlMuHzoIpRIPtfTTg2yb6rhASb9g/HMZ24nHC6cHi5ROjN1syZi
EBhx02+/KIiOfmxuXP5csicZZ9CoRhc3IbLx2nG620QQdZnMtz1yWNwnONVLYmyCGE5XReRqUK8e
Fi8Jd4gRL4c+u7Hod2xcvyY+bFjlr7a8qEUFNq2k9jccwrg7jpOeLkGroodLfBzXmowkHSD+Cumx
MVydiC6+kQh9dmlE27DHVjUI99Gug28eoZYMRcur0fpaOCYlLin/aiFzQ0qDI3MeZ0iouXywoiZh
+SNtOSdBIJrAHdi9Zo3wIZ/b0asaJ2+nBbz1xRnCA0aJ96RxbocUPdyQV6Q31wHkJM/aqpzApTH9
FFU1PkSRRsK6hM8lgpz9Wug9VQBgE8AKB7Q19/FiHqcUdHniEwsp2p4+JOu4wCQAKDXDIYCtLwp/
IuCBauUYDhCrATH9DPupP/j02erRa9D2TN4hk+Z1oVPX0X/B431T2cUjVsjH3m5+yJD5YTqU/T6g
ixkXbHnpbBjVTXeClj+SSmAu9YRE2aoH4H0TGTHmkCw2PnZM+bV9O3ZpfWdE8EUrsdyEopthy4EM
cptv2pb4uoV17eYRguNqeZ+arD4sQn1SVE7XWfATvw4BUBFzzbkBw+Me51rsUDaYB7QncO+XOzfO
lkcZs4Y6ebwzk3H4K/w/9s5jyXUkSdfvcteDNmixuBuCAKjJTKbewFJCa42nnw88dTur22bM5u6n
rIyHBJkUgYCHh/sv4mlTz1g0V5TzvWjQzrE1UT41aPBQwoSuX2O920DyC9TOHvGECDCOlgX2w3rr
0y/VIC2mHRTWTiB3F+fq0Jjzu6/m8S4pkyfdEIeTVWp4zgJp1MqxvM9GCBuJiQY7zXcXvQVo/4F2
pAF0N8jUDbJmQW/ClabxKaRY/ZXfpZWLhzoBmaxEsg9fB7eRGqzrhF6tmcnxEUUWnK7Y8Xhax2Yj
ZUMZ43Lq6hrAN8m3ij3J7MesoMQQV8KTotdOp1ofPS0vp61MmkSxjCZERrknL/KLoAG/DVhvI2v+
SvruI546uogq7hlVm097gtIuBsbty1m4z03tOsXWuBZ8EXFDdBXsbpYGiETVg5iQ4sAcAY+hUCOR
UHca2WSs5Xx+qMrFh6FNL2XGWihMzSLoIeJUQj+rtFBNmghnbTnGx7ql9aTThh3rDE2kOJzsMmlU
WL1Y243SjwzU3zMpq1CM3ASQe9cTch+YS4NkyVigq401SxNF1wAKbKmTfSmi4cUdC2kQJqGdtiaq
JzmoeoCvNX7PSws0joLkqKHoAbxH3EM7uwSwarGy6NVT2y/YxF5+ZyuPGrLRGcegByarNoLkUQux
bFFtv6RAGw8VldK1lmZofPFL4oeiskpbKuqvETkOt5CKR12t3lpwNpuEKtQqUBXdaa3dVLTpNWpr
ZU00NCWEKkohe4YvBiQc6ThxSpGg7nMVriYKKRQEBUcW5o+oCQtbivNTXWioS2o0/KRIfZJbSYbT
D7A8dXurfiovInjTwswQ0sKAcy2VEgjx1lwUdFOHUvBMO2H+DAc6sDKZHu4MHaJytFpKGlEbyjq7
oUwqr5xQqs5miWpL25DE1QS2JEBjK0Xad4JtTGfY5kKpaEYR1yS09QthQc331JNGPBQKGo0sEd22
16LBpiNKpAUqEQjkIMUcP5lKhf9UdgwF6xolLczpqO2h6U6OWrGdn5s9SKZ5104RgsczQk8j1CYL
IhyBfsQUFDUmGhep6faSFNi5ENNyRWgF3V2yQAOzrrbGN7z1j2GRlSd6L1DyaDVNZPlgewYLV0E9
mvZ+CKxoFGhVGvlVNtBbGnMTzwelphRjTEgvWbJI2aMEYgTLIvwCV1Ygq1AjCtb5D5EaPkQ++I2p
r3uUQZKA+qxaF05bACczfRgc+nKjFWgxudQf/np8O0iOLW0T8HhAsvEpUQEzVAnBlL+NnQBZIiDc
EQIPmjoiojaMeFUtT+cRlXl64ueqozvJKsKWe7n3Xz38r46NvWygMIBS2+1vUwqvyFHqpf3fvsvt
dX4l4faiQ49Bp1SAbfnPz9SSDOfe38ctOTwt5BQRtN9n/nb390sFujKvKrNGvOOf7yYIiBvTR5ch
RZJM/Xnf/+mvlAI8xLQSKAyXwNtU6dhb/XOU/vyC21slJe2jTAH59Pt0UefoghmJad9cQUGl21Vb
KBvtNhXqpXZ3e6JYZsDtXkPZZ43qF+jIxUL09gSCQbNtLLMMWlBmS2270LdnplR4wyDeoJi3Gz/O
ccBMUk9KOatLqPvbze2YBWoHPYUEXGsezx6AiA3wyHzXCVWOERbC2m0IgaQx5BS0Z16FbkqdUF5O
aJgxQ9sGTzQrG7OdqGnZn3v/dkxVTSSv+86bDPKWvVyBxVctwHBTSgaolZgiLdwkfbl2ZC1B2kys
2f2GORYlIf4hfRRhRVEEPaqHfM7vzbR84g1Z+XsMHBBFXxSP/YUodWvNB3MvYCSRHKKFB/V7vO9H
y50KGV8LP9t1RsmOG44lLQz6+Vao31PLBa6hqVbCZKloft6eUQwA33Jfb25fuFxgr7d7//ZQBnXg
ztAp5PlwE59bvkHa0K+4wRl+5cN+JcbCEpUcM6T1pC9VtnqpqP2BpC4P/xxj3qFcu/KS7WVy590F
Q6RLXDPR2p2gus+itfJSEHZNeF87g5sc8pVxfB53EEK2k1utmzWq0Rh+G5uhs2PNvcy758H1kAhY
6SimOBTMpvhADxFpd//q9ckuO6Sm7fnX2tHusNV1Dxjb2zj72NTxvXnXrJFzc16XDzsQnKkLXpJ6
/Ryb9gGJ3+1zbqyfTcHVz9MnB7o1H4jbzVWjzFF8SXhsJVcubC87PPvXFlYciQ6SFyEl/F20JQu+
47shSM+HU8zFSqL+gbONG4W0m+1hjYzUsEYVoajXpXXNwG6EjAXEWX7d8BJVRzU/Mywo4DXzpdA+
GZ4JRs48by3thbrqiPbMObdol0ZIz8q7qsHf3aEBKApu09k9gr3TuZovOix27PvmrSjrJDknPts/
pm3gpGTqw2VwOSUS7gzIrsSHlCozQiQ/OJhSszBwqA1ppa7NAQ9pLzl0Jnxsevor2DJA3ujbsSgg
o8bPmmHpK3ZnwchwuMNDS3XLeYvt5RhSIQD67ajnMPfEYY8YBoh+TgIpgW4dTTbMn6AAZGR7BrbD
G+mt9x2OakBXBxTJoc1chxZaHyyqhm44XI8Tyf/yYeNJQl+Bbv/LrLogtpOO5j7uWw4UmGgL1mmi
okPT9Tyzrh2BzVoRcvykG7CCwGchYARrGtUI82qeq61pnlP/worl8I/6XDiyR7yT71Be1OhXLZ19
L3maJjt6Us4AgaFw2SUc+/v8KEt2fwx3Ar90pwIiemCHKaFDZ36I2AlC9YPw5oUf4iVtVwxY/01z
Jn9jdGjB+/dExZUlY4TyDsrZDR/6NSS96WPTPIiuMxJZDzgS1cd2oWh/lwXSwFv4O9jNpR95dowH
NHeSJ/TaakR1kuoo3ncrbELX4sr68bGmXdNbIgaeymOIlcgpf0zLg7D9UblwquG1347YNMkbA4+6
LdQdVOSwsRuZ0UClIDi3TkZfixRHS3fKz/ij8M1XxSF+Zwp0muCKxhbVgHXsdFe8gr9KjOufpHhr
th7w13JyOE/xk17eWYukYvkgZV5Q3TX5K39OAyyQl/FQz421opXNWZfYY2M5i6QbjJDpzHzklHX2
87wTPz2e7F6olbxJ8aZHD57Nip00DhMpBc34YyEvjQjnvQQnE+fSyYmhe1AU/OH0LxAxrpsSqtad
Wh6ZXEEI2G/5SDQ6ZvOagxN84sfxllwQISfWaO5bjJHwzMJxWkHEGe9mjI2RRulXi8mExlbFbYY9
HXyCwST/CDiXtB2QZreBAiuBSTmEwZFJmRprBW0E1eUg9ux8mb3Z7NLbKC2+XuZjVT5Y5WenfCHF
hT60U9Xbot7SJDIobNUubxnFB6H+wAmcpiBKyFeldjP50JPc9/Asc8mThmkjde+Kf+kVUkCMJ6q7
ZMJqaHyjSySKKLQVF7k8mtdZ2lVIzQqckYHOO9e3lKOJGm979uIArniLsPh6RpC0eEJsJ6hJxNZc
e9QCtVXNNZm48HyMbQd0ylY/TWk1uUm97eaL9WaeOcNyvWFce/s9ss1zuzpF4b3mTZ9cwTo93aVk
yIbIHuoNSh7GJrPOg+q8K3cI+CJljDTfKjnMGdGTe5wOQHu73lliNzH2lanEZ3jSrqPtS+Rf5hh/
NO/yH40HDl/lkD9RZ5qgS9iIuvJLA+u9BI1wFb5rCnVvXCoNOo2f0B0d2vH1Rk3IyU9IxVz1M/ro
t9AUdR7IHwK9smMS8k3G3fSCAdiJMaDuRhXDm9WXToKm4/jnyR3kVfBA5IwOnDisohkto3vkK6i8
WDPs3kHV6sUc3cmFMTJ9En0IpSPXWofsEMuiv5F2kresHGqwxrPWLpeomT8RLBEaWCbqQo4GF8tv
MDxwSvrZTFhJmfUCgA4v/xHeChZ3we13nCzKOPJZl4CRONnWQnuVhmP89qpeheM3akbiJ0NHgxrY
LlhIEjIaTrx9/EwlhbCrASGFwsWsl9aE6tvHK5knGHZxMEr73XhzGH3h0bhDY/cF44E3447lj/No
eAxQ+D58csdD8apeVhF0aJENQqGCdZiFXeRELyuhiiL0StoJj33ImWJuKPmlBPBuIuQFhNSd76BP
OkwtvitsWjs7sLFnOtQrk9OBmq1HKplsl59si5/vzDyWC8NGN3MH9okC6JmzZN1x1c+sxCBD7eRg
3GW8H+uB92y8sQ07lLxxCDU5XRMUFE88C0fhUdpxkvj/OX4a7U8GQb8ujghrhkk7MuLc5ffzs5j8
LKH9brlOtX3pwIUHin/H8rJAXoqn9Em+chqLA8uzfzWOeGEh/keM8qyYkMVYGUdWP+2OqwynmABn
8TDfy5w/Ww6gKG/4xNljKcPFAeMCb7CYM0wW9qT8JaGSOqtLFG1eXvljchT4Wsi17wmVoN3nTXTg
xBN80ifCoLTjyqNfcuCXEQNeWNy14yu/Qnnj1yC6wxrKyMLigSzr8lHG22vdHCIW1DduqHhOiC2v
gwemfQZuyjHukPiAVOhwXrD0UN3wPdf2DevktnVUzAqWyUrPhy9geIxwVq8VXASXvxqXSaqPLtMs
/eFrsfjzEWzF501XA22/NJ9c1r7hcVZA6LJkT4ASUTwnrh7RKI+2ZFHCgb+c8J82r8ssVZ1U8mQm
+kERASag0nkaSRZASVzSH2rxJtlecA+HYkZNZLxSPwgpvHaPixgdMbV6gx2y0rThwhAUh+gST/hT
eh2qpTixI5We7/1uu9T0mfVQsFWZM7kq4V5CbJi6o3CPwCKO3QyxhoGi1RwofvTUSsKm4XV156q9
vk/DaDMjRZ9tQbDR1KIZXjaXGjlo/aGkfZCC94klWzu+m1c26StEOAkN4xLkZCAr9jCeAuPxMlUv
eealKzV6W/yPRaoBINsQRBewdYKF3bZbAP2HZfCl/JaiudFwfU4zKosuaVPpsKya/R6BU+mgZ2dC
FFIXq+Fz3EkTFYylCFDadEReWU4H3maIcBcAslWzqmF747uFdSyLJ+2oWzsMvlIaIpLn+26en6zR
UftlGpjFscQLiU96DBppNZunEFnZ6UJmLg54Dx1DpisZsYrproi5HMGfzJXzcx8cNYwGEIbLvk32
+k8srcZjzI6SCRw4CtcpZqvnipxmmWCHijhCrv/JnF0kt1Y8NrLNCA/5gvZg89pPtk/mr60k0Us1
t3qZuq24xZSDYN5tYByNqssaiNZqaJ5aHt6N5kkS7WRY9XDtFcfzPIJcW98Lj3XtMtOKF+IVM2BE
qZya9uh21jEjHQrWUXlUozWkCI/2/0wUIKwgxkcBTN7SFGSHQbYy2iJmDJ4iOoL4MPR7vjA7DuaW
F6Lvy36H5ZXcbSWXK/MB8U3qjiTprBhNt5FOKeQvZgp5ConwwAJlK8dxQm9+nR2az7H5yXKaf3d0
9xCCQ7VU28kP0lu15qI0PB8v1ZT9xh5dGpPUmICM/j/Sxz5V9lQcLxUVaUSlN8aHVUts+MPXSgaH
/w5OUmUrE1nXFBGM9gl0rboL2KK6UXY/13uGwtxmb/jRjsZORR+gBlq6Clsbq/kUtdVzdCc45JaO
xuTakNjWDhOwhcidRQeRhEQ5Nq8tl3vmsZCStbb3+oaWRYpSPtjcVXkCdvzJJQf3l4sYujndZbT9
AdFyPdJmIJGz0MvfUvmCOf9MvWmiHo/hEdWhz/aHZcrYW7kD+kg4Ekw4uaHqtckREmwgbFLJzo7D
keIjzc7mTozsOXujuVvt6LTQPQldkQIiqUuG2Apo0R4VLQeMde3otMQGyrX6Fmu6bsDzd6xp1J5M
5SK+VsIyhUYuZSDh3ZdphatLBRkflptAOfbLDC8Y3OXd00CnG1aQ8AJHEHX4UTkK1Z4jEzvvp2JY
aacph0SwVon8EGTHl1HD4KO1GzigOC18o8a3ml67RQsAQY6dyTN0j2Ikql0RSnh314ZnJI1oqPNT
0OAu801A9gy1qXB00UWq6+Heshs3PN0SE5ldG6aV1okLx7iHUpF9B4/ThQXPQo8r2qviPqayi7AU
fLgerXFW3UyIsCI5xAppiIfj5ldAkf6+U9fJPmcZxGxV6OCRrPwHf8OmG8cXqDHFutDTHawcPDDb
gWbPnXbfUBhWYS17eFRYtD7xuYKkZ1M07lGDawN2TuGa9F5owBDa2r1/hyaY8oUmWvYE0VQgZIAS
x9TriuAbkgT3Vhesyg9ENHqY/pU30IzEJhms55owJr35B+u+rSS7aM2EadlvYqxRlDdOs9pvI8+U
D35LfBl3xB+mAuhgUlVhlSqbyjho7amm0V7vp/4uAu4/PMzpi9o7RTh5Yfiq8AWo6CJIsMrUCrFw
QAdgIO36nH7Oyrq7y1+HtyplK79mBSZK7nFBWEeHCdLEyto1B1ZlSIyQkesP/g3P6Vl+bC80YrDX
AL1JMVrvz/ilA3vw1TU44nGhVzvCMZPXUetUVNoAHrwTMUBSx0BR8aOjRNsAtHTgJBzwt/Gm3aIn
h/Kq/za740E7hEQ3pz0EEpEQ9CjpwbvpHYPN/IBRGyx8KwRjzIj04BfXgf4GegGfE3zQdqjwkSuz
37Pn8L0RzItocE2VW9Uu3iyUM4iZLOZO9RSYa/OoP1JkcSC8AbGAkc98x+++fQbzjCFfTqedwh19
VMuFWVCyv9qErkSOAj0eHkOKPi3FfSyFSeits7DfT0A7GY+7YF95waPcbWAnJx6q3CC6wzPRVH1N
juNeE3GDhM+sbDBDWXRW8GoPCWdoTa+EvXaG+HGViQpQgDcjXF56ne+4zItMH7t+ybe4ZcU4EVae
WFEB8BYFt13pqYdui6Jddbn6J+yVDsZZoKSwMs6FU+zFaTVeUb0UnJAsVD5kPyPbuzMM7fEhcpCo
Rxp3ftFfg7fuEYE4MdzFa1yGGPEN3xhrifmApWvaLt4TLKvP0r0WcGdKToW8L8AIN1dONKRfosdq
kaBY5ZFLa2sQNjVylAHJllccB8Q6iImYnxDzTyU+8lvDaV7iZ6IovqvQIj2JUVa2UUz83hcqOAzA
prjfvpXRg45ABxq495V6QfpDQu9D3ZrSD1mXWW/IEcQa5XBsUtj8ZxiQ19j/vbJ1YvkjQxAAdZOb
FYA+ajyCaAkv/xZay4iDyo4PpgNt2wkwXtvitZYQM/fhuEqpq/Bdgm2GJgwIwRmQsd0dhhcDCAI5
rfmcHcBSayZGIZNXP4NRKHBVTe1eXAVOKexpZrGroqVDq80EGLTCNrW7U831dJSxlqAxg/ChvhLx
KGq3ebeRx8XHBfkEGoOPpJvs0KeXBC+WySHVBwRuXWbpjlK/uM2XPTtIEifiQwANCy7VDOE4ue/M
AhnfY1YBj7bNFL8hdoPCjxOeUMz4ovXHrgl0vUHfZBU8wqVRr4bTPlv6DojFKnrqDEyyNuqxwFl0
id7BI3ayxCt3fEl+oufuA8xuQfl9LX1qVE/W1iaBzoy5z7QVm0MyvWEZiemTAmKCOG4dkVvKoEjc
BT+IOxLjQBeQcRykak1bnAaU3BwoB8iUUUIHsPeWNhP4IMoHIIDIEIjyIDpwko5fyisE1MZDWEbb
mFuS/OtcYReJZ9Oijuz65Xtxh5sv1ix6sl+MLue1dQrPmGBC40J3g7VqQDMRuf6V/xUjxZVsM7M7
NIqm2Axjjp/pLnpFF49KkbLsXsKnXvI6nFFmO75H6hq1oMmqXssnSqqfbXxHpiV4UEW7dh2oJwtF
oIaSMIDyYt4QOpKd1a98DEv77XCSnk1cVlde5bG9x0uWAe2v7bP+GhJFaYm7RYCnA3j0cRPEl6QD
vaZ5QAW6b0aAXeBPdpKLbw030VY9KPcj+cQjsHG5PybvMvvewJmZImhJuuhP237t0CSAW5s/lx/l
R/FpHbVdzc6eusYZuABoAaW6wl1ewdvDd9QhVfmOkS2OyLYvWNnumR0ohVHH8LTzWN4F1Bd27U6U
fvxD+xE9ls+ls2RlZ/8hVzZBew5wYlVW0oiYq/9dNfjU6UswYElKMYWWH82oXX23KwUF2E2AEXtm
OLLhCI5KcFuRARCAN5HXfyDJgREqOx5lE9J024+bdjOCRbCXcdwQSYI70tsj1OVqhcV4cUqMF4z0
TBdyFDqHK8Ab13vrFLzRr4LZTmgRr9TYnt5pAOlLtH0Kn0mhULFE4cE2CiKdeUGNCYkDvEgJ+/2z
ccLrgLr4WSGSJyuL4ucqdmX28V521J7HL5nC75tyXzz62w6zw+doNz4wE7+r+NKjBVnFT2qwM+4f
VIHf9oliyyP2SidsafHpEU7JDul6VmSmgn9JAe6vK6/HQXjxaQayuDon4abHAk58wVLW1nckZ1Q3
EvmuHfxNMkBSezAK4dAKwSVYGkAIBLD3v91FdI5eUD2RQ4oGZndDoeDGCVd9WPo+UycYALx6Wh8D
2hq3Y1YV7UtwPF6ytLDCRQUAiAQFGbmmJLkgvO3fZ7LlNb8P1QAXhlh8QMsLx7Kl13b7+9vN7aWt
uoDPJ+QvQVtWxIF//fsENtU2GHaRCBi6FfTqz02wPLwd88uBFD00tXckDSmbsx1eXC1+X/pvf3l7
QkNg628vKWoM4NOkuWqaCfivDh0atRu/oj10uwmq5TNudzUa9pJzu2saCfQ0A/EUrxkx7v7ny/t/
fs3fY1YgVH+9xe3g7TUZeisYWwXu7+tux38f/rkXZiFORsu7/j6ToEEFQoal6fcJU4EMi1Y7LywG
8jKpLK317U/+9vG3AQARio2pMHFZNQEJJNd0Vlq9AzKK4tdSw41y+FolRiZ1lW3jvtpomgGbITZF
T1aqY5DR84pialez8iAl8HWU4dpI1qYr2f4liroV0JJeoywKHVKz25alXQ/N+ygQPsykPTaq/GYZ
rQfD87Nr4dTXAuZwnfIcKjUEBVoWlmABGFEXkyg0gxDLaaB+QuOi1mx6fSZJVIx71LKQrRbhlOAF
YqDHpAGTDZPndIjx8my0bTvVYPCQMblhfZIeCzF1fFQsaVHUja/DMO8zn/RMrJy8n9axtJFjy0F+
9hBUySXOXoKAPIUqx8DmTTOtrdCMpIox2slDWrsYgbNfic5hk7mqZBC7lOAyv4umujM67HZgVuzU
rH4sI+Fd1Oe7XEtcP/gYeoVeUM6+mYBjyWeEyTDrSlAph+glY2vawpdEfVWfKer4xtsIXHQRFrsA
NUPsq0aYCNI91g/YaZsKqwjerEEAWK9UKegUQy8cw/Q0+Mb31I4Ix5fyF0iSoxgYL0EChFXuZiix
n5K0QyfsM0cscYWmNklA2IBf7X7C3PygjQzDT1Rg/Ipz6IVR5JYCYhNAEzWN7XQrA9Nt82djiumV
Szg7TQhloKeb0WeZ/cMYQRit+8uEEUg01KCjIHcndISQXQvF1s1aXOsGnVyMcO/XoBpV+bGzvN58
QC4pxnZHdjpt9iTd3AfUPFvtjWH6aAD9IaV0luT4QyXbShHkQvMqcND/GkqqHhljhpjRdxl3H00g
+jQbVLI91njsgDtGDJGZQ2tAGBdqDTu82Vz5rXTj/tOCqRSs8sa7CrmzzzmhXeRr91iPvUD1pA5q
dVRTFTTI+vwbilC2CjthPzTFelSLHP8ZwxszymBax55KXfrUJJaIlyNaWMVfRWarsiGug2x4LE1W
16nVFg+3Ztz2SXwYwQOtG21cNwv3DEOK8hQ14utc4mdaIa+27hX2k5n8NHZSsW2y+Q3FfEKKLIGV
aeo1MAABdiM8O9w4ew1v1xTkZQS1y1LUb2aSI0ntkz+Y7+2kn3260gvDG+3V8XGEZ9Wn8Lx1rM7N
HvkjSTxORnA1wnyXSUpLxYryhzLI9+OiiVbbqdXL0PAap5RbnD0j9VHpTNS8NPm9+hQV66dKsn6b
FAzXWPUsstNeRjkLpUje3JomFq/e37cazj5CNWIFqO0kLGFm0XdB+PonwK97K26/pcGSEeVrrmmp
P4ImrwFigr6dquA499q7ngNfGAvyaDpic2ZVDkLldC2m4ivGn2dC1OCciIWJPtsJ8PNZqhLyjxp/
CjXwf3xliA9D96JJhLlKHHdaquuOpNDdDifJBI1uQarOfmp07ltrYBVHvqT2kQfDIVrM+x+1ma+g
nSNwDGwLfT/CfqqI97rePEcdu4tMHtoVCEDKMEjlrlMT8/TyKZUyvKK1+VQKwhNsSZnR1V4i3UK4
UaAiE4lbM5joVWIg3HXx2zRIz30I/Euu28ATBXbMUahBTpgUykMQWREv2KKUctRM5HQirMmUSTyh
/UGmOgSX4ruvyy+/pc+j0YDMkFZDraFSI8MODRyoZFjSOk4+co/2jKHJS0pIx8WfkMQ3O5xN6X5q
AmVPgdiDjxh6/MAlL4javGll81jlw4kxP821vKlIaMcupmsqiM+BSdErsR58VL6zeUYOs7xEKtaN
Qs7CUBuzuPKz6Ecdr0oxqtAgdcgRRXiRVSUBGow6SipiJGwtzjkgTG30DkF06SLGnAmC8H36icRE
CLi6/VF1yltVirGlmnwkBG+7VcIPs57jLdDgcW/4bPmJ3/CrIIQmeMwQkyajvTZd9NPiO3CRsKms
5wC0umphOrKsgsAeCjcz+4jyYAc5v6lekrGE/97mZ+WC/O0slCBYsm8tk2X7C6W80a3C17T90EM4
qKqIBlMxLRKmOBAA1N/J2Z3g16dgrJoT6OoFVUpBXSrwR5V96MpDSremzZ6EsPvQcMrAeXVpdS21
OrXGSyxN7aFA4QntgcdIn9HbpDcJ7FNe+QDnSvqe0PPXg+wIKZ6Mo4HzV6HSBk4EZHmomJctRRAT
bO9YFhclp/cFFDdfqf7wLI7WtIpUc1sXPsalo9yAqdaexVokYxdzZm3XUgipkwdxlj8LLByKpgPM
YyNtTFVcI3tKAZcY6ACt4knXDkpMJb1l9xlSEXOKDAOa3ke/KVcxYRgaW1F2QncwFHRlFZE2Q+Bb
YE3GdIMFmn8MKDlaGaBPQ5k+rZTqlNhQMsoySrQIa9CSPsFe89dh38FsHemT5Pk4kelIFNrL/L5r
qgY3LZS/9IYSgCnvRB/rACmC4hr5WDXUUmxHgMOcpis/pUTf/C+l7H9EKdMlGbHx/17YfP+eN+/N
vzDK/vzJX4wyS/0HORTEMNHUVBStpV9Vc0mU/0HolxfxclNSVU35ZZSJ/xCX/1A8RzGBZ/gODcID
kM0U/R8WwkeSKcoKyue6Kv3/MMoW3sG/MspEPgAgMurWwLRNWddFnv98v4/yoPm//0f6DxAnJuoS
o76XfH+rxCkm5WonHox2GHczSssB4sBePpXUVboKjblF7EptRhiVhmaWwOEWbtEMLx1jJ/KI5Viy
vOZ2r4+66m8PCzmjrlprm9uTuY+es1pub7zdG1n3du/G5a27TtmSo/8e/n3udgwjCoB2v0+3RZN4
pZLs6xsCEYumwY1oxmtUeimTv6KCJbmptUKmUdjOy8YwEYm6il5nttmEvFe3IBRzuY+oexTY6+pV
idqcmNLzEB/yYBw3kiqsh1AI96kcjY6u6z9926FOIfWhesAsCxRGzX78JtW13DT+YmRpps9SBh1k
QosVL0rGe4uk0m0cDT9H1wJZ7JuOvLxgL/m8v2Tlfx+OJaVxMj+YVuPZSCGpaCGw8nTujulirCoB
UyFRhHlb5iOSpdykmkpB0swAZJD5Y11B4xsaFm7rbDNvN39o4be7iAOVm5TfXODps/Z7cpjfr3H7
ar9i97eHfI/WbUR4IYsiNDoxf7+5HWuLaj0OKWLV8Ls26KD9kayP6TJBxgX8Zeu4MKLGocDEMxf7
X10waFAvNyKmLWxl+s3Ygmxrs5IqT5sK7tyHiyMUaq2jFu1m0UUjaQRTubCNQ4x3w35HxlJTPCvB
/cxKChCPbaDK3t9DswkhsqHbRXghDmCrN+M5EHoLNUoyczhIvZOj9rNSCr9Yiwgm4HQNshDcmJSB
TsYcREQukpwIaD166z5u7IOECSbi2zhdmoebdL6/AEJvN3KXiRt0Wu3bo6goTNfswmMMjZ8VdoGR
3m786P/dKyatp5Z9788q+4+JvJerCqanSWGT/cJWWWgnnWuGfrTJ0XDYWHGHlTjevbGe0rlY1DeH
EkORpFBhZYlo/IUmDcFWtn6sCmAJTANsnmcwCeWfV5dZwDp9e6XafI/NKwJCpOfKpo9Vn9GlZNv5
qivBb3WwPfsUGnSj5LQe14VkLMQwOD5gmocdKosTZEU0ybMyLteZX9PnWxC0+mRyLVULZvc2DFqC
FI2Istu//fabSwFai6HX+rVAa4+GQ7vAioEH5BQ1uLldmwtU/q/LlNYpHdlc23QGfjG9hZ6H8FX3
oI6F7KA3+I3IrUnvvrEWFS3LosVL/9MneXFmXKAQFmLJDnv6LzpKlwBly4dFQ44pZug7o+4fUwF/
46SzYKbmlYfrEEX90R1lP9s07SDuhkW9j5SuEdkgyovbMBaHJfO3B74oL4hxE6WKZZLLdPPJ30yU
4fgClCj9jlQrisN6jVLPsDHEbF0vSmMquh6oYhApEDWtd2U2wtnEoTlbDJTroGxR07SQkB2DDyyR
KrR+sGxIW/zqenQxkz7Co4oix0roG7JxJJAlxm+nLDeRgo7g7d7tmDlIvYO88uft6jcXRYmqWlyM
5yLInF6XgFCUPZmoJkLdaNgbVBhDOaJEk82s6cD8+UqgvjdVj2nAEoNuhwyLnZUqSCR36bu0qFEp
yw08JBqWqPEtphJ52RQbo9KoL+eczttc+HNXrYA7dXq/sRZItpTQvkLkw0kUv90lFtvuQN52MnZO
EC4G1FA1hAxIpEdYQv0pLIkQsojKGV6660gxL5ZUIrhwG1nomgj97odo2SxrwaMu380ZXYSCIn6b
hdZaTMEa3gLuLb7lkHFGVY//xGUzxOIAbjErXh3lG1EqBQ/+yR3ewqsBmtxKLctjVNALKiOEeTIf
OCkpwWQryJasxTkCUzsaaETH9UGQ9cG7MS5+CRjs7YFZCe0m66xF55bTgahKvQuXkuDtIVTmL/zw
OvAHmD5Ny0dhxEjYM5TvKVEkp4gwyUPVN9lTHO644LSAhXeMU6pnt7u3G2M5+Oee3MQIhBI26wAP
gVFvrVUIxRd8i4KIUaoWW7w1s/0sptl+krpsj+Fd6RRCgcJ8izsefq7UjSfCzFh1MYLlAACCJaC0
foiUKg4oSmbtRJEIGzCLXDXJkFIGWNcqhVOx66REAycOznNWILypxE2BDjvlCnlZC27HMJWQ11ZK
wp4NxPnGNCZPErWtkS8b26rHBwBtbxRRrPKcp4OxjfT02MNU2gzDOENMoCw+xfgw+aq/jhvsrHxF
Q4AmkbYmrJPZVwOv4lX7uJT7PWKiq2p0MAlc4xjou3pQCCJGxRBmslr8O1UmJBHyFANAlWVn7TzA
xYX8SJMr1iFtRX2w6SoVQ4C2VRA7btijcQncbnBQjV2lzJ+6pWwcLWXndCkO324gsuY7s8zirYZM
qXErR/95wqImlNttlv4ne2fWHKmypdm/UtbvHAMHHGjr7gfFrFlKDal8wZSZSmZwZodf38sj6x6d
O1RZ1XuZ3RtHCoWUUkQA7nt/e62PTs93VQA6VjgZ568BcYZgbqrvnMe8IREJ2f5dUIfpTJVSlSBM
kuYdNLs6uHNHPdwaDVDZPmjI9+ESfKFCaoKsrr0F336J9WkX6/ml9GlGM8GYE8d5XYqy3/ljjI5S
TVQGyZBE5pC2OL8w53vs/PYVNuBTEeviIrX69RCmy3e/VLue9vHMwUiKLbsZ0NmhHqCzE3riUFJz
3vhZ9FI52fUwr8sRaC6bPfdXL+QtMEv/NMZipycqe4OTrS9QfwlHeKgf1zzmBN2+yInUVVa+BIOu
bivWeC75gDoz08o5dWRG1m/7wr62s2baZ0n6LQCreLFSCXVZP+3Yw9H1q6tjHjDPJTWbWlaMRzB1
FVMhiLmh8WybvjHXgXfVYIK1VEvttRHFZmh3zlEXg7hvU/lc1csl/3KQVuouzub+wh/M1Sfi0rJO
zAAwb78JvUjuWa6OxGjwFQZQFDCQV08IVaCwZDMJgFU7Lz3XpHCyf0mPQdqotH4Mtov1vGy3XZcz
DrTiM1ljVn9a/nQm/ptFw5PjlC0p6Ck5MPd6MdRMu+cri4xIr3IH527XNMMhwYPZhk5ypdUpzqmN
lokk4GmTt+ndrwv1mAfQ82y5BZ0xohZSlAlanG+t36SUuboT6GUwmgEz134Q3AkqvSdvXnh6o/g9
bPxLj1nliyDIwSVXWbl172U15o8F7O8L4TJEOFbBCSYhLgnfHnaaOVLp098kr6clIMeYhcPe8ike
LgMpgrYlc7SsyJNqKs5DSFKaOCs5cFBItXT3pQYJuGJpz9L6bYLfnWU5l7w8hVHdOXSTyaTRYCA2
ak3fwpF8WQTwfPYJ0uTykUmi6ug14RuWWhIBvsd4A4X5/kYK8ArUakg76Wa+GQnrYmHaBmpxYNWF
w95Zo7cynG8AnhJseRppysnsKpVDY1CbZLXTDtvZkj4jE9pgZrdBq8H0yrLmfnAdeKEFRQlv5uGa
mWgqIf03TC/f5lyh0GFuRtF+x7b2DM9T4WfIrwffMLV6FKuKRqA7u8wriulhSdJ8G4DVzDuaoNqP
fvZJx4nQY7Dfa4LiIKfYPli2lttmPupY3k15E3EUk5UCIEtNHnHaELRkkkZNcz4qmJz0DzAywRHE
wbJNk5hYTcOsQHIxV9OXpvJ/WpY6KIc/3O7DvVsyFRg1ryDIvycpEJB1DkfGnzHHQJVkgDVIvzeB
xoY9jW+O7ZXfMbC+TwQbZrbLzGkzVxARspQBw8VDne+XxA+2VMHThRCd07DQPo9qqVayZzrPb006
x9LEZYMtlo88hFzTPw95fd4Hf43v/Bz6Ov+Mzy+fP/rv3wfu/iayVKYpUg4uq6NzA9I1V1xHx3Qh
f/cmTYMyO3cp/7z53aQ8f1myZtyLKLjBVINKYmWxd/5okLY6JTZtrELeWBV7hvPd55vKPOrzoZ/3
nT+iPsvq7T/88uePyaHu/f7Hli/FRDv08wfZls/oF+S8812fD/zLP/D5cwDsm+WiJwt2x3/+AQ0r
50NcDidMyNFuVe1rbq5x2XkFT09qW3Q0Lsrzbvt85/nm8zGf9zWL2d1/fv4PjwkmcoHYQt+oQhIB
Nj//8+bzscV5w/D5+fkx50bt5331qHJy6udH/svfbIwggBVhTQz888cBqEFQMucPyuuYOW/m4N4J
QfzWDgtt/CN/vZFm1XW+r10WVFwxve/svNaalCmjfH799+f/+mvenz/l/HgEhnSfdcNe1qOd0HKt
rqgkZ5NNOfK8FS7rvJjvzh+uXsCmQrfkJA3VzV8ZJT5/9HmTJVggPj+1WyaIOZkeP+86f1QjmqIL
qedN8fffcP7+f3UfRwzzpp8//vMxUJMeFF14ZuhcB/jJxE1Xf2AbZYoJtc3hf0qY/7USphdS0/tP
Spgf9TD+KJa/L2Kev+lvWCznDySKjgByJX0pMD3+DYoV/QErK4D+6/rSVDD/ImaM/nA8EVFwZJEi
hWNT+PwsYXrQsNwIWpYjbeNs/H//54f+38lHc/+bddX/w+f/Vo8VE6r1QEnSBfH190gsYTtShH7k
uvSchPiHAqYr3RScc5xczrATa7PjKc4FIAklq1HxTRwlbJRW6H0BRjHFSOAa1unR1g+ZBWLImvWp
HrqJYGtOrw4780UZNZpwGssFOROt8tyK3aYyzEoN/6XIvxTW4O9mXRnALPvf2KZoEWXxaW7nj05Q
lxpXKGR/viT//lf/9a8UdFP+6e/kmaKObAuQWxSP/wH9Bado8QsRylPcrSRn/QHZK6jz36BHwxSk
cc6uwyDRz3S+xAAJEwNMD9p+OxVIpGrHfqlj93L1bS7mBuG/Gph/3rH7g+7fGcw/CMJnOQQ9dNrm
S40JgL2Md3++ATAhQYwhDIgjKDBMyWgxnzLM32WgWnMdxwYljW8AOvp8ZZXNaTEygsxoCejmElg0
qoLISAs09oLCxTTSFUtEKL97Cq3UoYDCTUTN57Ji3NsIEc4355oLAykBHuuHz7ujoDNd0qTe5YO7
7SPydLBLVgwQ3KQZ+6PYiZgmNPXo8825Hu3G8YNmv45ie6Be4rAC3Tex+9YcVSA+JiN8WDwiUNDf
hsuEwY/GzqJdnorhMh15zmojjQB0Y18qI5KoMUpQSWDTpo1mwh0RTiR+uf5wjIRiaB7KQheX65yG
5PbLR4kp6FIZa4UnXYUEiktAbT5dB+xgnzfn+yyMM723BEdV4ZrL3P5em0f1vP0gQJnsJCqNnIXb
RWM0e4VgGRk4PBhr15IwR8h01kj0tC0n1Bzmo8WUAPvX4izvoERDiQrMeFKz2C5bGO4rFcffpdRo
mS57DoftbKQgyL0li2NEITHGEGHUIbaRiKRGJ7K4zoM9GMEIppHKKEciIx8RRkNyvlHSJi9u5CWT
0ZWMRlwC9+DlfNf5JjF6k6lCdAL67mE9u09KQ9Q/36jwl2MEKaVRpSTeN2XUKc18LY1KhUY3nsKV
KHNqRCueUa4UCSPOOFgyNxp3U+tedWB+mapvNvSTv4XyzR7Rt2gjcjnXTs91UGWg+41L+t9i9cEE
fX4alEeAy1hh4N/6RhPT4Wkwq5rECGSaKWR0CENMZOQysfEM9NQvhmpF52EUNLWR0SC5egIMzZ7A
iGr0/ci2l1xicVMakU2Lv4EJn/AoIh9IMOn+IKcpapWa+XzbyHAyCRyiMIIca8CUY5Q5YBfcjdUt
84kuyuhhRFrjkI6nqXWzGu1+V/u0zUyGY5Q88NAezvpGBW6PfTriHtm88v3BiZdL4KzQOSBbkOap
Ef4MC/spowDKIw7RaqIgYDfEYURLHZvxHQ9zEID9q8KohIQaXjrcQoQ3rEs9HrWRDsXYh2qjIRqN
kAikzJfEKIowU6sJZZE14y4yEiNldEa9ERtB5Np6mI58ozySuI9cI0ESlAKpFvaMGiI9SI0qCbLJ
kXdxRGzLeJQcjEr1IKu9Lsr1NCU/GvIwl625KZkymO3lVFAq3ERG0RSbEyXXvvbo4W+KjcgJPPFD
D11nWxnJk+cxt17VT13Zt6SHGNMazkooI4catPYZNYMS4WKOOhfEGyOTipLnVGn3Uhf1lRyKX9FZ
O0XV2mioCnxU+Fr384o5JsRU1RtllVXC4gq8DZpUhyGm8gVEXXNKZ0W1BOFVaNRXi5FghUaHJfBi
DUaQNYLwuUyNNCtvi6c5YVoJm1aNVWs1dlW6UbfN2JIODuMP6jseHi4a8O2OhtP5bb5g6iqNskuC
JKmNxKs1Oq/kLPYyiq8g6XkLY/2y5MpvSfwzN0KwwajBWMMiCTO6MCJZQqAPS3rxEmdWd+Q88Ri4
L73TMUtb4imNGmqJvCEepyLkscxqroJ0M7/MTkF3oy8BQcqy61PUMQ+WFvY2iu1gu7ajf+uQDfSI
wwFIQzewMGXOi4OT0T9mii0WaLddabkSQ9cqiH2S0gi64eRhlryq3UeKA3pbS/umSt03j7FPBHgw
vz7kwqANGtxt0ueSgmx7ipzav5GMi1EHaElBANgqQgrriu9wlyG4dfA979wMxl9crOtGdNAmG7vf
EeZT+5A8AiJUwUzCEn3XebPP2FY/rEk3XtiktLaRP92pIAGKVZxa6tR7OjW789q7SNv62Av4aswx
D2o55hVpdieKmV4oi22Tta/CSWmZRRR5XNgQXcbyJZ2670HHeJebuEziaIuRQisfdgjV11NhSUOW
O6buvOxCYMrgiUfn2MTrje4gDCFb67ZgFXp3CqDC93rHXp3z0Voe4oHmbRJBEiijliqPEXauILCa
hXlj9CMXa21ZD7I3X8+pzlXiUqh1E0IMsOSPOE74ryIR2WP99SWPdwaVsPHPFsr8CnUGguLSFz3M
Qc5bQUjogwH5zGZlNj8St4BthYGD+lt8P0vRfpGqvPECAIwllO8OgtEO7/benMr27tDcaSGr5xry
hChekX+z2pPzhA/ERzjadfdrA5kNCVS6Mo9QF6SqVL6dA2aVVz0SEO7Q2I6quRqnb/7gv2TINbmg
FChLM96W6ICtrT04RECiFToonI1snHfNwMuPXtElRivHfVuzKLRJ6bWAIa9bVmyvZXPnp48xqdC7
OQnfAKB2236txh3J0wI6lBMFX8uIOo9XW2DRetc7iIXuehAGX3MRMdM+MgGRVtK5p28k7qt0PnhN
/DXNqvCg1PzUzqD2QeX/KgNWJkvG0EFo73PwM3BQ0GouhjVVOv7CKGMtTzntvW3/yyoG7wqf0QWg
tsMQ+iSPR3dX1xW10Mxr3pueoXviddQSZR4dNZ0FQEkxCfCyL/AWsgQeY0X3KRmu0a5wCXnyRCWO
UlVgNNubUPDEZHkbwYE40VZicDYiUGQn87eF+aI5XF5COBchFljY1xZci573qb9uJ6mCq4AyCTWf
n30IQaJf66+0aqkFMmOFMu5mKMkw1hbm6DULma8r3GUXBal8D0jwMpO3JhTDPDr2DPt2BUIy3H3X
KoiLA8s/Iv45fQSfG0t11Q3DbO0wfm266nsYIXtFiUtP4Ccv+pfGnR4Ia6eUXKt7M8pWllW970VO
Qjnyqo1ynlEZs85LcqbDHdwaNWyHaPm+mtk4p0gPte/u2zbeyMR7CFbCr3UAc7y2nU1REAUvdHSX
xDXzJO5uGjXGhDgE+lFD+qdN+sHohNMm8mEFF78da3FjUWIMZdFhAurCzZBGexGPJGZD1lLFV5hs
F1aQv8uBuY7UIyVhDfuBX3mLlBPWXNXfO03MCMmc+AT0KPnBDBsPscWsTUzXMBPIC7oUpUI5FlvR
Na/D8nOpwU8mtbxd2qiDRytSBNPtsxD6BRzh11rFX1A3iotoYFaBJv0+WKvuGOkXVTNorgE3uehp
s9TaoOqBP9Dwzu5Ow8gRbLwXF8KpUJ9RazRR/YvZo/jLQj/jcBpA8Qt0po62t5QYbieVHBNe5X0d
lvW+IBSWtIbIynC0jyAMFe5L26rbwPV2cUL103aSdedN2bWHPg4QqqivHMisaRR+NOP73ItnrjcH
N6rkVvrjL1o9p3bVvF8zJpP6dQUDsFq/wLfO+6QiZ4t7/MKCkxMhDbOKB2IX82PPcqxxO6NAXx8d
kT1SQo8vpI2pOvV/rPUbYbKKHBbLoEkwPMvCNPHVY8pMmFXaz1VcUPUKa6BAJUMYKn9tbQbe5UQu
LwnXU50znEBnmNHdqtuPBNIuGPNY0oTX1lmvuO6rh7i4dfxTmxCrlcr9jp/usQMweKhKl52cn93E
S7jsEfLci8Gbd/Pcch5GL8Eppb601zm7wManIY4eV0mOYEbDA0+10IeWEvBF4ZNrjR0QxvQmLgB5
nURBP2wpGdGMmaXcurbTbLNkYhoB+ZJIcp5qm4VkEqLbKJsH15/nU+fczwXr8Y6/2YfMdfDqgNkz
ZuJk419ZRLbXlkREYnZVPpBUUnu0mTLmAHvq70AitcaETofH2am0/xo0yZ1mAiUGz9pWLGK6lD9a
Vx6MaM6Fg72Wu6iMvnmuEjd0aNaVDhjjbivUiLtaty+iStCbEkzcdInPmZzSAFfMj9E6Lq5pvNRx
BGwAJ5sCYBjZCNDqyHpEZNLtdbuEByvqqv2KyGhDzfmpaM1TyrlQhtmmjxXUEvQ6QU2YFKfHiBdb
3jUWtUJdsiYe++42HIGfaWOIEJl4T+pJ71xH3NUrZy+6kFCo/Wf43Td2F/6I6ScHuQo2suQs4ZWi
3BXFj9wJ/C2NrjffY0zHTvF0Rg3cAYfATc161+5gD6w1mGhmi138DoqpzdKTzZ69GZM93nTLyXFN
WDkmDtOf2MbL2mUpuKiNpX+NS/Y2Z4xlJ8J5iTpqIEt/OabzDzWU6gQMg5x1dohmbOQFsM/dkGfN
VTybRQl5Nua5yx9jn15HVfSjYcrdHdkiNiVWv2Y8jTPNiMiik4MN9E447lVAn9hpfs1lvzxZFmsO
GzxP1p8QvrPirmSH3rr54cd0lwu53FvSdqkA+DunJyWeInmm/yIPUq8+CWQNAEJkWxWvM93OzKNq
TXQ2yzP61oATUpu5CNxvBekfV2/CAqtrUJHAcH3sXwWTP8OQDodJa4Y4ou7Bkslz7WYh6VwilEXx
qGr14UrG0NiLMO4gdvbeC5Zvk+6Zjc4DDvr5WzmGXzL6TZNV3Ip84ncomQRwmyjeWPJbwArenok3
4Rsn/BlbX8t+PfYeG4cyqDde137hB7NsyjmB9WHx1UZ5BHE02hBB0FiiWeQNuLf3w0A4rxnesnKu
T4R24EVYgnhahHeNc5WdXMsiCMgkLQGLouR2ZC+3yWc1Iv9stiol85DncrPYjDY1cL3J7BNZnthc
khxi/DaZGUNhhe1HNHiBzuc0P8cM8pJ6shNaMxK9dOrkzOmlI2vAeL01/6/II2V0ezTSm7RWxX7w
36gg8nbVGcg3ZiERzyHeXE+pnX5tYETjmmiuSIyHoOsuSgXymBRhwYqBw4FlwQhPIIP0UwUc/uaJ
JEf+Gl5PauXJCCSD3DTBfRH3ONZhgPi95hTgygsrEt88LNqsxbHQz42CPMzsiyqjX+CBvyiGPNLy
w6IW0GpsLmhpidl6/r1vk5aqpwEQjr+SyK7sE2v7l7wJDqEfP0euXHY6AgbBIpIkRwx4t4lR/3Ih
w/C88dkWAfkpob6FP2MrI/HwGE3RZsyxoS4Ny425xiGUM0FbF31Mk4JRPK/0IkaqbYFDuqfwyMXx
RwYSedsIsmdeAI68LwR7ea4TBA4RTEqet3gmE1SQ+Y/7ON7Mi7dQd2OwzFZ6vtCt9Pfr6JrZYzfY
zH6aHOI+2imXieBIqu9g3uOtlWaPsTki6QRD/FD5Fbpo97DEKeUTwQUpf0Hf91JOKNw0rjU1Wz/m
uecaO3zLUvoVUKGbYbrpfG9TLDecQ6YR0xoxlQs7q56W5E5Jj9nagV7uFPGw+SjG+LbTMQU7qHdI
ub8Zxvy0X4tl/sXSIrXaRz+HEhD6et3QOgP0S7+wxa7IvIjLPuSqozG+uDyBrPKftVMDukSLFXKh
5KqHaFLy2nUJwLmBk+gac6bL2AmULUMuoTHMzfEv1lUTTPflsR3i5FgWMZxC0mCthTuy64991FwL
j9U8g1ea2NH67Lb6C52quyH07G0q0w8FzV+SLSVL4j/6Zfvipd5DTt7bH18a37vraQKO0Ko1a4pA
l1deUHwZXI6WiVV/WolHGDwMcjW7uooZXUuYYNXsWleQaUwKizJ+i9ndWGNGqYo5+dpiFIIpkW5m
12LXnGmr09iMmP6GO9sca27z0Xb1axOwl1jpg/sTHhton5AMYFOwK78fxl7tJqIBHQOosfPFkh5Y
hcb61Q/LTZiENKQtYkq8ezQCh4orb6d/YDhAEs30BBIt5kmsdzi0A9wLS3NkuN9ZsG3mjEDH2Cdf
W5mdljEL2ESP9sUwZfcEe2Quf4mpuA0aSB/KSd5TN7qP2XFmjbqTtffLsqovjfmbrXl4liBAqpET
eYgU2AkcgEq8Upsg90jPlaRJ65BhcQZr05nYO5RjT58IsTa3yr7RSSYIKqtTwTJ1U3dhvO/A9u8D
G+43++A96ZJ5rzsKZ9T32YGUBte7kPPoDcC3NCjfhZWkQfv6DIuLDNhvarC/ieH/slcwOGBKfS9W
DCCYxCNDwSuxghYyB82pEUI0I1aqV/vELuy7pFabKQByHHvN1jcY4hAesYZLHBhAcUhUDIYJRL/Y
4IvL1XljiIJEmkEbFzCOGwM7zgz2WNsYcJlrumCJTQlznX9UA/PE01jsCFnUVCTZm8sq7CgREAjp
bfZ0t7PXvhR7x2CXGVoTezvzXkKfFY012XKjVXnbFkz9uHCbSwNwXngb0ScE6uwYvHM4AeQywOdo
LV77vAu3Vv/YxqXL5FVaftH2JSciiaKVRJGpPh2ZOPnWDNVz1DUN2o7mp8dad2M9lDK9cRQxkKXu
sm06TPo6TLufQwqE38s859DgmSVIWAQ3MYt81lrw1atIE0gpvVtv5Y2AIonBGm+9ikAsgVjNb3Bg
gC1kbkIsXEM4g1ZQtFOD0y4MWDswiO1GAdsu3WTexCsA7u5YGhx3ZsDcq8PApUF1h0y/2rN3I8aC
IHsJVbGpttFQowZYKFQOLC35uwnZ9szdjCaXEhsweLR6xDebJ2GP8Xb18OA5VsYgzZTfLxbw0zjR
T3NKtK8x0HGq47vYYMg5x4UXbc33qRkkWx3D5pcg97UBmFeQzCODNM9gDKUwzpWBnbNK5vS1GAB6
0H3PKv1TUZa5DGr/MlDlfVkDypjWSe1VbANSl3LexXnwnfTVrg/C+KUO3Vvifd81tZ+rFpkuyXa3
x2NoXUS9GfUl28LpHn1q2PX5TcsaSYL5vaQS/54XgE8mASWEjeMKWr76yBe/3MXYWS5EyI7Ai5lU
t1T5AHrcuzFNf4/y9b7IHUJdvHsHXarHuePg1jDxs6mdb20rfYlrKyPSpt8HBK3XHfE3gBIKfLsB
2geGbG8Q9yms+0WbYiXwe9u5cAeGdWyRklXpWMW5OcmaZXHvsjaoDzXDrBy1gT6OAcQHsps7bwZZ
n+fe8rg0d9YEmjy31fiQ1fbO7pjpkwPRS/uU1p5/qrtfXWLN17x4P+cWuH8O5d8MY9Gzs64De8qu
gvCrS0/k0Bcs8c8+67H3n2fhNneRuq1dsfXYOJM+OdhYmjdVUhBqaWg1hWmvLvXUcYTetWE5XMYl
Yhkap9eUZjEGG3UBceGfwbg8Jkv+qJb0ZsBxYHP1KHAeFEZ+0M68ogF70OgsRsg+WiNKUGJ8Zrsc
X8bhrwk8QmmUCgxutyyAW+DsxQwXamx2i1EwWLgYPJwMlI5m1L2AjIyuoTbiBh+DQ2xUDsJIHXrs
DhmWh4E9EiOMXOLxnbzMGSqIhkPSifr3unBDAIMg9zMjjsjsiLG+5skxSonYyCXIH1+MRjeRxOw4
7MJ7WI2Kgl3dRBMM6G2cZa+KLsE+WV6TtbgaEoqoqwreRsd97DFckL2yWNshvZiN/oIVxGh0GIkR
Y2QYMnLXhuCawaJ0gukoGIk/TTPjKdQxsfNZGxUyx5jGEPyKIt11gmRO4KQ3GjynbwQdoVF1ZEba
geMv3DK7dmzweaihJZZbzrezWDkm21v/0vIigEBxC8LNKEGMSkXdFEYU0mMMiQJK4NLsJtNCb1fG
acE3BCFgpP7Ds/g9UzJszZRDyrG9m86hGjrhJ6nIzBVGWOLGzVUdtV+92WDfYuorldw3VuFzTuzT
o4f3xDcCFNZ361YYKUpg9Ci5EaWkGFOIlK1kdckgL8zSMuvZAMsM6Nk5o7dQrytuY/QrbK7SA1n/
Pdjvd61wXgjVCEqJI0gX7C1B91HOExyILGMWRUTMd1se6If4vqtcXO1t/VjgN75A1s7hiSAmRBST
ADiaeswxixW+ttX03qRzel3Q7d5GOd1OgWLCmFQmY6BZjIvGGuyJenlzV7Bt3rV9TCpU2luX0NDk
DsuJAbvmYgIdw4unnwL/W4H2JjP+G9pv46VjnDhcSoRx5ATGluMabw5CcRZeRqVjnDqDseuUaHZG
dDsK7U5k/DsUFsvtpDgJVJRn8tHU7U0ekmyPty9i2vVS18X2DXNB85pOHt/dj7uOoPIuG6vkFt3T
fDUMwLA6M3g/S670qHbiormunLnHW930DD+3zlZk8yP5VnkqnoayWHd5m5IXIDTNcILeD3YK6tax
xAPaih2C3uei9PqjzjqxbW1iVtbSHISw6dzY2Q+WDet2MAIkgQmpMEokMo1AQowmSRlhUo45CSgB
i3sjU5pXtEq0xWARYFrCXOvgIrIe0REFPC/omAIjZgqNoqlk9rUrybt78m7NkDjVa/DoY3Vaznqn
s+gJW8nkoX7yAsHsPAt1bbRQsRFEFcNdN/6KjTZqFQikemuFUkIifyX0sBQEZ0cx8nZ7IO73xZ2W
9jjElOXmxO3vRtv5Xi1LucsK664fSVey4r+2jM5qMmIr5BxHCfzN9lBedZBvHCPBmrFh1VixOhFc
l1NKeRtbFoTTAHCNzdGkvNbdJXgQgsY7JthMNqMzewf0VvDYQovFvxFyOSlsXaPoGoysyzParhB/
1/ia4/Kqu5El8lBuys59i/ym/unK6tKvdtCCmxskoWCc3PEQ4JI4dBanF4U0bMUepiw0Yis+sQyv
mD/NMKZ0CLSa00VFgmZjrXi1pyakIp2BK5vnxybm9DOAtcPT0W+WnpxE5ibfgyUnSTwxIE/87Kaw
esrwRn+W4UHzZZLuc11dj2MxXoRsHGhvaObhE+tUqnG6cjCqjUatNuqvnVGt2Ua6hnWKZC0aNmSx
yaYyajbFLMBWeejaACikbElR8AaL9Y2SMfNL1fog52LZTvP6ndUGfK/uvTQiuAEjHCAE2EhGEse+
G1A43jjmN7j4LajkXLO+kfCk7b7LdmrOg1u8XcCQuODl4ATudLwG1BiGA+RGUcgjvbUfuRlPJZ+b
b3ImVpmg01vHDLFGobgMmGqdzXgr/3y/V3X5mPXr/ToV091oUaTwAl7OvF2/0668Id6bf6yBfWKP
x8UM03rKX8ECp39clvTaVv1Wwfb4nveEAMYQYK3dJLe+N3LtW4FNJQxMYGWG0ieyG64aMM/W4Q6c
Hy+fwyEN07vL+DcF54reDrcUCXxGXkZwzimlkyCz3F3ZhszdxOpI152msaCqXWscCxFHruXUb1Fe
3/lNBVtSdDRfgL1rp/gS2Jdrpsvr841l5dW1H8TsLCa89Ir3Qk+Gg0UsUWS/IL0cUSGos3y87Bo2
81klMjpHoRHZxxtRBtM+UPJb1gRAQtPVvY/slrMmfUVSA3Qi+ta+GrT/NRnqK4K1mKjT5K728+q1
KnmtB5rvtWTULxl8ciSm0+nQrxKTFM8FExnLXUeLkIl5FlxLBPq4oYDPT25gaEgMLFn75I4LMDMV
WVsqdQyvXFo9Ra/QR2TnS/B22Ls22WxtSJ8QYw4KfV+g7XA16FS/0XcyLJtDAfl2jdx517IMZBH3
oeuVviV1zHkc8dpHdA+kSoBoSQilyoFfmy4sUHBbXHjOfEUuZT1EICwTMeW3iRU+FnZF1XqdLJbJ
EYW7waP4RUb7qPTETKjpHCJD6FVBzFCKEya49vZ8g2d1l2X+bvLd7OQpb6Hon9oHpTnNUpPzyIXl
HXYcyvbLBFs/porTMmsw1mF8O9q9e6/LEUuEGY9wKbm6E7jQOh4w1QSw+X03unYBha513d0nE8l2
LS8bydpJD3RAluQY1rXYO+QJlmS9wlzykrS+fy3SjHB/z9gTkfZ3xowRv5WqoLeTMCG+MLAi5vy1
obG5lDgL2klca82JqVHtyXrJsZMDEqumPXXn+Zgxdk4kH2uTYpzyUDqazhv030Sz8k7mKaQNPa2P
LrYiSGLudTIWwZeoWn8A8xyF96JclrUKOmitZrgjY3WdD+HlaCBnWLMOmayqS0AM9wl7hE6E7S5y
4aBBCrKOvla/3CL7GbR2uG9tCWoj6Lydny0BFRSPQ2BtsG3xbmqE/72sIoI2VU4Vk/iZbQXXfUcU
pU6CU1jItzrLqC4BWmP6MPmS03jMwTGxLObMWD636ONvCX+JHKuAn0DJcNnR1SGEYtYD6JBNG9bg
EQDWKFMsBH4NnUVv+io/KsGL3rNbuCgnGmpZx7eMSbgXWu6HNbkfaZBRvlt6LHwt8cCaAQauYreg
X8A+jv1Vsop9TLHwYrQZoutSaihqILVOubtkBPtgLUG5F6PmN/WovlXLiTYgzWqWBxadXdxBj0kW
r/soy7yjXYPEs5b6TYZPrkNryJ6K66b06dfUVDeoq0dMDLl19a0qBbttakDRsDyy5Y9Pg/F/OhEB
B8TN8BS67jEIbfZK/YlqC0yUfOY5E/7l3ESU4mlHsEdGqlHYy92aMiydlw9NX7NT0ullSpzvEHku
Fe65n+iCsumV5P2ApKzSAbKb28vWKYc3WYTW0QYmFo+Zddf6EENin/PuWlE2s0O5Q36bPk1yBpKu
1gecnhmA4ZgUZjOBc/VBL1ZrdFWNWXw0JW+tciY9Bu9ntLC3L6P6OM2Nc6i9jvn0crnMa+elcHIm
I82EamRuzh95ZhhwkCnjLqs99TAsaZg6ut+eI8jnm3Mag2jCtG4A8dKETskYdW6O6keQUrpkx0HD
J2tYsKbsp0iH1fCoUOq09IX40vnr55tet8l+sMJnfnUDdjfzr5GuKX06/f15GvZ8F+6/PZNr8zE3
0Tbm05/TMmj2XrnSpOKcQSG+GPasOrGeALG1UiwA5oZMIQGQ3LfZhwGP0Ms4XVLhHn/fvJQDf3Ro
0mfIp56Cbhz2+STX33dFEQOv/5Ol/i9lqRk/hNLwZ3B3+z68/xvx6WxYbt+rj//7v66bMev/yTH8
+7v+FqYO/wDbgGDYc0MvMHnqP+PUwCJsLxT8j9y08ztp/e+OYdf9g8SvsCMZShFETIf8GacW/MCI
yFoUCBGRto7+m0SIf8gZEzhzPeF6jh+QzwaPY4ARfwFCZEs3jw3vdVjWDKtlaR9BG12e2pWCDxPd
1I2ktatTzvYLPFFfV/NelCQ4GBmw0xatRyH2S8BVJ5LFdUgi5VC3NxoVMKSh6pkDlUXb7Gwbwlj0
b4d+OwxheIhVi1Jdp6fKoZfjsXKk7H0pRfdWem2F4UNMm/9P2Hk1yalkXfsXEUGSQMJtedfeSjdE
Sy3hbeJ//fdQ540ZnZ755txUqI2qKaogd+691rPiyqg3XcOwtXnz7nRUQ8RudL/SOdj28j1z43lX
JLJHeCggvCFwGh30D0agLrM/dLjs2LNXcN7SumMa2pl7ryh9hN8cRJ1/1JndHVy7eW5qDfyXTvm6
NFufrRGNK1tY2Ohgw9e0SEVhdL9a1ZvHDs0VhHnQ/FgrWRinHZsPYiuK7KPKeYKmmnDITvkOYUW5
nsZ6PAsPrSMpw7433AEtxE9cmuuRLsg27rkxuCN6mG+RaKqNr2Cj2YlrMM+wJImUTCtzOr/rQUhi
Adgb+bZLLomgF1LQQSbRjjTSDiW3Fyr8qJ79HQyh/IsF8zcB/p9SdPGfHxDbRoIOukTymaOB9fcP
SDJ5TV/2VXWspP9stoIwiOUh8+DZOa6uVuEExWaGTmV2HJRNfu8cq/87mX9cXf9FFo+J4E/tP59V
oCrSlLYNRUUJ84sm3jIETX+yZI+D0bBbropvUtCbhGLe3YdW/mL4xa/Yzv7pDHxhpix/ViHyU2BY
HHwR8ssZmDtXzDpysyOJ1/RMcJHzwV72MtGCXGitZsmDjjcJmk9yCDDMG3oo9sEASpTr+0h/9vV/
n4cFSvP1RCibDHIoLtw/TBOPxp8XbWJaesgLnR3tiBOBfthea7+FCTW0+7Es5crokMq7tLC3bpKe
hyKb0aAik0tmFMnSBXk2+L/6sfLXrjuTllESHbo8lRsgk5bwoHSQPP3vg5bLQf0RZn49jQ4WEM8m
/daFNfb3gw65AvDgJhy030BB1NOhTTwk872BxCuBL2YqJ97Iof7mCvpJdch1GAcM3GyflNnG+qzd
qUDb01I2GCVI8mCF0PglC+S2Hi3KdxAGNHfXGQHibQlQLbN0eoIAo1lapx9+p29poXAirPhzNECa
BM7CfY+sRypXoi8y//kfXvHywfjyin1FVxD5runbwv7yisc0zBBxmDGOEwhnBvVfU8fsXYaXyJut
CyHyW79AMGNadnJCx0RYsyECSC8uVMZl915JNrB9n9Pfo91kNg4bGrmJ8WGsrNF/7pnNsb2+7QK6
0m7FTcCvkLUWWfDhV4KGVFenJzgc5q5wuo+6HOdDYzAeKAFj1IFax6GNmCr4p+uFxenLy3ZM01PK
hr/Ko/pyvWRCKzS2Ejl94z+Xfjdwyue7Jsh+GF3Q7evfxVRuCksY25G6ekObE9HnVumQIpis1A0C
iJYB4TqnMXj7D2/Jfzs2IRwLB5Hnwdj4Yh9qanBcbYPUv57AbqbqNGfle8mUZFNrEkIMdrSz4Wyv
y4HVI9xysQQUITsemRFVMpCNwq5gVXXWd43r1Z6ndNsi5+NjqTddX3tA7jG5irn57dimtyqs59mf
Tg6ZVJ5zX4eiORjWYG5LRGWEjOf3GinJxgjBFmPkOCFp+R6TJ3zzv1+2+M9bmINqQghoc66vaEn/
/dqjxzvEoVslx9mFeENH5R72H5GyTEvWOBseiprkg6LdDy07jIAv5gkhk6ijxyS380MRIxj8h0P6
sq7YvsNhUI2alDIOpuAvhwTCBS5JRGZcFPhcq+Z8Z0auvW9y+O94t44RYQGHsDfPlu85m1Y1t7Gi
u6Bz8U9HslyGf1ym1yNxBLME21Om7Ygvn9eEsavRGFymbRyQI/apI7xki68FVOswrC3uQ2AKw9NM
85EN5KYso+oAqAgo30B6hmzVS+ZZdCrQ4uwcy9mWrvUPxyiXz+V/HCMIMN9l5eNuspzNP8q0zs2Q
6ZcjtxLt3Pqt8MHlpPSMylfD8vR3RHtzaOZnFcNfqqIfqp/hJQ6WeevEJGX49meawHn0qs/U8ZOn
USBWAdzTJ15+bxlZuAliJtilbxdbb86BZFjGS9cRl1ZOlr4hVhe6fMMcQVX/ePa/LAvL2Re+x5ou
XAX+8OsV2U8ijWusWUfThqxQQ2OI6p48aI8spFaTPyhbpHoWs4RW1JQVC8wwkBMNXF3SWFTDaSgO
Kk2Mf7hmnC/VxnJgFqus60qPfTrI27+f8p5NczkHiiikxN+rlr6kho7JWj89OybimhHH7TpO50cv
kGI5gRGDqdja2QgKIUJRhIYsbMx0N3pEj0va56asJIF+1iQOc0ZgFn18Vw3ZnckoZad6HHawfcTK
Q90fo456lkubppsT44MkYbb9vWaA3X6OqV1t7Vl0BFKA6rctdFBO/tDVZURwKQ0rhGS04ayIpKFy
aC6R134GmK3OadfdFlZKw73nfWzTQ+1U7Yc3w2WwTpxqlO9RdvAJxer80N8b6YzwskSTcCVXBRzI
w/++Caj/chNAecX2SLFD8s2vODrK1WCYlWEcbMqPwwCskmDbCDUaLzzrHPde5v1D4LvB2gv6Atm1
l+2wF1Y7VyDSFaG1Z9wtCYgeIcWAwnKinGG9Z26mvqygQRa/SmnXOzQxb0Hm6wPXs7cO/cbZWJSZ
2DiHmDBFm+ZRGvi0qaq7qm/sb1XwjOkP2b51KZ0s2zWz/56EEfFCjUWeVwE7byIH8DRrm7LDQu9r
kEkdIFQAy3Ee6IYxofo9aNVunMFZWCa4nVwT/dSA9sLiWv6INF2XbJjwPLBfkGRbhdoPD23Khj82
aOyEQcMYsW4PwiOaoII1tRnQvzohQ6ainO44Yri2TbmbjTI52fPI7N3x/9r6//+r/y/rJReBB+xC
giB0qFX/gxdo+gWovYyzZMRth+dT36VBYdJcJVtuEtM+cVr88PRAao9ZrjkWz25Gj1155UPkCDrn
ymLeQfSUTG2CFLVut//7I3S9O//9zuiZrOPUG5bH49dNQWxYfIgMTQ93KWDroX/KgzDcliZrO4Ij
wNcFAK4Y702A+zxrqH/Cuvw+xZTJCqTRqkSDbs+K8f/MBuwfjo5+wZf7tmcq5VlsHRxc0Is3+8/7
9uRpR9sjQlWvsex9zEh9HXaISRMFSNuqwjWqvuls2O10LvJYMjI75HNigZRZFr2IqfX/PiD5147+
ywmTKGVMnJWm5NC+VKVZU2H0qq3gMMqM3Aep08d8pOwS3rHoC+OdH+0QhReXMEatnVe//MyqPmT5
jQaiSZNcNj87+oqGEeWHYfais13+opzpzoEaCnTxbraLYnkf5PO4HaLa22Fs47ruuSoQuJNqSae7
g0nQR+22T8fwvlExWyqu6iNv5U0y6s+yKpMbYA/VQbfzfWAx09YhRlrFmdxFYUgOsN/LvdvEP5ok
ii6jgzokLZt+6ydUwQ5BHzJR9x0VxinyOc6eeZq2vZ8m3C8AZ3ZTnWw5+oe6CM9dxlOhBNY7B03m
KjHDR9+dvSNj7wHBx6JRA/R7qpIAsHs5j/uo1795uzUhCD2Wxcn7lE2F64lo9lMPDbxdZG4FlqSD
Kc21hQToXIax2KjITp4t7xsnO7qRxfAYmHawUwOKy7BNIS2wgWaR80iMq7D8Blk4vAY0jzvNvMwv
mk1MVKG18ayqObOgfjfUMD9IQtZsRUvCmQHu5EPknLKlc4HmJN6LMvumhDGeQQBHpF7k1LN5QA5M
b3/L6XlT64Hp8NWmQkl3gyVlPJMWAoSQ1ffgdwTSlF02kkYURHtCBtz3mdReiE5N1E8kblm/cX5b
j12WfKh5GugDTcbew8HMrGNZQ1xvz4jc3rxzE7zNhUEWVOIc9dAGt9kypYdfBH1zHHgnvR5GSmKh
m8grmugE41aKAOYRjsXapil6X1k5xgS7OAQW6jJ2N9a+tbiq56KD8GmDIpRGgIizVK+hYCw7VcWt
HkakPi55HLXJOBZRwTevBTSUhEV5mmIfHePg/YxshHG4IdMLPaDFYEoAQE4v/Zltc75zGYnwP8Hv
CHjNuwAWyToqyvboNsPnAPBmHxquQBxS4UXG/7vRKCBpXhC3pOF+KqSHI759H+ixPWP0oKgiW28m
KrsW7Uqza972GCaRNrhn29e0hQaNYVGrvWU3N2aSRYhSIOdZSbrr3MLYCAF4PnQYytlAA4kbtx8s
2bcEN4/UqR2zoLnEe5WMaNSyIA9PY17fz93yJwDHq6w0H8xanKOebWPLwOxadDdFgLusI6ZD5IgY
XcyOKam3bHGsY5lVOdARsQ0NxEhV41Ajqs7aNkqOewxYGN3t7C0QBdNBjVY67f34PsuYos6a5Ut6
ryXjr4dGGMxI0gwjfmn2N76YxKsMuCAj68UywvHVWoZeNmB44nJIoDKiCMRZH1q70tX7NAiDC9IP
9mMemk8J2S4dn/picm+ogaokDxDNQtt3R/vOR99/Y+Y/exPTz2wHzmZMfQbJy0HH2r8TGUKeqET6
qhHdrF12ybtUzmTfRGG98SPMRxVWGRmFtxZRsggBJhQgN2k/Gys7AYPf2IzzjKRwLia+fTaDItzH
c/9s45WLcKtc+hHDEqCTeuWb6OU08xI8qpdejDeBO7RbC+TggzF2G7G8cGxqw1705GfaSTe+elWb
IvebX1JhXagfjQOunubOszi4lFHRW9TOr0gPfPRqvriZvZohjtkDS4yJkRtm+VopHDtGGUHFl+xy
WQ3jCM41l9Wu0k5xcWWDXDVO7bfCCt2NlElxniwEiqUBsb8ObCjYeIs0gsg9W3fOk0d/QjCxilMG
eUJYy2jF+1kOJLwVIREwOFNRCbrqsYFD8eQa+EWaKbEISk2+w+BgosnlSil5O6l4S6HB1r+e3+2G
W08NdAujHa2J4Ffe0zVg1/hplRCwa0d2R6mN/g5DLKcw9x/6VLt8+pCWss1mh1OA3/NHUqQmG09p
cXBU9JwPY3NnAkLb2LjR2I/jmUqHGxXc8VZmRzFgrPWxdpemqI64OhDnGr28pU3yLihkcqcFrhrF
0U1eZGdgAPs5qx+ciGuwbCTDb98hwzzT/bpJNDnTA0rKa5zx8FGU9muLjvsmTYAZ9o2qd8hXTnFK
uBqd8dvrs44ad6IZe8E2HYdmi/Mj2tniuz023KsGBzRdRkTJ1GjS0MzqZtbIn69IEuxd8CTzU2X5
J5wFfMTxpxCROxR4Hs5zkjQP+JjI99UgP0Qg8If3T03uJrsslPU69xuwdCJBzVa6yBEbcRfRDled
R1KpZWenYYbbG8vGPAq/NA8h5gH8JsPWGDLKbxefS+ZmZ1BGeLJpugYlRMSuqKeboWxeQIJQQ8v+
Pes+2pzmDTsWuWq89HaMUFYlDW9wDFNlyB0XQyLRI9wvMPNkJJpBErkrG+dSuC55BlFOKnk8MFSV
jPKxxLCqsQjWeSmfIkbKtjgbPt5QsyYOzSi3Q5F7F91DO5HqYNeLlG/Ojllkvc++EpdIkeuWRidT
LSS/nBIQd2CC4bds2UZ27cEvwGh6z37E7sGflpRFTThfzHJrmq6DmcYj4rcd1bavINLJvGvOprto
HhtjG0SWgItZyQO2JeBpqRIoq70XPKAIP6Pixrej05zT5OqSqsMqiNEjDabzPOhmb/TJ1kzRjfWJ
47KP6dalG453mV34uLBw9fdo+E1ysmbjMbMJ9dE5M5QJO/kmS8l8U316arSDLHacsfIl89EGZbNX
zHBWTFOinZeXqF3MoTqiZHj14uH7YLyNuTuSuoKTppvWtRc4T+ky8OA+TuINWsXYpzJ0muCFqICG
WXSh1EEj/VhboS0uFpHIXvwUd7QZueQ0i26MPxnJNmOdGe5ktXfT9gMO42lkJR6n/M6g/71i50fb
CY+rkdW7ycMrM4J2mLT7Gg4ziFAdEKw5Bw+qho6fI+B3W8PAIgKYYxrDXddWt1J1jGmonXaNsNeJ
7TxRUiPLc4dLh2MzxDq9m/oZamqX/SBMruh+VCFEFBQuGN3kt1DhIxqD7ODZ6XNDa2RlGt17N+DR
6VkGyGTDe9K3CNSYr8NHmVyCrALKNgvKuFnFGyCT+zQGLWHOSc3trfBXY9oFW6YCzkFaJJriZTJH
TCu92W+qtwHNP+tpim8tY2kGivU8zO8W5tFtGnbxxpZlj6HYlutR5e12qMnMGCQ0gwzgo129JkMT
MXDTCM+NZGd4lBN4CnZwcbYAyb7F4DLqFBdZ1mg0oMSY0WEl+Q5FdGSNsBpHglQH491uF6TI9MHe
Hs1H7e0jzXY7G48e9PNVlCI9wobcgEvVLxEbOMoKteX3SCYyyk0YVT+Ei53PBe44scjRgIlu+oKW
XeLuE4ktStfkDDeJfyp8F/AKg7s5BL04GndpsfUR/64RMq6UygGroQZZMfSGQZvj/w+wR/VkqCYt
ifLpLLAh0/lfsXrdyXA/AlyYmnQ1snHqItSBSzPIr6yPuKtu6skg8A+ZZmNkPy0k9X54mdyFgj7h
mBdmQaXQpbfoj1uW68ZcR8EPwMSPrsqfKrc5INB/aek3gNikyUGACSRjRB0pHIsCmLcfcuPzacus
gozLBfH4TxCgm3wo6E2gzm7RFNFLFBuJAV3jJCEXExDxd13mxUPu+YeIWwERfRhtk6UbaPZWv2+q
6KlqJjwTgdPcMALkkqgJvZnm5jvFEUt27xAtF/kvbmyydIpiD/gFI9Ty0C+8eg/b3zoGDoRAly+v
P7j+yvXLvx6uDD5F83TVX/85BP0WFsDH9ffI12Edu/6iz/jw/37n+vVUm/FyFzpfv/rrF3F8+Tt/
NImwvsK4/3Ug16ceUi+E+B0FwUGA38UIneyrOuet+PszW21lzds/n3bSC+sXccn1m9cnu/7rr//5
1x/741lC33rCoYNc+Mrrv74SEzM/hXyCh2l5mdf//sep+Nf3/niaf//OlxP39dT89TzLU4Rd8eJr
mlFTeIPxhflsa+ZHR+v+jqnwoU9QBwxq/PAzQDh92O1HbLiI1KP5ZDQK1W1PZx/tLBI47mi7BEMo
ft5+uJceBX6SD+951O2iNP7o0+Ima2iD6sqBstjuGjuVm6aNXoeWrJUWVfnWbMknieEwbcXYv4VR
4d8oyAa1OQRYWaKCpY2ozThHGFiklV4J2d+bcwp6OTDyYxNEJ+1VxaVk9u6q6uJ6eX4v/ePoeikq
X7ZgbECiLdR5sXIt87eO/PAxMX80A5I4KwU7XjREVAe+Pe6841xQnxvj/AHx7yEdoy16srUwwdK6
CJtrun0bUmsLeFXjDdL94ZgRFbNqBoKNG/nQTMscAqL92hsvLTiGKs7MQ9nPal1PGVspr+32UKVI
cnYRcmb4pieCkRwkXtpGyuYZ9yiRydyOiF+XfbYaKsWAnJhGxzAew23Djm0dlnawrg3ssjU+9K0O
DKabHcp2G4+N+RTT6t40s/rp9Z21bqWP2hxmsTscXT4qK2V9ZtRsluRstDjToKHW8HEy8gCD9gbh
hCR8yIj3Y9E1NzQmqHt6vJ25cZuPtX9neMc6H27oa3yYYgkh6wi8RT6Va/ZB0UA0gmpfEhl4l8jP
d3HD2ZP+9K0S/j3awXbfJIJOLqGn/dCS2gkJFWpIAuG3TR8q7AUrFfoK3Ot0b2fcUG0YvsB6dr3b
3A6Fk0GKGphjyTerx8vl9hQitUpLjpZ2OgDuS8OO+s7DthjWt4rk7Ys9SRLc+dQjJvTIbcxtApk1
6vB5gvGtfCgBdF/jagzWcjJfUqRsa2824sMMAg5uPpMc1+7ITpxWgt4D4H1vXzQk7Llk2C15CDJi
kjlhZFYFfra8Yw0EUwRszARPcK0XXcMlUGsSYLQRWcOMD+NDJeJPoDLFLjflZzAl0X6cFvRI63q3
ERoq0XPE6EywUag4wChe3fPS9E3ONKFgrnxrJBhNY/VLZwhcDGKKUCN3Yp04TnfoomSLdL6olpgu
Aw21rOsjOTt4N/hgeXWYPKnx0za1eeQ/RWA1QeXki/emdL/3OJ8IIPmRzE+oBrMD3mAa+FLfTN66
6uNmOyPGRS08fzg2lWQRD3dZETynof3JFMkmQooEqwVXZZyCiBTuOs+CQ688A9AHFM0qRFjuB45E
w+8TuJqW72MHF85bnOvotaHStfWdTPBD0TkC/ZCml0CU26hhImA6ioUY6i5ZY83ZsktE0PMPz6R1
RiiszBExNPgtdmam3kCqIAzEN8m6aT9rnT4s44GpG0ZWbTfeyVg/E7N4cZwfuMpJXJ6M+2ZG1xLl
QDjUQvzIJhyGpjnCJwr7O2ha0zqD5cVbW4lDXTvfgYNx07BBNAgHSplC5r+2BhTIsmrfoaqcWyWQ
SMr500wW8eD0hJtuH//uglDAT3ZPfeeTpq7Ebz6Aw3oYM2qIxH4VCtEddT4KdhtBv6Em4uIs3OVQ
xgNp8QFEihIRPYWLwd+xTcaUOAnac1aWb7Mf1BhjG8ZnHFBA0TLsuC1CvGX4HFrNo1/Am+WGASMd
Ungav/qEBVcW8Q+YMZN9nIgbfBD7foaRZPt0UYkzd6b42QCStWamGG5UjfjdM+x830CfAaRfehSh
Do2WIrHKtZFLte3y/jmhbSHr5HdueA8eZhLA+jZhZ7O9jR91Xte7rCZunqith5wIwsmxzC3DAqnE
ZyslOeNte8nD+s2f8PAli0etG/Lniji6fULk5Qb+GgKtoCWkcK4WHEi2U+VMPSOxlNg0E0S7dQV/
Jp10eY9iLbwxzFuSR1+rimRIKYePANkEZl241lM3Mbqew9cktX9Z9RTs9NJ6mmcXcSYlBUAj9Sjb
aKcIZh1x0zi1khfNFRA1xg8Nv3A1qHejKdiwYNu96VtY7Y7zqkR3MmtIQmZNgGbQc/ObjqE27s06
rveeQE2fLm7wWUEWU8zOoqDp9kbhvUYLTbA2828uhV7dQiW0OkUJjyNxM4zuM6yQgwigB2iu0HSG
X+QC2C7j0oYcM7CfzZmTlsl4MBPw8BmC4bgLPiIb304q2x7gRnkTd873jgbuzm+ByU9qT1P0vSd3
7UyIwC8XtiDOuGg9l2wSY6KidZXU1N/0hb2YT2bkO5C6rIKcYyGrQ27t3IL9hhdPsOI6Xex6dcJM
jF4cLfGGMr/2gCqkcTpdhoV6IQZit4O6fbRcehq1nT3rbme4hlxJ7p5sVVG6Z31zzBJLnJto2eJp
bZ3asn2ufPb1HmCudVc5aOzd3tzHNhU/S9XJ1ICtknhiP9iQnpMUamOYfXZw2vB3gI4doYraU4pw
Wx6YbM8aAkbYLtZNuomrpUM12EEOp4SF04ym85jkpKH3x4qYYhsrNTdOF5cJMd9L4Goav6DSJqHN
GrHRxOO9ZU8gF3qawhIXd2nSzeP2PWAOh1hJdHEoUfeS/NuP5aFx/Xbr5Ci1U4TW/XKRAqTPtvxF
nCgQv/yQmHrIk7YXHtIkyjmxCYYlgdnBm3BTAA9ytkCiRiDvQGLQChaM6S51+IskAZKcGuVtE6vC
duGljwk6/30nyHbD6TSXsvikL57VwOqQWZD/woD2DZrZW2fjiURjTXEk6rOxGMELsPuzQw2ESN/B
hHKH+wkDjaHOXESfTolNkSAReZqItsAOaN0aQx7hLgbrPPbWeyjinXcKsXAd2O3QqNPV91yP49Yq
idT0neS2Vu6xIQaFqAx/2GkFWM+t5c5LDm3VJycSdUtM0LkJfQBX9RTl/mEyp8cxIOo5Nba6afZu
0vRsZ/Btxt+xtmFo2sbVxOkRXbXCp0hoqN9vGtlVoO3t19of8Nvq1zpinE0QwhuuaWtnzHedHQA+
sdobM6IksfP2Bgnf2QzlPSYnzsCgAI5Fdy6X/5qB+23i9DkXex0APaTfqfVb0LkjdzaFT9jG1zay
NNbsx/iM4FZoydZ0NKI1JYr+JMJLObbPzAmStWf4OSbt5HEW921D5LstUDzVAHFX9hRscGaWqw6T
62w0F/SB9rYfe0ouH6+049a3gVlFN0QMPXaip/dZ0o9k8i6MO1wGT/kScXO14tC6pSldxG64TSq6
KX99s+sZrzeIgyxVMlgC3bnKDaNiia3kS2gxo+pCw1hpnVhMZLCNtXNZbDq7BP4KGiY5uJHalkvI
1PVBhcRr2BGlU9JiJlke3GAuN5GCVud0ZkcWLw8YWU6kTsoDgCqIrx18sxLbJkwu6zQQcUQECUlY
7aDj8+C+kBjDnMDI5m+oc0nV6dRBLOk51dgs0e/lJYDCe7o+GAsl8/ovlitCLGgIra/fgxXkjHVy
Sq2kObU430/x8i88LgxRxRC2+xJMla3JmQ5pS52G6yv899eyyxU+NhizeDlld3a6BOt51Uo6P5DJ
CT4AbHQlhssBA8yq9cI3K80C5PDbKamwNCx/s5CR5mf/+vMx3TcNXgOOojucaFkn+covZlhas/Fk
LwlE+huDZhT0y8+vvzQS+bEdLWhvswy4QbfaAP6TLlCcwlm7FfuPUJnVNhNEz4CLLlgV6UY0/QR6
MXIw98TFuqhJcYAJ1q0LsyfCoaCs4BOAMcBcHlKd4+68hU1dnnIbzMFqBjkTV0F89ElZ2NMOOvz1
w2X/zhvJoHD8MXsSumICF/hEWE54hck2O4bdD+Oy/7w+JCwVm5G21cpa4p2mGMJ8DhMLte9t4uZo
UKs22VDFAScKgcGOywMmQyQzjMvbQ5PgeW4niwwaqu3B8KxvIFLboxenB7TcMAfS8KN2a2MrCz6/
bZvvuglT2PWBfvZGdIpSeSCwaQJmR0cDptf1h9d/ZcuXjVcxSWmJ1CRYjW6LAf5TLr011Y+vOqsY
5dRQqZYOjhUR/NG9lK6caKVBOkqnb9wBsaKuEEAhoukzfM+KHNgCUCNci99hybfnfnjIvHMamK+A
dZhmBj1dXvN1Zl+7QrJ6b43yTVji1elJy2mhd0CBewzifjfNIwgkqztSE/8qQ+rm76HTvUMZc1D1
8dRE8NwpY3hAgfmq4bQh13kZXSoQAnawCvO3Rd1ujPqHsu0PxJcPY+Oy2ayI6kWzdMy94mzQ5F97
Ay1zy8IUDNWgZ0fJ9WtDS+lzSkbuSiX0j+mC+ZlN3fKtfz9o+lEMHbroWEzt6vr9TNX13kjYsy8/
+/KrcbZ8+K5Pef2x2bVq24z225ff6/0loez6zevvzdrxoIXZN2WaMxUqckhik8zWjBp+4925sTPU
LrUfv8P1iTcN3aa8WsCgVAArlfvtqW/MjWec8yTwzg1xSls3g9ECB2PNXPDB0N5dAPsEkQWMl5p4
sCHkDckB0sV98GjLZRLmGLswJQxAYgB1JD/SHqONPga4NraVeuKSE+bvDjvhXQUzqRiHrVM2N4Kb
x8XFtTwQOeOl0Wby++QRaEVCRU9xU5RpcoJrfB51Pt46wKHXzdK7CzOy6oyq/VEj89yXSD4xYR1o
JFj4r+pntv2Kmq7eOw58Lac1dxYa5U0eF/PW7cSTSOoRu35I0R2wFnvUGBPL9V66t7KBoRnV+n6E
q1prEzx2YB0J5Yau5QFWTLzxELFloVREcR0hMt/TiWSv34rfCj76KYXtpFMmSYlM3kmHoEVjz1vF
mj+RaSu8/gRf50PEWbsjyvOnzrwb5eoHTEn3bht+2k5hnkFnb8IQhFPUvwyptTdT7WB8w49pUvxO
et86Hrm1fvSSN57FbJhBncinz1J7r7Ulw129DAJ0qW65Ol5iP0JvIMJ2lUtv57URttrhnbs9L7E8
2tJiLxFFzwCh75WDyIl5/5xBdMpTrrN2qHZ9WQ/MXOZuj+Trl/HJPmsgLtF9Fm4IqDAGV4934hnH
SXty7Glew7iOQGmq31U5gOGYMe5pZGuNPDHHzH0DXXADyiKdn2w2K7ljEWGVv0nX/qkKSKcLpHvN
XG3aLlrolmnsqDgeGcSLlgrKbccQqcO6u4+b/J5WL1Uum3MZbQfDOnS6uxTjXO4cAyyUYfdr24zv
Caj4rmR0P4T9fYIYgFS/DoolwXHgb3Fu+zWt63TjGOYWtzg7zW2duuepwnEvGV6lKEksMrRoII3P
oWAIXDTRpyFn0oJq41zUuLy87mbMx2827tVVJId7WPcPjUuvonUezaF/i7L+vYgizM/jIaFn7yQV
/rwp/+4p9GeQYVbS4LKwh/JSFsUH7z4ZUHb4AEDsJ7XWDLw8OlpTeuFGbzJX+nR1eenc4dco7F8d
I3lu0B9jhqBNOwAB4+5+LvIGr6ReQlKti8qnH7n2fmP7pCB2MM00JlenuJf6Ew3Mj164361n2FMJ
7R1ulHNd/pxMl7Mf/Rq9lOYZYL81JInbKJff0nlpBVjMLHT/OvnWyJ4oQSzghVyiLR0KcGgI3L/x
uYy3iUmMKgX37RSar63nRpsEnTB9eHNXL8+DXgSwsMDYOo3pWXrNk/BwPWimibRO8rUTAO1Dq7PI
ABW1HjQ+s7CY3eIXyKz5IpVkSM+BpxrQCTCC56Ruq30xF4z663PUtd/azCwY/b/FXpriwRarXJCp
SQwNlDJwXin59q3h3EWjrPeisGiD1vQo0JCLYvA3gxhvZY87FIFBMnXpvm/qizsy2GBzfReFFqs6
qGhsQ3b90tDkdUPn0k70rtRyz7IcmPdBdDQjG2SfF9Jas38OJjIcK6k3kyeijRV21L5m9+zp5HHQ
wwrQphirheJKYl9h0PrFycPdig8goDDaf3l9MBpiIyFioRM+JoN+6KTxEfjeI2eY7IWRtb2/n0Ju
PXm1NSbYtODIja69A2t+KkPnQBgaGwZrW+bDKw0mqczfiJ+LzmdCoNLHspye+nZ+qwa4Yb7ITkBc
LiAeu5XB29M76B8FDSwR/0QYkmbyQaZYVFTr/xCOqddxD0g2GuROxyaKGqdfV0Ws94UsUblqpCQf
IVq6ld8H3+fB7Lf/j7Iz660c2bLzXzH6ndcMMkgGAbcfzjzraEhJqReipMokGZzn4df7o6qu3bcb
MGygKoGsOpKODsmIHXuv9S1CEDPSx8nnvTtAcYhvRVDDvLKzP2lNnGcHi5IMyi9wim+Svo4uG5dT
xq+yQ4ZWuwGzK88BsN+8RrH7g6kFTbSODjLYxV+k2bJnCvUID2HfVT8DM8Ar7Jk3MzOuWuCOJstu
JDtTMSlEEAc2z5kpGvJXo2a3Lfzya4ns6qn9FhxxtetVIHYNjf315HM8lc07wyS5HrQqD1gVsHn1
Pbo2y6R6GKejZfXk3XN+Sbr5XruQ2YIoMzfIZmiW579N2qJsrv0jbB0eStQEk66ww0Yvc/NlxNiO
uqTmbmnbsyANccXknv5R9pzVAuNYhaitiAgmwP291tBdptCLr7Ffv4U5OGgQCOCL6aaumCV/CoYC
B9xPoHszwM4Ra4k0GEQgTMg2Bk63zWzweWrIaahBaYHOln0pZvqspgeYu4/Mm7/I6M0yOIXKuanR
lc/VBDkkQalXIK8QqPGIpNDMKdwtvyW6n6W9BMXrK6CoOVdzw0c84BXpgmE/d2F1sDmIEa0Xw/Gz
yRsMSuTrhcv5knAawfi5+Z2I4ZD6yJ5ITGF9taxy46FlXM010irCZ9pTDPFvN6qyAvDvvwQqLZ9b
ndBCkU2/p9yMt34HBMxpk/icO9NjxTzv4svWu7hxZe3wlkQIxZziIjK/3ITCuvpW+hn23nwJ8FEc
R2Zig+9Vl275QxVxux0FlxfvnnuyFt/JNKbnYqRFbpZzDg2QA2KSLJ2lJQagTjt/t9gwpzQTB/pn
D65GPff9h+qAPlnZJqscf5843nSKGxtNEG390B2AZ3VsokKCLxqShv4YW8nt+w8xodwzfJTmcr4r
BvdgHYbFlYjoE5icf1kIVrvUHZeYVjBfPapfqyrkZWQzxE/eQb4oRlh3XWM+U6v2zx5GaXN+Vg6p
qKnpWGe3KywSQ5h+9aR4vrRizHa4IqgStbb2SnPLha1jPNrFj7Ar4AYsf3FDMe3EMsMncHTVSwfC
k8XjtZEWiu6kaeZbNEfsqy7VTGmCWvBbPh7XyuUl6vNfjWzjvW3V7iWdcVaJOj64TOjWbtXMazNC
/OMF9s33RmRzHRENboItIqUTvJbeILdwhNu9BYF/1WrIoEOPd3/yDYbrWct36xkMzwVT/smk59L6
t1HtB7skUM0yN5ZuoQtXTLo1iCDZiwIZXk/KyuDyPffQsMQlnNjiwNcjZrQMMgeS0cCZ13FkiMBE
TJ15CHr7aPhYjCLKiVQLfe7Gng0LdrpfPbWzHdEIFND36JljomOIMRtw/p1uoyJqd7dDeYc8pt3w
mEmW1OBgjHrmJq0mBKPbtmJnihu+2DbDnctHti9dGvFGSV+xaVq1GXrUF4gHMFHKExmoBu24hlrR
O5ENe4dydRQ0/qigDJgF1qsyOXt8G3q7UsZrM2wgFHHyA6KDP48NdCuV3goZToS21NdwrLxrpMd0
P7f1QznLy9yAXB+9+mfSG3/6cpBoSYFNhou8pQDr2mR8EOh1OLoGyTnNMR9TBGYrNbLCzN2nnKbb
3OcAJntQVD64HTI7yWqihrMLts0cU0vsGVunDuOtyqZwYTv8TgJCaFu6eUicxpung/Py7+yw+2oP
nGDlV28RIjHGmlE9ABAKrJdyiqcHNRicPln/bVhX4xT9hI3wVDTGahRhgJAlQeFFFi6bK0EBzM6A
ObFUywLIBQKoNTgHWLBttxDCws9Uw1Xx7YnWwFTMVx1/pbnjk5yU00B1G/jNNQGuMkeGGQdYig3X
uSZ5tZDAsGSHPk2wOjnReAUgaGuIK3CPWUFNZmTuGy4ZfW/D4b0KKD+irjvkIQe2edAXX4OC7TNJ
0Ge3WKZhE/qUTK4AlRImdkg100YHe+RkrTNSO6Fj7axqCE62m/JUmmn7BM76oOWfQeJH1OAorkdG
q+dAR/fO6Y1jwEy6DQXZGnGOTykS50aPalOoEAFW2mfbjB7hco+b286mNTz7SXWeWrGrcjaMaVTH
qCvro4n5SjuSYU8/P6YivUdV5h5IAoJN5BEgmzulAWTfe2A//GGO5U8eIXh/BlpPNdf+0VvyrAs6
eZZVvFpMofZu137mWpNd7sRPqIoXt8l4mTRswy5WnIKpL5p8eK0JhJndAdUJM4/RpTnrErkSQcJd
u5oJyTx/VH3d0VZ0Lo2JfUCWnKiINkGXBKQHK6U+cX/F9PLKuwP0dSTfhICGEvd5Lo/djJQmfMzL
XuIfd84KsIqDaJmphPOWooiwnV7hMOkxdOfyU8zC2OWJoofORGIbj+Um8NvPb2v89yeW5S253vFD
hDEpaLCFzj9K52CCB1yVyjs3fLSbvC6aTSEpEVMBhTOhskJhjvsz9piH1zQplCSjxnceewJV1t8W
im+znzm0ztnlBl8HzrjkpjrzwUHRfyvl0/er6rZGoenjaQVTgNg7pwbpowYFVFT5XHQiG50WIYKl
9t7g+ntsGFQFWhGz0hQbv4KFInN99UzmJhXZ22VCtpKPOO5a+I3N14IXaKvdtzXTDI3PcMpeOOsz
M5ujA7OXcyISik3cNEXyGQ2heRAuzeBmFtvEiT9ziYgVSQvk+sVrL3q5GwYGuHmGhCngCYCgyrlz
bvN9tF3IL+tsQQlgAMekiUzPkA6ehQ+7HLB5IxvdFhMEvYABp8oxz4Xez5Rm3JoT5gsUGuzwdgkC
sQqOqc0nji6KiPRErBocsJ2LZjZOX2Q18qMTrMb0TA6y7O+dTcUFJ7xnlIVaMqiJUfaDbvX9So+0
2b+W1MSpsnUog5+6D17CdmKlY4aEfI3TbkdgzuAbv+0eGnVWQcXpZyY0CQbqGmsIOiu4wQa9K2gx
FQ6dRid3UdKLs4bcXgnFz0gqvYkipBCDBfVf95fYsf/wBOsRxPlbEVFRm0C2Qot1PmJ+jJyRZ8F5
MAbJRbKcp4qbZOJdqcZ4AQ3qr0s9/Ww7zmIEh7BbxVxsCcEtmjSFkYHKrGk2yyfDMBL2oKK4a0ZI
biMKDxqcew9xoZ2latOJ6PN7P5mrJbgqP0763lvOF4A2FLU+X/LdviOTkwNh9DlSS455/x7NXDtR
GKCFihw7NCIUoC4Ltf1BCjvfu+WYnbUPRqjGQNB07bjLIg65yqKcV+lg/HCjdjwNQh4q07zNjdtc
66prrwUzdxDK6dFL8vG41MBuOlR38NQcHCb5swsHee8pI83RqjH8pVvDtvp70i4TnnnDrC3fkFau
D3nn/iTENz1//2H03UcUGSHJ0qWzJU/gYoSdSTD7hLxacAg5A/F7iwYSypGNWNdpNONDMOMEZx19
Ytje72fLfCqd1t2xljhnuwvOiFGoh+DflBzxD5WqPvxUWOuqEY8RGNhNOxnbwWWTXG4qcyE6RJ18
N0iK2Oh2+fxor52cCWeaJKxO0gTlt7yMPrEWrU+mPafZsfVWCJzMY6sOXpX6e5r8JAai7wNWaG7S
wayPMANB3C+yW9H19lpY0BE6rh6FARmMlAnDclKzaivcNgxg2oLRHw9iCJ09ftc9StDEw81A/fjo
JASBjCGWsnlT4+5pyEZfLEDcS4NxK6hkkDhQNKVu8ixbJ0eG8wuHndq4hDyzG474vdAO8d7KaV3U
gCoH97UtVc0xiHIpRN2TN9VrTWW8rkbWoO+FiPYK+Cff9kFAsx0HqeHwsH/O+XIa7TzO/jH88Iqn
32Muweye4rZaVSNIOZQRx8xj6k9nrQfz+pCZIEuGYKoOJpSIJRJm01sSRQccQH4aq3HX9G/CwHAd
UJYRuEn/m+MhEUvrNq1PuF5Q2/Zsqt+fk+u+GwPaNCmWaEYcQ99vGII+GUdUW+YQ/pgpBDeUruz1
MFAEpKOYIfou4hZAmCJ+QdAbNzyTG6OQuLE6xBJqCChaRxqZuOroKPCsxvCdQLRqegYsWJZgqUmQ
+7Rt31H1MHSICH5S3pEUQqL5yuhUe9HnYv5vm/Qzy7mbENIi9hYGZOfFdq7651C0rxO3FR4lSCp/
34JmzdBb4/kGDvwiSLFkxUpgea9zoN/VjUBt9kd1jEX0jou+2eQDRjSoEJQlvKhovf2UORx9gxoK
dWL+MjGw0y1TG7NmyQ9u2Uy4d+MOV1rX09oDB0OiRrtyQkQm6AOaBWfPJ4DVRWRPnONvRohB0AMo
9r2S982uRxSBZp+VvJk48CW8XNaUfBhEaFVa+tNvput3Sx0bCcH0nOKRSRS04PS0MaR78ZY+JUv7
vAvKhXKRZPfS664xi8zKyD5b0VXYiPltSjPbziCrKzkfsqCJNg7tc7KAuI5/rYndcDJEMuz8QX+S
NwPw0cYsQ2RRbPX2OdUIKJzBJ8WUp11ND5xJolvFFGqV0bd96/uowi1ShLvUA9ab4Tk0B7W0M7pf
MQ2dQ0V4+10V5q9xfA79wvqgUYHiOZ/nSyxdfXDsuV6HmNU3Bg2qwoRtWlTFMXas7mqP/THrOfz5
pMZeYRHD8J/RWRfEBvlEWeDmhZCSI99E28/tXII8WFUeASrhkG5IrIOqbuSfTi4AeKQ8j8sdUovu
q/WnH5aVX2EK3IYCHEhQL2lW7LtmLY/0vjnkdIKxHn3mYbl7HLNikaJKNJeVYPQTtlkWFZtIOR4p
njgZqo8ZdJiX4nN2ZfK2rIc8J6gOPIJp4s/IC16KpHrMZ/neTtGfaeoeoiFnVdNg2ehqEJFACx9y
8HNFeW0PdAjteOnsp5S7cnmIqpEf1BQ09mZnsUJm5UNYAjVH8UPuBWUHvltyaieabyYrsp+CVE+9
w/eGHXC2Na0zpjkimwga3eBBJ+3q3J+tWn2Wpjom0scdaB1BRmPPasuvoFHcs9xcZue8jIo5OblW
+JlzP5tWJKUDNEQEPOdsvgTgUcYySGHz058uZupVOPuH5dm1dDPvMt7OaKiXsWW5q02drAyjhX5I
rdgt5cRokwxb4VZWxUNQ8jCYOW7phla3E8pbgQ5v9f3O6x6XtnYnUNnGc9dLg3E89jeqiHL2b9bi
DZ5mNgK4ws2q9VnkIrxWowfNntv/G0T1/biE4CkxSFwNtNP0Frm+ISaEriPLyClZlgD3bjFsvLrL
f+Z5GFd9bQO+ZFcp8NduMsAfhfDX0yRvYAr5FKRXs4BBWI7lnO+X/25OSK0oXdUm7ZEKIRmqg4or
KZmYTqScBR2J9Pys5bUNCxx4pFURgtr9Pu6UnmmtLZsnqYuvOKKWLj2bTpQTKqHsFg0V7ZDcYFri
stiWHTeFwtOUujUXL2MP67L008rsU50o7GMLJ0vH+SH16CgCoEdg5/Jrz76etlN2dhR8qmg522cG
YNnC+XJKTipBxv4c0YL2otLfpwbJj1Q+rz0Qe6PmcMfdT+4ZloFva66Czc4NtHQKCe8LiOirGo7i
WUqJ4BHQ4QE/YriDIcMY7OfKcuIV8jaXXbxe2hWEdAA8r5Ztk5ujwJM+77FoGNu5wn0GuZ977qPg
yoFh9X80GGtEbDxCfA2RsvtMTSWQTnR366CW5l4Aq9+Q7vEsh+61XU5Zae2d2558nDhkm1Ym4/Jo
uGu83Zt0jj8Hi4e+lu6+W3CvbkJZW+HiwIBUH0Ik/mgsZyQls0/LeLkfh28+UtFL3u3v77UbLx2N
BoGCfSwOPXx+6kYu2Wjbz6oq9c2b5K80+wRjNr4zBjUn6JROjhA/RdOLk/kI53I6VaJOcD9Lf+MQ
7bRG1pA8aHoPoBJLmjCut8SS+czAC/XMOGedD5G14VvsMAojD8J9J3iCjlKn28EffyTdFG38OkGE
MzWM+M02XtM8hMENPdQcRHA1ZlYsy5telI0miocftwahU6ry50PfNHfBezxrDyHb5NRHGQ/Vrp4e
GjpeM7olpYNXPxc1cO56hw7H3fchrsG5hKcBM0JADMdq6te71u7YY0MKIMwNBdz7fN6NVXsHe4Sp
ZUrSJ2GjvClYvjHSEE4prU5fG07wRFdmGzKl8/vIafFpRsDZoSf5C+nz3/+FUfBXRPhXgS0tDqP2
P/31f74UGf/8j+Vr/vdrvkPF/8/frvEXZ93id/t/fdX+V7Gg/Zr//KJ/+c789L/f3UIE/Je/bL/p
gI/dr3p6+tVw8v9ntPnyyv/X//k3Y/BlKmEM/vEno2bac23NZOQ/hrZbNkKz/2D+/y90whuJ1dF/
W/9R0zLLCSD/i1x4/PPf/+3vL/0bUeg5/5COBdheuY5nWe5CeBt+Ne2//5uh5D8An7mSxrl0pZI2
rIB/Igrdf9DlZgCwACIsvoyv+mfiu/0PXiqUb+GFNAWcgf+vxHdh/RdKCFWCzRweIAsyTwZ0/wpR
ACVcZRxz9IFClHyesfzhKCoJ1Joot62O0AAvegRxdMo5qe9NmlAbm0bxE61+NJTZ3J2crFwnRDQ9
wRT0UTFa+S6ejfwyTEzNhlk69z5Y0ir6uwvePKTWfS4YmK3SeMguTVeWbzaOHcSvSWzOH0GX4zrw
h+pmtXl5TmaA/aFu0HnFwnvk+WNzcILs2Us6HLsu2zrq0ydlwQtsLWGdnSL2z27fdjtRcaS0ooqE
ghGwbDE1IzWOcY04FPPO8VvK3KXpicJi34tpeDfrmtUxHn/GPH1GRdEPrLxF5Qvffpos9ISR1x9t
QnXGLOx+jJNLN4wAuGvXzu0PHIQ8qcAFNqUql6OaiH7kJLpmTrpPszk7N2Nxm+ZHkqLksVfVHwzx
cXAkCcvymO6y2FEXTVTwnvqZfgok3VbcbDt+88to3HrMahnR9kTEXXqVTOcmQFXPh/VqtvVicLeP
2p9fCjezt0z46o3ryl/GoLYAlSjeGtIfEeeiKl0EdRCH8qiMDvmMRg9LOcX18+ChrQ1ltiNsk1gA
2RR7o7hotr9XXCWPEC/yewglPRigVGZj2rNF6gEeblccmJUwz981A/MkooAP49iLuxz7p7zuxS3r
UJ27WRrtiYuaLfdiKERIZPZs22/YOrKNw9SCLm+8JQZN1vo1oBCX8ZzfDQUWWFYC5LTEuOdWiE/R
bnqTaz7ECFQZ3NkvTWIEC+NsOxIcgpc7szCzBDgzqSRWdGrGfWnRh3C4ODtUVHtJibVzfU7QwJeM
dagT3AwZzR5DVx3KBiJ/aRZEZzEYv4vG/CwNczpMYWU/msYJVIZ9FPD7L07nl8eRb0qSW2yzi7jh
CXk8JKi4IjjBjgmjCsAbYabI17r37btd5ooxa0Z4tp1+1MQZX1DqJBdvbs9g5uJDlHfl2UxS7vsI
AS5mYxIvUSb6T/MCe1HQ6a62TeRLk0o2RKmfk7gE90eIoSK2cjNo4LXo4+6xbTCjUe7jaCOzExFh
WG4D4anO6LHyNsh7NOMAKyLdS/Dc412HGWMves4nRGFc/iWGsYg9SNJGx4l4es0ny9hQ5MDsjedq
r4Plmg5Y8HDT76mpCAScXDjqxAGQXdStXoYx785jTZcpaNNjXc3FCp/WOlcogAoTz7mqELh4dX2Y
5qchZhxZld7dM+F6Ay7l15+APjGjrg+jURHpgGtp3y43a0nM8qbIXblpRJlsJ3Kxz/GQvDHUr+8c
pp7dkKlBYNtXK1zEGKSFpEO0YdaFJc8Ni/cM5jG0U1SHrMBXnp03FNkxK5fwdiKdiY+1piPARG7u
WJ/zoIx2toGqBTRFukF8QjmE/GWjSTdYwNQ4cCcaauRN86BJlom6KF14QqN1s+O4umqbHJE6/5Cy
It5IARRChN+MEDXTbSvj7lpYGktIzeHbh79lmDZiJ9oWWKbn13zMywePQ663sE2BbvRkkPrvymcu
N+celHon+ykCvFEuvBNOAMXPJe2Cs86uq+zyGmZtfqP2HJ/KWGRrrOTRxZuYxVWKk4VUjK2RabqM
nrPuARCc9cjZ/sGq2pzRjPdIOWOs64KhuALZdat8Tpuq8j6HPtpWhXMMS43LmNhFlZWMrjfMs/Rx
wnG86jDnHnuOHBt6ST5G2hj0dERYbmwh0tWl8YlMbHjWgfUAg3snI7u7uqbrr1EFFVv2oeLi1vZj
PnVv5sTKL36ZADMeSu7+bWTG5o3Gul7lysOePC6kEJ8I87Cr2e97ump1Y61l5f0B08EHhTEFN1kL
6n572IxlMBw6bSCg09mI/dKAsms6TD1nzaHMHO9zpIoPzaz0wbONH8Q9ngkdQ1UJhMMKJK1dT4Eg
1/3ObLvfGtbJzjCRMSVNEV2cnBBGw5zjQ4YE7VwRR5nG4jmMR4OpF9r6JMUiPX2VffBAArz6oQ3j
PfO6cwlZYjMnboQkeKATFOGbsxw+2oxeHBFmVX2zouwU0s4iz2z6mM38Y3J5ZZ9l0a6DvngMHY7O
YTg1+C/a+OBzx2/agFBO3zja0v4zLCL/tQKFf5jN8B4zmV93iYqe9ZQQzjXFT+QfVdh6+DeH+Ubs
+ybjFLoRJQR52ViEq1X5exA5xKYQjXEqEzTuRPNk+3E29B4lWLfj6GLtmfMd6JYWL13aYbFCNLhH
oeI/KBtuj/C8nVd77drpHfPiV2XLcLpVe8V8aOuN2XwMc4KKVCTJc5jy8DYYvuT8hSpKoJfFc/5j
EMUIz1Hc5zhD54QD7ElyD4XDsHMLuERtIAJICpazZ6cuN1ZqIB2qrN/WNP2RdYl4ncTZxGj9OqXD
E4XRHxgucX5MpD3KpPkRoktFhmR2zWWuDKJEFYaVadFDD+9lQ2fI9jduRTJO45fJ1YKa8NdG4tGE
j5RiV9TY1SUy9kPdsCd2XWtRAzAzSmpy3CNALHdIcEzErD+synQeE1qNx9Ss7IuVkD+pK3ZqFEzI
7ZtcHeqWcMBaRAXSPj1vGVOrbWfVdMCKhePOzOdcW8A9igzJRpdMJzNI1YHHfYVP8ctNn0gZDcjs
xFYFAYmTZZWIpwRlh9f2Pul9xb4fav+EWq0+efZD2EnzqW1vY1OGZyniUz0VxbFMWvIZCuPck0iy
ExEtNacpm0eGKmefBehSQHwAeJ/h2UYKcunz6ORWZos6KPNIyE5/VXNFVYAYcN0Nj1XGnU0YxfgU
mt0zmnGHHhRxXC2aMsweJvrIcG94RXvJ9Edq48JQhGvjCyD+EbPVNiKWL4oVdL05xpHW1OiynCSk
y2Aii+pVGuy5zqs+CbOPQbpkDnC2ZeCk1t8ShTjl3i/KOj9EdPx3XGkb0vNP5YdImaqia7Z2a4TH
gQRlmhT+EkTTPfRuR/GohwtdZnEIhgCpUI34Si5JrCSPRBeCNX519RjsilGgBkAk3kiZQ2VS9d02
jLehiOqzrJ5bzyie9f67jEjMwl3P4klnuUA+XCU017r8va+2WCbD0Zg5bCZfjNNtTn80XkAIXBV1
4aYMSyy8c0WOiv8zd56MSA4PMpB/OPgd9oRzmaoCzCR08ygsF4Vh653VIkHm8HMxw1Ur0/yc9tNv
27GjC6meHjDWmU3Bg5Xmxy1JSXlGzJgoNwQITNtc0Fdr0WncM0qtUQ7hNtTdnZo1u2R8ivAW6Y5L
GaYHvKMA+I1oWvXIiOiCuq+Z1dBhTWgHZIVDkpRHXNfYm+05oVUC749eL3nHB7K3fyDrXkQncALx
TdGpwzuPx/khonZb5TUp32UXrGfUnLLlHbmW8aK7kxWo+p3xA99hg1Gneijhbdrh8OhbcXVMSBjo
dEHLRAYb8EjmybFOYGzErdLQkSlkmHsAGiNFux+fMggREfr6pHPKo+oz9s5yfkoEcTBxxBCVgMiR
LMd7QeoFebHi2IwSmcnob8Fy9XA7KMLroWjw5Sf0INL8zzxnyw3ItL4kOXKGeCKwO2o9eWvxR7Pb
ufOeUxcqjIVrVEXEwjdqJnlr2VGapH/Lai2P38UQ7xdC+6i2fVs+N+AallOA9UCK2hrco3/xElIG
O4I797VVYrBFWB2LWO+qCCd5JvWV/39KXfVNUEjXBlbjJfm63oqhBxsv8RZ8F2WDN4wXHYVLsDhj
ElwQWI+G7EMXbbaqjTy9VJ2ujojb8Ryj0L84Q77NORNtfW8qt8qt4MhYmMa7UYPLRpSmq5AfNabO
c415feMWk7812S23Dol1FkPF4QmTtrjVHqen5X/GvYp4W9gfEcrvc+RFo+9kT6Fv8OyyHEeu2R4L
+ufIK8lorii2dx2iZUqMKqWq9I+GTeHbxdTUQM3XEMiKw5hxV1aGjPeRbR28Vl1zvx6YZDtITBE/
Kggq26L76C0qLIdzwMp1zK2W429PITaA20ReTJt8SSCXiLZLjAwl03+dRMY6l3BNwobo9WGuifv2
FYm1acIkwshOqd8fLchxa/oRFu1boWcaO1FwsLFPbNkxQc+E+l0DftjSZU7ZYlkGuHTbJn3VbjU/
0PqFW4g5+NhWyXqOQs0JahgOLh3BDQljN3/I8xdR5u/0tk5x0fuEeo09iVMLhJbM0LNk3pCZLo75
1lR76N4YCSlXAMGlGzPF0UVUCEpHCDhxAv3S8QiLRs2iNh5gj6ZbWyUJLmXSAc2uXXq7blDvPcPo
96me3nx0WregxRyaNgG9tOW2XKJjBSSrEwbqazmVb3EEPzB1wRYpUsLPZT79bDJIdb0ksE8XgbtT
zUhi0cyovoqT985XJNH50PIQbDIiUu7VsYz85AzLJDAoPER1OjxJ5Mp0WfGXV86fQgErRDIarIvQ
RbMbE5kzhsHAvoqUA3opYrUGFwIH7lhNyTpos+eJZhuyTfG7oH7Z9kQQbqOw/5qcJR6I/BankurS
cvhcR43kl8sqdYDh51/MgUcN+hJ62cmAn1N5JsQ/4oaThNlYgUR7N1mK6T4SYWSq+UEKn3h1z/QO
xHJT2An3moi4uBrSPrke1YoEzL5DZBhGq8b5Ist4HZgV6TsDnK8paOGr7H3RhPsIKgq+tCDcBbL6
w3Wmr2Y+0swFGtCM/rXsSW9mwupf8UkfyzFpDvWomWuDlnsSFhE85B8OSOsbjuUti3CJEyy35gDL
Sf/ByZUXpHAhZ9W+Ka93j6XltPe6uOO1xxkcEVvJfrSXtHI2VcnnQtMKk/nGnlP/Mg8EKbQuz6Lj
tOkOGjgI+nD0acbNv5SexYb8Bk0pziGMFIRLSv7Aixu6NlcEw0fsoR6Fv7Ni98if8CIfYXG2D2kK
gqtvw2jvqmTjq6w51vltLCx5sQYvPcb5EhHn5UAZhMegpplmiGo+m1/RZPE+C0AnGOB5qNTJBZ0Y
gd3MttwZ6LXaLApeI9HsO5MEdhrq8ONsqp0CAdPanwEOZ/s4KZMbJ4KWdjgeHLSxJmL7mfkxOQ5r
F0zRWixb4Fhb5gXw9g/mDuOlFOxzU3KA+n2fsIqds3RYzzpoXpghZI3drj0MzIh1xr1uc3VvR+QG
DBHo57wmI0WX6RJ00IVBQU2UsahGgtwPnVRv4LhKgReL7XLeV4HTbYsGdjK5iP3B45iZ5dFwNGb1
KLJG3Av10TcIrMyhuJci24mm9TFKZs7GYDs4Ctte1508M6kxDlM+gee03HGXlAtTQho+j3F8nMS1
4zh8jZPhPW0NPKskQBt9/glRKn6WKd4m3WdnJPYf3zuWJn40aJBQClHlu2I2fvQ0Ymbh1s9Rwvpi
1/aVIDOTsKe237PIWUeWFUr2Rzts09fItrEiMW20fX63eiKHOMz2WdxbDwPmgnXRBOGe+W/e7gak
USe3aA7KF+IFcvyKgwisIYObmr36Zi2/7WjYJqdmGQPtIs3BxvZ4jKe9h+oWwoqYDgNq85UE0LSq
tEWvSYS/Xei1EBfdg2kT5zxSAlrTU+Z05U/NnEy1mt6RnYS7RT+ZaFkQPK5/a1mbV4egPSeLKsQA
FuG5AoqDj5Rg3zZmdGNo5HdQTMaJmbnGTs/AGBXKsUFDcI5HfOjMv9vdt74zLwoDlUn3XPgD779O
zGPPAMZBUrPvIz+giagL4gSj+JoOjrUvU5Ty4YSc2B+l/OwIB60ks4iheReNj6SBruaKlfxBZmN0
SHVAid94G1UggzaLP9WI5QP9+bpe9KuR6f9EANjuFf2ZNcUeri92NxQi4gn+DY6ZjtMMlc1wrz4U
ct7dYNcV7ub8JIOAqM/McJ6iCKdJY75FfWt/hMZ7AA8EXbZzgqkfHF3LC89aYWuAGICdWR5p5NZ7
qZV5SGPWeXZxVBSk/MHxhe2oGTKXsdffBtEfNZqiFdm6yXPeVXt/zokGdspx2wfcs8XSrLWH5smJ
a5qZCpaNzvEHQwFmiCVzFgszfwXKMboTWC3H/bLsaDiRmpE/SAnBrxte4jDxHuRwhAjjXHz2ZUsM
UNwa1F+NS+CaB9h9NbtGxkF81NtMqYB+Y0cXK/f4ITrtTohAMOwMGOmMMDQOsUFtnXdTiAQxWHAm
WMQtUhl2jD7Rly0dC1hrOQ50L9sbkBRWIIhRkIRGtqvqOtmVcQE1nUd9sT7TBIruhTE9FTBgwAjK
W4cKFSsQlTL7M6nm6qt3Cv850eAjS8CC4UhvQsn74CLUEMLwl5az3jWZezQ6M1wbKqieI7QbBsXd
dQiTN0ymDTkLIl5n9Bke6Y+sixGnwDCP2XGk1qOtH66wqdiHPBk2BgOC0yTQBhs2xPG4yvZqsH5a
dM0RvbjEgbTxm+vh2U3q18r56nvU0nQ4kOyY5m83AYCGwNZaq5DKOUIX5blJdSKF7+a6A4UtsLJH
PRbPSAy9PdUXifaTvFHqhEdy5BcJI7rNqC8aZPdMVtPCouNaWe6xNyy4ip04Odh46QXXpCr3uj5A
2KqVl1MfsVdoi1lEkzeffRkTEFQuwvn/Rd6ZLMeNZNv2V57d8UOZA3CHA4M7ib4hGSH25AQmiRL6
vsfXvwVmNZnKsqx3x3cSJmUGqWgAdz/n7L32ZF7HDE4JyomvroGImTHfPsI0zo4D7cVgScbtm5/w
+kzk3ONjStmPHFRLVaCHfRxoOECY0/p6PXYCxUtM25jxnjEDmVis45/+cfExRrQGAcgcrMX23Ebq
QdBC2bW+/25Uo7GVBctkh6yHw/28dmo6rhDyHowlsMztwsOUuVhwqgExYi8unEDs3SBrTO4NDE+3
A53SNEZxILxki8uR4NcG3aZH92oVoYfHb9ZduoBT9RiClo69ibZRtAUniL43CIbTyIzd5WOjdws8
TtfhlbJiU1fK2IPRvBOBp3YCLFDTOQmq1OqL9C0K3hRvvpEFxfbzdSZLnpqZKGrsBQcibD5/r3jS
HXmxciHSVA7qAPydHKlZXAsLAX1ECF4AIGf9/dOr7iy2+Hiah302JccKI8vp8yHguI7djzzTiubg
gEljixW3L1tcjn3yQrLjR1kUxAlB3Mmaf4AIbJX+1EU3b7ugQyFBkgV9mpyshDbB/QSOZBir7xB8
2EUXH0VyE9fe2+y/hrGfnaxZywMsLLLBdXPSy0OQoEAPwgnVcY4TWYAXRHYPkVYul8jnAy3fdjHW
c694U3+Sqkj2KGdvPmkAEzboLYTsb23IjDiwkgfNOWjNcQ8lx7TMJSR+UYHfI88GioaeitA0+abz
5D4noBBI2BKMEAkwfc6J7iDkqsW2PmcZAeqjveeoa2NkP+UTGmeCKsfFQRFhrt8ZufctqNKPgvRH
/MKPgOF++MLYiYKQQxhMOdrFg8O1cpyWMD3TJl+XkMdnH5s+nJ6aION+elchTcrSQxvfp3vkp9dm
dM3jhOFxdi2owCFwlEkgfUZ0AembSNFTlT8Je5Yb9OaI7/FwnNzxypXLFlio298gcjLOmKb75wKx
MQqhct7Tn+DiCYLnXvbWUzG3JtBFfVAsAkdd6Q7hYeHv5nJ6gnJmbz5nJHNT1GcbxdGmu2MUP4k7
A4DLm4vHIzY4fSjdGKgB1SNpk9aOuEz7JPLp2QJ2sxURAUmjqyRjjGC/hEjvVBfI18mxQqrHU2D6
cmMndLnpWMFCKxmfUMs47hqHK06VDLWCSc7bFlopUgr69AtvYFgepqYk716J+9+uS2tsWUERBqBr
e5JRf1tP+jHzPlT7XEfhvTGhf5q76itRyQOdC49wz9y5uJlQ67lLfo4kSEqvnTaOATvVIB1iRdjV
kbbwgs5oIYiTcMBcR9qHT8aFwQ+HFp5f2fAdO3mrl80YrVXBoYiLEj88PcQdOOeN851jiufYWw8o
AlGX8mZI5T0dx3XapdWJ6PevUNTfRUQEZZ6f+4QDsPMwNtc5GN8l7kV0diUFztC/Gnn50nx3Q/jl
Trc1/BvRxHBCu6Wotp5qgVAFSxeAJWwD/X3pdpvMGhcrCiURvSCn6zbCxDpVZd5TAsTVJzUy5Kkn
MvO2gx0nB4JBSrbfcoCmb6zxrgdVZR+ZbnSnLLT4iJ0cBn3TMRHqOPHOdMiqah8SgjsyZF47bYSE
6AbKSrytzAmU0lR8cZPRXBPuiwBDWZmHNHsUqyxBaxIE9O7ChO57cJ9YFd2InCCRrEnuJGkqM1v4
FKH3MyeOL6AMPbadwB7mTWgj9vzEldDSECet8lU5Odm26caPT3xFTu5MS0pMTcvAyHn3IWHUkw13
cJaHsMasFlAQmU47HGxI9V0YyIO5rD1pwB4lYnnqKrDbiuiZg0adF1jpzom9Jf+TfbusKsok2/vI
QqPZWsHMmTmzBop8Wl/0B/DJxBSVnncbOfqVAzGSWL+6fAI3utIFpzYq8xDUAewjHAin1J/emExQ
YsSoetUUcG/4Ij4zQ0GJXIiKk9IgT+ivst08ge7GWTVynqSH12FQXbI/FqNeVnGsHrUMVs44vmSk
6e5sd3oulx/zg4YNr+LbaYwvnBBwUaT+RbD+fG53nw/lkvcsozjfxsq9Ylc4j1bI+wOMCIKkrE6N
nT4QC8wS60NTKIsQVawMtqx1eCNInmVA158K4sCXV1v5fO5hMHNr59kF1QLUZ8iPsGKCOyH4FV5w
KmV3Kds5wSjJjZ4U01d3KLdBxBytzYESf+7Syyv//NOQfu0j30I4japxLIxXBpgFIr/sefxiQ8l1
Fk5d2cD05eBbcpyhPesSV503+7Sq16XsV3Gm79mvhm3dVvdeEcsdRel8UgLRpTBBsc2ZvoXhPa77
uH+xdPa1Cxy4D9MAHCDl+JtZlqRCtr+BfOaEt/Vslmc7Z6jmIrYyOJ6eksJ0T77u82ON4lVapg26
aXhWij2D5byA8prQj/cw+NSpzFDAVhKILiw2orCCTer5bF0posbQ6IFrm9bPSgK2UfQxx9nef+7b
NLC6o9F8hbf1KKPxEi5Ximv75yBwDpUp7xt0OHvdkNZdtgnwCNYAPOPTpWvScY+zchQOw8nS2Uu7
ep76GC9eXN8l7Xi26QidpQi3k13Le7smQxn6DUuxM97wTbYIAYbHoB8unGy/UK1htVDgIDOPrEhI
1T+VyQJBrbzxhFSgZdIXlzup6sqJoyN8blke2pdEdNZxbiY8wMPiGgz6fCvFj2aoOD0VIFNY6fx9
1NPMG3z/oaYExJvR1Bc6orUfUbLAuPKtHHd3SvTV0I37NK1YBZfGHPk1wS55rGIDOk4YfoFt5NNW
pI2hmGy7dLZLk5XRDJpjVw+4KRO5ilvtrmjeZlfyzskTcYx9bVf+XiVNegjMSKOcm+TaMoxdlylx
FG6zy4OGdkHmvkWpmxyFySFGT5eekci5jly6CShuOjiLbYAIgINJWndf/Tj/JviKV447AX8yuwb2
IvPnoa/ec8d6BwVHJpw6i9I2ViL+lptIWIoJJaPtGsNxXNytFOwNbCqHdweuwujvC2sgGGEy2SVX
sSdAp0YLh49pzcZbHJ7+pHt8mvazN8jpYHYfwjQOjWn5R5ugiJRY4dwz1TWO+fBandR7M9MIfKv4
UTOwPTRTd0h63zwN6odf+AaTtuCoqCXXNXw6+Bg/68JPX4l9xpaQHa0mTN69PXYs4KScIA+DzOVu
ttUPr0RcCqder9oJ7nDmn6Mwho1M1scag/rRbiBG8gaCncCss5awjmguWxsGoMm69UAxyBEjnC+d
Zy4CojhoCIVNaVEfIQwI4o1aJvO+l12iIQ0OVnsveqQ70P3WE+TrhtBjbqp1LoKvGP7x5/TiO3EW
Hor8nNm2Jis0mPbkj7Pg+qDHsBw5OyMgaSXPjgDDBiZERCL60xDQaXqowZ4dkWBNa5QMzV0X99dA
k26eQEH3zA/a9+rqdjqjlLptZ7Pd9EFp7CHG7CNs0bj704tJga0yx9k0QbBngYoPboEzn1L6NeuO
ZSo+fNyfbHojhEfPQ5MkCCr3FVpzGkOsVpxSRIz09BYUAzBcjbVjBnw3op2WpAgZdd2sR4lqy5bI
xkBvbohOgSruguVolW4Plq1/9Lfzdozo/4GlwEojQZ9hEWBYPm/GrWCAtvNj+W7Vj7a262M3oFGI
xlgu8yuUP6g/tqIBt4H+/7UgJBLZ6xfEFe5OJ2nNQBkJQwbuQRpsR8mW5iMVlIJcxVSGMr5j6NiS
12KJgXFXLs+jWKo1FDpFBBcBkiy49lc9OpvMIeeJVVBXSMQ5U4dUHRbOGJtFw5AMm5ok++YN9bQS
ywtTJXyDappurNyXh6ipqnUUWh8u/eBKnA2FvDgIk8e0JIBkKtTarmCowLFHIm9wSGab00hmkIPV
pM2HRJfXHfkS1T1VHpu0SCtsezPO4mlDPNoE7x4dUI3nUEE/C4Fzgx7PvmQ0CjZ21H/TtXrAcgwI
Csl2Sfgh5l7XzmiaMjai77gmUhvfQAiXFBhP0VhbZxLJoe1ySC+ptQMiwvSQmIlU2s1uJJAX9e5w
D9fTW4dcHWWiTgxG03UFXiaWBhBSMz+qUZSQN6BlBJpU0qAxvzP6tfHCYZVoYggmszVeRRxnm/Ge
Cqc+qQhJs29FO+nO71XU4wWC9EjTa3x1itvAa2rmN/JbOpDy5w5a7LqI+zwr+jfEP/ANWu2T3e4R
AWEa+7SGS8GP7FIXb1hOOEURjciQlt8ykMi4q4qSVhsqp7bA4ZC5x9g2StJUc1g3rUfIoXI20p9+
FiIcD3bu3NquB6OhYxxBrbqxLZT5blJgvAzCSzJASAe9euiQ52VpfxPkuLhs2QO94Wotq3LY4FNk
0MzcYhPM7L80Ugg3zUiTCd5qoszaHN8q9EauKDlwtB7w4u8isp9AbrAXqUzQ69UDpAvh3aAbszfM
xMdthsegz53XPJ3Ir2g6hC74VLKY4l6R00jMPNPdbLkaGs0UPrUAw6C0G9p5K0T82Dnmi8v4KJMt
/RVkoq5Jep4fP6XoEHdINCjTuT4QkdnNFzt0wzNjqtsB4eGqInl654HZdB3/JfTgFAPf2sUBDFKH
lPolvuCwdPFbODzbrEPYHXP+h0O4IZWjW2XTULA+hJBlRH+tyvTi67HZmaCzkcLXPuK+ygA+EJ2y
egjv6nJ6i+/GTn63U25XYo2eSuTtK9F7JIV61i704IeE6YQMzlzakNk5nSkt8r7lnkANhg2I4u0U
2PG2rM4to/jIYl/2GIVxno+efeXEHDyATqUBfU6hWgIVlztx5AzN2gd9k+gC8HSi69tz6TwBp2uP
Yjm564V19/nw2181hZMzSWejorI4gYBLaHKA5s4ywHZYNfPT54P5zz/9//43cGMZbiaBhhxQZ+jS
uPWLHuo7sCDMltSZE6wuiBnug6AkTAp/Qm3U4g5KIADG7XD6/FP4zz99/vXf/bfPp/zrJ/7dU6Qc
KRYi8AuNNBNWGpzwcVOHl9CLXZxj87gWRYsyb/LnjdHQngnnmAj1+gnSwUfQBfWFmNdh6zvg7WTl
nnM3pDviiHwnkSMDj5Afskdm2toRlLstGqLy5Fq4MYOJsWvX0i0cehz9Bce1BhrJOHEm6bxwvAxG
BSgxA1OoJgGpuGVSSZtDMapdyS46B/z/KUR3jI5l3c0Hmm3++7uZmB7kt5+smeO6ECxzXQMK1Kna
vZIeBCjzaxDb3WbyiaCA0qcME9JoB7RpoCak+W6eCt96c1k6jj6AldF+Ly3/OgW+Jh+KHhVDbKMb
vlmlY579qN2YLUNQrDGbdAKOmYSX2ouJYOtAe/Q9iiLLcTE2cKJ0fOO5y35inM0eBvOtNacfNFdD
2Ef+U1ABXk3saW83bXkqEjye+Dc6+AmWJFRxn5Sd3PkDlf0wFh8wzG85u7ANiuYZPTR9aeJutpOb
3nFc2LpURKvQ1Mk2Mrv7jLyb3rhHRUQQrqWehtrZU6VHPEPUa8uKvjc0KIA7ReNu9PrsgBXrMTdC
m1ttmMAlRu2aevliz9mb2w0PY8bBgcACTjyZl6LpAbAJCvvshp1NcNSsTrZdqVPfueokC/cxNcyO
My8VHZAwOFGJBlk7Tu5urOu7tOuMU4WfExu7A7ai/agUN25b8QuLxjZOxRjTyPqC0QRLXVtDmblY
zKpXLJpdvU3ZaDZRlpBCUXj5NhyzL0BIHkLPxZ6PIW5TA7GBwDfqE9Qo0oSmrNpid5HHmHEL1J1r
NXjpPmEV5NXRS8+yae9BB/M8zzq6oUdEkFdAK8+Gg1xqvL4oE+YHLX7mGq0EuTvjygwy6yz1/EKh
uJpbrDmBN4SH0sfjWiZovkfz8Pn+zfpiO5oWyijumJbTyZwcKu/sRSfJVY32NR7QvYXPMIiTMzZ1
gSyBxjJN6fsu5rxDRMDXz1/kqRvb4T1hmL0koWPsWnoGfYhdGN3GROQ2vVgw4gFqPtc/tYa1z0Zv
OFRh3x/6Se1tJSaGVsRWZMU5wSxup3dxHp+KrOPf7enpY7YKNNlGyj/pyuDC4TyMxpXqP/F2HPLe
6pBaUOJvy+BErsHFZas0WeDLt64yX9qR6Cfb8782pXljk63SpvptztPXse7RNOJM0oP/ZvuhzxQ7
7h5A2K3ELMJTF2ZUNYzMpC2RPKcVrSL/1aw6sdMEe62raHpLSjjGJdwOsobIQPBjbKmuCMVDoaof
IoPwHCbxfYeQYSUqZx0P6X5IZHSfh0y2ujl91q72bg1SK1eUD1vNRIrRtBtfsiQ+CKJLdviHw9u4
dUiTyCF4edmpA84ArtczDl1UM3HEkutjdEDjHV5M+G1H9dWx0uQmn7/m6IumSt+PtHICJo4loo5d
M4Vf0qWKGnRR0JlCt+AyeWDuiEM9HR5dzF9kxMaaABqmDkXpfYtxH6Dm6vKt6abTyVouv1bRqvca
PvYgnxtyUzpiEkh5gd0s14ITKXgxTVpB3tyFgcPcqoxf4hLrLrbafIObojrNGuIi+3YAtX0gep0E
6YzoEXTAncPUYSIODPPKep48j5JGBSz/7LJhP7zhJh5P9oKk/XzwypmOv0XfAPrEbW72/d5kEuHa
iILSitjrOQauC1coEOWXHrRuuww0Ph86bKL0TAyBbtB/HoG9rPAdkNukIhj6/fiRiUKvXQ+pc9XN
Z45MBTCp1k5IQbOCR7yP2QrnBJHPNKxPTgdPWC4P8MppEbZMFrslUca0oue55LlZ07OrOVZ3tvKl
6Kk/rIi4gM8fRAFAYbWsacQ5//Rct10PkXyW9biKuDQOXmUz8+zrWxd901tZMsErEZrl/vhSLxPs
AqzeRgzJB3Kp8Ni7pbj0Dep33UmagZHxjF4xm/3oisi4XY8GXE6hEwAeeKTZNeGBYsIuSFnJuw3t
OLLPjJ9ArjEr9vLsNJFz8UhOXeWzWf9wy22+TlVPcstgsqvYr0PHoFgIxFhqcKNLIqsb+ufpHkVG
zrmsu8149bWXF/e+Vt/gADwEMpzfjKI4e3oYf2R2dOtdBzWHb3XGTJu4+IgJDv7PwY1hnAdQZ8Jp
Hc9q2PUxHfwJy8AcMkT1rDIi/8l7swdVf0zNiyarKc0FGCzpUC0NigRJG+w6YtS4CIwVXneyrnuL
2jBHsGXjRdmYIZkLduT/SGaJjrolQwIb/Soo5vx20khESVrzHvQiAYei6b6bw7Etm2sr1L1TRVhX
6yA5Ni5wz6x6okfF4Cpd3ALZvEMZ91XFVzlG4WNem7TRI7WJGOpzZ7Cy6Sr+aqV1cFY+asq2tbsd
p2xyqQNEJUlRPODuxvggGvTFzQKdrO4HZKPSs/vvbusObCVe/ViGJUxmssdVfu9MXUtkxbwlkiE/
xZHpoxVA2DVVZYADxsQUxfcILLs8Bi49WGv64dnpTR7EcFwH+dOqwiVXN4TnUziE5/FBeZ2tLp1r
mkeWwm4vUVg84PmizsXT9EMFB3M2ysPMCXejg7k7B6HCMdOZ11oh1caneBy149xYXbGfiqG67UN7
vnZOF+4TC7LUSLvt1nXElxa5NPLlJr8NqiVLY/F49rWA1pN25ltjzdEuSix90suY4vMhoyY8JS9D
2Ja3OQGBt1kdkWVY0l397a808vdNKyfSVYC2y3m4wl99DSc8Xhk2exZU6z4msG1jez16qiqCV21U
i03EA0QTtmvfUJr1bky2amzrdeI77bHVzavWc3ITqOUzL+ncyMSUN1ViPKnO8rb0AfJtG/40tbNs
kdMz4yA4KjNm+F6illaMgzufcRNH1nLVlAki13Q+NaHy72Dw7+x0OEXhlFzdh8FJkBABU8YN3iGQ
8EYyyUgbwQEO9dDIOBJbkl5SiWmmYDE+GFnubl2fJK/f+Ryvv2UZ/x/Me9ciytvmv/9LLanKf4g4
NqXCz2hhG7Q05sFfIo670E+jso0ArVsQh925sUiZENDLW+8LH9eCt46g79owbujbbB05NeziTP7n
HFMKRynE7OkUEenixs89YBL2+RR+dhIZB+QrWUYeYpaQOWT/3Qplkze4LmqdboKyOTjQP04TR3gU
A6nz2JI8jvejM892gg6/MC1BI0EQidWibbFK/y3N7eG28ar4aHX2pfTn4PZfD26WN4c06B5hazHX
kpyTehRw2JDx/85dU25LYd53moDGv/4Ypfrzx+jaJvMuqV2bj1L+0Xc5hBgiZqsNDu2gP8o+MN9A
t4A6sGN3henGocPRR6/zazk1aH50am9o49v3qB0VchCAwZ1M7Xvmr80F5uAOzQIGFplhf6HZ/cCN
ixmn049iaoxj4tUr9CXBdUxi0nujtNkCdfwOkb05IQ4Ov5AbQbBbGL6ndYqmaJyzZ4J68g2cNRqn
MtRr5J/+HSkiR3ecqjOS0Gtr4dOTTXVsmTtzPmvMZ9zmzeqvPycb2+2vl5tnuxwBLQebrNaLf/X7
1/uIbvR//5f5f3N4O0WILuDQWf5mzDN4hz6owqHg7cbWxFFSxWsUR+25F0hZw34HlVWAEeyiI+3h
Oz/3xE3IhEJPaX34NLDFwLMOoOm8bca8cf2hyiy4uNtqnKenbIzuRpGNGz9By2j42ZsRx/2DMcgz
Gp6/fm/8u//2zTm8QQe5sCl/STBf8vQ6cpqRvTtpekReSvt0NxR29B5CxNnIoKi4lfgimF7JnV01
46okAOebW5nsXQWH4DotDzJW6TZ3GbYyP+1J6evEU+2pYaPrjFY3lxUYtALxChPbS2AT+PmvPyUq
vINn295N5HkAxEna7z1LpCOm/MVpfXD5e8Q/4wlXrnk3F02+CQKh3/wyO2aSaVw+imfRxm9wUaIn
TjfdPsUBc5DkAd+nCMFXaJEQYg4TAOfAeKHr4zxglUjAbERyW1NzrIvCM9cVc5PDlDpHx96Y2NLO
VnitXWvGvG+6D2x6gH2ZEAxVGt6UHrQVilkWBB8vZR2P/rmp8pceDPuPnmEXIbvvRTdNaNyRglrq
vu3RMSRagftRrXwo6eXvy2xcQv9GvmX4jCA/kfPprndeq7G4mPWsfrC0Huh++mfHGTHURr6/ajs3
eIx9mW47k8QNbHY4LmAKYbqEPIPJMA537Nv1bjawqJAfMpcNaZIhwvHmyL2Lf3fw2hsrxuUie7aj
oS5fc+140CimJ7RY8hSHKju0dj3tVfsZg2dplFWtvYUCihS2MN/++iq0/7wSKa1NpW3PEkKbv95h
DHgiw8aTe/BomB4E0mWb1uat7l/S3rpGpJciiaydLc1EC6hsQgZmlAQHJPRU/O7Qbutl5hgJ61um
6PNKZnd7gmG/uGJSTHonQLYe9g6rwSnQLar6uYWh0pKLlU30IJva3dqFR//eD98QtiHaoDu6ltl8
K1qembqDOmTMKv/D2172qT/uY6gpcL05NnB4U5i/LCyGqoy5s3R4mHVxATJpXawpCtYEVUV3RBic
sxyUfR7kj4XlIZPvRfdIRQOZDdoRCcLdtZF4LHsoVe2kglvDh/hNs9JGJoNnuexRfwdZj3JwEULO
41cT99/KNnAABnH8xE1UbjxmYknd3Dl2eLIKdaAdnezS0Wc+rSsyxa1M7Sq1b5h/bcgg/k8fgen8
+auHSCCV5+D3oPtowhn4/eKqe1HiCK7g0Vplf5nSwL3tapt5mfXq6Lb9MgdOeKqC6LuWaDdkRPBq
5G9qHYw7RwsachB639Lk0vbmQ0pkBpGJlv2Y6QACIXEU7pL2pqq6f/GiNx+ZwrUf+m/VKMTBqiZ8
bvAqn+1Yb1CkcKc1SyDcVFxa20e+zxg7LNLnnMHbZY7qFyOA0hH5BBE0Rt09ePrk+3n52NER2lTZ
WB66rrimpQC6ywj5Zgymd1c0PTLTbNeUE+pw5Tw3U6wurSXlhfXyNZWR2DiWyWXaRu09+iH7BtbA
nQVbktIwwx4yGLcdrqL1HEhFfPxcXhpGNRsSP24/tSWs2ccmpeTvxegiD6lmWHHmvduVxbmr6nvb
bt2bEUHUfUYxWHozimP0kntmrWejAP1ntnm0dzuFm2ImFGn2zq2oGBUMImLJc78oE8q54ZAsELaB
3A4GglRsikEJJ7zUpXtjqcZAtIT8ZURatqP/8aEnT2xxU0NVJCVyPXSpfwV2TCZ1le7jPq23pYuS
uAFgSmg7xnkBcpQUFI34jpjuXUR63ZXUqwOSU+R7EXW5P9PsVmYA1Scc4jOabnjWJFivVEjatlmZ
1l4SrV6nzxyuOP+ldPRIM9jHzTdllnS+5gkp19y/CW03+zlEhIIzkrMfUVBIkCAp9GS+87TwZ5Va
V3SbtyaSrcuQ0RyVOExdhDmrirLrugCct45W9nacaLhEk5kwWs/RAmrUFlMkHvGZF1/ScITx6PCT
oe9wVp/dZ5RiK1tT96EwdW6ybmLAUwJN/OuVxbS8Py8t2tLSMV1pSseTvxyRQ9OgMdRrY880dYTf
G5uXVPv+GkU3ecmz/Ogpou9hRPkb8hjTballTkKJ+d7nOoCesIRqxHAlCo8siMawwmPnsa1lofeo
PDc61CALdr0ezINtOy9tLtZjOWW3CgrWBfYg0r2qb1Z2mLZ3RCKRDeUWFHjXMUzC6zLu+8KBFG+F
aWkArah+fYbzrrDivdu3pFO0PT8X0E4ZdU7KFo2OW6dA/NCroSP2QqhbJTPG5oUJvd8rvjI2p1Pt
FrddGJao+7keI2XqOyttCapxomYXDgCNJhPrdja1L5Du9XVIoq2N22zx6YGIPGVG13zXU3OMPNS3
pnG1rG+0L3qCRJiWF/Fu5hBxpznhspMMwwF4CPoTJ96AHu23pA03KCUXUHnmzwfbCa5tHiO5oQRj
NDcd4V6ozacPXumz7dDWS/0S+Bsdm1XqDN4zNtrbZKqgU0hwZEAXOHjbp1B52AFbXR2wz4c4Ezx7
K7FhE8qQ22QwczRHmHSDDnNtGiWHDYxedYoyZsCadHbyQOyQsS+itkUJgbgavYt6jHHe0Plys03v
o8WMk2I+eG5S3UXoQWawFVsZYMZDJQnFLfvuQedeEcy1MmvfOlsar+LnFft3kM71t13vF67PL3/9
34n5EWh5f3dz/wnzc/u1ntKv+ccfAD+//dC/AD+CqkRAkYPkYyOk/CfgR3t/I4iXPFmlhHZNi833
H3wf72+cqU1Tu5ZrO5SAFD3/4Pvov7k0HJaOgJZaaPE/4vuYvJs/HnIE7iAhXEGYND4n+UuVmYsu
rrMwmQ/l3A2brkdn38nmNGm6ShMQ2QLpL1oiX60/c+H6ESh1mqAdosKgw+58eGF2A3QflbqOt7/7
KP9+0f2+k7AQlX59cZrllpkxb9OVzi/LJKV72ALamg5Gg39XS7myezNfq3a4TC3JGjKrwVjqvczo
5WYESJSO/Z/qy+Vb+PVFuB7fhpSchEzrs0T7XX3ZqgZRjWIcP7VVtBc9sz0G6ynDYD4U8IQl+cxZ
YN8RvfTjWwzzdqt6G9Dqi0h4iak/rKjxHwq2QyTddL0xmYKXTN/T9l0apb8G4sJqHuIb+etPz1Lq
zy+dQ5vlgSCjG8MX/MsJtusmN+onRC/K1vCru5dep+XWsu1D6rOQxCPLoZtFZ/B2S9u7VptFeunM
b5HgXbZGeh3GZVqyfNZz0pMeH9fMB9Hk8+8dEgV60x6yp94Ujygn61PkobLp/Tc+JJuAuPasc/6Z
Noy+tF4/0DkBXjdWyR5HP2PzzprWVsVuFbl4cuaDSdDVChU86ho7Ri9VIBPDqQR1rrwnjMCiajMT
GBxy44fxsJ20gRYLfhJRVhgT5NrNk9uR4F9fIHpnW0vXZg9hGLbimsDrfgP84ii78gGHzdUYg5Kg
O56TZg7fTN5syXF21zqyqId580StIXtPy3eNEZvxULVB67oHzk5I3ExQvPLICezCCm748kkuz66Z
KTnxFRUOeq8Zh3rMiRTEZK3WDZqOtZkEZ2QoW9MQHthAh6omfQ1yDdUn5BCW+pIjnhX8pMqKjwOn
wRUjyXBPk/09GORrwYiXIEsuFt9iogx2TKDbhl/pxeX7sJiAmMJpp/yeCtA/dIkSAp4DbxWqCz+O
cEwqfMZQ5TeazQ0qAjJu4u9QezxjJa1wnBoH38N7Lgv7RsdU4NSm18oJkZhD01y5jMVyb05RXTHA
bd5N5CihiwvKWCEPnvbtUDKHHNw1EETU45yOaVgSzqoNl0vJ5/fCGJ98tCSfd+kSLWeAtCQUHelt
+g7L87GSWGlcPbzgeHsnROkOHBL+h+S9hqdpV7Ze+5n32C0c3CokAUtDrqwJRZ8AkIMb556kQT70
dKMbiFLMql7QD75//h/Uj9C5wX+MSj6wiy/84IwpPJSHJpmtbQKbqw/7mhgPo17lQ/MkRTNs4NRz
KEy2kMLSXZ/3qLpyTH0Jmt+Kz06X3NYVR1JdBjdjnD6hoefUq0jT6bC0OK5HVkMd7RIX7pkF/1Dj
UR0MWtZENK3riExEohvvfJMLEZzuajAdUtUlqhUmE0cGiCPERHJ1eozln+8AqTA2qnx6kJiZ1oHH
lRrXihuzZ2CzfO8zWQuD0x9kPTDIHB6HOcPDjzYFBg+vJYEk0eR7E8INpqQmuR8q8OfjZjRCfcw5
KW18p97RUxPwMssrwz2LgaO78ZR/20f8hsmVdP1Ac3WgYsgH1MHWm+kra0pZspkW/tEww0rHHmoJ
PHRj2FOcMdpsRp4fbLsJNpSlFRK7yiUFwUBAyogzVqY6WYP9DWNftIjYsNhmxVNdO2tWjh9BB539
N8/rMECaUs26NBQ+kZlZMArBbewDQCyQtq8iLx8IisyeEGUTJZzyg1k+HWqizjZV4/GVuswTP5fx
QsD/bDIr2QmJYrUlzws8A+4SAhewFW10GKD5WRa/Cg8OGGXrEhjP+Gq+dwrNb4rhu66QLf8/ws5s
OW4k27JfBDMAjvE15olkkAxSYrzARErEPDhm4Ot7OVRtWbfK+vZDZiopMhgD4H78nL3Xro21i4fZ
9rt3DpuSO4WwtOWzqTquj9LP7hOiiY3m7UuR7GWDq7vquEkGfDIrFPhUxw6IAGS6D7phfdbMC5Ui
2tx63DuMsIBkk+u1SZ4o6eGlKOmulXJrL58IxlgdJ1O0BTX/xx6jl3pkjZiYLXkWz3rMsKTHB8+o
CNhRoeZFMBPvSrLKmPHo0ZDu8zzAM8FnhOnoe8F0uq3DddzyplRlThpIvRnLt3mIflv4ZuchvROs
Vm2XX0SVwh09nuwOCa7kYt9nevzeePKJObq9Xi4T9gYT/2z4MptNTKA6t0ZP7IPh/0qGCHBx+HO5
RGY4AOtMD7+bEtA98ZLwsvHNGqgf3fglGniGblWAUsfhOBjpt6mzAVUNmwcAOXQNZsotbmRPtg01
vI/tbRNCeBnVB0hBz/PdpCCG4KgBHkZvuSLWicRiHFb5tGkN8ysUuo4kNmLAwLUvgpyFAGsar4E3
1EMFgVqC3OLBwu5ojOwKwXG5MAGrcaWF6TezeH2jRQWKrjHFIdB8tnFQEbpZb2TfvS5XkfBZVqxw
/iWi9Amk19YN2CV0k49TKlN3o3AnnGcvk4nguCP7SLEuVgQP6SwlXNuIcHP02uXdzJCzjGG6q3vn
o+Cj800WlVwt0WVN6GjuGIDHihP5JR7Pgb+rcpJSQ/mFw9VfyyTDRRk3wYmUcC9nKZ4zEMI+76nW
qgfq6ZYX8bujfvOEjgRy0FMuinvFtopeeFopWHOv86nYuUZuMUNy9gaWZB12JYs897uPUaLNGGeF
IftOQtaBQWyxYRUgWpPktxXwPX0l35RBJvBEvXa7tNpKVJyr1iRvmK3PiaoNAZgqzZy5JnDszbJj
GxaLHbKrP0nU7Bpb2dxgH61taApWYL+BvHJIfMnvSx2gjVz3o842yWfCPN1kvS+IuFPxZi5kajH+
aCWbSpJy6p2a9Bv50kdludfcJiUExNBUAsY3WF3mJP0uxptZloTOSTyXIxfX5CK0xJvXY3ndstWy
DTr7PBwDwkpYyMw5Pxb6tMZzynvAeybQY/cxYCZVemjVFskhp02NXWjWKaRl7X0hUoQatv7XbcF7
Gpsms0YU/7T92U+XEsSIkWxJKK+gSfg6l0ULTwRtC7zGBBBasHdMAW6e2zwcpAqIe4etMXJDI794
FGmxjSulMVckO3e0Ob/78mDBkURfBXe55kJSkU0lZPDATh9q8ThJ7TeHkp67k1ulC9p0n3nmGc8w
96A1/ggzWA+VWlYX/hP8CiLuy+ruh6x2UvCD5iNhiET64o9d3oum09NNlRNsWxpBstZIxQlz6ith
8xSS8RSNrsrt4JY1MUEjCJZr1E2E5IU8mOVOv5lNdyvHYiGF/oP03IMJTrDVH99Kc/g8mEQX23Cg
St21PqOFNI1s3IaW9l4O2DoVs8X2uX7KWCNWzf/mvIHPGgRHzRY8FeZPgBoA8XJkEOFzEzWwQXR6
77Oq40er2eVtduNgP+/ExIssQBRFqKMbk1WZkbCjVJy7drIOfs77mTKsXWHyUjyY8KlEdrgycy4Y
CGhfTde9mBL4vIy5zYXL+5rYPxRDoBfzo9l9NGphTxLjHHvITayxm/bd8M4YCiJV/w1ekJJWMcHE
SNqzx5qEge2ppdAjvzH69tTvz3uEKSgfHR2AaObk167O7klSXCvtM1PeYjPwn8pk2UfLKyAN/eBC
07ac9I55z9sUyEfwF7REIGMsSErdRGRLrBF+ER2vwi40uFYbkevwiikR01Jla7D69AjxG22DbHrr
zPJXPodbbsoHmBZcRqqeK8f8upRBsfmRAVheL4txYni3pQZZFnFYo8xnEv0ZNxY/lhrUPWl9N8Ng
qz7Krmve/DpnhzO4RUTh3ao8vtIruycVpxpz37vj4xi9CYK6w5kyww/ZnXO9iEFQpF9L7es6rYlL
kD1ckLPbU4NXliwBseCOwMf2jciNu5uCO2vSDwwabNo9JaSjB6e4i79jI70DI2G9dPJnGaiUQVB7
1smY6ituuB0zJ/Y/VImwIRtGXyn6Z1Wizmr5nxnghxJHOPsR1YYHQ8o1PghF4GhR94eose9pzkZq
Tc5r5qfPaLxh+8XZHe82WVL1WsBfsxpjTZTArYv92wh3gomDc2b+cF92x1nj4Go63SOhwCdJCc6B
AkloYl8tK7vHDVVN6c6/KVA2rqriszy4mSEvWb32cYgufthfyQTgE82BdIegT7wy+aZK5BjCvmdb
StrICzLUFuCn5YXOB0WAvNQ4YUZV/Iex/css/nQxi8RcOueCZm66r7T0z3LtA9mGlhMozqv6jizG
LoSpq++oYoquec1l/eAWan9JsUUW8U9VLyCUvWUIuXg3qIeFQ1amem+8YX6INXib9th/lu09ZVKA
W0Yt49EziG8i+JJw3pEZfGWGyLwquwwRa4/sijstRJB6dDxjUbn7JvbLXdV86cHKmGKDxTr5Vkek
DT0VFrRXHLzN3+tY7cPSsg76xNPKodTmZEz0AxZR4xlHM+74hBJpMrs/lJp3y3G6XdOLHQzg71aA
Qe570PK1OucOEa6TEDo5R75TrI0vxMxax6G9VHoeP6DUPNNPpBAsvZ10Zu2gafJDxPZbqyPK9P1H
N2Pa4XB/lQacnMzJfhdEoewTrtzdU6qzxMj+Fs8Otp9o6PcWKXi8M7o6pcQloqIACM2wAemzHWcf
cr6r8CTB2vH9dLMUlaoHYDQc10tCqtYqB2U5dCrlMI1oyjwKQqOK31M7+OmW06UTtPk9jdLCdII3
hw0S0adGuGfKJjkHpF/kOGCkJdalZG5PP/XSVWB29AADjYRCcYhC8VRk/ndPpPsqJawiSe1053+a
JWppzHbUS2Gww+VEnFFXXNisL6FHJdbMGWQtpDYgL7jZbYf8N/RWvDPTL73mQ1LXuQu6GaONC06H
uF8vb1+5GcvT3yGOW5G6N2bYDUCtJCs8mEyvRgaDG7Ak9F4BIZ1QZtSn4YpHrdS3fe4ZO19zHh2l
xv/nX5Uy+ujFiLB/MGdjVYXQBhajrE7YlZW7ZL3GRUSuQ/8mlDd5eRKBSbFyqNXPLl/sAqXicY14
a441Jt4+fpJ96Ox0MuZPvVIrujaNekb5MLDniQHtYpBf/sWgk0AsL0J/LovT8q+/3+Llg0/KvfIH
LF/Vmogf1BElamGAkF6STfnPzyx/+ueb//mLnjQ9BlP8a/na8r/Ln/75mr888j9f/Od7/p9f+49H
jZn3wm6sp3+9vHx5kb2NwHb1z+9Znl7jkr7RMob7+xfL3wbkpUTJVNI11OrmvDx42vpW/u9viv+7
REF6FKWcTgYerUg4WgovEUbe1qgBBKxrqAknAZ2lOafKFrH8P2q9Z0zPchcYeXHyg8bcg/rdL5Zy
PbozAW53vJe4IjqQfGNDvC158s6pA+Jb0DJonRPP2z4tX1z+JdE0bEQISMgOkZjTBYMOE+BybRpE
1WGWeKflTyyn7imu9DVsAIJLDYSHZFLuyonUY62uzJPyDp6wvz+b5EvtNIcTZlPLr5T9two4cBzh
mgIe7jh9Ict3mPltjSzHMq0ne+5bXqDOUSQnTwvmX3Eo/f4QINHbOwU0x9iCjgjr5i3THP93N22T
iRyNmiTaMAFvFsKhMswq39pODtsI4XVfcpTHZkiuracH6V6aePGCQNUgWrXziUZpo0e7CWimFERm
8EaeuFcFN31MAYFBln7iLUn756ovXRy4BZyGDKNo7T8Gerl1Y2bo4WkAQ0UieZewoDFPaYwZoJ6n
4ZmOHlJnuMR4lch7IeA9SK+VsBxy2fDkt/3MkQYCqwkzdN3ZM6KrIHwadWZjXXhFx9gQ29QdUAi8
dkhqz0OGNqCTXrETwvtjTtaXV7jEXEjNpe+U//abDpWNbL9g3fQjURE4dy0qxGoPc+FqJ91jU6GR
LQEOQwbhuOKw8Eo0OjgpvCNjgoeiHTY9bApwUsO4GbrfmQH0ADOEYE7GFA+M6hbaSk0T0jt5RNiU
gZHhoB0I20G6UxOO9zTmrmSppgIkefiACBJAXGWkh3zBkEOitT1sGF3pFhuzjtCEOw5FS2qddRsg
P4G4MWqvDt9Jg7h9IEujxfxJss1PM+rZoHtRMScIV7HXMBH3BenwoUXPN58e+1wzDm4yYWSTpE6q
0BiLCDMbqKqUQLvJ/j37fgusi7SRIyPoTVMhPaZ7u4JCeDcwZ9GBQZDuv5oxbeiB+tgceoO+7XCp
WuFtSRPTV0bBJE6gBM0dDpmQwH/zDDivGAEMegSDIGA3Rc88UsYBAr4h8hCn7lHEnVJfR5AR1S1P
A0pTnB7nMG5viW+Wj+nsXvp2A+mbCj8tf9GPI3jZgrGpt/bRl+5GKI8FcsAvjoYH9Mh3i61xn1KJ
EfpM5maQgt9M6SEmNb8Kux3t1GgXhcaZwaj32NO75gIi17jWJW9hvDP1/mBjSHUH3H5202IFsI27
ZytJV2g96UOwKxoQ1UZj4M4Sw7vTRlfaCG9OgEpAsFg4kbyWjv+QG+4NJUSJLwcgrRE/Ndow3TS4
9Rxcaak4RN5q5Q+AStEaZ8u1akDhQw0hj7kiuQf+y7HwJQ7I5GAMuBjmSXSkOzqPbkuATIoNCegr
8ulwBIUqPmkNfeK5eugNcQYcx8UAX/zRihKMTyFzEkMlG4fV3muCC1murDPxuCpG7Rms0S+jq2jI
NiGXbUDTxngsxhAPHXENKl95XsF9Zmvu+0Mt3R/T6GZPpu3tVHeucOaGeCH5J/eJWlWHjtmcgKnS
RcjncRv4sVwlMzKtOXCutajqg+wUeTG6tVX+4CcwJadO9R5942no+4cpGRDos3ALSJf4xWdu1AyI
T+IdvSbczghpgX8Rzt3hGmsItJnpLRwju9kHqa5fiiyJHsxhOiaEKx7bPL0OIOFZOw1AdQ6Q32fR
W/Yr+XUFSv9+h7XkqreQSrsww9w9Oejw7TcMEl7A6aVs+q3WwRE0h/dp8q9Uchu/dxzG6DapUt5+
jptfwfxg58mN0Og9S90tHgbiKOn9lcEPl+EekQfmj7an3wveu3XEye/LE7iUtegBodkUJGkZ4psV
8rXCqlAxCgqmQxtj02RUkAScEXNmfVEMdbzqbwSaYM9yr3rAESdlE/Ps8Tlroi/8p9s4IMkCsJfX
4U2mipew0CQILDiWa+nhb5HUKlb3lUQjvQlZmiA0/Esn7U9L9TI0Ooy01pmUaBs0I0zJHpWKuCqr
W+sYd+J5n5htOaumPQY9FmgmhLa6pI0w2RF+oQErJhhea4LNQEZw3SOYr0p2Szj42XZ0tSsCvCfP
Eg+RTG+TxrLhl7Cl+o3Vm5+RSRlsyvqA3fQdpOYzjNNdSEqTLUK4LI4Nr8+gLG8ihKCNPKewJNyq
O1g9yea853ldHuLZ/GmM1dXIwosJEcEEgYwEh0b7XIIVJrozzvJnV88udUitBu0AVhuaDbmaDUUG
jWhTWSo8MHNfBGeuVc99SaAkBqBxm9T1u6aQ8/QjSFp9Vx+NeqjYxTLFyubRGTPrh8T7aREPz4md
pKC6/wg854sw6BsABp8MinF03zI+jm4kxJd7aJhh9BtvdhB92o2D2gAibGYz8YJVZGTuMZydU4V4
wQclYaTQLR1reKAHj/VJeT8NHqiFcHwfp77cCFqnmSe3KRgaawx/0U95mV6mMOPMCGxmQ8cTDrVK
hoZSOvsvWs6EgmWpVVQLjqqYSgoYubzxU8bKBh+l8fJfxRye2hLEwHjIGiI+Ewk+gkB2EWkYt+iK
JXSWLA8H5mwYUMyn7EFo9r5+aEfzMuC1xymgVytDpi+jPf2hJ/aDUmUjq+qrjs9ewmVYsF2BF/eO
U2mkWys/j3l+GDNMpX5znmcJ4chIyc5MveeJBoc72BEn7OHQ1ZbY4iSQ68xwr9aE4qbjKElTNL8E
eDfojpDoS3vN8Gt4mFslF24Tz90W2SN1dbiZnGbGuRvc5Sj/VECvnFYlaxmhA8FoK2EknsdJJxah
YDUoUD06xJm33vjZpPLTadj1C4uLUE8Zsdo0latLboxbgy63F+FOLt3L2AzfUY/ZuyCJtLFNuA4F
jJLUDj8GjWttgLka4LiCdIw6RQPnlXs2uakdbobOjcjucuRRc5M3MXE+krky6VkcLyJSXrWRIxUp
Qe/WIFC1GHSOE+2FDvezo4ENTTI2eqxDCBZTPnnIzEZivEwUSarzApcIkH8fcBxER15O3XBINCJl
xtTas/p9GUbwbocanu6q/+gKge0hh4pRj929ZIAajXyk8bUs5w99xCDbFuzp1dRfrCHfw2dm8GiR
VFP+QMLIhC3Jf3Q+jdNUOPYOUi04DtptbK5gOwXX/NB9TBFxCTo2bRcr2XpG+LAuYu0tzCzek0y+
aWBdnDh6y/V2g8xrRLFVo58funNi2vvBMdGtmk9pQN/E1cOKEV4MrY0ztDX3375PXwUu1ADIwYtu
Es3jkHtvFj05kX5aM/U1tZ7j0pWacs7CaR6DMpT7AaaDZVYfffeEfdj2jE85M3nlH/gVK+p1oPlQ
BWvc83b/qjN9X3nVsDPglTLjpSsmEY3lNrpLYa3wf23Vj3ns3ea//o7oGGLTGU1mtNHxGHQe/Eou
EJ1f4fDw6tFikm9kZWAU+lX35In+60fNqGI1QiyivsVndjUCouDXlbZ/UA/RkQ2fIm+bXKyGPByV
vPpfUxQYuN/m+aoeN5TTyuS/6psDfkcXee4qMMBTqGc1iuJ9Jtw3Tm9eualLGnP0zvwi3RlsSFXk
bCr+LDR89urP6u/4p8LXQFLxXmA4W75OkYo5c1snNCz0z+FQl9oKhuzy34rxLqcK5Dj7WuNihIvm
8/PqWyqCX9Sf1e3o8/gJ0OS6bw6ihDd3Nq0n1qE1VGlkovq3+uVFCza64hEw7jxXCaGUgtBBfsJI
zgi11n3u08IpuHGgoJB1xJfU71P+rAhkp3qudiOz7ZwHdxH7B/XLq7rbVuoFMLgW6XhkljySrqwe
Tj0v9Ws19XIUJEi9dh4DbXDIaUv9dOTpT7jPtgYgMvXXgIDW6u1RL0+9hf/3pfo8KxMpXEjfTM4c
JgQVHIO1crS2rN87mXC18bWGCdjkEgnEn9X3lMz7dedT59hilbQ4+Fa49Mu3x3C/CBNaBzxcCgrI
M9u1QR+LDgUWz536EkxTYL0gjvgWvEObueOEotfstNmXeigd5Vxu8GxouhOE8zmUSn/KFcX3+OVj
Nj+p71DPqSj/gIv715MK+aJ6wiACj+pX8SsecO+zUs9weYho4Neph3OG7sDDCMWsTKYXMvyGCNY+
YTtOAaG2/qmXDLEwUFxHk8ZijZy9FUz1CLaH0wrNtjeZdIQi/kY+fxPcVcmgGatZc6p9FOoa2/10
XQb4VZt8s93etJHLNbflbo7yW5iYsPNzHQsL4sUBeqiT4DVt6UXrBZeiF7UPSRCMe+QI35XfoABl
mj2T0qwAsStnsLGr1AbykOQiw1+g5gc2G/OZ08KnSoJl4O4+LTIIS3Kh9vkjmyTNMjUUseTNKrGN
mDmUm7qZSg7yTXEs5kNk5tFRhMUrsIdbMHuodcAnSmoc2g3ZqSn7Z/VP7ktzWymZmJKCNYiGTBVe
2u8gbDPBYhNZD1H0rWNH2cXul+aj+azt6QfekZ5JDS1qPVbWNSo2WyA3ELX7JubkQxQuWRxwzDIO
DGhfGRTeJ7t9TUPqodmmye7g/N8ImFoERnKM04/uWNhHbI01lg/EmACdIPRV1J5eqN+WdjfQMr5T
5VZpmxraJcExzKrUBIaGHYY5SL1mLA4T3oWDX5fQpipWP0FTeMqna9vBTU4ysDAZha2jRmZ6i4Ki
KcD91zGmqZDToznw/Is/pVcyrBXZB/qJra4h7HUY7h+H2jjoOQMkM9aBpARb2VY/isogDs9KCd+s
4lUtwEcZDFparyvXVqe/VsRqbxim3YOyo3stC4+sCMk9F8QHiTVjtQwnqZ0PBQrZVQEIgFhvCvA2
EPs5aJnEZmzDPk0VoA974ZTFzhx7qFuZdaxq/VyD9uCvyPUY1DDTNsvL0sLPjnnJ01yUVyVSsZVe
EQ7BfR2PUK30gF62ocbQg4HuLStfQ4wM3KiMIj2XcOuucLDE+vbWGoNul3OSmTCt7YuGoV+RVw0V
FnPnTl3ylUaqwzzYyc6WF2eyBQBRPlXMQeQcUDdqmIYAawwPLtUSYxX7SXdPfqm9z8H4BRPe2MY+
6UzqV8sR/YWTaqDVTDBwIPuKo059TfISwaQEcSQAax9/cxRU50rFHeBmReam5GBF8ZDM8bBpQu+c
w/6k9+W8Z6MHTm+gcdqRRNX71C1z/BSAM94jLid8PLEBJFFRoQi7wfrGic4ancS7dtSMRcmwL2x5
ywtazdEAO8+cgpOwzGwz9McMFO4m/mEHJVBxuhtYiXADk8i2H8YvKs5yOyWTuUfTcG6haAWj+VM3
GE5EA2ZcW4WQjXO664biKqLyi3l3tEJ54xMiVJ26QF67JroYTvLtZQ++T2kks9paTxpdZ3UvBB3X
tpaPb2hdIFQ5rAFGCgu05xBh6O3FN45GSJ8Q3i+vpCDsQkn6+mWcqgaKi0oqL3k+FHnrZo7vziAe
yIN6cTMkIngXEUokVIMNl1LCNuRHkO3U9NhyQEYxgjonWXzqoAGqcdEyNKgz5nKUH3fihxn+KuWC
+j/dKq/2bL+Afdwz7GFwww2ML/cRGso7WWEPSaHtdUaOaY+a3QGcYYwKNszMZ+jSXeAyEcBNQMz9
Lg2uo97RwCWMBQII3QNBVaZ+ycAkugiMH1lV3huSSNIIHZBSebF1UD0yLIPUSHeIGzh3uMwyL9sF
uf5Hzc8WYc7csw7zS89EdEP9tBICyYka4uNxwQ5tvBizBwfMZWY/hvTfRO+dZZKSXZVfRcW1UPjR
hzZE4L0YapswFnYZ2QU0dTGMdfrGDtjw29nvLk2rrIjjjyhsPiLVBrJ7lDxxhFXEUxoZRCg3Y6ZH
VPAK67EaOZOIlABfXA5E4M07jF2/EYiRV5ZAE4NQuddCwpqpwL2NUw8HfCF4hyVxDbnm7SrbvFhp
/zIz+qZ1yAXi9BzWiW5mEh8UlBF5vSWFvNl6pXitcNSeGLJt4rIbV46B0qPEhggY1noSpX1PHPOr
6ppPPWGGLGZqgIIsqLjnI/Cx1MuQqAT375hRov6P4EQjquuHDZqeFvZ9jWTeUzotNWbqak4PVgeB
jZlUznCuDhuIdf4+sXnnapeZttt+F4l3+yueGppfRfWtDc9xeSys7gwsEV2sGvllsfMwm8ZJV7LO
Rsks0sjdEC1K36QCvq43NaKRsLiriZ2jhuwjHKbtNMXfaijoeNV7Yw6vQH1o1nDe6CeuXhrBOJMq
55nrhshLTF2aReGqZmcdKpGq9H/Ww/xzGFmAyoTZp/QjFmGjCjd9luz/d12wUJ6t/+Fr0w0HwI+J
tBpnMbpz/v7fBM21yY2GBrY9LKHeE1EVDEWZ/ELkLDDQgm1DHHrIG9qIFuHxCYGqi3Yh6XiTCo2p
u5JH6S0L38jGrrRKMuZqKIn+0JSS0cW/pth8x+X/7GBUl3t25z2RJzAfezNqnYdJcMLRwRFkHec3
3Dk0tGjjSUjHHEBf5pD37X9/4fZ/y8n/vmzh2gav3f8PMxsyrjKvEuBuHNMOGQvHOBsPvot4VGNr
hl30kFbf5USaDY4vmwBEQ+BoUpqLMuGG4CSHKoBypUR/NymZD8wplrg0+aYI+SUbVYDNPt5bnH29
t+ts3r1lF6XBhm+bZLSMbQ1zyGtfB9wISJADLf5WZVOkrlMiZ+n7Cz6Pv1p7JXAgFwrBr5yuVFkf
Q82KrVa43AFuh7Ty6OkyBoN+rv7IeH6qtcz6/7xp4r+sSlwtvFBTOB42QP8/3zTP9VK31wS8gFgg
gKuC28yM0lUl0TLLHevX1mQstogpF3kEU5djadGOU1sLB5aLW/oOaxDZHoUGX9ncLeKYeaD0mmcW
D9eZSo5x2Tlt8TT3WHLXkR490yb9+Ktms8RbbzLHnTkiKXFDOEAbTuvnth/ZVKMjKLmQeMiVugP/
92vG/e9rRtgsGrgwPJSM/2VBCDuZmj6GuoOuN+YuJgI28EICWdgmci1kvtXHKLdZK3BH0RP04vMi
0tMEH2VMWBLBnlwoxEs+2dV8EdLFykq6IgTAOO+PTYXEcikYRjk9jygNSrWphFZ+nzzemcL3b0VG
gqGLfY6YXI5YjXYO8oEZkU/+uCpc7SRCMsexAmtjSCREs4XZcxpDmB9hMqLwyMYDyKBDMk+LDikZ
LHmym+roeBJtodrbrMjw93ZsERDI6/LCvoJLwhhI0D6KOYKDmEL9md71AO1ROL2lSBNmt3HwA7C7
Mq4igctOJXpyPnEz8TfouGmAWXC0be2vFel/BI7/uynE1N3/XsBcYWJaEbrnA6DS/8MWYneaqICX
1YeEQMNNT7G6b71k3JgWmp1ieHRmBxgYYNdNIcHtEBoDVyv6Zk+uOoTNMBXeJnXxVUpnVcjiHPk5
GKjQIdGWH9Li4kdtcvgvmF/9XZQa44hredX0kvhVw/ylD/NvNw7xj3a7oYlvpp99Q/1G7aG90vhg
Q61NZiioytKavMKmdEku6O7ElOE/lAGfh/MhlY7TCugNaX0Ub6Mp2+au9ha00QwiuRuefHfckht9
Jmha36W9ufHqwj4XxmCfbeSuaSryQ82YBPhBd+nz8RT4fc1XCuMYDKTb5/KpoVd3EGMGepkCIaCI
0VGTo53dVFDF7UzPtyxtmDfKu9Lgu9Kh2cmCp5Rhi5xNtCjQbfFbrfh1Ro2kijSnzr4zP9y1sD1W
tkUVuCiplr83KeRErT3rffhd5NjdEjLjzOb3UlCGeXV1NCaYddGFq8VnoYRbtWvf5qC+qHNxCKXH
TeojfL03Vsq7OppyihbQS+gNYVj8Ofj2z0CvNqndIentcdbOfr2nDXmRMxUXzPSBozHg9Ln8UMIg
Kn7CayPKNDv9tvrxWeb52dQjR3EB+nUsqMJn/zc5ou9hDftYKVXb6FcZdp+aqR5LoaR9i9QoLBHQ
R6D0Wdq2T7lSZnBAK70jtiLlJEr06aV23FuqoeBVqi5VcTYZjvflbImo/OJlMHNCexXof/VtnTp3
FD03nZ53nCNrqWBj9OHdmxvR6lACOiti7JTqdA8Lnq7ZwApi9oT23lLeZvT8sunXnjoKU8luG4SR
u6YTz15Q/gzUKoSvlQyNVr7H0vy53OBRXUWgg8fnKOlRABCyybzDvFZgEk5lzRm/ofEQMtGLvfqH
Fw5XW2gsNpx7oDYle/zaa0+rKeWw8yPi5lhkuPrLKMsXcmeuUNd4AxkltxyP/YbNn7TRAepIcNNo
nm8CAOKgpsmLUqsXsDfE4AatgJny3lDyx1LjB5PxGMXDpQt/0enXtOWyjUi2MGp2D2ZGmfDAYaLw
TwA1ngnz3VpzhUiiKH4OOUwjTwXGDAyumYy/dSDKz4DJbFsr14R+xNfEHI7T5A0HvPs0etzcIYWh
D3bwD2hZdOlLCRZtlRFqvrfm6GpztjxqqZNtQCwxAPQGwuvnTxsowGs600tO+4sW4QWbMbG07psX
SZajOtcxBtBxitF76lGOL54o2wpMwi5uY2tXRA3cKlP0W07o3ibFWNF12d5pNZIvnS7flP6ouqTk
t88Wg7u2QtiDSLM4uI1NNDfqJPiE1hSDeScsBRN5cEJVdhJpJXcpGXjzHDubetTFipTQB5Ou+T4i
dCEideSY41A/zf78EBVWusUCcwXEBB7FIjYmh1A/W7OOoAu8DLZqTq/hbrCb75Esro2t0WMo4byf
kKSJk+vig13+xNjQSIk80Uz9mQwvc4d87UDUj7mJHHFz/HI++e07zHOH/hJSlIEUFjJo1R8JPMo6
0A9llI7oFaWGjbU+I3kYDzKYtXPsJu6pnr+X/2nUV5Y/4ahjCFpDPSU2M9myj9sIAL2HGfH6wbJc
/xx0M7blQvyIpZ9i+geUDBly4xvkmlmMVM5hgy+Z88+hHObH0HUT2L+ZgXOkQ26eSYiuGhmRJbzu
NW1E+xz1JrDext4vz3J5FsJteBmi+YbEiQa+LGrEDzEjFW8yINzhzC4HYe9zr98T8BgdYbkw35Hp
JSORcm3H/Dq9jM+FrreHKqNxbjA83AoDHW+DQvDs5e+yQ15H2vMxdWvnXKkiJDBK9HRjM+4xmz1b
YdseBtvbuwYtlZS6k0HL+O4n+m4mKnw0zd9iSAjZ7FTgjgRNOUbGl0Scvsshd56jirgVFDLhrnRI
fRl744jpnGEOXcLzYFou0D3GhqzFrwGp6cTCxJjsdOQsAaaj3FkTZVHQS0/Ow/Rst9Nj0XC7RL5x
NfGOe3RM0A9CcDgACgYOd/LiE6Tcr24OcXcngbFH5NTvGyM7hd0EIy53OCUv7P8lN6cLBPwDhijr
ZDKuBQqnEwL75EgiJNpjnAv0CI20PXEsTDGZnDxWajYe0BHLY4RIeQ8Dtoy16RJRlMXRY4xCnGKF
FiiHsXhVUJoVjXFaFMBpgxMFpgrKLK0g5gwcnFAgECWOLNuWDnDaf4fY+5Ug7rKsWoXyZiCv/p1F
zhtskrelusj7qSQi29oPJuO8sG1+9iFqR49xH0ru7O7hPk/nsd3oys9AyA9tI6uly7NdpNHZOBJD
iqFqsolNq9PPSXFGlTy7MDOgcBTSjOtqbkZMa4OjPaKP2i3PchFMqxbRHOT4+jeIGk9GZDwaFnRE
hiqEwPiMv5rbUifVE9vHEOZ7Eosi6lkCnLSO0xltGoOG95rM1Ge1fS4acswvqPpr1n5eBTlSycsc
0P0lxeQ+KGmwjuycMr2+zTK/Kz2sUp9DMPn2MDYxShw3DZaAGBNkUM7kINE1H8Jpw65PKe3wSNWA
NKfMLk1AddliQhQpc7iKwEeZnRL6iisorIx7kT6nEtGZ1kmOVnxlMckQdKuv7ou2v484ubsxMZX0
CPJ02BvdcJvbuD+SC5SuYhE91NlQ7vRmt3i2FoHwWGMjqHXOoj06+60rcZYhpPwWVYimpKHPmQvO
t8CgvFXs5CejxfmalMqD6puHUZOPte7fQntmVmleOd3iDXGGm41yN8/i71lm3KuMoDrtlo50HBwH
70A93XsAmyvQHltzkldJZlQxORhN7MNygHaV2rhr3CfUEk8DqZC7vkHF1br1MVu6acoPSIp7HdRX
PaN/k4cTlgiH7mp5IoV8M2fiNVMNzUq5a7SEfgwYkfMQdRQt4mKb6KY46fcNzhf+Gw/0KieXiAMG
oetEl+lOBnTRTJCagUgZyGDJCIM/fTRQF6srYo4EvUjKSPLRqkeK6GG1NFvGgPOJ22c/XL/dJ3H9
E2vaMWS+gq+YKDg9gUL8f9g7k6VGmmxbv8qxmkdZNB6d2ak7kBSSkOjbhEkYJBB938fT38+dOpVV
v53BfYA7SEyAEoSkcN++91rfSnnQ3UUxIFcRM9VTGVEXORgGrIE82bwo3jqCKLpce1G/ILJDBD1c
BXCIIAHb3aM07QjWB1bb5kXWnqp/EBLE2gPo3cn6vGvah4zRNSYZat+Cpk2acqyPteoyaQkM9ib3
Pl+s60brrxKXCz1sUTp3rf+oRwmiWua34CEoMPUa40x6bZsO7CEemj7Yj5MNBTqaX0gbMgOoeLiE
J16eyE5MdAjc0aD7vIUa90lzCz3/JE1gBfmBveN8eSPM3tEhK5boEsS50ooU6hYPTTCnU0dEjR/h
u/GVN0afWnRV4TmnW/2kW+F3ra3ERqCfrLDv7GaX8BosmLcT4C3OnZAlvNgls3usbnLmraw+WF3m
PEi06MOQUdOySmXDDogqfFun5u1IsvIr8PZvw8QsIK/b3ojvHK84Eij9lYXZhSEbIAWdX6o3/SJb
2s+RzqklH+NM/Vu7A5BYf+15iD7KoZLTR7FWBMW29UVhmcjFHKFz0DhOGpeOHwoSRrVpF49EnaZD
Iw42QFxcLOm36oh4KB0iLexgYBbxTjB0V1/WYhmwYjx4mffuzf41PahA1ksxPFsdTqvUWvEMSOtQ
Fb2VZJ4H60DUcreeM3lg/1nLIl7oqUrf/Dl796L4q4ydhm50jZN6KHehG5Z7ktqXmJM8InGWww7f
BEiy2Zooqq1DXQ0ccKTnroMDtx0bYPSYVuR5XB5J7IXjNTUZvySLtzLleanIH1f++tR6hyqFYVA6
PNT5qI7ZtaMY0mPV5xt39B+VcUo5MAz5pmoW7ak0kSZhp1YNONW3NmXV7HaYUvoJ9w1ABXSlEZZf
Cr9C6qlATGWQxAacP8y1hhkqywyLTA0AlD9HlyFXIeovwx2R0spTB1xHgqj3k37ROjZ1L5X9CH0M
7/Od418Pa38oKrPcGGhPLpLOQIzleExxkvyULHHJ1vI0CIcXwz7D5rswBCF9VgdZLnUczmMI/zHp
atfj6tz3NUHMtnSVaT3wy876vchVNuMMOvWE1WktwnPOa90mc4gDppUh5n0dI2nViZsKhLUze15F
5YjVk4WdqPQD7LRzTmwMoarIHoApbtVDECkr7hQ2ryLW8adzcWuzuOnmkt2VFSktOCw2Ate+S4NW
7ygOQJ0GTbjcGouBAAPXBQSmkhwZHega/LgIs8ZJGUSn6CjsgaNRv8PqqZU3asCpDrnmiG/Pci8H
LWPOTve9LapXq9eIrluvu4kLVbluQ5d5pd3Mw976GPz5kWxacocFBjVQiyDA9QnfovNZYYPY94V7
WYM3ZaBGI79eyBqvwg9RxfQedFOmCRwVpmMZtOXKFM95ZOvbYhoxlsiOjw2tireMV17Smz65Pt6D
mSWUvOfvKtPQf7oZF10Fkia/TRNUQh5VUyUthsqzrJwnMagqVrRHXzSvauS2EOBH4O3yuvrGZaqv
d2MBIwgpPI0xP5MqBTiFfkrMp2yJyZZzFA8fbrjezOi2p8p97Jv5WeRl4GbO4xSSaVfZB0+eXwda
FajG8GxJrkMYaVVQSJeXHDc7DWZZHrw6T2o6vIZJi4j3rDJaPkmF4LzZ4Djwf3a+tG5vu4HpMdPM
vXRjqqsLlP1eNHBISxPpUvYkIv6UKm0u/AENXdhvclneNT3Ls7rkSF6lhJdDDTkoGog7gdZJB1xv
DvnyDDYMLyZvLiu9TWz9sxy4LjUt3o8OK6dfQDuQnWPPReuq+8g+5JbsZdGHBllZjTB/RtIG1Fgk
UY70RA2rdglj9kFNetVriNSCWT3Un6ZlmN/WJNW4zCY695FBEzuLrJEqnZVp8LDLob++mOcCBDY9
e03XvkYx/urD6Y52GAOHjDQhSOcOl0dNA0O9G7QWyq26LlQPQWPAwsiHH0h/8rDo7r2smRFtZjs1
uVADrN5+D73+QXmJfKzNRNwQirfCZp49soYw4DzHs4akAWx5ST1M75HHKmgabvLc3jJq5MdntKCa
HKKFHoe4B3hyaCSCMZDtjHm9jOQbsib+lbKRyacFT4Ez6AWxR7e+J729LLxGzuLbUTMlkYbiAbU3
hZCMVGHH85B8YuXOb2U9ZlXzjvSnQPoFYUPI3pestAxKT/Usp7F4mag7vZmGj7IqGk8uWCkepc5c
stPYxTLw5hx9w+G8iOhbzvqSGH3K2lzXY3pQP8uWU921ZpKats0jB//vEjDybtbck8crT943xuJC
ruOs+rTtDnlHnpnsAc2oTlS/eY4MBKfMJOTUBf2Zs9Wp9pjg1vsU72FDuspejjCRmjHz8nhZivYW
e/OvjsPt2vhPWB8YXNDLQFFvXmV5/EtdQ41hTHt3bjGsuFUQVUvg9ThMJKNGWuKcueLt70W3ykjr
SQO+dPO62mdOkwIXk3/AW0KZIa9Mb8zfaBzpK+dgtVIMDLQNIO0ZhdKcmvLJeFYjjrUASlA7D0v8
NHyRmkjYm2DvCd1rfDlvJUfqjU/rAj4D46WSfAy3fEuK6TbxF+yWETmeHG4ALDYW2mPln9Q8lhWz
ZucsuvJykTCBwgWbXs8HmTpXCc4N8s26gF7b9rI7JcsWZmTJbun6vXIVynoukSgEq8D+Kh2ISjZi
gwjMRUrLmIzrAPkUbk3tSO7a1sEVFJRQB3d0OrnIubAY+5zsWdyZEfMyXSPqSWB2nmpxtKLqWwkG
kNgzMyVBdrKifvfWkg+Mory4TdaBAiVy3vDCHOVTxkr3S/eXvTzOJNJbK7riNnapjuXwW656aQ2C
PuWUmjWRtZnm/FP2IKeBGlI5uNk/niNYOpAceF97GdZgHa+PrNNrWr8DPtE1tC8mhyRG9SfE40zb
uwSsWpGMYscPaoKh3puzFz4qrgWxfx57JOpf+MQVTICs1odtZptv/sJxKee6Sir66V603s8ag7MG
ehHfhy3AMaQ28atGneYgBsbTInCbc4RowDI39xBeidfkpe2gNi5+jT92gL6oYSTmbaGKFZxQt2Xp
4aONv+UzKn9bbLWcyKSjozMZiciedCHMHdOzemPb5BzQQQaODdhWtvl1DqbGrmyLzyFPrmTltBK2
h0QRuGaa4Couee8wVnnWDdowIR7RwpiIYllfmgEDrkujw5GFhG0KA37HelZrBmlcgEhSBE0Z/skN
PpZz2M572uIBD5eDHsP0H1s8lc08kDjXefRyyTklV442aQVeeEu1kWGp4LRLeqgkX9AmYrwjHQ5F
2xMXEe00MCZbc2QhKb6RjtLcDd2LwQAJKU9gQhpu7X6EpIqS3AHthRpj/O2k6UG+3dWamKUJv25I
92oe4ui4/nOXkRIlmCoz9dhDym//hiR+WofiMhVxvPW8Mjwx0wSxqzk72QNXyAIvsfeco64VqsCQ
pvgY3uKusjFLFdSQ6vqJLRcDB23eTZEXUPLX6FLWXsJlHlpH6/U8ZeG2S1pUfO7T0nQ1Mu4n1UxQ
fQytIyl8GM0HBcdo8wW1bdah9sQPNGYso54fc4a23FOcVwRG8c5Z2Wwc04v23eMq2LqzDGdW4Q3Y
Nb4XAQAp07CeNrb9EDMB35Taepx73gNlycau+6Oxr7LjIDEvhVtdaQOYa8aUxHV+KZd62GTIS3ye
czKKA49Dql0nlzFOXc8b2QpWfF3+ZDbkECXfPSci2vD1Nh9Z4KuQNmTMOmSFDdt10jNUOMXGwByN
rHam7yB40UHIrW6qn3uWZNlZKQjX4d14bDgZuT6iP8TD3+oA3a/dg2UNz+M0k9fI65PB1jwoxlLI
uERjajtBqp6nOeZ4jvh24oDhOtlXVlcXS65TAoIyF66U+spGPeqy1yUp3s2YJYLp3AifUmetQ7Jl
uogzNEw6SROIGiHXlDvnJNQXJHXirpCKD8KRrhuozcxrkmvhocFqV3RwhRRP1YRzlDZXJc3ZYGRr
iRZHkP5C962hS7rT/XCnJBe943HytKNLhyJl2/isx+H65VLYos3B9VK6ZQmhi2pUX4tfRYMbw26h
ALUuP29OSRcwgMtTRAZKPBQ7aOmWiONpF3L1i5xcF9tSKobOGN/TvtsOCQ/Zbd8sk4GsjSR3K3dy
ORNT5J3EYQDS2PxQTWjfmtAD1UDhpW6oSl4UXCXJmiutGh/kvtmgQadxP5whVGEjl0f4lOmQa3CZ
d1H+uxpe1BKq1rMyfUscCR6t0VIKCNgEoiT0B5xxbjaEDl25zF73HPPftNgOjKK+i5uv0Rve64a5
ukccC7p6SrYEVd2WONyn3MouOyHFSSw0ChVCMV5DntzSf32Tp7sy8o9eQh4JQh2rdGjywJ1cL80x
lngAoPYu+uW9qP2zpoWHwsg+FJSj0FjhIOlSLKF1aKXoIwq9R7+nAgstKjCP5Vx2v1ygAErTMa3x
iaCPXygOae7NG9XmrBn1bPETHvzRTY4KDKWUXsTZWRH7gBIOyOFf5iCi9aLsC8kTlVE4hBvRZF8K
LGQ77Ch+Ze3YgV+GVHylXf4kAUZy29QrkOagYD+9qrtCRPmpxnWo/Q5LV7+sHnUQ1J0atovkNtDl
lJqhsUdt2THZjeXF1/bVIxbNCzUANlwmdjRoNsL3b2EB3oTI/QJMGSy1EZr3PnyQx6d5pryvADIx
kqSZN7qSYEV1WEiJ3yCKKyfzze1aal+qOWw60k48j7Snhi0TEoSsNq+70aGEL1sPjbWE64wROhnm
c5iKhv2I+G2r3qQMRkfyIRzSo8maYhB/P8SoZ+Wzz5sbERcDyKKvL2kTXkqtEu6Fo6r91Nmt0q6T
IpTxvBnvEhKV8H3i/2oRPiLMtgA0IdFNDrPIDn3qvBgmSzJq049YSmpjoyXb22RESh1itd69x5n2
lIz1S294zY7xztZ3+mu0ZgjhJUpMntJmiUTC7yc2InmVPd+RUIeAJta6l+31qnvsBJprdbzpJWlM
jVGHwfy0RQkX3P7MiZw6axInIU82sjuasAOWHTwGaybLVJ4+c77tSvuslIIIpCHp6N2Au7+KqxWp
gMX5TNjNCVony2jpvssLIi2Qppn4amQVrQRwWUel5a7Ja3OTthwoCvmHxrIC6Icb7ei0RRmEswcl
xOjuFL8rW9muE2+Pbt7jBGjC7mPcGjhIw7vKirmWQ21fLhinTUZW23rAuGk6j7I7vlbuZ6m175Jo
Jc+MDD6e8LQcm7y5lUyRKrEvV5oeNJGpGWeySlv/AWzpL1yE+DBZyVnuWFdui1V/VOzDXD58X7uc
dQI+mwwPMfnl9HdGvziEYOKr7kwT8111WYyZlSPuVg6i7VNFnx/jaYIMEKC4fAqXNat5yOO9J8U8
VRVaDFAQwXDUsvLyOdfVVF1JKOXBU125q6TryTOY6j3RozhZVC8kP/+2ZP9UPstevV4VtXdya8Z1
q/O7mBpsMkh09eJ7kbQ4VxB5NN/Jl8eyCYYilntmuWcY4PA+5NUg375kZtO41Ie8pqK5x8LHhs4Y
T37bpESbcWlsGllZyadZVcSyna7O17PLRa9oRfLeC3Q41OKUzOoE2INXwHmcnUkj48DEDo7nKOsh
7w1zikiiJuxu0aRvk862pZGSyXmYU8MbvuRXm9BwWlYOBTecGp6JVZbanmzfw7q8cWb8alLluQ4o
rtvGu1c7yYjKB9yRTinPfD+tqUR4i746AAuLtYAPH8FsY4karrJyeJVrjdr7CQO6thAeBehExbKX
KLYBOc7GjJLvEA7GxtaTs1HDNkzK+ldfPSyW/agIUrLodaz1LS/9Mw48iR8k8JCA+pf+Wu/i11qz
Pus7sc9EBXS75gWVVYXabDQPN+iy7JFEeqEsVWX3wrzugCVAwR8v0nK6wCZ1g0T/uZv8eYO7/rGc
7uOCSTKWiMfGNC0GiSlLV/am6lutFBpp6Zuks5+qtpl+unGGQTPAtnE2mpH1o4L8/0Tjx6X++sff
3j8x5e6Srm+T3/1/wImF6Vv/poHbvffv//VVQq9frt8L/udNlr/HVfH+v/ynfxKNffF3IdnENoRi
37JsH2bw9NX1//gbDXXr7zqLp4tmTjcN4fGt/0Eau/I72F9QEzLudR1UXf+DNLb+7iCoJIOZzCD5
f72//Z///g9B2A+LOvqqbn+ErP8hEDP0v2gW+YLl+iZOOh6GYfHr/qJwHSn2Z1yIJy1xz3m1mJtp
ITDVJfk6D+PnqV239bxCTMhmczdoDxkCyG01GPMuBhpG5vtEjKLubEv6H9t5YazcEKKEcVVc0H/U
TroYupMQp7KNWisg2T2eyuRMnCToM7bnUYKf2v5jbhDkrV01bQpChi1v3YnFOPqxT2nl+N5ptQr/
1CG32+GD5hKS+I7asZ9ru8gYOgNjaXXNOY2S8qFu/fmgie3MAnla9GRnu8T8qW+ZERSMn//U0E4l
DTfq9pWWPftsSfDK4YCoD5HigLRhgYjKtTiKI8CgbAKGy/F5++fO6hvqQyLvom79+QFL2bHN2OT9
zTQPi/Y7pnjCp4FccdXz4qw+MBArzi2e+6OdyohnYrh8gPWnn1s9w/HM5VyyMpiJDKJtkWts03XN
0Tz4MFd8X7sbmgTnVngpMHkAwKD+99D5nP98SA1EmI6TeaSeh2gkw2S0dyPs6I1pm/U5cZLLJhzB
pVwXjj1t4W+mBygOyGba4tacvN9Oja9nbNYpcPT8Vw4ydRcn9RtHOXIpF/cunNJ2xwTCI27eK89d
VTp4wNyd52mvgxejKBkhOzR09w1/Xo+VU1xaHkbcqR1cRCaNeRX1pnE1T6iGIeMS3+FHjr5PW/Ib
AcJRN1sbJo7RLLGg8aW2fFNgl1ejn4MmWYurqWP7d8W5Ta3hMlyGIO3NjwjBEoGMFDLoRswrwko4
vbd9CDqvsq7q1iZIFPAUsevjA/jG3Zz5C808ohEY3WubCErtlTm2vDv7Nd9PxGQRXG/h1ywLaA3S
MVi048GaolEwEcIoY7dYh0SjURUSfEeCJVmxKFFL4u7ILmPaN8000OfKvtRR0R9cb31W3/PriWeP
UqSQ6hh1Byd1YJq02sHgT79avAXLiHzUfRc/j5q57Nsk3qvvrfIOuP5uFhPmQayvT04Etr8XPfKD
rFwv24k/a3ISng87P/im9ttd+2i/Lo1xmgy0P/YyXDkDvTAozFD7adC4+87p/uNrU/tKCOd10kdM
m7O4OGumD1JYa/cmTepTS24qoWuyl65uqi/++QBOM9CosTcsgFhzJbXJEPzmtF/O6jNTQppAbqHZ
BupPoAggAS3B+tXerXb0NIM5ZYUSJtKOzU8oOa3SoLGc2zwydpY+LGB9cm2fReO1lfmELdmc5/y+
FTuzIVAaU44wCN66zZBenGjrITmk14OYozhN5jJC6qEk700PQ/pk4OFXN8EnS7NPddTBmqzb31hZ
xpOQeZmm/DDl78LmlUODi4NECm6KzuG5gIPSEZZwVF/y2waIqAHyobU4FbAklEhiJjRZNeKLycFb
peMMDdomoy/rN117ykwwWSQd/UZjNAaxZTanVH5YEqT/6pb62oxYKs0gEHSGxqQu9Gxc/c6x6J0E
kLi/0oAg3dkN/XcL8xpniLo/qYe0FtG7kbQGBaOMdx8mQa9k1rawmtoTc85dYs3TcfHdBrgZBC62
MY4zJWm7M2/sLTIkk8luhS47AgjgaiNrA12Q+oRqrj4h0CCCKtyTeUIOn17qpz5Fh2sl0x7LyDEp
GQCBJd0XGhjJMe2fLBma23jevDer8tEJedKTsek5cU4c/uj+UcrqZcBWycvYW/5uShyoQ4vlM58j
ODhCQzo28d5OtE/akj4pNTiAS/uo2dpmlLGhjuJ2qZsKn9X9i+s1NTSyvQSodqXpMbmwc3FSb4DF
puekbnVVdd/rjBAUrSrxoFg5dsJ25cuI73CQmxfpNUi96H4XtAV2iczx1mS2t8A6QxRvOzOZs5aT
OZq/TdfVA3uAOmWt3Z2bj+GpmTrrCDJo6aiNvyL8FKcGcQqCEQI9Ti4tK67U0ifDYzZiaxt7zncC
JI8sb+7JeZHWVQ1eVN0bBeayC0MkDmE6BC6GwqM3mQl8+x4JzUVTLt4FQwJa0CyHgbcs2k5bxYuZ
w7mex4u//O3qU5CBxOBwfrtautj7eRoISYNeTUyIelLUBzo7JV195zI3l4+ppF23pjBUxGghK62B
FFWrr5/MIiE9FLFSrvPuyOQblKb3bl1WF5igPwRhw0Q0ZuJ/ounpWtWRDse+68uBoLH2ckIAdqCX
E28Gji3B4KcgGciKQWckBiltcxMScVOjnU+6zlzDTk6LDLnVx/hB71kghoIkTD+dMFHPLjQIe/yR
vykNHPAbFrCq1AE6I1cJ/K2T+vVFDM23lyCzIl0ZfSYMjh32grqtcZwCnPvDrlO31Ne6dbjTo7ZH
485ipz4oLt2fT3W55BUJKrIoclsAFBF761Af1dUf6QargbqpPni+7VP+u7QhRH9JpAkAB1022SFG
ntSH3hi6gwmrWK1BxcqSHvcx3VpUOYjgbrTaWYNe6G/q96r1Vj2Wv3y6hrp2KJ0CRoJHQehvjbD3
LmAzoZMaG2nr9PKXjobDZuwn/aQ+0LwQu67gGan0SFwabgPAvLe/C+ovbJFajP9f261lPR/N8lEL
HQldke/MWERBZcLoRlTFZfoDvSMTFekJ5Tjxx1yDSBE0EpdBKcfG3pyi15zGMoKJIPE4BXWuycLc
WIgOqi47KHSdKfl8P7g7dZNIp3/i9v582yiOwGStiz/fU3dVdyCbrr5wxzcrx3zlTql9nKQHRX7m
yScFl1dz+vPpzy2QmhfWxNLeOJFBbAF3rrKInoJ6HmuAiuM5baoDglH7YPEXl2Y5n0Sa65fp6K6X
9uBfjNAqD5FbLEHSll+4X4yToVnGqamrdU8r/Y4hXEUEsVmd1K1U3iqTllGFuqm++Oc+/9vX3G6e
kI9H2fbPndWtonTbo9GMctD37z/+z6fqloOV7+eXD3OjbTUNVIa69GpIstONutm0TmlsvZkJj1kV
qWy47oa5Qh2n50d8xSyL/9pC/3yqbo2r7HCpb6vP1Tb759PCahCQrqRmzy16VEOf6bOy5Zhy82nH
BQKl+nyS15EtcEoVHQotvDst8wM+gCgHke31g3ccm2k7WfVwqT7MLqDKhR0ZfWXS7WqjngmRcD12
ZJbo0yKpkSEKre6YjFl4WKKOsf5RLDwbcOnndatuzr7cCnPNqE5//da/3SsZmIwFc8EDV/cqg0Gv
6ouVAfMalLL66OTVoG6pD0Ohd//8Tp05K6JveSdOLQ3pevLmKi8UBmdVQb4tN1Hxcrn++SlmR95C
7c5jfo6Qj++qhrMAlsKWdf3nh//7V/78yDChPFI/UX1txleAgoKJDF/+y73iJfaWn+/83FS//eeB
qLuqz5PG5V7q85/f+OdH6Snec5OuaHl23YUF4l9/2F8exc/D/vPtPz/9/+FrVXFO3UZvxz0HoYuV
Jk3HeTQha92EBYLTw1qP+rQ8oiZiZk5k8242mmvBdGDXT4xUxrV8ThM80ZVfP2e4DShmVyg5rS4O
Rujedtlc/+Io/E2J/t67cROssZmSZ6iV+wofw9aoRLQtTBvqWBc/zXap74Y0C08OZjURw0woQtsC
L47CPE/8ft9X/aNVJew0Xkf+LzvKxhnHx3XyEM02+gupYuumxzCCLO0clelZi5MWfWmJn1L+mWLm
FDAN3T7X2Pgcd99PC2Ed1KfbuU+lFqvvdmknIQBtnR8QTH2FTpxw+UI/Ydz5avZzEjjOLw+pKuEC
6OMBFGxF2+6X2UDSyDRi3I/VTNY53bvtCs7owh2cExliUKG77IQ+nFFUJ86oxQeWvuQ19vryOo4/
p+Uj98NDaqGhHVNt3EdlDH8N4rdrxRfwXXnTV/MpsqyD1dc3mH2R80RyQBcNn8SNwFHHfWKGdCRS
p9xHLSe3oe1f4CR84qprHdnAKBb2Vv4rNOzlPpvDPdJcu12qTVcXGpMuJ4hz6yML8zuCqLJnYGk6
YWgDJRdd8fwdnDTD8JZZZKLfNosLEjexEBQtrsRulJw4CMzZokdYfU8nH93vLipgDGiC0fSlFpgq
TtmHuWVgUTjg0yOGp20u/IPv9e/62sW7uY2eu9lPzxn8LShYQ7+rOT4GpTEe0N2j+ijsYG5Fvk/q
uNwalvdO/9A4pezUW4Gkd6/HyeM6G0+hS75vbWpXq0MBWsBWLW3HOMw9AQY6IG4MDNZxihCETq04
WAQg03AU94nwHrw6v558xiRphOy7N6KboUsPiM2Ydppa4NPYIPckzA+JgwWeXjS5lcNlmaThpzZ2
l/wDWZKhze+mVoabssB18B23a8wymTQrKhFAwFW6HhgYnwCa3vhJizI26tuT7qaXpI0sNz5ZhBeF
ll/XDUNKXFcBYCvwHrVzGJtmZ1SELosJPjgqdms/m4h2B38CpoJcMsKy2fX9B1ZUtmndnS+m+kWD
C7q6Iyn20Ax30Ci3dkGuZln29pUHZw66WtxscHunZ2GO1qEZUWxtiVbSmcOQ9l7a2a/Gsj/szr4X
2C1/1V31UrNEbZcxQ4/WYICZ5rU9mOs0Xun6FXzwhaAATpHCrFruhb8vtzYhKodroEU4JHtYHcad
Uw3d7VJ+62vyUC2dc5aOLX2OWfse3ctG97P7ltlzE82CBpb2Ca3tGQnNPo/jow95H3EFwNgicvpD
lqP5WzKZGjJ2n2Gc27tQ+A+223TH5jyknaD3X1W0+Rv8tgMTcCZKwNBFyOVmn1a6WpR5HjwzmvbF
GOLHM9EHhsMXRW66Ech4CcbCbVCMXdDjtU8Gks+YZJ8KL573lZ1eN6HRB+AS3qqMEIfQx74Qk4hg
MWvcuQ1FaE/fx6zLdp/F4UsRjsRNOWm2tfNjPIFucZED5T0jDJc86b4R50x3mztkpxbDLga7btZ9
Tj0h5SFrFBLxYghwhx1rMXOK7rvrMp1uo9Fy9oNzmCoPaQ8SAN9BPOSZ+mfimGd7sWAyTsn7ih9O
eDGCRRNjYsf7a1/64xXohGertYm2IA5kv4w80ebzOObfNfDbjee3oGJJhbY13r71O20K/qZR59kx
YNyHM27l6tGISYogueETNmy0rdaYnFCB+D4WVvFQODA4fX/nGQaYQveyswrn0FX5/bgYSM6FQyxp
1IO1REUMrNPa1WndB7Gx1kEyvw/R9MYwbeuv01Mf5Sf6V7C1u/zBT8YnDX3rhoieYO7i86LNN6Xp
fIwlqSIsNZjCoFg6VtAQMF7JJI9Z/0beoO8mY/z2kL1l8ajTlHPHfbny9iPvghlDvV4b8glCQITg
B25VPPvQ0jIRYu4t/C0ZJCC4rNIE786wax6Sj3oKvLxqcE+Nhyljejc0bbeJOHriBdzlh9wfrnL8
ygG0xgQVtGiQOhjSVMpYMfnFfKrE3UNUFiTPj6HrMXz5NdcFuPwkJkmrA7dnvo1uQ8pZnblH+lA1
mSOdM4jrqEvINIsq3hsL4yj0oH0bgWRwsu2qxa/CvoISdj3XHu1rUHMHEQ6vwspOxER5e8Cs58Fx
nGujxOyiQ5iOfDHus9y7pt/s7eHEzRzRfCastIc3yVLfNblxZBdupM5tn7qJFZjp+kLGOjKutHcC
ohTKXUzRuJnGCrbkhCI8qexNR4/diud3YQodQpos0fLnNl4ZAGnml1ndRgAGJGIO2aNYWAqfncw8
d+9IuZ/Eqr33zMxPcILarbGO0Hfn9noJS5OyIL6xRuMKl3p5sOubojRuvbUFx+unzX7U5mCV3OCo
j4yLRbAYx2GzH0brqW9iYkli9mUaCPdCs54QpBJ+AiL7ro7K4dCWqUWbR7sXlbEGBTqgcUSkMvT4
lGKgUowQAWPFPiGefXebtXziggCYh/Uy0dFwoa5F1wHuz3UvlmhhdRC5wAzrnrUyii+qqrYJ4sJ5
jKCOeI4bKj/QJa77VGctftT41k3QHFej+GBUTfxTCxo0gRSCNZOwBHqBceoFGEEzOHhMgJEZ/Dbi
+REFOlb1tAE2Gbak0zV4Glu/w9TYUMGO5r1hWyc7Sq9XF9uuZvWBHkPeq8my3xkpFoqx/MgrfE92
005bTMAbmr/jxrK99zBF1eOblIDkFN3oS1tsZqRzo+UeUm8MIruKvjhz0MXHw+S/tFp579fwuAyR
LLSEwYIkp6msDhMyqpOZShGErvtBRg5NPUz3nHLZqLnqWkNjhcPtMC1ITmYRAS03lkcOew+ViWJh
SowAojZdMiLQHOFfxfIYshb3NqdOIlXGHXysFYhIfWckunHGObCpS+3cpbCujJasK91F2gCxs77D
FU+v2UNhGWHawB42b9umOtMSjxsUf2XrcubTfmkuHbiOs9c2E1DQqszb020qbyMyh27Iop77yn9j
OUKkQjG/r3vDD3K8FNdjm51bXT/5Pjt4YkSw3sdyDpAWMoGZAleyrCpzua/xY966Fp57XTOIi08d
3HAJCkcC/1pyd9J0bwxHM6L1VRbVWYo7XZu8goE9aacP5e8qFZ+JRq2VuwPeAUqrzZTr8w0hjUE2
PZaUhAezqp3AyYeLetLjbVUaZN2yNLAg+vrd1M+XcdaYN6tnXziC3m4+AYoqOOvawPS3nGG3OImv
MxHjMeHHbqqRBqUvMxA1HUEyKdi7NBEtXss2PViAALZ9XiNUnndOboltbybwwpncsHd8DGRu7Vfp
RUtMuB6Q3C9TPPwUWvF30kFrMgDgpdeUkeHRLup7y3lwfcN4DFsDL+LU7X0pkEdOaTfNazfSOB96
81mYFPe+a90Vkf1SW92OBt6d4Tm4pZsSZLqBzmPuUJKB7LvHF4lBsrAg7vCMLzGJkUYYoUGoh2M+
n8chG8Dy6jST53v0FToAiKnYufPJHWL45IV52zPo3Pb6/NsuvQWqy4SMaeBLWgjcRUfNDiCFc0Fo
BpME2pBoxdhH696GiMmcUa8QQmu8+wtzMaxgxYAIr1zYbSZSg5ainUmcLD6t0jXI63IdzmMeid+J
hny0MU9N84UMqt83WAABIQ9Ya/xjhR8HJznTQdhU9dEIG8RlLmCJHGw5pxyBwoIwZKu4yh1+c17Z
NTZ81P2TdaMPbFqIeoI6WdNdJhOL02R4A6Ycba0hWQ9x5ry2fTqw4HlBWEElNdrh3Zn7x2zw70RD
V72RvH6jxWq3Bm1nJBtrmd8XmMxs0/7LWKTIlVxJimmczbDWHNfipeCdPQU00s4QiWKuVMy5HQ2g
wvMvslaTf6WJWS69CeuDO+qHqSvGU3Uek+TDTuDCjWg7Uds+T+n03a7sSvZs751o/BLLel1k8gV0
6gteM45t/5e9M1tuG9m27RdhX7QJ4JUN2EiiOou29IKgZAt9j0T39WckXRHH21Xhinuf70MxVJIl
gkAikbnWnGPaRGnC1wtGv3rxGp4fc+F/zRZjV7vDDwnpzIzh00QwYQeY2QQyHSKfxXLpiye9K+9i
bfqSpaDccq0/9o7clZUzb9DFOBmOIcfjhgSFmWwGa7qrovFYqcSCyb2Y6LdX9RgR9KjU8ElEozkq
AKRSJyPIRDdJCRIN3nb7RGso2ogFHnG8FC86Yk486uWKS2Zt5ny+Z+9CJcjR4L1te2Zhn3KN3svz
UlrViV2KmYVECRBjtqrJ00QqZmNQ6z/o237GclE/ovAYmQxtYb8wS3xvaJ4FdWHtjIGgT72KzVWv
qNKhg/9xmaLbASTx4kckbtFZX0VQW2jsDltfa86CoK1gk2oRShWW904NFnnEdjB7NPTy5Lu+wCtx
C+e1mtcd0eXrMuuAkyfvbutQ9GNMdi5+j4l2NcGKLvWRJdloBsXErq0+8RBlBKPN+ziZsSP25roZ
0kMYqgPQh3JvKI1Tq8Tt2jcZ4VDn4XpijfDV6q3n1hwerFJ79GDa+ylXqUhha6TFiNBoIXCD5xMb
+QaMzTpJ4pfIDclbqfzAijLvGM9g6YQWs0OOowcg/8YuLlDgsgtlBZBLY4tcqmQFblNhZlaboSZP
qM6t3J+VKZqspankhIQ8IpUncaycnjQ+ejfx3CAfmhHsJp5t3GZUGBIHFWDujher6V49idZlEcC8
6y5egdU/z8YlNo3XqMBX3HcOsXszT2d0YslgdCdc5m5OioQ5iTsTttVNnfBUthFDIqdYaPffUH3C
Akq6EVxsvTkNOHZtKV+SmdTOFl6jhwMKQul7JYmYzeQgA41tPF+NT3PtBkav69shyz79lv601uhH
PKEop6042sZuzlrTGhEHz0TeFD02p3l2EYdVFYSrp6kCrzHCsKLqLYyX0UHTnHvem+a8uK7gKWdB
rLUrdx/m7BbpE61cyQzgRrw/pOEEgmt5iGv35ACch6EfGbflPPCPWKlCbmXlkBHmU9XJ2uiYQfTe
XRde9xBrNAWbzGZ6SB98IgIjqb8bUdjuZg5hXRvMfBxzbOHgbuiZGyxHW1+/U3tUtMRwuULkS0Ko
FB8IelICZYMBFqSaaa4jzNugEBsL79pD0usQesgakj68LmPxX7Ku/eyL6lNpSpwiuR/KylixUwm5
xl2TnGOCKjdm4q2zJGd1rn2zEnxisnPmOzf5sPPiwSkWeLSLijtm3TksFoqtxrqD7fTSzQZdYoHi
cVBu03MRyvXEVoDJeCk3eM0/IHMnQZPtJ3b3YPPrLzw07wjyfXQjhmextdR1MrLUX4+DxWfMOYFD
Y7asoxkteow5lJTjrbKZEt74ZI3Ga5XmfuAjf7HEoU4RZqHXf44pQMOSv8scJAZ5WB6Jp3igHjeu
nDF7cElENpFZNN34Rczpl2TA6TElj3izDklfn/quCNr25GTmKymO63CAYdV81Hj3o1F76BxUnxYK
xaRW/A+X4KIyWGS14sZlQRsZ90CxLmZovSymBJG4yJ1Mm880dkECs0sYih6tpfbi+fO+dvS7QfoG
emRslqjrEzyU4g0q4aPJ1bJCe0s8lR7bz8j0vzT2RIzFK00FCxg5AxJcXToUQV8wYsC/VuQYtBvw
ittEb98W130TRUMJwSCZtfiUnf9mSflelu9jF7qrkgZHoYcvtJEeG61ZF6L8NDnYfKk/ozh7zp3q
C6Eoy5qKJeaP0n33Gc+7LpOvJQtsKKJMSWkzE4jYV5cc7lHbus+k15LdCg5Nnw6g5FF318+Ok0K5
0b+6Rvc8ukUQY6LaVF746E2QB9BxfGY4c/3oPNry3uy027hPD0DMP2pypV5bVwNjAqtqGQjqi2I7
aAmOXDsKDGAazVcteaiRu8Jf+1FEJ6trkTLVtcHp8e4qQNCVjO9DA8GCZt25g/PpGAWJPpBnAA9Z
p2EwqzU9NKpIrLTRRPZucgz7r5bdEdn1rZ0iTeFmHrVQaQF1FGjJ05L8f0HfT1nevwn6dMf+o6Dv
7tJ1l49Ydj8odv+Xqu/nb/6l6hP+f3yIBT+1eY4wyZL/S9TnWv9x0PTxZHEtnihXOd1foj7b/I/n
eVjkhCeQA9oWSru/RH228R/T8nxfZ0UHMt3Wxf+NqM/9jVnpgbzSWdUTA2176Pt+Y1b61iy0rNbq
vd6Op4r6Qsjk6ca1FWhehW7UIxfmF9XjP8gI/+kdTV23LfhzFirC394xL1E3UHau9+O2I4CIznD9
Ygogzdh7xjCW/8JZ/J1ppz4gb+Rbug1u0PY4/b9COaNeg0VeZ6zn84DMYci47nyul+wimuX850/2
D28F9pMiDOmjfDoTjeavbzW4uYE1Yqn3aoeZ5dmnglBS5VEG5D+/kzroX0mjfCjeyWGV4zIG/nbV
ehHTAnDQsoca+0zfQ//bxRhrWRL92/kzGPN/ey9h+AjffQSkhqE+9S9U06gml62K+VRWRlMDpf/Z
a1r6SuJm0iWcw0bn4eAdUMhRKpybgI7SyYroYJnl3Z8/9W/qU1t9amGavsnVNMRVA/vrkbjQ3rTe
H2ug/VrA6h6lmco+mc6GNp+h8D51tvsjJC3sz297/YS/n21hUctzPRNQp/PbGdCUgs411JaQRkOq
9wcax6BLx6emn57AzdBTjm7TcjmnXoN/TEsurd2CDiBXly09tmJPfElF9uX/5bBsy7F817UF2Pn/
vjCiraSZExKy7230MFHu7IXLu/XWCNXB679jzpAta60+RYegBHRorx7nrGgQQw7PnjMTr8GTS0RI
lv/Pb7rhX3XC/3iZEAgzPSH2Z3r57+NaZEoYK0DYPfigFkmZSayERCEw4/MYbe4IGjCu2b/WZtX8
y9xi/E4VvQ6RX95b/fyXwep51GA1mdd7rDr3o86yX2J6Z2sOGrydzpOOIF9Pp/0oxHuSvJRt2P/L
aPmnSUD8cgS/XZUxK2IUTRwBHVxCH93pLKb0stA9WadMCX8+1aZu/P1s+x53BuOSCEDTdH8bnFVY
OF5BGs6+0usAptKNAM8w6gpdo2O2tEnFo0Q+5GBDCB9fXUs1uTc+Oa217xEerKQ+33j8DhvkGz9k
7Fiaf5xGP6g7/VxHydrPhlOkyyfbkk9VGkxO9VX5JPwkvQijs6g3TGeErj6BDnW0ozhVsN3g76h/
LwVLsAFvy1jtqtl6nmfCMSosgZ13C63shvaShQOCf+SA4F5Z8lQuLeIux2CsOFg6B7hg3FDTMD7Z
tjgMJugTI94TsER3gcY4V7S8u9r5NZsdVDNfxm56SBoCAiPrGFbTofI5xhLROXUBqk7U3nRiD9dF
Ia0VLt5D0UT7ObSCLl3OfaPv7e57JtML66mbzIoo0foBfjzwguOwNf30U3m+lB1OjSfTZwiTjGdh
A3m0nO7DU1OxOjN6RmhMbHZBPWIKncwPzSWEFj3ZJ21yFRtx13VduBr5XMYk9uM0fMl7CUgRTjzn
8zp59GK6iVsC6siY1JDLFxcEamd66DQfmfFGH4bLOM9PRkL3QpeXUePDeQst9ZQ+ykAHLXQZB/TA
+nVlwHopXC5LNZXbuahA2DOBqdMfOph4smxrVtoXp8cMpFXFJ3HPgd+CKHIjtTeOV/ZM3zuN9Ztw
qD+UBNye+KhoLRWFQj8PyXBK/R+TV4N29kb2ajwn6G9SD2FerP1jExv3MH3GVWhzJKG3PE4WWHEe
wr43PPkkgxQFDMBs4Pf9zt8+ZjTFoOhGF9/hFJRhA9fmezNMN7aeX9RblAvWl1ENtEQG6v2SuXmj
FI9DK79Yi37jqDPF4ocWDpl6mX5Wu03lM80qAvHS4jIg1wOHdG4aaHF4Xb0qeqT9SD+vNZ5SIt+p
PzCmIgoQYSQfs6Lij1sdgC2f8Wl3YYHn63YolZ7ei29skTeQjebzwhGty5j6Yp1o665JVXIIqMO5
uVe1NS/h7UzEsqtW+POuyU7Vj8LYGg+OS9ZhX4oj99Xt9ehdUJuryRie1HM3bTqwwRcT+vnSNJcR
KiTi5lu/p2M3weVY29h/8hhzEEMZMRO3si5O0CfZoobFPjW4NgnP2B1Z5mSBDvQu0zqgWtQdsnR+
MRKUkpAbx5XMY8kLcQKQXsK2Dho9nBgfKBgiK72/DkfoX5+punEX5T4CkP3NMqNHty9ptLm89XUq
UenWo5iwSXCvVHumWzwR49mKeU4ZmuJxh42HknQG2ENbRvjxpR9YR6An5+b0s908P3eIAdbXaWtQ
j/pY4UkmhlCN+maacgEMbT4b6kKBo9I/QBUMxJrpC/Y0sC1PNB3jT7eqG6Cj1Nno8JHhlb24bXbR
GnvfJP0bas9h5h4YGC5GBK5Kgyaq69NOSB5Z/sgSePJIAcCfT6VP/QNf7qDZcpO5wxmrFtIHjcOa
BIduWbyVwbuEPIc2rWadOo82gDcTM9bf1nTE6R21rk0SSTvd6G2ibcjpudMh7a98tLi7Ud87/rCd
WhdDt5VMOAiYtzXanwhQJnDKkkLRZJ6h23F3iYpWAMctejnjr+ZO/4nZM8jVu3ZS6G1RwEf1Et4h
iXdugRABqMCBsaWz41X2eKzNDgFJPB4tqzm4qg7V1eoxWUHQ10C0BULXvnBvgdwWKt4Vm5rZd3cg
s0gCj8tiHdX2M9ZeGJYIird5nb5MEQHvTmkXWz/nxOWGvqUARFh2zLkS43y+kvSuA/K6eBEy/VSP
A73IP+FI7DWdU8MU1/ekEc+9/p0GynOKjGXQjccx9G9mKvE44ivUJV6//nmJ5p4AsmI3FWTTqsEv
i7HaAG1VplYtYUCVaXkxjGwme5dGeIcRe26IynAY1vE0VNtqlj8kZs6tUwlo0/58GAFhYtUqgwQP
6CqfMUlOMgSQELUvDfaZHS3kwAOT1Puau2kb411QjtqECzIPw88Q9PegCgStzI0+MuZpie6gy4JR
mOCROEhkIORyU9YLUVuToNtoRWhHOXhQsMwwYb8ZIPKuZLpUm5rGmjkv+3QhjQlq+rxpDK8H/4l0
vSytVUy/EuJOvOZGNpFKVHdlLcBLDCzbvflH4/Unaj5Mbjwz8az+EDpu2wI/02agW1PnVryW3lQH
lsObDUzmTWrhxE2GLQhySDXq2lUU7wm/JPLBPhPYcD9NDJe+aF3amuaFmj+0XT1BP79QxWpBaMQ5
l911jQu/eDJtWl0laYq2jTP5uiayzemDEjObJB+8+awRHZ9Bq8M3gfLbwQnjoCZb0WLZ2EWvraVa
y4aqhyR/TDrI6NFTvTiIiHb1VPbiXKI4WMehfF5KCExqLnfEadEdalekQqyj0frmln1PtCGXw5EE
76RGsY1rWgWuSVm4/qg754zd/Ec+cdtanv7ijq6ODDl1KJeRAV0lPqbbka+4KvmGqMDbhu1BYNfF
kY1mv7HsiLw43Ou9lMSkm86mj0ryNetk64a9pD9JnIfNcxH5uqj2CtmB2447nIWB5F6GnD45t7JM
EFI8m703PJcN7X0Tx725eB9zMT4arje+p5G3pq10jKA9vEWoQbHf9Nr4Ja3s22Gw6j2bb7qKY/LN
6wb9pkC+fqt5zg3V03BnVemN2Qy7hlyku6iZ9I2PCp0+Y2Rv7Dye1yrzBiQQxlIyVHalttUT4+yD
/xL4iCmZ5y8Jj9INSVkuhbLD3NAw9/V8pzdLs2VAJ6t+KqnIFXi7mlbTNyJp5s1sztsqE4c2VlVZ
87kcBVl+b9c9uc2wh6e37aWrMmyNICroGecWejE4Gq1jPjhTS6m2qu4zAdHY0bx9TYUahEuJGi8u
tsnsnY1krg4kwm4wxixr5GYPOi62HcIm2mhddGMXzU1jS4QMAtiS6OdhC5aIPLmm/46/5iRLgrwm
sw8S4uF2U13gNLIbborsyc8ZRcXZg+cKr4j7k+gXVq9Ul8lDJhAtrgRWLDIqSDH9dNyPfuLxocvR
QD1Jwl5e3ePlIbWSRlqioXcz0o3usd4aJvubrQHCmCNmclTWLLQiNiYNvZiVpP+7mn17PxQZGMgq
3rkWb+iTb0gr0FHBfTwCBiTPcKE8qJAu43LeOn5LlMDsgy2ekxqgn9xEbYZqtK8wAQvo0G2qO/sY
OtXozs0tWpkjeeaSJ9IUyLkbdsiX7jO4drAcavp0vU2RPHNpOs0O69jhtUNnul5QsCGHa1lGefmm
9BIiDUww2h5SIdel2a1C4RQ+g3I23dKIWKtROvtKI6UQ0QzN1zicN6LGOqGBpEgiVn6GFr4DV2A4
cVJpcfDuou93vUO4syNAE6Er4B7MkUdCFqR1xyaTGJhedDChp8g+LC2Y7Yg6AdOZvwvL8slsbHO3
kHaTeBGeGR8EKE+FHQQlwpXN+M6HtwWO6CUPmyKYh+49b7QwmCOwmEikSMPsfcT53xpBGI9uovIx
OhZFfRLtbJIzvF588dwsCdi9iQCT5J2Yuxef3NP1XAzNKk5U1hGdZnqV3E+oyL0pYoFYskw3pEUs
KoMAtB+Ld8McdtTcSdMeTQRkyPfoScJVY5musUx2Eov5u84v6oH5s7oE0xgFU5aw/klxeK+418G7
2V9JbwCJScNUqEVB5tK+JLLoptIanu8m6yyhszPzYD2CbadZHfu767I1i61tVM8q//pr3gNZDtnN
pENfBy2QsMkXmKtcxJzGxJGi412PGjx4Ma2v52SxvC9ViSIpmr9WXnS6LnX7lG2mhyKYfl96Nj0W
byg4n2gsVOaPfuZzg/e7+PVOrZQhfZ+p/qOERDAkSn3Y0S+gXai9OswdTILhaiImaLtYpH3wn2/y
obMW3ENL426AXkmaYniv5TFAwJJv1Wj7NkUjA5OVG8KkzytxxUB1vAeD67XtbextbTamQZ20QKIR
Egy25O+zuoBwwrQRatuQKJnQxYOnGQ14Ji5jqjZbUtVapDoLsQfoWSbuS9il7wQIkpvVamQRZBfT
5vyPC7rLgn2ahjry2HDF+jSn+8OOZGeWnNwqf3CHCWGR81x44kS25mdtIz9OexyHzakK1S3mLGeH
5/S6ThoYinVHoFTzjPyj2I4kUtU6Ee1ak+cBWodlI7rqxhpA0Lp2EUSNR1R3AoDIhq/L/hJLkCLK
X6uhkcfW1FJnVst4+bmk6stHqJkoCth8ATUjoLkLURLyQFXbUtH7b2a/J82Pawqr6zpCI9mpZuBy
k+Lz9WqaEi041OthS0/AOTGi9WCwWyCxYW9a+j2JZtVGeGxfhAIoY2F/TnJ/f0UQGsXwhI0bl1xs
7NEX0U+bbxD/7h3pcuJZ2bNBI0Ebsojvk90sh6cMUQKhcNExKqo7tLLsTLvhBmr3+XoNpAKzWCp/
UapjUPNqWam9hdofYxf+asOhkgXNsrpNYPWFtL5cCyTWdZds5YCsXO2kOyy1hE6xeuE+NIacwaUO
wuzw8qmtLS6oO7WY4jwxPanNap0uN5K2bYr3V6tm3JTmrWi4J+hc0t0CX+TON3nW39OXox2+HGFw
kPVa8i/Un1b1DycaiOZ8weQE4mTONyljpLTiB5+SnmWKfSW9t3rAGV0b061B5CNyxuRiqS36GLEk
C79ey2/XgzfUM6e2Ga9mQaEi5SFFTulnL0p67fymlhXUeX15oPKs9rtYBDsGfJaIUwgfe2VMeMiN
x8lIBCWY6Q5ot1xrzr02oFMvqhc1YUioGLmOl4DZxp2A2CZWyyDl9GgNGx0v725ZaLAIZq8nPVZW
zfO1mtxEzHSt86Z5guKZyfYSzdiNei5D08RPXf5oB+5ptakfKpbs0qBb4Vb+rQ1Zqhd9vO5DQm2b
yNuyxEAWzE6YEcxvQMbZFtGO3uv6etcuqjoGQeQ7aanO+jrmPashAOB6owXedCxl95ZNbEDURFt/
LZPhe9sMpOTJQF3VeJF7UTmXKY8vqfGBLnMddUhH87xkmtHu0Q7f6X41b5aEj61KEEPH3RNN05Pj
ovqJPxojWEqqKq0wI57qWPSZMgAVMi+Hj9MyfVMfU2iqpsykWPfi5HgUM12Na68Kl7Iz2U2SrV2m
LyZ3RyMoVIzw7nEJ8eS69gasHpJL2AO8CkOa1pqxnBuNuIk6f2r8KljGiXRRbv+JhTrU2PJA2oiG
ywv+oQEbriVRONUpeg3lt1mkGJZy9h2q4ONEYNJsqhpi5KjjTjvQ6tkZLBJdNbSvL0mrilOrRDHW
Gj3pkDrEe5GL06SYM11Dg4mGxVaMyPeQBG6vhYX4S+6QexSaSNWbkYEXJWzAe5/GaM0AN2A2mji2
1EpASsNgZUadPaPqURDNd614WD6R5q1ErmEGA7UT4ai9NaPSJLEVOuIOCBi79Wv5DGG6b2WE+IZ3
I9yqGaPbyufkpCYfk484teM7xcNt046IElEiSYOFX2EU33qUs9f7oQ9tLmHLzj5hQwUCdSMKnCQI
vTZZM/POWY+mcBM53ldLmHuvXxji19uvc79YIflD1612iKaTfM2jQY1xqNizzRNpFiQShmp7z/N+
aKJPESkvZ75s5ci2SHjZoR3lUz6SYFub1laj+L+aDbxC8QDzQK2oHaqw151WpEpl+cTMUNZQ1PvC
23jq+UjDZXWtkRaI4+yEolvpEOrO9iiNmQ2QKWXEZdlrBLwUp2IuiJMzJJvFZCKlcleAxQHqgIuT
IiW264rKYLxrkMvCU0I02szJcycaIgMPowXAus1yjaB7YJBW9RgTSEqmM9kpYXcyU/52w/Q6pOjV
8SJj7xSr3Mm/l+1gnK57z3IRMOK9eJN3nKLeLV7aHkxBOvKUCqW2zvsCU5PjXlyjYMVwiiz7ZE/F
57VKg7bF27R5smlqwdpf9zzCufS1E/NoAyX882HHUhGnU8Owddga+w6Jn2nK8hTEvBuDD/JVSa4I
bQZN6v3wMra8Lfy2VY3H+lrJrpERrVuLc5f52Jxy1siI4B6qtHADNZVc41BrpPM4DMuvuBE+sVdQ
QMSLXVFFIDzhM60fiplHSLpQUVqqb93S39caW++wythE5Q4TKo83K5oJhySm57pnLi1G9fXZlgmW
0b0rfjSdhtSUYjXWHuZTtKhwwzKEaNU9VYYVzepiJTq5aSM/IEg05Z+AIbNlcVHxa94cxJon7673
MmwR9qj1cn9dzV0/KEuveVM7NnMzmzwqs4WvLroF0kXY2m5Axf8YgR7tvPrdp8G4y5s7Y9ZfQ4fl
dk0TIIyIxkoQ0VqxFVJyICpQ9UmEzep6bA5VGeVrNeqn7KnJUPVpHi51RsiuK+dXwPUs7tzktPiP
owu3to7D/gbXPDoXhPRHeYfkh2Jg2EJ4K4tjykc72tNB92o2Be38PbRcrD5lHbA93zkRfBTbnyVU
xOJb3ZCCUoOmJXgcBwVsXwinRQmrDKlNrokgdu6JXT4AxX5dIs8lgJ29bth34AGj+lBmLunxIh02
JJKS8ZKYd5M+yOdZL16KbAAY6Ex71LZOrfnB4kxPeHO0rUv5bp3oWg0EqwbGVmntmbznZXLQQqLz
rRaLSBQrR8xZ2TdkxG7kZMpAHxCmZXhztHyog8wkIFGQVgIUUjrrpsnx8BksG1I53XckDd6a+Ori
Aayn7tGZq8Nw2Efp+KWVaJSKBFw4y222Rxe4VfYm9F4cgO1OAbatq7U3pNqqRhql+6X2gMHr2VfA
eaSwSFiwBuloUODKh3L0Iqy8jv4kGtkH/8u4yBTogqjZBnwcoGcT/s71JTT4Sr6SDWXgdLDEXy8O
qJ0+nVn+6z68ngh4cTBgpMibXByvLwiyBTZ5nEdRVB2urAonL+/BpETbedC2GdwFfHwj9YOYerGI
mWmMBvLICDeFDAPf3IiKlJIuzz86XTOP+Fpfy5qGAhI6Y4tuMV5daQbXlyQLX/129rem1TjHyYt/
fbl+LyXLZBs32XuCzG6GkHTgbNrHvhjt4/Wr3/7XioEbRU57TBBZ39h4lrfCr6mklql+/N8X5K9I
z/w63Q4NwI6bZko6cGDk04T11tEGuSc/E6hG3IxNsXKZBazkNousZwD9XjD6MpisacKtkNyiFzKP
1xepMqbaTt1XFPy3//uDNOSN8oyKhqF85NcXyv3mz6+kyseDGsFP3FHVJnXT5m5Nmgdf02nu1fpT
lxn6U0UOX5BhAtjEoTjE8F9vMzN5Qdve3No9UeKjlhR7LdejI1fpqeoxuE56/ayL9pYfTydhyBiV
ep4e/JzMMC8pgRF5BF9AdLAeHUMzH5NYr7ciJeXP91H29YbTBRAyHCadGWm2ArQzoNT/UmhvHkbe
4/p/0+gYWyr82mb0S+JYJYcTITt8Wiz08rONPBtEr7O/fs9lG9b7UjzY2v2U6dUj+HGKYnOgQIa2
XuX3CcJ4oArw6WJM+avFzmweRJznTmqC8rf60inj7/CcQDWpVK+S2tzx+tWgrsIv39NFFwyR/Y0s
lZiMhFBuRtN91XS3DyY/a24gAUQ3BTlmik8xqJfrV4gWnymcLfhTeYK7nY4BVuSfKY32bUbb8Hj9
1vVFV6Cb61c1inQksHUOB7nID+RBg2KGquLEbxzgYzYwys2qh/Sc26f50e/DgW4TLwBAPngc2Svh
LuEzIdrV2D47sP6wzcx7z8bZpO5iV92dPcSvHZjf26boIoYfVF+t7NHZDYR4GHzHxB7F/aRv++nk
SjwfjkU5HPhMu8b0EWEmUetTGDj4S2F1gKMBaIyqtK9tQhN0EiQT8n9TeRwy4eGzUESdXE00VVjt
EuT1O8tuUoNo4zDG5xqTrsmecpdP5in20i2tRHMf9kHtYkwBtkpmtCFY0A0+IA3+lIAngZvLu5dp
HxNobCzrZJkqquAa/EFRfjQN7z3vbKlzCHYrj5U6mMiEqcKSkC91D8cTOLJ0SyliWpdhQjLEooM5
U19dX0K7/eurBOhJUPgeT055mN0aYH3ZDMdYgUrmMf7rq+v3IByN5MIfqB5jsApB8cg4WdB/4wZc
maQFbKHX2tgVuzfI0TcI/nlEz8NDHSff8rjpoHticq7beW9E/YuZuVz5CZX1rJOGYeUUHsboNky8
o6mU3qIP69vadyjSiehgs+Up85QYgFp/Dz17l7p4hPR9XE1vflOfF6f/mk2sGI0Z8zDrUna+ZnpE
L5+sotl6cVLcTjJpU2aS+F4vqWF0mkbdw37TTVx4A67UhkV53+aoPiOz3n5atbZKDBza44jLJp5N
sTVcZGRAsT3h1psqQz3vu9231CneO+G9szEhZhjevSMjmHHhZbZbHAXdUxk5TOuLQz9kCiItPqgP
oJvjLl/XHrfEFFu7K7g8nVncSg+LK8qLL308biiyrOshChImZGIumdsaYCeWe8pjZrtWvCW59dou
/JF2IZhr4jE3SpxnMaVGwym+RnVU0dPwvph+9G65/TtAMupej0mGbj2PWMFBYgBlW7TfRi27Xazj
0pg040z6vaJoA2dRyVFzb94WVfKNWegu02OCHA3aU25T70wpH8ymRuc6yXm/5PCQWs3egs4jKSfh
AbfAC6YXN6zaRyKplb8pa28XQQWcVtRnag7TzyqPrclNWekg5uLPWG0E8vTL4F41+YIVNdxb+nWh
j7EgrfZF2D4a+gDlge3TtaKX+tGnKgVN1w2VToXFK8p1b4ZHuE/kwTjjGdl4CUdT4WEpQ/QhG0hr
7bDRMTX2LXZKiG7ntg9ZM24tkV0SX3+2WCxSO2TP7BWY+nHOegN1ARi7rBqREkjKQnmSX2AKaKu9
3fjHP+ttbCXh+y8pmK+zK0DW5NMVtAz7N31RtywRiELKVypsuJzZq6CIj1Gvt6uJHolbF++s9EK2
Maj7i4L6hCo1ob3eSLNY+XFKkCirbgoUCVlBamdwPZURZUa4I7k1HiKT7SxLHlUW7k5TCv9NOmwu
JeYuloUoRuZPodAHeLS9je7ucYiCeKXaU6UC5FHzSlzQZXJSMCujKh3kwcJ0zZIflKDUbgUylj+f
FEMJuv52UtCQGq7tKP3jb7pHNwK75lES2beFcZbIidqMLas6pGTy7gz3Zhn3kd9upkl6mz+/t/kP
723oiAJtG7MxotjfiJSdPeDNH+t8X6uOdxFSMeKNjPjsUGbQTOekDIICtQjYCSxl5sEfx6PahdEW
fQr9aGYrrmMV1mkp94TW+Qd8Tv8mS1MIzt/PkKG7ju95EDQtmob8/BdZWtlOZWaLjGHjcZRxr3To
XTeumIbZTM6qvFYaGdYI6WMjRleFZKwZs08l5kgSrmJBPDyKDC+o2BGjNbhYai93dRm6VXmBt3gh
qfGTMRHYJouyKI1J+E1Y3D5cJYiRrvbtqhyIUf7UfEtnF8BvxKbwqtNgm/BJI1hs3DwmMYuNPGbA
epfywI2W6SZTR4m/zFx3A624qc3vptTejzPZMYUzPM1F/INYuvtXX2BNZ8NGneci2vEpbzuFVv5q
qiJjIpoDUEsl8iDUb9i11vycT/H+zyPCsP4mjvV1wzFM8MUucc9/E6zWU1JpHqUPQncySOa6vUWj
yu5X6U1aNZPZnVJFFfWBGs2wIt8UQjBBEydjsAMx6RWPAyrKnpuwMs7rjrDUZNx3g7bL1fN6Hqnn
QLJ0CReIqJ+0/vBkhzSAa6O6XTq/CAZ9+SwWbWBy66tANPDqVLE5iqlYWFG8LuJL1GkI4Qzq1QmX
TjUUy4QiWToy97fsUXQ0KiurYNWFfwVfrLmvXapvlBmqlnKb4BEKq/JhjGlMZcaIn7fKv7kLO2J6
2pfCxFcK1Xxdz8w8begSYOayKlQ/j3Nerv1Wqf3I07EOqDloRk/CRtl/QOxWXYaiMFkpQLQmHynW
y4s0KTcWlr7zoJLYGk7bMsL/n1quao0kRNiW+gsLPepVVHxsSnOZ2d5qFLnQMPCpHb9/utbaa606
2W6GMUn7UZkqkJBEwk0VOq/GwHIvtBcaIxkbLB1dWRd165Z276rsxp1WmALjUlMHtEtSchbrQ30x
gW4cR2RTa4CGZ4cf0iE4RtX4bo9xy+IsCG2Jh8c91EokIBKeE60v9gRpv0UF97k61OYA3eiHNuJU
zarhfhY5qYIgOpJBTmcrdBBrANHORpgjEL5f/mW4/sMTxSDR0FB0X8d3fkfqRhKNia112d5SH1k9
DVy+xxrO/671N6WbsmkFboUiJyEAVzXvVMOsUko6zMTW6n/YO6/duLE2a18RP3AzbHKfFlk5qJQc
dELYls2cM69+Hqrnx3S7f3RjzgcNCJbalkpVxc03rPWsusv+Rb/7d8W3MknOM2yuI4OJpPHbmdrN
cpRVLOJDZodfqzy5Uz4f19F3hvNLAwcYrIqzchw+rdIrglK+BXr92XTtf3lu/j+HuwndgmfHdCwk
kb9Lz/FnD4EsyvjQwW1HecNVRVhH0lYeypYO7JPxo6FVGxb7h2zYv4RIztt1viFX/Rh6itU4WRBJ
6b7offxiWNG8ZRIWeHE1/YsSd2U9/3bEWzpnDgp5rNSm9bsOlwLbYg0+RocJk6tPtB5h4rGvD20C
zBs0iuLTzZKRq2fzshFJfI4MIHyODiTT4B8yoL7MaTxu+9jNt+gn8CWu06gYd59r4otlzmpudGhO
fdmrT4A7ETzoY07zWJTaphpACI3p9JrPSUlMFKpYI8fHHqSWrzRbfVL0Qob+ZDTPWpo124+ZeKjF
3H2a5WCkps+kT22HkcFa9rmyu/SQ1QVsgz6OdlwWXoey8lXmxk7m6iajebmqYQFrwd5Cg/USgts5
JQ2XjVmTJWgIQRa30j43VQsYFPku72D9y5wh1tXMwzpz/JCKFszUXKW9RCxwde4RkRHdB8mBvBTF
s4rQRoVmjv/U1I5wlu6k2/+yS73fS/MQJFlzKFuXgXY5Jbta4pyWS32pVVU9wRegOU05rfK5mw5N
HP/sxrj8o/r4P9b5v1mjBEKGP51zf2OdX+MfnPrfir+4ov74R//tinKN/1jCUI6wlLTh6ZhU0v9t
i1L6fyydy8i2sFpgpZJI3v+fLcr9j3CVDs9NmVJnVMOj+B9blFS2bjqrKYbjy7H/N7Yosf6QP1/P
uBdoNyyTYBtXtyzdXEu6P5VsNVl6HcNTCBiBeO7gWlyDZWASa9pkhqnvk5iak96XESVTp29LI14e
oHVFZ7WwqVg/60XpnvIM/GLWWI95lH+pywX++fqZTYQmUoII+34V/rBy/WdhtI+lplmXiOGWt4gK
GAeTgZMxym3POvgcphISTE2joK3K9dnOxcGsixpz6PC1ylJ5duTw1DZt+GDQPbwGCWsmbdJbMIcu
Kvgxf+C5vqMQm54KR6LqlCvuVekNqsM+D84dtggbxfqDZbBpDPQ9g5nwUdgf1o0Cz7XdIgJcRiq7
rj7kXNI7EwgQd0dRPJOeFLGAgY/8kaiJqoe9l2NajwsHLwEz8j4EhvacJzaVa6s/TgxKzpi3edD1
D4nd/9nJrXG/JFnvJzmLkNqY30JdRzPUc0Y5iT1srFw2VLfTuTMijSi0Vm7nRB+e87A6oG9QFxcI
BDLFND8GA7FTvHzsuUx6c3eGrSyClhAvMC0XxjEPMFK8pujmo+i04VYyB6issPg5i5400bFVeFpJ
XjeMcj8QcbNp00R/KI1A+uMqOoLmmG7DuB0uspPPkjTFvWHBrKykKB4KEMepk8vL1M0cULF7wZJw
KtYMsd5mOl/y12+J4w9a2NxZvBParuGySEjrhSnTevx2LClCeZfgh86RHT66o55ec2cgD1x3nuyR
tB1pdDdk3NNWM1EgaKNtPyK13Q92klyjTnvL5iXZdp2qz8HssverYSZ05VkMJGoxNH0aazV6tkMC
IUwy9zyROYeoj/5ocMP24BpiuyZrwKfUxb1V0D8RcqElKwJuGCbv7Wr8l9b696rDoEPEnseRwN7B
tik8/nrBwSlE6NyAqRwlVeUQ0I0gpruY3VRSjsXXVu+jo23Gz10Ej4iE9a8W6GQ/InmWjQTSjj8d
WPc/2tc/u5gMYaw/8U99LY/I0oljsGyskVJxEvz1EWmMciqtL8OzCqPxmKV5srNZ2XhZNVIq5tZR
Z5TBNdmmoOXkWy507TGo7HMziE2tzOYzOafSC2B7dFnu3utMMTrMg/BttMaLpIUn3mT86vC6kc2b
hC/qB+O12bc0NZ+HnkWcwAG4ARYm90XiBtuktTc9u1Jv6PgXZRld2aX7dUmMYdfzD0NZDX6oUJmE
RjsSpWv3G8uhcYS2scBISrBz54cKysCxHpApFsARM0ueyYeOt7rAsZ004XSz9GNnBvl3jbrK1wPN
2UNzuDaA11/CvrvMEMvOTuC4YIkGhsupgIcr5DXVRHilzl2ZbYh0+yrqrnmDgnXWCDcL5yeXSIc1
ugQysXUpYVBLQ7PuSxPso0BEHhPBFXY2+F1SGS86nCi4hhbRLUcRjk8TKOgD3U5Ea5tZRyuajkJz
iM4ef+WB2e2Zwb6KRnJxx/ADa1Mb/FZFt3k1/vSOXp7ZWV0gAaHjy7/meQcIeCzsrZWpzmdl/E3R
j4NwXuQ+7fvPjmQyShAMdr+x9qtcZUdASGCiKzYI8JF9LQetOi/52WrxErkrZ6hJzeGxAAdFBXrk
IZUHghWbLQti9sfg4Ox6nC7TQow5EAiEOn3dHxJnxaQP7+QEl16coLzoosUTIrS2Rg7SQ9ecS2Qn
AFua7OA6bYtBxoVpZpMVvm5q2Vt8pSLV9xr5CowPpdxDA639rlsgD2kkklesERG1cY00tnZYdFQ/
bTB/HmAtbjA97LrBwr9I61aiilU5iwwjQAWBNE2h5e9Y3NNmWNaZvcALv9PD4gTPFrNxWMroHImn
vmULFo4PXtNHOu8aiAQYUKdm75g0KiveGQGyT2F8GuoZkQ5XB8C1wNk5DWQLNhCeUaruHOn6oXRN
dbEDB1lAku6SEWGGm+UOIXYKu5gdPzRCaZvOfa1ZSBzhhSSUxsE3W5GoFarQayoR7emG5SYNnrWe
FjuLnPpq0S/2OXBEkuIjiVCyUCUkzWmoMFg0wut7d9hPVr0tq/al7cT05JIh6WjcAYKWlOeZyT1g
1+KoQblAyWM/m5OwHjBPVmIxj62Ju6sGQwPSMd7D+X6hPfhE5FO+0cxiz/g13tZJWV5AiiLP8kRb
T/fMQt5CzsKtQifoB4autkERfyJeCceZrLgcsA/6SULCqxMxrmhnjFEVVpxyxWNFbd4TQhEX+9Xy
M5Md63UuyK28IAy95S5VT439HDZUyKh9cB5lj9QkLXBQnXYgrlmOzpPaum35Gg7zd6vq4WSZ4T1h
JrvpkOrsV+nOxMZtX1vZG1P5gfcaJ0+9NG+RDvtjiLR1VN18Ggr12vZgZWAyYb4g2cUf1+ehbOyz
jkiSzM7ikGSLsbeDF6f/wrgk8Wxx73RNUQJNiBH6sEP5glxGyW6bIJFB3BJfyghzVpRp9n6srB/k
n1s380e+GCU1Q+73ULwtW/wa45z3IvoNu43eoS5KoKNcjEUQ3CPZHEQBNckc1pjnOPI+zrgqJSS1
sSgyWse8VNPQnWewkB9y/1yQYWaNzVs5jslByz1Z4Vho9O6tykEHNa6FGK4uXLDixj6dmbGqFUKW
rFeuYc2sN6ClVyMetGAs2Jo/2YgMdr3ekqI22TdYwM7u44rMTUB4c1TeHKc5VS0FVcOs+zCgWiqX
snocmgAMxNJcqpn4yLqba5TlIQycuvtJ+Gd7y/t+J6CVHQKjugWNcO+I9dTddWcUgjC+NtYIlnUg
1mTu/ZrHBpxl7RUBeJDSWxIqbKZPctbOVjW35yykhC3j6NipChIp6jE4/2g5KJtfgsyUhwIxBApI
IKP44UjG8J1ES/wiLIxrMKOOwaTFXmZltqducsxd3HdFOtq7uXd+jSPXX9SlpPS4sX4eCvMnqYzJ
IUVZsbUEaFGpQmcH/GTxqUoCQrDsAl65S7B9H76nKi0ea5BajD/Kr3pgJafG7B9LJ2U8wmFyazLb
OMfEeCNP6cSF7uGYWZN97HQ0ri0DMpJGmHKhISyLG+6U5Ei8BMO17ASzNNiO1lwCj8KQxc7rm7b0
BJZLjC/94oR3J1TXGU3GUc9ke1mXOQyYO25GD0U0zX4EgNWfdYxAdW/ZgKYKCO35jJVIVDc4cfUV
yoNF8PD4re+IzUUy3m6HrjO25MQjZ3W7i+RM27nDmOCXSkdPH4g1blGS+HBSuUFY5BdhL+F307gY
La22j04DHQ5KIfJVosguWjI+amXs+B+fjanWemSOxntuNWzEucU+Z0Z0sJdFP9Q2TogCis2QE4nD
eyxlQMFZDlrvmDDje2TgZuv63nRdgKsV0vQZmsmum/QHXUeEtySIoRZohpnDznjALrBtZtqSocVq
UYTW69y8VeyEtuV6wMbrUduH5LHLxdY9xaV0FP38xcyX6GK4AZTpSuzG1kB4mLSpj1aEW3yD9ySK
nrrO/Zlm3LdTQxMvLbqQXlE1ZZS01C3Nu0gqgnMdcatM8cLDSQ5FGv+cyD1mfmAfzTTiFZxkvg/D
+rWtBKI/q1tn0UG3H2vk0cP6skPqRj80Tp/Ssa98jiKdAQz6cHXriA9Y/ZrwPn/FOmYaWFp7nfcq
0082Z1GEmjPlZrCIH+zZ0eu79Z4BOXE15omL0OeBTihQeHJn8IOZU2hP3LpQGAu0m/pd59g9gNTM
/HzC+NFEmXO0Vf7VyermXMfycYnq4qmCjUyuT29ty7wHSlkBBbXV9BTrRrsVTFtuJpkoBDpKzAIh
mToqNF8xE20VeZMx2Tp3HDRImGQS76JVYPLxoS/09zJJ+OtaRAPWhPM56vwwHYCc94qAVr6DZyxs
87q68eDpBquuYVCHCV/SvmsZ2XTSLi9/NJBN7CxPqKPi2Mb11HNfBoEHQmrBhxxTDfrsdluGTKa1
iuinQ7QE2A1cIzwMQfeQNSgCq7FbaX5ptTEqIrLzWXYHBuw/g0AqTxuGkb+KakqC1zkCD2ABYXSM
y/rq68e7MsdscB/G6JLq9oOq6uoe1au8dLKrnWFP3yM6JC/pmnJXNrqBGobKu7Lmio1//dmgu0NF
kLQbqmsQ0HEpvKGQ1jceGQ+vI/oypKb3CRrN98kwoxvN5ggKIKO79ejv3BbDQb8ucIwUr/koaUMB
YMJB575lQsMszMV3iqrbBxE0vDBZDkrLvwe6am/oHXtHcoK5x1lP662ZUpqzYnkytThBJgF3X1M/
pt7QT1YT/0Sc+Z0W12KpWjsHMvygY7nuNqnYlE5NkvkjRoydisz0bVwSL5tt1wsN3eEmx6XM1+W+
6XB0yAD0U4FrgeRdZn6hcTSHQVyG3vguZqqc0FKeORPP2Ve4HlnsLGwn8Mw4MSbsIbJwMejUVrZL
HnQp5QqzNJCQkG0dWGQ5WiMuzLaFCW2/4TMdb6S6PDHdPmmEmK7Aq3CnAwwB4VR+sst48oJCx6Hc
OCZ2QlwF2dZ8LDvpHiA2L/sSmQZKELbiGvwNMGuzyGvG/JQf3CvM0w8yOvVbNoTgV1Ut/UJythv9
ciR+hluGDL/Wuds8p53x3LkzUp96jUcenYvJk7WlwTewy4cAq1Y5lRMmbOMt6xevSnyqqxR65Joy
GjZHaxHjruzZ+BptWx7tKH/s6+RTEJfSMwYk5LDkuQqUREYoOABUXn8P0tYkogMLQWs5Z9Bh8607
DGSWX7ORzPIyUibcHa29sCG4ln1AMObofAvIsnq0AyPHDbjuNA1bv+rU3Lu0prYOrXtXpmoTt020
tWsubzOPrU9Uuc/ZTDKu0RzB592oAdKLa4+YS9uHWZgRksV0vusMcghayU54XYgEKpDF8N6k/8+u
dt5U59FWqZ+r6WzXln0VKTiCj2quMAJUZUl4zQJH39mAyXY42LpNR+2+zXUTUuncqouOdW1MXHH+
+LCQUY0a/SGI8P82iYFqGZyw65T6QRY0tYkxvqcGVxLOa5gI1FaTHWlPY9GX55HN4b5dx24xyX3U
FyqjVmB4A1Qb73ojjjgphnNTQmcP3LTknJLROZ6S+Pzxp1rkfjDE2UlZnVytsxoa77K+UKG5B1OI
hzjWkyfmk8UDGzM6NA4CL0zwDhh8Dc9C/80MkvTOtZLeJyQWvtnTPFYGXHHUKA810qxLYHTENQ9i
ohbVouxMqZ+eC3SPXuMmrSf0JTg1QIG8EcO0S4me/FhkYpEYXeRPDEDFQczwEI1Og/w9enGNQtgq
gq8BoORLF61XViGVb/WJSzIZbcTg1BAIG0N7GdPiM5Vuj8BpRpWeo5blLellqgQmVsXzg8gXeLds
LBEq1fk5ZfYQkhT8BF5wxlSZmp6u4C4XSpzdyMgfxnXopU1AxyaSRftChiDbw/glRCVywlmLvjTW
oxdO6eUyl+E7wKbYedZrB6BdzZ5PEwUqv9luvMbpjD238eSxnAnJMMzhrJcZnUrD2Tgn/qrAe0PM
CqHbtkk5lUO5Rwpo3Hs3eB7o2BHwqeQAgwAjwlRqRyLmjx+/dEIIQwlS25sb44p1S1w/3iudEEe6
YYzhRnWvsA5vPoaQFTHQ54VRhm8FxnsgBzh0ws0ORBY+LMEWPuJ4p/vahEvankQyNRC33Zl62UmI
UgCrl7fEG9evi9OQhsc04Npo8ikAyUC8vdhYRH/tRK2sS33tup/JEpWXeORYIiwW27YGGHBo8mTf
UHr5JH8559IOgPurY2+r8ArQYcOUML04RoJ5zk0Db+oneIsukpoq5FcS8TRtVMkr1brtC6Zl9hhT
2h3aZrkhGMTmnAXjlZVY4Fmk1d20FpNZhgr8aupJ5etwB8CrjjlRO8h6lyF4ytktXVLLag4ZBzp3
WxgH0SJ+FvnKTB+zNZ2RNikbhLYPiLYvEpWfM4IgGLvOEUzkzjl/fLBKo9sv4/hsD4ZzHkYdzX4+
wVheCxBXa04kjuTEkUyoLwUp8Msijqx7Q68t9MxfHfB7qhQzJ4YLDczPShVPk1Ofx0IzCYMpv4Um
27yY2fjW4A61U53b46g+tAw9SMI13aNmM/sB5OPw7h7inWXaNQuhGwa0FthE/dpUwI/EqF6L/Gqg
+kUHloQ3AOfiamsYNSfNOXDLMJD1c4LWaeveF1IKqHfdx97Bmq0gp1zUEqEtis1z3VQPTWSX56lu
v5gVSdGuGklPZA364Ti1reVk2eVLkMO9n/CNl21O39jjEnEZ6LQtza2WlygjCYEIScjctzOT1FKW
3+J2+VniHtyp9rNGhvEChupomvEVnHK9m3GLkBMHojtJgFAvpSa9Oeujw1KCjUTl/wGXMIlgqzTd
vJTa8NgVUXy1w+JLFGsjlaf6Zq8tXk4I6VpKT8WA3SnO2ShANZaBH3CXP5G9aY/MFBJ6das2mDcF
vGlJioCXyDi7Z1Wz46BBS84xDtWqw0gds753bKPe08cZO6JA6AAzbdtTKb+SwImxHqCBLE39JbSR
0JJ/yTqfrK/tx+tP6UbinLYQlmZVn7WhK/bwYmiFsgFct0TumZifEJZ0D3Oe3QamoBfluHT3oXFZ
MtYLxEdb2yprzetcuDvRj4CHVWHRVDDIbFKbmQkuXUQI2NC4Vz6w+x2Bnm54HsGGN/p0bwsudK2p
cAPIzice/NdoyPoKnnXT9m65E0w6cTGg3Iv00T7lgHMsN08OzJJW6jMHYdM7HJWmu+mbovE1UNbM
CIiOHwIGlVVsvsiRdmaqnALQbxR5Ye/UHkgAXDfRnjZhxBqPmM1Ok+YQzzw4AmZ6XQ2nNih4FkKm
mFQ68WlrCj08gh394qb6cmss+VTkacM8L/xkR7bNS6twMGtM90j+CWEYBe8p9gP64VWknzeHCRWR
p+yafKqCMdeGYbvmpYQQ7BlZ0GQwGf7lFKK+aFmoPfcsd2SJ0P1jmNIH9RfWHk/VlEIzHrLhgHIN
HPDqUZJFcso/4XS0jiHP0sZsKK0sWb6bDRl6M15pqLQkCmiac7JJOPJFBL8N8es6BUUuGgbI0kpx
B7Ib4ZtyKf9jC21uC/tYMraRFvMd5u89pIqo9ftqLLaafEvJPjy1JecO6ujicRjrXVjZJyova5fB
2t/qQw5ffR0FJcIqtujTkcJ9i7phfFOd/VJyciwFi6gkuJrwA+DFhD6uCUy2aa1oM0X11TVGzIWq
GLcFuCl/GEKKKeOlq4Q6hlYXn6cexUYwLvLE+/TLxDgrXqn16+Te5H3tWHV9M7v4qZU02mrJ72VH
mwsTO/KiOFCfBuXemnShdwjgCAzNqK1xdIv3MZHoTc5wJ6HachNkgkY2YqZn/0WQeBK38uDoCcIA
rFYXd4Eqgyc7PgyWGZDbQeHH8cWMS0bPyGuIqqxNjO4BkRnS7KPndrZKbwTjvbVFVZ2d9QPi4CtS
/A6DJEVLZEyPTtlqO5WhNjd463TCxUHuBh1eYtEmPG63PicgLdaZAJYvJdOjzaeaMvKLWj8UkhyK
snQ2XROFRIWM+q2s1a6POKq7DnW5SCO/NX/B9DMPxRqcFzYu0wxrjQ9wlu3YGQD529A5Mya9B6NF
Gl9a1ZcWHZA+V+GJnMg3XQvrPXEQCdODKXhsx/gz9//vJYzqZxLWkRjjfyRfqSdUarFaoExT9oJK
wNOwMZE0WazjI2XsK/ammwouM9XLYH6Olu4HIVSoxMZWELcgQ9/Cy7yfIDtv1VRscrd3V2Zzy31c
5lurmWs/mcr8ZdHzU224+bHT8PN1E3D3OWDFmlal/UoJdBjw0WzHYQi2S6YH16RvmM8Y8YnvbHq9
cpeX1qXoTxRrAzxiB9RN7r1L8remGneRqxuQdt9bV0erFzr6fUnqixrjbFcbcY5QwyT4aGQKZi7d
q7QLcquaimGHGM2zMMpX3eXtrMyFjWYfuJhRly9ZLdutaX8x4XJwSx0r1rVER4lxwkw9U6CoId/n
LANPOsKbhLmmaUDzKDvWkWxpL4uy7qHkqc6ITPiM5PRXkC60g0zdLu4w7XSO0i9FZTyFREiw1K6i
7TJyY+El0vYxSTn3AXk844MLV4e4JkRbkkS65voUVLVL7PYbggE8Qr7cpylc83YHnRji1K12yYSw
NUmiL1o346BFeeiLLENHCQL5NGROwzCOU1J1VJiyiN3dFNTV1wodJaS7ZfQ//i/3TPaiuscYs7hI
+N1+yfLRqxb6CYsoFtecH/qcJi3py31tz3fwM8MR1bhxHVBLJnIe71yH8Z5LHfQVDgQgpP1rEH2r
tRmRkggsBIUMTeiJkNszYb1a9sycWlHLk1WCswpmwGe7fJ+jMGHXVjIED6yRM6KOzmEPjDpJ8uk8
jXSMWu0+0r4xhGUFuDQkVst8sa6F7MAhBQli9YRQWsvRHQLC8suMLImVDcIhYgkoSMjWeRjz3Lzo
4pehYCCta+00ocJXaf8SdHFDyNdn9LZ3iVt+03KM+HPs/hiyjul3vLgbtEvd84Sd88ww567Ny/vY
F91TaG4Z4CvftmoE4AvJyYNIfuFSkn5Tm98KQ3+RoVQoIlW6I6UGweMMBN+bQwISusl8gAxE9FCk
7+MkfEjs/tkyhmNC87HF742sn7e5lNp7ELaWH2mCGMKeVqK26cm19trR2/JctjvSTxDaOaep5fKJ
yC+hvyFXQMMuUuJjc4u83cMfaoLh0UmTDgkAjAPytt6FLkJ2D966SpFiGXeiIPZH5PobKVQBQTSD
600JMUF5PLA+0DIyFKseWSCK3Kx60yrI34Id+c5KvaSy1UaO9UXPgZRGkVTXjz+FoXZJ21EdISj0
um9m5nBA3/FlDF2MHEwJbJOcEFlHIat9Pnz86eODtrT6aTC0Q0HqwC0scmRmXfRemyY+2jaro1sV
jMe2HGYEKuvX+vVrYzuATSEsdMO2FR2hlGS/lE4FZ5EK/PbxAU1buOvR4/zxtWCZxa7p2JA48Lxv
eugmN0r/5RiG+R0zfHL7n69//EnoQG+WoSE7Htg4icgG92g3OZFcerGUS4dW1j+5kXPE1s681pCp
12mF5ifDpO/4/o4XDj3CaAbCfg0PmBlLuka+WG/GDGcIXheJT2jLBy1NKL+K0jeWutmKlRGox/Oy
hVOMlwst3XPKaPIyEHoodPUk5RJ6sxUnB4MTIeiY9zGLv+c8s57GIdi62S0umJCZgXwb6bxIMIhf
gWj+Ksb4k4mQj87/xDy5Yykx0zzXjHK62US2HDN+b6yzmFit5GR4u4SYO4RoRt34XhRfpRy+CZZ/
fdiIw0imrcB9mTmfM2GzVovaXRPKi5oZFtPbUbWRob4hG+GpZY+a2g7BvqpOvIXJ2UbQxTkg7ktc
ALOmcAyTyElc2jcwV8QxvfXiu8O+iE7KOpES72yLWmdrMxAMrpL0ZhqA660BxFLRZxBQE/IjVWKI
zTQcSHebHqwG34glvy4iO82Oi60P/rgfuc5jJjNWvBWg+WXY0baixITSwmzNCojQGZRGlkRFnPI6
iY7s/jFgJE4qZIBFNutv2mFC2f3ZtCsH3Qr1QULRiF+MOV6XXZyIb4iG4WuB6wRAfcuxW2+5aXiM
jm0INnxPPVu7wvaQagRaF+X3bLCBfNnwQsjS7HzSgCEdbXkctm+KdNo4M2ya7+kEDX7NKqWQLkGJ
CSm8UZHKYuzYWlEP58SOGWS1GOzzaHLM92UMYCdYxDkN9rOqsF8v8fskMLat10VD1A9oHOJnKufH
AlUUO0Wa7SMXaXsFtjEPHtkdg4nvSK3V06neySY4Gybovp7AktZyZw/5zYyf3H5xWRMpp2PEgyHV
cyL7p0pBjTpsTdtwHeiZ2Fl6RKPg5w55aM6+GRR7CYHFm8e23Op9d+JvP48D1i3YumcjmdWmLdqG
vst6jrAZb4Rs9W2VkDllgFSa7OazQfL1ZJOuw73jp+3oB8r2nZHq4Ay79MgJzzA+2iGa5RUoBEC4
pUYkatc7ohR2LqLVvak5j8oZ2SiEuKwG0J/hQGIDfSaGRvPeN0wfraDwTYiXW93uEF7FP50VCtNC
nWJZCeZzSoh5aEO/CwjqChyiD+3iAXekZ8pJsqXP3V2X6m8sJb/yvMbVgzlpvMGRPnslBLStThim
1WtbttbcY0rGKFVrrX4pqnqiS8HZ2em2DwpWA2l7jLr2QM9JgHhos4SpGNqnA3lnxQh5CkPMOCf3
FrQo9z9beFVNwh4TNG44xsqthdL/LA3K5pZwu8QCwBOX7A2t1i9a2ItLjjAJ0GczhoRDEuqwqSZu
FaFTX8BbgQ6AXIcLm7AezBG1FD6aOlKn236buJUHQvqxdImeDKA4EDOnthjgq83caxYHYcGurGC+
pYR5Yx2KlU8sOGlQY29GpX/vshQHXE1pnzYZC2G8aFr1juDX9PKKof0CL97Lg9dSGYcsZ5bSAKL0
Wbg/40MqNuBySutHHmZsV+ZvKJu+pZxoG8eu1+yw6QhSQe7GQH+rZ0Y+TDA29WR+gl9GrMhL3gts
Dwjq4TcdHKe7ljmr2kAyiAMNi1mp9O213rRGuzvGcsBJShGvu2O6H6q3BsmLN3aQluqlfZ7HONyY
BUrKElijHfOiSl3urDY90th9TpL0uyBxb2NzGBfNvFXxGO11V73M07k2g68GJ5EP02QC02I96Yzr
I5fhsuXS+cbpF9wlEQwr40dVhp9WSmOisFwl6UShXi5vucp/OkNb7asSmK17DKvmay770Af5xKph
uZQNsBqGQwwjmsnv887ekeNzFy1QlUQLYrAu+vc8SDo/s9ibV0kJrU++ow54C8thPMrO/TUs6iec
A7GtSY8fG1f/N9L138VpjmPy34ftycRZ9FdxWl3mpptkVXDCj+0DviNgtMIGUSC9isbQ3BuwNhhL
GOSW9sE2zTDmpdo1pdH3sQnHWyJiW8SSMtqHVEf/rJ0TvzH+DddyHNtG1ysR+TqW+g2CbQVL5ETs
Ek541Mxjs46/pIq7nRORGZLEzPMzdVUEY60TLRgPbuTslpiUDxazmqAuGxdCQNpcXLoeJaoxP/3L
A1x9en+V9hEK4PDwcBdwFOq/SfsGUH1EjoTByaLNCzHVUE0UCN2XGEAnDxygzUi2UsDG8QNVmkkP
P2B5++eH8TeNMU+To+vYQxEbgyb/7TUUWAmJf5LqhJqGJcWSApeUfpnbb6Wk6MzWF7OCgRmUWfYv
8sb1W//1CcCK5vLKuKYuEEv/prasQ7LnUAdDWlhX0i3rwiSO3a094uH5iJYLJXL81oGd9s+/s7G+
9r/9ZGFzfvLO1aVl/+6FE26ZlEWW26yg4voB2depGzVfBa04dGFMzBDwFNFOL8Xi/oKVS5aedcfM
T7WXYx9crXv5lKX+jP3g0hQTeP2lP5PwMlxtu/yWS4p4tA7/Jk/93VXGW5pnytVdxzAt3jK/y1Nn
EoA7RWUMT7ZhvqItp3FVEJQsHfzUtIa7KTw2Bc0BgZ4FqYOo2CWDC8sKPaiHeYcqMRmN8gLd8exo
EEibvp0P2KQeq67qzj0gg75Bv+eY2p69MSLy5T0fXXjAbcLCgdXEJkdwccHAjlbOkR6j6AT1RGLs
WU1fKbzFyz+/Un9/d7q2pCFzdccxWDL+ZlosC6vWeablqWduvGm5gDe6WW/rof/SmlSCccMAWDjJ
50am+u6ff/bfTzd+tiPILZXsPpEE//V0ywJjRP3eypOAvVQsU7tDpIkbxQl8Zx2b/vNP+/tx5dok
Dbm2LbEb/c2DJTvTqFFLylNsaD/HsnpF4/2HWSwlm2iqgp///POM9Xj57RqAGmrqeKJ4WzET+Ouv
l9Z5zeSjtE9pEDjbWCMYioQt8V/sndeS20jWdZ8IEwASCXNLTxBFsoxK5gYhdbfgvUkAT/8vUGO6
1ROj+O7/UDeCZFWRLBaQ5py91+6skkSgtdixtgiSirJ/pL3UdVsi8xLMtpVLEXBtjzYQpM8iql8e
otGi9lJAmOyqFNajSlrE0HIV9JG8RV3js4b2fjF8mH8fQF1bMnzxgVmCWz/9gYChhbPKbcuPUxLU
qFmUx7Rr78bgRv7keNPJMMjnohFme7xdBFXDxismamyrHFG5KERqMD7hQI6iRfbiUtlPYLffzaSO
3pbyQyib5fi/P/T/cjp7JsEhBh878/3Pn7lnwopYamn6lBoo8Eu6HZIYwxMKwDN54cauXDMqKIVH
hX753y9t/JcxjzPZsQUFaLI6fp4PHYq3vHZh+g9kaVMuJN25KHfWhFND0M0P23F+Mnq3xvfe0+ta
NbUtAWobNH7jL872n/3a61CGQcZyyQ6SmA7F+m7/ZG0Z9QR0oGcbfm4T0PFQDy2r5ufO+Rcfl/oD
u3IuONaHmqNVv7iyH0a4v577Hi4diaDOoWHz92FlJWXqZaz7ta5/piZYoxwR8yfpHguRE19FC1rI
ghJouLZw9BTkMFHSIObsL04CqSPXjG+t4ZyWoZK3UfhU7uGEtPWuXVbIB9SlQ0Lj8jZZxh10fHKs
Q8uPvMG4wDMZfSnx0pujfuxlaW8wFi5s/HvjGiXRXlBn2WAYkYcC3huaW5u0sir3yIAvXkbRn4bG
Ky80JdbGn5xNKHWMYCcLaxtcOpy9dgw2Lu9YpnutwVxmlF9SPXoB29wdICJYZ2WEpwgWAifKLnGi
KYhSk/Tx1WAa1Rp0p3H+Milx0sD4Kq3IXtoVM8qiNuhGtdAX82h2duyo0kFfQAaMbkAg8GsfZfeh
iw12Z6Xxi9Plv0zYeKTZspK7Y7KBeAxmfzpdSjhoyayF0o+U5V6WTB5RGnxL4859Hnv94kbIMLIZ
zQA8d7zssl9B62/DFMqzvrQ0lynBRg26YnPIj1BuqROgZaRZUrfnoZEfQFrA6RgW8xdvXP79iick
i1EWO6vnCvdnS2aUj8hWWAP6D5moRGOyaPP3gRTCb0XRfnG12c9z6Txly0JQbpzTky6He+9ZoKlq
plMkNIAyaeShfAhC4M9UnwXqQcJlaXaKMwGk1BXT94hu1X6ky0dCOPTIvqbXQC5sYXifRArlaGNo
hQWZjE6+jUzdN6b6/lhZ9ez7A+KuS4uB0ZvMfW6SUo37XIGpFs+TRi8kb39r8Y9edlNOlgSw1+HU
UMFr1Qyy7YsrakwpRSJ26LD4/VjdCz7hWxFOEJ5xg52qHp2XNNXnXwxpP/ldGUSALZBzSiKU4CJ+
eHf/dFboTRcvo8sUlrsnj2LPtXP6Zo+cDX+Rt7rde3ybxqoazSqrgtblGNspRhSRkWt9bLNfjO7G
36ZUMr7W8RULEWOb9fP7aZKOxmU7L+DQpTo7HZIKx9mTJN5eE4tKQv+c9YQQOjW6RzBTh3hBqV46
NN6gM3fBQGTvL1a6fx/1eUu4mgTObo/Z8ucFlLuYaLIpHvpmnAhkprAMqVeExBZAVDAoz5jI6xxb
n5+o989nO8djr4/mBdCG+EUqkfG39f76XtAaG7pYF6/ypzG/wJ0DwFeffRkZK4tHlueub44JbUAA
NfzRQtNE+krfc9fbmrFzBt6bpuobeaKQzJriTl8/5GcGa9ew22UzmaSXZVq+/OK8+vvsZLOgWDcl
mJvYIPy8NYOcm0x27ShfayFT4pbUz0WkB6hj4VTSdjxRgAWoiOb/FobeSfOOTcWl7SVFHGjJi1iA
ayhHfoijltTHMSHmtnWLIJ/VU3yYEPq+1M1UrObxK+Df+pURorjQscRwpOq9OTAMV1lX72Yra/dL
5X0Oy/4P8pSKNcAoPGh6X6CzqktvF5cIwmVqUVxchdWEnsN+cCXKQrs7CpT6VufIs2wEIOS5cPa9
2XREb0TVRcaUtlGmHYDfOsehg706Gk55olggkAfZUAGrMtkRMDDfuKZLqpLKpzYaIm8kfqMCsneZ
BG3hx6Hu5/4wzpV1fGxAKhp6qF9FHyy4JXGHlPZtAVC4G/fF4JgfjJnlfJpFH8BEfM47trhRku81
qzfOODi/tzp6EKI1XdgM7VMUw5S1h8G7PQbRlKLhRXfH17kZPhMEjjdC2yuUVkFiaC+dCZY/mtBS
OFb0FNUfafineA48z7ehTD120knYfp9KFOypR7ZTzUxAcHFkXI08YY4rwlNnyekXa46/n/zSYKeP
39iTAg7Lutv401iVlDhkUHN1fpIJdmug59Y1dK32Lh7gA0R0+iLz//3qlwaXveWQ7MgF+/N6s490
sx+nuPXdDGCIVllP+TB6l1Qrc+iHdrJbXHHseyAjqyqrwMzzQ68gB9sN/vdFZf60wYFGwFLLZCbE
DCb1v11TJdYPo2mlRWtae2sctwy4iJiCJQVbZL9H7BvW2Y7DJ80a5t3q11iw6Z/hL3rvaaYd4lbR
KnPVU5KU31iIUDg2CT1A6DhpBWsnj1b+Ej8L2n+7CmU2AWCgqrJuXxFP/auRngDHv26fLH4XW9i2
4HcBucAK9q9/TyunU2kh2vbjqUl2rhYb/lJI3S8gkBWbx30si4b/uJWV+bar5+SsnHDxU/IPKH2v
N90QydMmd4v8MAvtHTj14j8OCat4JO4TC89WQi3icUkmFt2nipVB0y++OWU0FPoeDBRS9EFvxC7L
MFDchhlQxkIzJbWFn8gUYEtcT/++qaNM0UCAkQpRCT+N3Xkv7e574c0aBMhlYn7vhi3ZW6EEhljF
hBKMyJZyUZwsmZ1SraavnVqhnyPXDt2aX3sC4d+vN2fMQjQk/HI9PG55oNlBZ5Y6R9zJLFaF/lzK
HrNMm76CLcYtHZJ+xl40P022dTTX6PFmil+bgUmLUQzFXPNW9AVCY41ZIDaXoxN/iItIHp0GOxu9
BPTimp1szDZ+ezgzf9iv0AtiuSPkQE74gYaZtkydW80dlLkBRyUUBQxFCxRf35JwJLBpgbaoIkBi
YFEntCQmzY2X1BiNtzIedh1alv0UZrQKchqsxmy1Fw9P0DFnlN7OhesGDhnv1J6h+FugeNZxdFb1
3UrhtNXEkh9yq49PPUaxx7ukB/5U0ns/g6BLtrpTytceOuXOyzgb2L7QmUcitFuz6gNNVEOQIn5i
c1EjuTeB1LQ9taa+HO+E1OtvaaR7xwjtcGt54Sue/23WcA3pWiOYl7pa28Xgd1D7WU8RTNtbkyKY
JSh8hWfb9vlh12Ha0ohwpnWltSNiCmLAMOlhl8etdeIcjACMxYhXhVYe46llv9CxnfZkVB267je8
syfYz8absiCEZ02k4QGlJD9XsiCa0ljVTjIgNJoALnwUR1CR6RHnFpEbPfsnr4ElloX2G4Ixc5+i
rjlWBX7IDBh+7yYa/Z/onRrRDasVZSjDOrl5bJzNwjpFbPbRqC/mHlC1PydqS+sjKxvjU1nId6ss
PrldhLB0iPGV4oo/m0N70EheO4nIwMoHttXWsfjXMa6+djQ/Ipxl7Vzm1l61VnLq4r3iRdOhne68
zU1vY4//UaHUM2SHbgtpFJU6RrKXhzF1XmW5U+O9mei7aMIodydZ+gXlNNwqAyhSqZER4SrkVaQi
fkQJ2xxHl9Po4S4OUdjeLfjbWy2xk9/a+KseLfbR64z8qGL0fbOeQ1wHjY2tle06LgPO18V8XlDG
vCk04oDy8xhxEnfzZnjCyGMw2uo2uhGqC84A2HgBm39PWlb9YoTYRS5EeuoaPfCkVp7EiO8ZHhWa
PQx/e4swAFzYoXhBL8DLLy28zdzZ6QAzU/Iatpbt5puUmXfrZrQ8q7M12/UrZIZoW7fNQPPEytGj
0WEt81V/hPWW1BXS0LCcIiDIT1ZUeYiGonXqnSPEtjoSyDYOKJbEcB4ZhTqdC6IUg3ZoRdbtelQj
pKjL/Mk24QXDDbx4EH+fOBVG3oBAoYez4KKOc/YHgUjRBW1fHehJsipTMJzkCCsDj8BEQ/UBpd58
TwHS2zZOKg4kkjnbXKuiszt2rDLtqHljXbut3NJ6ZsWEZcXrnsp+MK6e0FI8ES8Yd4oNZijGmK6D
ijz2HgUVa1IXfv8YPA6QLd2d7qks5zsKqpgzAC60cpqDtGL3rkWdcau5mBq2s9sIMaaf4INfC7jK
HxstSGEOhhFNskH/VNUTNblSvWWmFzJTzvOur6MbAmL3Nct+Y2Kgw9oJF+Qvux52kk1kYttEzGsd
e0wWYzgihLp7k9GRGSONg97McMPjMvenPLoUkw8EyMFa0n+FYdMek0JE26jOYHQjS7pUlfsC2xUC
sPc1HqKzh0/GzzxEcDPi90NCW3tj5wZIxHZcWdMfhk5sJ9xWlwQ1+Wkca58uY3rRJFNc68kQD0iN
rtGxWFbWDCkvWhYdaqjhBN56t6onVGpq9fYYZumzVVLq62su/KourZ2m40kbUJif4d7r52guPjDl
M1ChUeXTXmORvG7AkIS+bcua2MOCNI27nGbwMRpIUoPT9eimpjUqIsvtLjXS6WQDsFVrSPOlenX1
UvE9i+zdLIhzQReAS1pOcp+gmioj+t0IZ6vLXLBcbsKdXVpfwmY2N9AQzEPvStbNeXZDdc+fISWR
qIP0QAdY4fzSjlGOUQC32HKlJUmhDWbSjlRR7xBjW97jiimO4dLglfBgp7b6kzno4sq2Ba0afJqb
agVOfmStaJMg75N7WR2nvt0RyOAGCOiGfSWr+IB0Sycljo++z0kuaLLpLEWD53x9aprCydZYaS1I
d0ClOdPrg+jmMIS6jEGvjRmlIOOGCfHE3ZJCvjYMlQVBNPdlrsqjGnu1XVobw8mYYfEJB5dIRd3Y
80lCtnUkXkoiDbCMJAEQO1R5C2RB3Xu3sysZlc5nG95GB6wSv1ZlbdJJja+o1LYP7W+VJbRZYvm1
cGxUhWkenz2t3zehZj0VpTXv27G9s6X83Uyakwvk8mzoO4ulFBuj6XfkHLgPi+4ZrhfBD5UhT9YA
JjWLriY17pvZzYTR1OEuj/LA7HTvZLaFvl0EUltYlQS8Rco4skTbD8linzrMExuH0iW1OHYdMYFP
9kyZoe9GgHq6fS6yBpBcY70+2jJDL7KzrbXkpqXlF6Gj4OhHOyBO8GKtYuspEsBssqBKrfZsZgPt
5DDCaD32FsI8NZ0Er2IUtbpA1zomUWwEcrQvi5v/3vSpdw2RBQkKPMd+ae/NJDJ+jXAmr3YZ/MQI
d/FyKWevvqIvQ1Js1dqZzjOQF72F18fHkQBpoBQEQWBOXyrCQ58k9gljNtygae2dS7IR3D719eEs
7xM0Rk0R79ulC4jxc0lIhSDj9eQor82QvhbaZhizXdMYxm5C2rqfwPKy4PDMPf18NK26IuKzjndu
YTzXVEfS4TddHhrECFYbkh+IpmQThzAHpY7h3iqx3ts11ne1WhhxiOITbgWNuvgb0uLpVPfijqK1
3M1pWyMCGEKfTR46eazRW6NxW7DBQ31MTPk1CYV4kku3GpXSs6nnn8JJWQf6ocYmLrBKOHh9Er3s
L61jv3p5vc2sVPPDNVXUrtiBZrV6LUWnXwYr2tFEnbf9bJUUi7uTge3XZGn+Qm3vrZhN/ZIv6FVU
mJ2hwEra2+O4h1AWX5GTHNSCvRlAiRMYQ4/xRI2JT/3RIIuP0ZeyYMGGWd5tLXlnGG99RfHoRmgw
F6BdnYUbM4D02XVYpHejdGInCCgTOoIILGn7Nd34hepf/Ww/PwAnUeZM98c6FNH0IfdEHLDeFwzj
SLq1pm/3Glc+oLgFZLUToSkcODkX0vesfjgj8uh2kXDHZ81TZx1f81M/aB1KeAllSNok8sXOLdWt
9qgVJEKFC8I7mAUIVbrkmzNmy3lSA45Vr3hpjYwJrdBedSBtx1R0HsM9MMlFKszgSXj2pqZ+KUns
Ewb5i8yc0Smsea1pzD6OonttCkKsDRW+UC1CD1Vn5m3EZE15CMDMnHaI+TK3OHUZuxa8TVjzxuWS
dPpyMwfAA+SGaV9mkd9wIg225nwPY+jIaKu+sh/Wdq3ZB0lLd7RZqIL2mXFus5L1jcW5ka+mKhxg
XY3zaLQ7FQj8oSe7cb9BBzBxjl2ani7ZEs6Fn1VNvbekJzBuQHf6IQLugBMgHqWdirloA4tT+XB8
PjTS3MdeTcYVvPRzErsTrYDh2RWF81VxgXkLtqAh70o/Qhz5Uq8BhIwm5yRysR9PQ4pBPVznDLZa
UxH7qfXJbjTWg2WHJLnuamPXI1nzu7pJznEx36NmqQ6WtYSf7Bi1zWRvVJWO92gkR0Smnbg6C7Ny
i/R7TmLzHgrr5kmwdoYSeUBOO9SO3HuDwXpJkPc9DY1F/WJun2VXd8/jiCJyrBd46OwfHuetQhO+
VS0Ml25A+Ts4YnqZVGtc00F478w+3l7O6OEx+hzmGiDBiD521zpDu/PUfF409nnssN8tT1kXrdAx
WOpmeeQv85EQRkmPbsV2pgD/PdShZVtEzytSpoZ0u5mzyQLQJKbXogdaoLKR0B+M3ZQN3dfc/Rwu
EgCK4b0q8Cs/uCJc1u22W4gIerQLBhPbE2cb5sUqpI1YAm7prBVRmrUbCmdorsrpXOg982RrgagZ
wVavmbbVwHogb8iscvNsOXq5gm6QV1bAVDPDhzARINXld0oZ3p6uCkDbtiC8ypwIajBwRYSTFIcU
kd4T+S0HxDzZpaDZdO6dPjCnuPEnmiyubO88HeLfdEbCnGX1sfeQakx6rx3bee6PVai/lvQALjMF
6Ud5a+ni38qRHq6H83VTDGEaYLFmaDbtN1rwb6qcr62Gq8tiBTeXXYrjEa6z1sVADlu8nsaRqISO
xBuYCF0qwQLjwWm6vNuHq6sJq353q5uxO5aRh8/KcEmT6Mcj/mr3YFL82iVD99XsBwGSbFzoJqDc
2YzROoaVs/ZBR74cSXYG9qzvcte80iybPucSC8p8KPLcZmlLNkWokLdHNUlhVtldVd9nPtxlv+jz
6uISexH1DZjcaMLRYdEFqwT9sAciqUc/u0e2RSxaRsoJJagrTJxDKbv2WaQsJMO0/TbH3sxSG10W
qbMQLgu8nyZ9FzuZiFKmwXAZo174RSIpmFUS0n7lJoEsSO1aoqepidUBE4C3aWmVIAEHc2LTZJUx
n2EJPHpL3QK72aTOg9PapyScrhGCy9Nkmt+ddpZPhe4Gs4svorPwpDRzqk4xssydrokvForjvc2O
gk3TuGxHPr+T074rl6HBFEzrg1IvDxAUayOdC9/bGJDZHpgJpObGNZyTzdjE7ZMmhzdCtgD19C2k
T9cmvqohBmuMjJxEqUOoqilQcvJd9hB+DQJsQFm3R/GbQdWy24uTmjdDud0L+3NOz9UgWyTX0S18
N/OsG77cSzXkE6JbK7pTv1/DfJu9E0X6rneQVc5a3ARtUxNJ2jY3g0C5j8MBTfmm1qP21iFEB5S6
dcalI49BXqIx5i8PHuIQyuqLavnGh/VQKtiq01DeMqxCOyNCfdngqthkbv/eDOJtxIaMzWgGdmJt
nTQEEwaDaMvI/63QYjxoudk8KV4TJrd81yrvC2uVTWO5+RFbLctcihrHvC0x0OTpU9PBT193mW05
/yiU5rUtziXg5c6g9bpI5i59rVoSDXptzJgF75C/huIPAxgX9nDSZ91FnkikMz+64Vcoit+iCc+M
5ahwH5tkbeUG2/7JFO4em6WxC7s+OuBsO0W4Y7JFdHtrhB0Te/ETzsHfIUxj3aAwsLGNRpKxhiMI
wTRuNfMtE5TEDGOwf1/IsPyiLSJ6quKS3Y5rvHlklneR/VmMcryZSX5udSe/pE3xErVsvCxhwX0J
p2ey3TUUWBqJuARbbLukds9Jb166IZr3nRLy62gkcq/N8mxnpbixFw045Su7m86oUcydRtzP5rGC
qxhdjYTuRYLqmF/J2+U2EEZnLNGU9NFx0Z3vsUE9ClcmRu8BWYCauVZJbtrGDvvXSjHseJ341HGu
b+Jo7s9iGSecVVq59/R5zzCRHJJeXcyZFuhoNNcfIMhVQAb8adqloU7gsqAqMaVWvnMklfeQJMNx
HNAZlxV2FpJo9CJ99YjIhKyDcBC179FtSBlG/1ZvhRYSy56ENoaZ9AnXGGF64VKC3sEitCzTH44N
nG/RU4+K4BSvXsF1QO9+r9OkPcESwXo+Lt+0I1weHD/eVZmD8m1lqu0k4nH3wHdBFYCdNCHbj8y+
9pVJsfYhmqRRnPk2xctNJgG6yGg6Wk5LFZZtnVvW3dFSLLu9nO0UU5A9ouctMZZv+jHbm1FV+mOf
fR16O3liKd9sWlswd7FuOsdV/6x6T5xF5zClzPqjaEolb31Mb+fAKIxoJ2Q5HiI1flZW2x9Un5eE
jZE2CMe93XuuYqM3rRaVXiG0iTv99Jjxhx6SRFWNh5bdViPwhXFOYkMFajflhfpkd+Y5sXA9O/oV
E60uJ8KriORjiAAvhlUDuOl0R+LpbJyWTqne7qfBJKmQQZZIz+6y6Prz4mbGVbUAQsgvxLGtFNcO
G1F33ezkffitVVAT3HbgbG6AbLiyqza6p1LfAv21XVz7mK/NRB1vHtsohZy+ao70T8S5xh60WSBm
nMIFY5URNl/4GuYXc9j3SWIEnWqupprsszZjAKeWfvf86raF2GJTLSIhVeF0OaeZ3u06oybx0u5e
69zsXvI2tc6F1VNK1Ip7e7WVtJ5lFgWtW/2mu7m7r0erObqIEyhUuMOBiq/x1jBVnUu6HlVb3XMJ
y00luPlCJgQM5mckzfNLkoO3IBVu1W8kT+lL3hDYZA+5sWP4uDv2DC5ANdHWTBmil3i2A1ai43yj
hrwTLQyPFNrpM5pVmnSNPRN0qDquxmy+CVxuGIdJ78MHKZ41l8HWMjv3FAKZIRcURyN7ZUkrYj1z
G6gwWH2HI/BTAF2yjGiEd9a2YsrFh61IfJpMhyjjgXlNMylXe4n9Wc2/uzHuLI1gsGtKzPdVB1Af
euWXQVI0mfO3rjDND+a44DZF/wjWo76YcvydPX+8wzRV0LNY4huz1c4ihi3oAJUcBK7tDWVtmAqR
9dJKuV8YOF8rBqM5dn3JoolAIOtbTVjgO3qDT65RE+7itX9I6p1R9sEtXREMgx4/WQzIBpqywBxo
H7iUW06yXP4A7hxjbSDCDhW39R6Gn9kRvRVUjF6qCLp1Eme3fsh1OhnJfFjiGIOpSsgIiMCzlpTT
tTScX9ta5/LpZ4nHuxmIzFREqC3UpGI76p7xeL2bLIGeRB1oZqIfDRJASOWJs4FuUPOeyaEjdrxt
PrurFSFU9XRrmkp/Vkb5CT9dfZ+r7ns5QCMzVZofM6U5H5fZXAl1i3atZrwfmVqsg8nW69QNXsoC
Suuu0XQfoCBVRycPd8JJ15SaDFe7ChmrSGDKMCY1WdCinvbDZKEASN7UgkUGPw8yWXL0LApdHqHK
sVm+qnT6GFbadIhB6AYENl7EWhqx53Fktc1mrqja+YqObr6aDGU7bZqo6g7zh2yIrPs488Qbi7fW
NIrVbt7ThB6a8TXGsnmyR52LY7071+Hwqntny871W05qeeVUxocoVnvH1IvPLd2VYw6m4tBWRv/B
aYozC//daON23+xDvMqcjxBqQEVqX416/qyAnrzHHjZw13P3JM3KvM+CYkFG5hXy7PTQp9jFu3Z/
IdMX+DCvjQOE2Ada0il+B/B1g70/vvDvjz/u44YUvm3GP+brPVrLI9yqC4FAd/ct/2j/TjXYrDck
dCgCzkpILrSNdj0riGSXbIGxy73HKAwdYD6BN24D5d4S9YqOvYZV3O5QzR6t3X5/3V8/X3GWbb4S
KbAlxWo/7c2D9Jtzck/u47v7SXwHe8Oqt7YBC1LO2eIR5W760vT7QdL62GfFwf020a466ef8Mt/V
3XzrPoN2pxmZ4Ykix6PdUrgOyXuvSAA9DOpILR/3KkoQHCT6NZ6LmazB+C0e6kMHEA23FI3KoXbr
EyDE8Rimg4UVv/VIdJi1s6vKK7a76uoO8WdVFRMXqr2nby2+ZSwENixnNdCgmXOKyirIs1F9rWpg
AMOkVU8zkrv7oPT3JSoPnRrzj9xIUSZVEWvMJP9IJXkrWyQImYwbvOWW9VGMNhWzlOVmWl4Eho+S
N/H6EUr9Bo/NfLj3aocj079ngKvC17vzjK+yqZW9k93c+I9DY9WN34D7/HHXiVPqiDWun9RMW9+B
2uaHTdf6j7uPW1nHqTEURWDQTvPpfAVaHBRUbg+NOVW+V9sV/XJu/XS3pTtyWuS4SwkX9KvCgeQR
Rw1Hg37ZYcrdl8dXltCW20S2VIiNovTDVAQODcLD44thNZZ+M0YViYNFoJSp/enxunQowuHBKZVR
+I9DlIYFFzeH/zz2uAXWZh32mbNzXMvG+ppdyXwdLmGzbB9vXSY1+0p6utvIqLHhDLUfdlF1nHvy
WS56bQ7HCrzbIuU/n73rkvLH6/z0WNoAcDLavN3SJ/2wlE18aB0TI1MXJ/2OCQ0ilNaUPjufkvC7
HM5MuhzRMZoMPWaMQ4hGtZnrfz48HoucNqekV1209VN/HOjHUjtNvIzjZE/gbjQkEkJn1CfoGspW
21d+tr6Qor3/Qzv4/8n+vyT7I6n4k7jkv5D9+ePzHyG2f4X7P37uX3B/9x+AZA0DGSuhHdD4UWb+
C+5v/MO26FQYpvw31V/If7CvEIjJJc+CSBu9xz+p/kL/B9O8Y6C/wqtiO9L9v1D9TVx6P0lHkPd7
BHS4SMyERwfpJx1c4iSNzGqMZvlIroin+i+DZV+9oqcFWk6h7xomeRnjciS53j2lSXmOJihWso/1
U2uahAfVKWzg+Z5hhEc2tty8sKeFrdVf86lCImAMf0xFiFQtopiTFQDCVaS+j9W6FJrrW+6kiBCj
bDmwh8SIDXIomo+z0w77GBC9SD/pc3XI4NLtcD0Q8NU6a+PZWkn231sutcMkYe+oAubknY0gFru6
+1I0FJCZd53DTH2P0vYmHn6LYkEcumu92uU0btuE+h7pQ9kuXHBA6uFyKrCHT0OdHWlLkIdHn/9k
r12/NKOatmhleUhBinlamF8zTWb3SSJOsRZqTAn9BcJMkBMaRfSb1hoedatevPW9SE7ErX+ORZpc
vWqMr04YJbveoHHjTOEcpM6iaByNOkb64ozKFapZ2dUmfDhN23ceeky0Bjpw2DWWOHF4cyhN91LE
JxdDNoEjef9kYniZPbhSMhuf5m7NAaEGV4SJuufx8koa4Gp2zrJXV/82EdOLKnr8o6WntHQhG6iB
iruH2EYzQlbHFId3jdo1FNQOqoLUS8Ws2GW2+V4SC7gzjfnNqMsZCUDLE1UNZNzZodMzhjtSCS6u
UtN9cfiD1gJEaDVl1Xnt7clFywPPaNAs8sTC1QRS8variCtsQnz33MdXWS3eZUpeijC/uKHVMPBp
7kbnCdOikWyggPEpbDCYndJqI0gLPs1t5ocELx+xlRATJQx/zpnqHTcihKlPfhvBhV/69aDH6p8H
BmdEe/+++/jq4/sej/23u48vhFaqYx22gsc9DSfBthgJvmzTYZWF/PU1Hs9XP77yuLkUzHRNZL/8
53Ufb8NK3R6G8vCxEV2B7+0vb/TxnIQ1AivukVT977f3+NnHTyB5Ia5Ax9Xx+In/fOFxN0ojqiKP
m396fz++U1vepY2+NYoyEvL+841/uvn4xsfLLIBbkMHD+TaLagtNUA8eh84wcYIuLjpJNeuBgqRK
QZoayzhnpB17MmP/g5+tCCiiZX86aIiXwL/RhsT/Xm2j3FrXfjxGg4xc+xCNlfr8+JnHo4OLbYT8
PbTmkeVLjLKtnlf7xjRZJIm06U7zGMRa85RMVcmeklPJ0AstCPHXBY9bAp/1ngyJFi3+1F/oxPvK
U8uZTZzag/3elFlVbHTjBFREBOiJRaCtB08mZkA9IzJFvWNa/4iPHGXT+iWzN2EREYQROtp8KTXJ
R22b0WGslRVEkW0Fj1vUK0L8FPPLqhDpBH9gkkmDBSJBEJXauA0RS+Lt+9djDrwnMbBkm9bvmNvw
t9aLKSRl4kRXwL7URUlsgWInbMQZfZX1c19I7ax2aU3zMQaN7KUHSsqQXjtJfyh39eDxXY+DjkTi
x126eumxVtknBIcVg2f+VYVNcRTQ4jehN5f+4kC1cz156Uz+B/V8KiAL90ZE9coqf8O/hWG8SYtD
qRs1rIPsHdQrnNVGFWQxejRDqsLEuk9ZTSzUdXGlTsFMJ/DoFdVbUc5TUK2HKTVRwxpUTPDFTYHZ
3tW4iAuhKIWvZHyN74mybLgHcF/0sZJnUu7ALZZ0FdfDOKXwsIC/ow0x9jk9eLeDYV06POGYtBlu
tqx6EuUXlNd5sIRHXaE+aqlVEd2mLYFGVHqgE78RdGmRnRd8xYAB//k4uJ5mo1suzM/129L1zH/c
+tZgh/RcyPb5WWlgBJKoYZxa+7+lp4aeOgWgbItg0Lov7K0O5c5I6NePxBkEocc7iRYtPbFIR5X4
SiTMJmPcCOYJXOBcqJMFBrbegSQV+5JuF4AzhIe1kO+PE6sVbGLtGJAqbbP8qbGq4mnpEBUjY2oP
j7sEq3WHGVfGZtTn4gkDZ7VT/4+981huXNuy7a9UVB834E1FVAf0IilR3nQQSkm54f3eMF9fA8oT
lefmu/FuvP5rnDyiRFEgCGyz1pxjegTtaTQc3S4SIbiZW+xFl1bmYKs9ICRVpggFFPAVIXDlB5nR
JgNGsFA4hHHjOejAUU09J+yH9iBCb8ALGntzWYeO6D3ZCjhZdTWSO3ZlL9+cIuyboh3UdqbWvWl6
C0Viujxn6FjAfn/165u/H3//YqpX8V/P/OPp3w9NPp4tFuqb7z/tmb0HcC6BirG89O9f+NtL//qy
ZOHeRWZMkMD/Hsn33/v+83MBHgBzSVSvhJtAHvp9EH97flt2xspEyrgSOrEhobZsrL7/8Zd91u+H
LOFbVLj/9L3vn0plxzvbpgTh73CXEnoYAQAohXdtyYaSdj5u6C5yw7k/AEn9QJzRrHWIuu7svbFd
U2eZYr/PALyyuX9xsOGPvJtDPuLYcmxsO4vxe02leYc6W8H7ybx1Pbr8hkkns7fzzTgnbIbzfDoU
tfGsBe3BNWlsYECH9OtTZjME+Tj1nXLLfVxOd72BIRzvBu+ZwGKN8pQkWi0jkAa6rAHGRVE0wzS9
cUVhrJAKk6phzLDwc3SXSdTvCSPqvKhaG8ZVkHYonwa/OVD4pNPN9rfrefmKprrr0cUmbP1lKAly
0+LU22IdKNDGnD2TrOGm7x7wjmD0f46VHEPm5X4PZRHZtt2MUFT86xTxdUZm5youtLeiLhQKcxpf
YvT3TZyZyKCMYg1oDuk09oiTRDmLU5XZU4dzZlSG4mM/0IuWYam6gPKR6laQoJKVU0WHDIgDSxQn
2UTNeMDYQiUziaGqNG6EUiI1WUhah9hRU2jr+rgxmk4ja7kBVtf1Y9ggNlgn3QANhxVYtNRQM8u7
1fgc2qRL99/ZKEUmdO6Rjl420cOkG+XvteoO2eTspED6lVmfySKuKvR71wAtgq7hPGnEU5pF90Kl
DilYZKtNgt4ymzAfRHnRHoCpk0SnaQtSPHuoTSSN40wBqp/dNzErgau67bYDlydrMfcygQU+0W5+
K588SczOTB7qoFUdYiP8z99Ev9H7MXiUxE2wrRlC5l3tjqEVgC6kgjKszUFjUTECJoPtzbuv30w9
jdfB2fOHS+3V0SaSBMsYMMXnIdvTa65XeUqvzO+fcaR9xTLY01lr1l4ErDeR7iGYLTIZqQW1pRhD
/WgAYzz3XI494cjIPwI2DTmlq4qM6RyauV3p7SPAoTgoRNhXPz27RRoYScJuY55evleYrNedXu1b
QLyUifpTkLonvZbxGVDrLmg5gxBaVoiRsTQC0FF0Oo9Womjl0fdsDOttnKfp1rU6GPZZe04GriU6
mnvs1vA7ei5Qv9ZvWk3dF/IKXZuBZNll+Tw74K4iJJSuvYzJwWMQa3LTkNsA7SwCNGjlu4RqrmXx
RN3xqzBOC21JnBDrTIynbPAs2GvBLnb4fwAA1BSPRuM92WnLLRWJvWp1iyQRcx9LN4HPhHmu9M5i
Kpt1oF+hOsk3lVERi8QxOpRbS0dgyiUGohCp3Etr2BsgZayIVTZhLWtL3ytKxE+B0z/Su3kfXXx1
2OMF4FDT2gE9aiybbN6eYcXBZxKW1NFx5UFFRcbtbYg7eRw7CztFBx24zuGut022o+PjppzbuQQS
RQK5U1qoeYiQWAp19jHNblzyn8Imjn1UrMRL1OQNjQiU2RyBmA7ES0RV+zB048tAOBy65v46pr1+
gmj16vfQrYEakD9FZhFqW3PvjoH2PsZtvi1RlUXQG9fFxHGnyGVWTlMkm4JgsAJ22tYRGSnKZHGZ
MZnhZh2TcRJwfuQ0bSYr1VBXtKB09bheJ74wN3D+z8sShxbOynXyfIcztQ9hXuKrp+lUCbFIJKaZ
xpx2pk2RRAz7maa2Rl8hVx/EHT06n9a1AuvqcT1qdD3V5AAbNDxCYAVSXVby5ehlq/HdF0vOp+YH
e4cxREtNEmNKqKtEDkxhaVLQi9rg4Os/IZdH+8QrKCQKgREia3jvMr0xUGSyCefUmsau7PJiO3kI
GzQ+jdQZxMpK6k/hnNL+h29BN7RxJazLZHxjxwpuCrwd/T1srH5M65KlXbSf64DacFRxBVvq3JLc
aqboLggN4lU73TobsggJVlSkrMw0ZrPhLp69VyQ4lAltH77DMuJ1S02wb9IXo2z7TR5R02b9NIsm
WxI24sWnVTCwAx7G87pxWrBr9Bo/hbzy5yi6p/YHI/5SEC9G8pvww0nYP4kq+S6Eyz39KzRC7hUj
1RCHwau1eORy0iw8DeCa1qZXE3o4+iwMzc1rWzIp2X3/s06wchScaNRhylzHy3Y0NjHUafRN5zx5
gPnNzqIoLtaSZJLoxUdkMAMGNKCNFuZ848DNHYAgVgQWLP0tAUHMoi9jY42nQyWxDQHqA5VfrooO
fY9R6tdcBSfLJ7cw8e/KITsL/U4M8qzTu4RmpKGjEi0ZMDnDiW6/CjN/wv+xn10jDYMRoWgOHHdW
hKeReb5TxGmw82wc4idKp67WkCfhLOCkRi2GYTBKN1PpvtmF7FdLNTQ1uqWT+mGS3LSW9tBjkkiO
kdeUK70LwMFWqyazKKa6F7IOVlKDGtymvhfak1FvL7VfIQpu3PvS12+zcokMi+MB/GX3mZdijzoL
PfjofLhzrN/Z2pdfqL3EDnw3Ng45seyGXMI2UArva0e9tCkLC5/avylY+Rckb+LfWGlZo8IiFiyR
ZzBZS3wGwsoK6cyElnY918nX0Nivbk/dhEFkRLoXZQBbeXoUHfOFzp4Lkw8RGHbg09ZhYizXrmLY
rRd7S+GPKzg5oMPS+NVL8KKgFgytkcKWaZUPcUnRRjzWxfwZz3W2yexJbjGvvczYZPZVvGQTzTdV
xecaC5z5bBsoh49vPZ0eAKoTngfKxTFxJk2/MkT54Zbzuk3p+Ne8qrYH0P6GnChbO/2CBVcQr9MW
mUuaIMJAwlRkNtFg9jRfq6iFTZJVb7DQaM9md9OA6MJBHZr0GDnV1O76qXWoxIlHP6UZ8r3kMhEt
hnbLBG2k7E7zZe87OwHhEoF/5TVihw2MCrxztiCO7vIGFELgqG3jus02EMk2yIBkEV2xgtGebNpu
fiY/rg6VyxZoRKpFeEhwM/kTsCPHOiqPZiMqeJwWQRQ2bTDvRjDRWJuiC/7pm2n46Vh9ux0LrYSU
ldlbf0bDTRTTs6TxBn/Wvi+l/jTFrUUMN1v4VJ6RtllHYV2hqxgOb1k20/hyiVXDW0LWpX80xwGj
qIk/YrKbFwI5KbI73pfWV1+CaJQF3xWEdZwYyOuqdBMXZgU++boiagfsNqUOLYgQg9vsPmM/Odj+
wa59f+8LVP4RXGLMREN/am/TbtbXSQLOPfer+SJnmwAdQqi8hiSMCpTqsanjx72lV2+1uxFzTmjw
kBJNL0A3EjexKlAXlAFdD8IMbeRxiwy46yPW19He9GxxM1hY7Gq16orWvU+k/dPEKh2OiXDo8AEf
YChWsA317sS6rsqMHzGLJombB2ZM62xTTI9hzqZ0C7x8nM8Sz0PD3X9FS5y6A299SsfdIL3nLApY
XZuFWktsAZvMOhnQhgrYMVfV3I6bshiSA77RM+jhx7JqELXMfhu2QU4UrFu8as5036suYaZt6DYH
7SvFcPeAJTfF7puZH5LKzNox5+TQW+bTMDXHli7t2mgtn/Clm9yAnAc4gllXHoNUMilq4tyLmsAh
hSoLj3sIat7eWHVDihKd6jSqyDAI1tPoClSlE1wTtN6hai7KjO/0wC7WPl2vVTn2D7o4EVGqYKBg
hOrGeVOYBmff1Bx02DBJRQFBzh4XzhK2Lkqlz11E1FAPVyZz2OEgsbj2OiqBeERv3EIn1yzHai+c
i2MHR6foz0bM4bCoOnOewGdHN2aMQdrt/edp7HBTVt1THQx3WW0/NZZkxdsT+Vhq2V1ugFON68nZ
5BsjwSgfvxGnrdAK5mqdpWCe3SCitLGbxgHsTeTvay0+637jHWeZuuuwxuN41fm4jkwsfF2Jys8k
oxbQSui2zqExFAEBsrzOO5SMy2hR18BnhRVZ+44qf7wdlPmClSZdRQNi+9oyr8cSBIuKM4ultPA3
gWZ+1iiYj2yCAGFS/K9pWwWzU8HfO7QjL+fF9VEjsAInIy1d9IZPitr1sxsjyRgtf6ZVF6KZKj+t
/F42GYxHIfxd72d3iQk+e2ph3NMltde1+CKBazg1Sxp8KVcyrce17kFm9mufzRcaxw26gpJPsSy2
uMX3Y8GkSNQTq6KlhNWT4poVG3Y97ipjTWwXJJQ1Lulccqz2UUdxwWXoAE6VrVRsko0V3QjPPmep
r7Zcyc4Bof6DiUi59Tt/FU1QinKiur1AdOD6KjbT3aFCKhIQym6P/WFIiz16lqNfgYhUcEKZWhdW
v+shY7UluVIt3dvBdFjmUyJFSe3t2FYeCBP4Gekq3yfIvhnJkUOU2IPwcbP4mIOrRs4oEpEW7BRz
4SaQ2bhqAgTCsuof0q4zr7qYTQ+IauNYqBYXCgZkWyefTiAHxAy0Rcn5YLgWBuumJ2gC0otQC91M
utTicHmEi3EfSeq6i5jepXelZFduvWRiEbwwSnMuKIMMMPggDXRWB7lbYhcbDKZMgXWKBhgjFQYY
WuDMlsQO6yE+7C9PNxNU2uI1Sfc+slcmOzvdxtJ5Qy7L+AET1cgihM6e9z6JOl/5pB/3A3xiiQIj
oN68EujXV1OVMmPhKuWMsbWx3HCah70a3Yc2gvlEZDGKkJ5oK4ehv0ZdIRA2HqPSfxJRKznHJdWa
hbZsSTbPemkCG68RuHXxLQGWKKAQbo+63qzm5s2iZG10T22O/QI8XXWeE23iI3rJppjdbKv9aClS
GPponTqjwVM4g9QQW79ovDsth9hD9f2qL8eaMuAUUYawv4JZPE0d6P8ixkPLPYRb2FokA12xeK2e
5uYaDBDCzrisLhi2mu3M2nxTtk8lPH7mEwo5npZvexvDXg4PDCo06oEi9dfNrEc7NRQPlojkZuxZ
lpp6+UyD/hTP8FTmbAYZTWfb1DclTaN6ym9jPjFq3Cnz/MUaWEL3OjWIkehoGbi3dpP+RL5+owr1
gBrT2xAFS8u7B6LOXZmy4VIb670Dr4JJzcVRkLAhnS23XdlT8pCzMzuAIriDZnNVeuMu8c1zq0fp
jv4f6WJIINMEnZBVbGlOPlEVxRJp93f9cpNSj1xP7BfRsdhXAyy84+CF2Q/gysulZiMoHSbadFYU
bBPUqqkkNVrG9o4Aub1P5BWtdwjLQc+VGdBS3enesB1S+2lwBaFuTseuLJ5/zgNC1l6zufFR1DUf
kVA7Kx7uF9ywFOOnM8txF+NHb/0Gqw4Rf4jI4CFaCy48Cn6CkCAru3HeZis3iLhNkZjk3bSieXLD
ZdFvigm5EcoIvLEFutxumR39SbvoNGbDoPkB0h+RXf1gYebaJhHWO4mruu2yW123H4Z8XFIbu4Ka
vffcmBlNSLucwsLYeNCiV8n8w7DhNYzk5MVtgGrUYasoWtsMwaFuiDNOT0hQsC+O7HSG6oYIs4j7
OsBVOmB8rq38pbWsehPXhoXi1+5Cw6RqS42FdNMyCPaFxDql46EX3nSwWo+ltb5Ohf3paN5Dm8ub
XIMmWmXjewksPDQmUixdC4Fz350pT66xk+Z7rbhX3Y8URTrAUusNHwSWPHqvRiIx9eudfnDHT9aY
6b3n0m10pMJbVh2kIpKJ082mfCBiNd1kjsOmLZEsn6mChXhKuqUr+jWrJR/DRrDksSJvuo7KS3nB
khqEMY7hNcAGDo0RuwYRhVO2MvZOytvPdeszE7LcIuL47KHM7eNGwtRDObmeZETjiuVl6DF4hqMG
eSxnQFtrvUZdUpQQtioyBpDa6+7UkqHC+hAd+q72xY4bKDTSQV4FeZIc8P9u/QT3dpajAU+b6XHq
sd7Tr4e1QNpdnzSoP1VKSppND6rym10sOeLKmUmTLI3kZGvnDpIXy+vixk6701RSPGy9DBEcpeMr
S1F96aznCoXehoQq+g8uoB+Wrw4uWkjBNpTxAdyA4e25Y6ga9NltgBMG1V/botXvgQoU2rZJjUVx
HWDZMIJLn+uvrqOrlYG9W6kqOFnuY56gx8q7ZXuUYhMqdblmfNoVevnOzuo86wdz1vyboQmuR1Rv
62DU3vqaWpiiUrCb/MJaWXl31vD9rEasSJvJIcutAk5P4ue1Kj8TdH+hMxzMjnmzswgOAcnBdGJ/
JK4s1nF1b+WXQU6YRSLE4HUk+k2tATfSSjsiimqCAkyVQdPufGs/dFAdWqOD+ZSRkjvW1M31i0+1
dFcSj8MFNbCoz61zYrsPaId3jt9LTCs52cRq9gBNIl8F9cMO+uRGlDuRZ1drqzZuS386Oin61Brd
+CHJx7MJPo+kLEqPTlIhHa+pRiMi7MZkYyXl7ZyZ7/SmzNCDqzyN26JF6mZkCVXoAX9hov9o40Dc
MTbD740oogQ0+pcgtm3ORmlDxFvie/klKbCA4VXBSI6JXwqycbTiYMxQxUxLXej8d3Rx4K2nqcGq
AdXjdsopVKsm414sYe+P6plEyH4z9xknOJPoB3uo000fA66mBmFyUaO3XcVNnhzI5Dz3RJZHIPCi
zlYv3uTuNF0Nl6TDSG+7vbaddDLURiVgdeGY2lVkPF0NxCauaA/IHbM45c9ufPe4EmhI7Hs9Vlwf
HXoHOxcr1zw5oBpCMVWPcukTfUum5KK5cgpo5b8kVN+Pv3/SLoqq38/5/hVfaH4Wfj/n+/HvZ//+
XkIXG1tEonMr8AolTOp5VcxpvtV88/5vL/Prr/7Ll/RzoOT61JnrX0/6fnVmwyXLbzngv73Kot0D
rpKySsMHFkfRXmW+YMG7vMXfx/frdUrUdlCUA9hlyzv+/nHbSvK1yJ7+85W/H/964vc76XznPUZ0
vfl+6ZjSE6/wv3/l95/6PnHfD+OijAk6xKH7/fD3GdUdo9wllnFMWu0xAiJOt5FaZZLWb8AScDLr
LlkbYmgp3qk4VLnGzkUxY46k1qKoYdI18dwWik0xa+bba7g1+tofySBOLcI8dDh/oqcShoXvMWeE
S3tzbRvigy0/NsAqbVCXy4HkiYlhvsjBfNO+hymjRTJdjxO58W5ZPgay2U8WehYHPbn6oXI06M5c
9CtHZte6ThmymCCMTJoHQl6c0CUfVZN+LC2MdgKwnMr6XFvzOwkJROI0zmkw7V2AlgQSDvzvLYEM
11aBzjefgX1bqRjWZEekS45VOBTRRbcYUFMPhYBFkh37I0z+c+0h+2MBGNxAtaPmqhbsD2SCNLiC
u1BsEsvuV4m7k/TiwzKPz2Myq5XrFjS6C/M49MUPrOvVuqLFZdXeRuh4BwOre+xLMHEio13jcdGG
Vj4emNj2Wu3vKKRhG3and4ta3jRoL+h0NEJOxxPSnBWxaex7fcDrTtLuarI2NnFsbdGHviLLYefQ
byNoJAi8yOkYu2iTDC0tc7t+KnL3sxqsca2a6XPwCrhImc3AbVUqTAVzIJbhYqPml1iYD1XO8rZm
JMO8UhMX8yx1qqAjYXHwvk1TT1aomJ39kAHeLg2IIH5LAz1N5hrdkb9rdHTeMAWiKDHW5CeD8LBg
FMme0VTlbDekZxiHfrCDcNbkSzOQLeDZ2cMQsa5w63RFs+d1BhlGIc2jHYVvbi1k/mNiUoO8saD0
sboaiTugNzXXiQ01gBJnQ3QITkC68sVcXjOMYfBFvOD0mrZKC4eDbwJgmtEtnDiHHhli4rFznwYS
hWAMuUAz8mbbT1t+SpsJTjqi8Oqmn4Onbq6vQKy8F2MCloCupR0DBxuRWztGbqPl8aB7L5ont/a6
X0LNj/G/xFd1+cUN/Y9Sko2VlH333//5J52SPq5r4hWyfRCVLoqTP9hecWRPeSIpTsFutcJCacGV
l9FZSIz8kuuoOxI7enDwSxDNXJL318fRFmSluyskUb+adehak7DDHCSDEPJoFFpwa49TOMZecZNx
IVRed89QIP7Ngf/Jufs+cFfncgACbLnU/f8ZYjUnZetO1GgPNIKzg+Y6yDUo54Uj5A1YmmQldYBH
yL2Pb5w0JkzNIkfjb9LNf3Hy/iQULsdA/YP/Fimkzyrvn48haZLUHeMCNpbspxuMMYeMjNUDKz9j
FYAA21fgczAk3vugjM6J1K9AyUEM+TcwyT/h2t/HASgtwHOq+4br/kETzqppstvME2jSI5wgeHoP
i0ui0xkEhy59UTNy5Sp3HwxfkKmeGSNxeWKlalT7UaedVdA3Jxb04TekTCCYYb7KmdGJEdjYgmEa
Rahxjggzi2wHY+XQnWutI2jTox8OY5WkTOTTmyox3l1fqf2IAykLKu/0/Q9R2t6pz+eX//vp/xfX
LlwbmJUgMBayuPeHGFXqvU8iXSwOrmECLcSKTuYXaSGG8LY1hobYnnGYNQN7S/w2jlkfyCCkv5/P
LNvHU1kIovj0wd4bTqEO8LxwmIoY/2sdqR3eeXMvzeFeRliZv4/8/8uj/4082rIgB/ztQ/4/5NEP
X+N793dh9F+/8ZcwOrD+Qb/V9/WFam4xYvFifwmjAZn/w7XMhXVumEjnTO6Bsmr7+L//03L/QX7e
kpak0zbXjeU2/UsfbTr/8C2oNaAyuYB8iPr/L/pox3b+4Hob6LJt9GyeCSnUhXSPcvvvqEQc7Jpq
qkoH/NRi2+/UfaOIxusFVbLKc89uYBFeGdV3BbUlSn8TS/IAPKWzURNPMfP6hP+rWjm05B3YXJZT
vJOtR2VS9/Z1NVPxUQ+MA+gKAspPjn8/sBRsK3An8UwwqWLvXs72I1TqapXpZsdauX1fNl0aPv+G
mL0xMemJe6GVGFdGih6XMWPf+vnWk93zXGYOe9jylBFCFUaNc4vO9NppRwhSJXklksZgyFh2wQzU
ITyedwy+W2fsj6bsyUicQbtpHyksk62bmV444N4o2MKYHrrwgXVcnhvFZvYQq8TMygk2NR/OgDTk
UwFkZjZw5FhBudO05KFbVpKDZ8NXTWPcPUMfDqztdrqYMOvh6om6t8Y3SBmyT9Kjwz2a8cH1OB8r
a/DUldFeVcqbrpKc/OZq0DgAUwD1UvTsimLS8YHDbFoe2WNjnr+/MvCVHkB7ncGQG9eEeS0ewCTY
VZmweBd2d2LFOx47zYKphMwOQ2Sg3ZROJUBOzOJSYd8vq2E+zXT4N7i7xnXgNPpFzM688Zkyfz2U
VdRcaNRkehIQBzjFm8RJ7AdPUYyt2KCHjEfxGXbDM65w7UYPRL0lTFrRvvCjm+9/WmpCN7VZ3Svr
Bx0gD4en15tgG9z5uhCVPJaFuaOkz/d0TPdaxKecJsRDrqxiMUtlJARbTkVKE3Xf+IhlhhoMlzeb
nWyx9HkeS18njLURX5caPVISK4xZvA6FPBVfxtZLrkEikXFIHiClWQl4UTfHHav0S+Dq2hkTp7zv
wHHsJoEGW3poFMsWm6ihX6vgENtG+6hrFf/ob8Kao/vvB3jm0KNW6uKxpDKG1H1UhU+urpa86Dk+
b0vHLApaMX2Za53mpI61Cv7HC42R6QGn+hPhg+pHOuARHmfbvlVuZFxVTTlu4kjHqSx1eZy4pj1N
aF9UILmAR3pDrPDYnfikROmivApK6Twgab0O3LS/dvUhWZeteY8/C3snXjsx1BKZEF1PiC/xazVw
i+cBVGYboZA/unfxkKVvRmRo4WBU/v2UOjXrcy/G0UWKn1+q+ZBTs903fM63c0RjP8l8582fxaFW
WfRDmcQ8aeNNgCH5EdY1E1YMggdRaoeVvkLX4JqAuUaJlIx+5qiBtg2mQTzROrG3UMzsjT8G4qnI
cOMrR+jb758Gg7kz5BKxByN0ny3kAq8znqdMq4DXWwIrHNYOwJ5o9+jKfxbvYI+jO3DcCwWtOeaF
Cq67sUhCYaAdykfIq7FhItvAg/AQu3LnpPzpvDO0TZPO6sGP2u7KVeYj/pSzXefivVhyPVthz5fK
gNwcZzEZj8VIyZObjTanRfigT8MizwN8c9ow3pcm87BDrspAPt02Xb5PX2vGwIzW4vsZXtcG+1Z1
DdXzYqW8YrrNWm+8dex+OJdJcvX7W3yW2U7oyTFxiXWj91M/67VV7KgeYp9YHhK6Oy77b46qEEeE
p8i1SYGMgBrfUtzNHidAlW42vEHRmc9DE5cP7ArJwuvosi6PRjGItRnnYp9xT4zTiCUSYRCik0mc
piTTnwsdEhMu3gdacfLS0uRydJDRyKrvqNTktz1ospJKFNUS2nkE1RZn+uz5WcsQgFgyZQFuIiir
R4s2hflA3spwVVHs2VZe5NzXttuGE2TSrzjYySYl068hUA2LDQlXeVaeS+SmN3x+8DKVinfeFOGN
DKongdz3XiuNAlSUrq/xg9RbDyPTHlAE9mqVfPq+cePnuvYxbiVNWcJtp2cN2tUVQjx99f2Q9M/Y
XreyMcktsr2XnKsK1mX2bAdBcPTw/UEXKPyXgf7MSufyglNTW7QJRPUiN0z57YtOqNwxT5pmZdT9
T6VxP5kuiMGhUE+uZmlbPTEK0NSRsw2CjkRzoUW3pYF0Hmk8yAL2SygzG/vSTl25Ujq3cFOigINw
yA5Rtpg77bh+InKQyCRvCSJOyuuIsvHNMEvEQcITVxxy+ug5OS3VfHoxowDptS2Se0g+YI7o5Ca2
Dud1sBmrI7feQwkAw5b2p6zx1cXO8JqAJ5DPrYMxMQFf4GoyQcAGCNj2yu4A1yh5NFGwbRKKA9vv
n1KG8MgaYV265EXquHBdr50vjitvDTHL46/vLQ8BZ1ebutCfonruz/7yz/dXQ8nxDMqJNz2JbcfR
M9Xx+yvyqwSpGGCVijgaN/iYdHioDE9oNsGlJXg/EtOsAVEVRUjAVwNfaNh7WffTwEi/C9TSabbB
AqGuYhp086ukjMTWAP4bzpwErh8fIGkBljuGKhc0r2zZYKYlYh/nujwUVbKlAcrEPkDlMVsvOtUR
7oOyJx/zimrvpdD64lZjlKWLkhlbzf0yZhZE9CErasU4NzKza44qo83nJvo9tp50ZaSRsZ8JoFx7
fhtsKWWS/N68iqDYGUKZGwBcw94Z2h8MwjMQdi24ERMdC7fCP4ML96zs8d1GFGxLYC6ew/wgM9SV
9XSfqBzQvYrs0OrB5mT0FTw6TVeW9+HRDSU2mBE1g1FAPaVrx1vDgb7Vtc1PihJ0MVt93bg61dLe
uGg99XPLVJ8WlKS8HTsAhAZprRo71spOYf+lnr1y7O5lBsGpp9JhIqVlSues2cJHoJMfE7Qe1B+i
y/KQu/VJ60nh4K4B141DYkmrTIInqzE/2H6fe2AUmh6B4LVf/TreDYZ/KysExGk+fHnSi7GeA21C
7P4oZPeUoRpBj+vCAcEUX09fFITd0KGPJvvx2YnqD1W5aENmcWSp4VF5XeswjvqxXdTFt9j0EExs
9UFXGzxdb1UAIaf8lAmYkayXq6CtO3CVBFvqrbHrTXs70YZbOblDbTwRH2YGXVIvnFuAP32Tf6BR
egEjhypO7cqpJUA4KXDZ51fNUC/6IuMZqOZ95GV3lQyCLbYI29N/kg0wDNNTNFlkVWY0/x3EUxqs
zv4mmunFTR7smHozs/6b1QVj4Mpv0TGZsXanLO09G7pbXegHitsk1Ln7ySPvmpE49M3xwSfidVVp
lMmxJ5dhLDtqPXS1kBBnKr8rPbr8yYxezCcCAR/Rmrt/DEGbfxApEW99IuSGNj00pkM4CsQvgoi5
sy33hP4N6XXzWHnouALmejjXdXPTCPKcyTk9sX7KdoxqVPeppxjjtVkOkGfsgR4W8s4IrG+gR7R+
Au8G519oYfgvqdJiCuerZdmd6AwwhXhx4Clc54F69YrmWM3lR9nr9a7TpgeU6CQWtEPKabT2cIhP
Q91EodNwIwa6sWIj5q3KYLoYE851KwXn1/sRBWo+njaW91NWHAsdSyc6PVIlLTp6UYv5aqTVCuEE
rLnQn/TKIgCS2uoYWMmmcdLXubE8+p68784Hn5ykAC3MkYWceuoK67VbXscwnFfR5jgaomFJAaUI
HH81NveIpTUf0JEWBcKSy/voFcEb5PYfqf/JDHCJ2pZDrRPkGkg/Ov+nX0w/gGlgtsKVopdFu4oT
eck6Z2CedBG1T+/K8p8mw/5S7vA1Jc3Jrr+6zsboWBUnUn0OTsdH7uTxR+wkt/1AtHnl1O8GTGri
WNEzuFMd6sxFKqnf3JRrmXkA+smIji8+s2B+MQb1LKRz17nutV8Ht7k5XarKQllWjK+6L89QmDGZ
a0eWRngA2vgzNnAgLRdgYU/I66puq2TahnPt3rSZe5TztEG95Wr6RpDKWvndJVrwbkNLtEI+gxa0
QA0NSxfPSC9pbb85enIRzL+uVtIHR4a4VZ08ic7eN8qKNx2VaT1dp21xIV693knaWbAHsLMUxY1A
x7jtsau3WQzgCGl2M8Tr2n+zMxrbzTx/SR/BWps1x8691goUYWkUrVg0+LCF3GxvDckNOQ39zjXU
xUdkVeXtWxTIQ6V5VJOV0axyzEbQc4DzqXEDftuAEYmhwm70/dQ4m06rENy7Et73aNBH1Jxr9vtb
W9Qt643KZLXE/tjwOQe4UyGdoIMn+C6+eG30gHf0J04kaBREM1ASx31m+x/iLr33/4ew81puXNm2
7BchAgmPVxL0ojzlXhBSSQXvEwnz9T3A3b3rRPW5cV8UFEWBFAUiV64155i9+eT4ZfJM+PtrGLK0
Rx3EcS0EXmwjsaDK6g7o0HD3+YBkZ6O8sxr5KvAU3wwt/fUQn8Q2GzZjGzRs5fa+Npy7JtXRczwn
SJZWhl1bAbkc1rpXd+z8rCAifpXia5zIRk6OFty2rXA8hpEqtXfa6MVcu52XWCbVxvbKOxf051b5
0FH0EPEU/7WTxl/ayfgwmSra1Hp+p2mDETQ2g9TB6/aRXmydFA+fsFo/qHU5Bx6X/jWWrw+HmduB
feIBsFu4mT3Qk62dIbKpjGNbsIuH+/0NqKnlQ655eAvQddYm2g0DCkguZPOGiHArW49J7CifYKep
FayGT8M0cWoBeF592JqBDYP2216irOBiN5CFapK4VCXuQ4yuhW0tpN3We3SQuSGLMV90g4zmrqUt
rxGGHUnvDuQO6DIu8G4OUbvX1KZEtXbytdPA8uoVvjzS6GSDXsPf65hNaQpdcesnb4jn821rD+eh
1H/HoDNZyhKSyrIiwk9jsbGO/G3XW/WxdSA6Q+ZdzEX/fn+9k7Sc18yY3c31/qFAfuJ00///uOuP
Uz05shtrdtdfReTAH0oz4q9DXn+oh1SE1ojPdTnk9a6hAZ7VuPMKlBNWTjMqT7oLmiYtEC5Zw64z
7cPQVrcp+CJZDj+MKPAPT/obDY8zYl5NJ5BZk4eqk3eWbBHt44VMpEL25rzZifrK6vkHwNhPAx+J
SR96DtBY5jD8zFnIlaCKn1nETkW8yMIwqxTUCrZh6avZMn6mCVCWFwdtLc7VxJxafc9z5W7znFVA
2eKmqZ3AShDSVb2pr13po1nxanJ0KylhivLl6uO93ppz4IBqaNy10WMM7Qc46BOKqeuXWEpA1IN9
AfKsbZSRfBZx7hx1gKVqsBq2q+4qH3tsR4b0V2nlD5gqYfIJQulhjPQjy7XXd8fr9zV7/GPd7zOZ
P1S20Hf4MlFbddWwCukmTX4cHzOsyxvTpjqbjeI1t+aYMQtIkmYW5aqM04+Z9vJKmZFx0hUzzusX
499bBGxYlFLAfcnDyU6eMrIDkjbME+lTXmDkhEqqufY34S7oi5+kEb0goTl16ApkIs6+3f6Ku/Di
JiOURN7w8ZZkZCKzbgZT3xga/kfR71Q6n+G8Q2K0jJsICL1l481HaZpUapfQd0f6nzO6w6uA4RYt
NS8WnFVEZIexKSy2+m7yoGpTHSeQX467kb720YiIlcEtYcz53/UEFq8LV0uJYNuUsy16Fj9/6IV9
cssWL8UDI9ZzXTa3WgLeHgm70JFohDBlGLxkSbOxmfI1ffwhZv1sNhgauzlS9OhCuimtpNmAgqL0
myB+LElQ2Jv9cOuPsHU0i0Iq386ddVJbz4GUn2n1jaWn0CNaAuDhfE+ecWfgEsWz1EC+Q9eIqWKn
2FCvtCTjz3Q5g8smf656GpdVfrQXT0n+zECEjaERvgoNPo+Wsr8Yj75xB3Nu2Oq5/Ao9VEttGuKj
qfN7A/iYjjXYMuvfWQ0gMdeO3gRSHeLnkQkaNqySzc/oV7f1ApMYqVowVR2MklFXXqv60NnFZvRw
uMv+plkypGsG2bqV3SGdrtZVfQd02du11vuEy0TLY8SUXXys0vveJmhYdkyDCae3qRsJY+nlriC1
c5UtEaVV8QoObjPC9VrnSUyHNU6eawv0jlugUmYXQMHBqY/fom6fZsr9ledLvEHIUxcv7yW2uXhb
iihrrXmPaTsQ9hyyY1oVbffLqtyjxNSzSZP0V1oVJA1nVKzZtBjwzlaWf4xh3x6hDTi4x8hTGOo9
GRJAw2uL8PAw/p4msweNRvVo1iuoHwTvev5rmmE8C/v+OU0WOWwPcKYc3lCIoOPOfwanexXWtEuz
+RcZr5iDNXzotuFyZQiHQzE/IR+AJKITcc40EWG3dvHczGc0Wh3jqYeG1tsntA55njwWrn4XaUiL
5PRAsrp2EPLNsrq9Jl97NzmaMYi5vjlgQ3tMywmljQtvT6A0zRs8LJ6yf7eaeYZmsama9K5qpmVm
f85J1AWGNpn0UG67XP00c0Le4r0pmleIuHUA4b6gmnTM7eBwRbNtQqQGghlUGL33dfVLEMNidtrN
aPV3YfTi8UE0FVWIR7ht7YUPwie3O6IUcQSM6E5/tYA52GP5FBlF0OUDa3R2wvi57lr3qUhbVKQk
jjdYkYA4CoSMPnTErH+PLR9d3mx9halTrCCao1Kxq+c4zp6Kuf4dc6Ew5uZ3jYBVD+VDrnPNccUN
83uXFuYXiZFfIRcFQVSr54uz7MnCcd2PCQ1HP4P3stugs4h+qyt6/0ogYRsEl5VshiaCFPW9tcZ0
78/zc+eJp7xBB21t+HRdKn14yD3vA9NMsu4SXOFDj+DQpWvmkaXgT5e+kN4WGc8R0x4nC2Bhqcmd
bkCpQlV+aVkCejzjlj9DRYCZIaZyW81AWshpWKXo6Fj6gDriQBdIp+xfBksY3LQ1Z/C7KW57qjdn
KkkCHg5yjB5SNT86FkXZTKcYZL1nN4EzZPdWhZg5SbS7URbHzjaxP1nnBDHmKjHdp4aI+nU7HdAc
BXR8PbrT4n3Q/cc4JkTGS4yNS22oR8a8GhqEF27On1vl0Mj0DJSmMVFB57iaKXhw9z0sb3Ff1FBM
/XrtcEXInHhryPiXxr4smOqKMoc/IX5PZ0FPuSvBpgk8MKl/MUZxHhy+KcUMy77l6lnMBKTlxb0H
uaSzp7OVML60be0Nfvu7mXjL1sqH25q9tOT2rIbLsJBCnSK5u36QZM6pX/+m+LgUiVuhDM6DVOrs
0bz7xsGbMUw+3XaNAApXF+w/Wm016eOr6/BHGSE1u4Zlho4Uy2Q2nw3BvsjJbhiPcSzUMCZnDCs6
REqmXUgU9a8Qt6PI8MMM4it3MRD1fnMfCcnnHrXJVMHXyg3eQPCSG2/ZbleTIv0gEjdOjcJaZP4t
//0DSEvyWmDzrgjhjleRRdtoAV1FGDom1o614zptENoXu3E+RruhuyMuYUyDQw2/qXFfQNsiGq22
JL8HIZDLgHMrX4UmlATGTqwriach/4sj6sjpGLZw2Nn0/bYHBwYBM/1snB6JFeFf2ytSCHrYC4Nh
fBWe04C9O6Yo2s9231+GHHtIp5PWBEBwL7tkyWQ9wSGaV7nDRttHlVr0k03Llbq0o/mke6tYCYZu
YDeSpgIzCEmPFR1boCHeZ/FZDOnLxAhmVWQhfYblCtl079qoPh0TJZcHmdIplLjxcupQ4rmMFadK
uxorkuhsEoXHkLVVjSV9d8My2Z3ZE+sP0kVXrBl7bZ0ex1lrI0xWeS9Il6WaECkq2xrx0C6Jo3tX
ix3c4XJpveIBwtG+HXIX3mYSX9reHLlitdtW+q+zPu3MQf7qGyjMozUDALSjOzf3HzqDLqk0n2Qz
vtamf6siZhl4xN7o2No6jscxrsp9odGidOKEdZYFLUmmrySe9smMmZNt3u/ZgS7aIoNNmfOtpxFl
vHRZCAY/3dBf9w9h8kXbHir3NNNMl+vSNN67pZvCsvE9Yuy1Cpd/XJxh66vXAKTdx5XTSbWNjeol
tsggkbwARV74SrV0lWcAiqKoohvN9oIeLftKVMt0U4FXaApz11jK3krh/6K8uUQzu9xu1hAXzYqa
ZPo9xvIXKs6tTFxqVz9Bcy0cNpDhVi/N6lbI/kX47J/67m4sNvx7T25EP2mqhjutiuHDKgbBcC1X
eZtd4FbSjAoolnrr1nWa8aR0gy5tVImbuEAklkZh/AKdjmCeIfI3TNjwmnSf1uw060jhJg/VuRyB
MVoe2QUYCWmvdVsuz1NgD+zTmUEdPbgdiTY+61l9diOueX7FBi2Lp4Pr15+WwTgJ+YUsRppY6ger
+o65yisiGGMFeu8yDtm0TRqdLnxMzqoDHTfTZ3zj0y0oz59Sa9DOdebWos8v6hchmUs7iUszL0m+
6tPYFeroYVzRanzqi2EKEB5o2J++8+j/M9craVdr2nIFICEWHPGGl1Zsi6aAWKIK8o9KQAh1hGfI
8F+dkXe8jRTuT1jiodz4AvmaNOFZMbHfdJ37wIb2OSY3BG+ju5rw5JqlJ3dSN9/bwp12QKpRzYzt
R5fT30KMDmh5tDJYFsjgJ3FH0m9ghzrQZ48rn6llZ61OtmqM8eRxTmZMUzZGyJJOyV7vOxfpZo0f
hIkqbqy5o0a3R8SQWrd1nO/BAs7ZuziAexOTnS6cIHUQS6ou/W4YmZHCmD67Odtmg04A+YIwIR2a
gDyzwUQgUIy5SDPpPuwwTki6pDDWQ2Pju94SmjO/RBqa7KIHoj94JAU4CJSDXh9/YftCHVkY9+Ar
07U3HiMmLwGNMe4dHyVJwxs3RmYQVyfld/u69edV6Hh4UAUe8YIsldoASUTL/XHqIBTAvImCuinl
xvDIKBsSfREVUEzar6FrIhbD1x4mdAk94QWYbd4rhMF+/9KnBHfGGBr3uQrFyWzhxZI5ZRmou9tn
FwJFoLjAHIs5v+XysE0Y6zu3Yc4nmcmTuU9dZPeoivVtaCpz248sMjU5mqw/4idh8wfymYXWt2Go
VlyyVxpUOCAZ0008dMO+yOd88UMcFr8pV8P2QC39UPUMe9IhPmsm0wZU3Ick85nRwRCIQHLsZ48y
BILf2jVm5OpduNN6RLGpmWzLjhLBasetp/qKBUZCLHDYkM+d9la17jEBgbmtAURB19YjcrL0iIaK
2Xo4yqfUOKpcQRzIZq5FlQ+WR05fBuKJc456kulZHujFYxKR5tFo7hnW28iQlg9GpG+qKs1uQFU8
hf1A4YGLjvYsXTvLBtUvtD1w3y22XroLbf/IPnbbL+FmImVSq/DDHxUZPnNy7Izy3i4ZLOBhBQHk
5Y/otf3XUB7p4VS1rX3TnUMlDo9aGYQMssxYfncXGp4CC6BgxNreZ6xqrpoK4a9bMI636mprqvJr
IXtUXYoXKHa5xmqmJHiGtytKb20MVyyhj7XrHJRb4vaQmEBGq6oAWFBvho7lQFnvaba5v9D/lHt0
uwv6JPVwXqZMezpjUxkhQwc6PgPzyMgVXyU+k1Nfa3cAh0+x6168SWfmHhJ4he3DBvBQ8yftoyqK
D2xLTppFot4c0Q5BGnHIGmON5GiG9FLcT/18Y7oJ8G2mRLrs7os2Y9Rh4ugwXMXq0MC4VTJiuMSO
CUcMvqr4yfSATjdR2e9ywoYevDBilKiZl8avHlWMqaBvYracyrwkIZYui2h1i6HjQYkahpw/bGZ6
/lu9KwB/lfN9rt1amix3nHdnM9NuERWg/BjbW2NW9CXYwyHeSaC7ztpnE6cX742G/inXXsh7OpgV
270hsh18biw9+o85KBJduvwlAwG89IKYOPSfOpsvp0YhhLzhAX9HvfIz/pOzOVK5eoWzsRyN8aA5
vCrDY/xWmlsUmg3ilnlPKOKDmsBYx5FfBghDQb1UDrmSuXcb+5ZCrEi1Z5TxGQq1e6tl7ilKbURQ
ZkZrrX9PUA/tptrDxFmENCrw/8XvdAfZich2MQWsM6OHASG9ErRpvGHyYd3maKoHvJ+dB2StKIx1
wXAZn5KDDUgadLJZbk+KId267tSXU1kEqVvIiE31xrW9Zj4pvkXnwXFy8YUWpo651Meau/NCFaB9
3oda2bHnpf7NegXQA4JIQxnbJ2ypaMo3ZmkEzCzLgD2dv/YzK9xAEpDEtdNWVzS+ySpmfQ5DiNGA
GFizi9NYC7XN+kZfIzXZW273OxIpba4M1HHrBQuU2VOOuXEa8peQxLAObN3Y+iI7kswb7WiIdBMu
cnZCQC6ySp9Si7Yl+MIj6RIX7FZrQ8mPKfmUtqw3OTqUTawDpXDccmuVJViXSedUV8PybyKoxywQ
+6L/IY/hPvT9gBSaLdv94inDtbqqZ4LfVeVGa1ll30bMlAfN/3MYjntkE+8943c8I1yI/Kb7nNN4
TyWtu7O7zyNS2tyq+s2g6mUG76WzuyO0hQZd1L/gPzt3ZImQcUC7blBEmxHMivs3/3Qm0+DKaZx8
Q/8OnZKKltqf+tZ7RpYcK9PZVulwP03NrU++3woF0h5hTb8J6biuh8rodl7WfWdiyNh8UgHnuts8
9I11Slzb3xSSbFpXWzJijSciahVTFQaFOu7dOHxlMNVuaVbwv1k8zJWRYuOt2zU8BnwJhGslY/Hh
eC6652VZ8uKR675/TFnH130OK69Q3UZjxQRDNAS148AoL7ofRnEVuw+EVxFRroo+HfFn+TES5hHi
zLYaGHbR0bTWjuKE49BcGdLO2rUneFd0Oiz/SYtJm6lU9420i01UTraP4ZClM5kmoM+ONArb0Miz
odgU4mXWte82Gq3jkt/UAsp89G68ZzHG5amDekK4kkO/M3pyzB8nT7v7Kp0fIlIV11UShGM83o74
bvtlx9WRB20OOFcnZ4YM0ZzDuVBnsDXtzjNrWApeRCqJI8t101Wvtqfrb05nP7am/VXZ2Ru0r3Bn
pViFuaop99GmwbozoRbjRYYUyNafaVgp7bMD+n6VWd6aNlMb6C4Akcj2DmP9mnXzeMAuXh11u/ki
nqc5FvVCL+jviXaTXBgoMavFWly3WrtpYVoQcr+LJRLJqaujTdNYK+T5RMxo2UGoaboTbgqHZ0na
TVq8hrN+R+OAbjY0ZnBLRG3hA44xlUhLdOxLBhBBdOjXHUkypEN0FNhDd1Phsv+OC0ZsBIRhUfF3
mhPmu5D5UqAb2qZvxiGgOQIkNLzVtIg1y+Q08PDZT5PzJCpCS628It6ltXZjJJ4SZlH7US8jStPw
WNkO4B3I2IrB/lF4/llzjTDQR3ERdAhtS83bLNTBtAO6Phqm90mCXbmeWgsTIT74yAaMBK2MXYuc
N8LqAcIV9WKIp5vt68mLmLs4CD352eUWoCiuNKSnF8HU0iELY7nLzLFb41BAs5blCjee3x3Qgehc
Sj5yJBXrAjbiltl7u64TxkDcgr2Q6PddA6s+HMR67vNPZTfiDnfQZii+Qt3OXmD2PCSw0u3c2ci6
IAUT1jBd6U3W+Ns+Hh5zTgUUtYRFatfdrxaErvMtW/mqNcSjJk65Dd2YaOrKsHcY8gK9br/BylGY
+i5uEVnfgXJipVRYJ2twoA3CeaWzmyrj1yGFqJSZSPsKP9yNy47zOwEERd5j8l5XrMvwdU7QC0tM
jdmx4KTem5511FEmHcyG2pr4IdC7G9ekfJqi+QNG0BbL3xrrSbbRK6YYiXwLjTbZ+Jl874w2XIe0
8HDPyp+hrck16HBbkU7YEVpG0w6AHwOsYco2+EAKjfN1HvoO0S0JQHrLizVK4HRJQq4MyaSeck81
Fxu3sghpbfRXneo+cJWCXdES/7q0ia0qqYMe93+RgOGXnQMxnnDrwI77iUgefi/NwuNklxh3u/hS
AkAhU8RCO4tjcN2CNt7qMVc+tCTNJjKnz1YWv2U21gil3Puq1a2dA9VhmzN3WCNcecG0yHo5ly+Y
VEFImf1MjGl1q/SGHq8ByM6rh2ddIdJvgkIEE4l8HjKEzs7WjKgO2BxH/lArPvlEYvIpB7R+vUU/
BbHm/36fwe4dSNi/D5yWI/w5TE0ptHaaWJYnUDbN+vrA62PqxlnIbcsvLggUshP/fcYwq/nR9ftk
IokcizgH/Y+bf47/z08wkXeGd/gfX8U/L/KfZ2S96+bNf94TWWEauI3V5yenBUx9Pcz12f95Iddn
M2KnKvZ/nrgGcVTsrw9tsiWr9Hrzn4Nfb/45yvWW7o4tnwdOUlKgPiLH6o9e0VVkS4zGQQpY/sJL
6uP1Voj24Z9bf+7z5jlB1fXvY1JEVnTV/n3k9Va0XKn/3NctyW9hShL2cv8/R7j+9J9f/vNcf37v
r8PY2iLrETCShEMffYPdW1A3RHd/XkhjaEwgrsf6j5tVx7m6+XO0Ei7g1hjtS3Z1VapMJ5uo1+/4
FJbH65d0sUnGy5e/7vvz7fVWKd0bNyv97V/3X3//et/1IH++hQou2fuUknYLT/bnB3+e7M9914fk
NLLowC+P/utY1/v+Osz1W1w+zUp0NgnOPbOXf/+Mf/7c6/fXQ5V9Tb7lX4f550H/7bDX38kgjfgd
oaVO5chjV1KWCUtT7L741iXOlCqeL399C/AARsVfPx70bToDFvOXjove/t9fuv7m9ctf9+kEO0OM
gtj05xn+epo/v/vXU/23xwkfeCKqzv/3atEXNsf2OF/vvv6CVQ/MAP866H/8/K8nuX779481v6j3
U9pv/utb8N9e1389zPWBf17r9THX+2IUZBsgjz89tCeIwTEyQsEIbVUOktGHKMxW3kdygEB4vZwO
5otmd3k4n2OjvlyvBhUtvGMMv+1gmZkbs4LTfSg2RpZptBTZsjmmtixiYB6FAHeGx4zpb3uakCGd
7OUW3brWYovt1BslMhtmc31rQEJZ6V7xDC5Z3/s4DLNRPTd9QstRo6XplqAvxg71X+9EW5xYd52o
SMBl4Qh7auaONNCpVt9WCFMpRk9gppK9B3NYeoCk8OZEikM1QpFmADcphP6NV/hZ1H62jRtEEcVY
IS6CZjaJMNkAqpq3UXYuiMVatYkO6WCu4xsHFdQZJso6rsyOKUhxWwi0AAyx7cB3SgQBV+ZaS2Bq
JrF8Nv0BNCNe4GHWHyzPMfa4EkF/sl0d3VdKE7Y2MhNI2Cl0DDy020QulRgzcFWw1ec9DYA107FJ
7yDuOmtmPhrx2ESpLv0YTC0I/eeLaeWHsq7PqHTrNX7692ZoCHGc8i0FVLIhXwBeZH9DFA1tz5i2
Gzv2KgDlBNLjhq4Ee4yUNqCmEzgYpWKlm0wBQmkl26HhvbOluQ+9OH4mF2E91wS7afh9A4KKV503
3RFr8LtzeWM85b8zU2c8qvybaCKQJsk5DoEMR1HXUFuEfmMoPUb0lLJvaePXRv1OQwpIXaciGGfb
Ixt85Wq13EuD8TewXHymDu+0RTu97gZrQ238Qi05bruG8NRcdt9ucl9EDO3RBS7wDlrJO1MDiW5o
EaqWJUyJqduaNJmPTvkxuD+ETbVGgwAcawsNTgw7C2Qlic80YS3+cOAG0z7zHsbEb/dex4seZzSf
gPa0o17yj663Zuz6GFtxRnqRpzM24LMkDXb2sfZbhgW8vfG8nEFG6sgz2Qk/jLApkzvGA431AVAG
GJzR/2oKY1wbfPzWyADBrk1I5eLYrdeWnlrsp9wbxhRD0OINsbpuDHLkW6aVabs5w4ztSBAVNGSZ
4RjyNUywXMJFXaFZg1RYAELweC7cx5hUJA7xflTTse1tdHTatoDm+zAJuZob76vOQctEevQ5KW0r
PYzLg6AuE+aZfkJ8ikusXH78DU86Rx8Y09ce5ze/mXTUJ3uh/bg+xmgjMZODKXSSLVLC62TorU1y
CMNYPRO/jT/Nv+k9qu9Ko/OaqZa8h+wX4eL9dm4ojGk81gAUXuKlgrbTIsQlVfZku5X0QrTqZuYj
vR7kQFNciLtopDtRMH3t9U+7sSh7JhduQfvUZc0FMX1OJLi/cfz6XUh1ywytWHsmcdFSvVSQntZW
l9IZD/WCJg2e3FmM+sqPqhD5FOOO1I33tqXp1Mni0QH1A7alsbCt5Tl7pK5o9KBM6yNR29FGF/1e
mAguQV6/Rr76BKndMjWuvgFoz0Y2IFOLfxGiwOzeuHhNfFG4D05QYsV2OPliqzvK/5Rj7wW0q8YJ
MR6cablyQuN3maOn1p33dLBv0WW+qty/sQweVojhDPSvWMnZSjcKSYusyRxDH0JratplMWE+yVzG
++nLAdEZ5s9Z2X+IvmQuJKd7gsCDoccz6NBJxCTBtdtiENYQnSTKngZrOwQR58S6rXrUcemn4k3C
/YoQBpvFoR6xYGHTataSPSLx3bkLGBfS4ckkd6ywwwfUKJL4Pj9dLyNkZywC0GNcCDQ6Dnn+NmCr
D4SfL8p42hFQiV5rG2yQTRJYPuL/j4hrC5xWpyEzMhFDZb/ptPzFSY0HNS7N6VflMPVtCJpzOgQR
ifFdadl3kRi/usaky9GictcBD/dugWOmp1wrSF1MBEIajyzzVTxFbwKVwlig6xym6klPm9sG3BLJ
ATd1T6Ozo2EFabpbx8bW77De6dJoN6Pm0NfU6zvmVqukcqzAdCP2rdF4wPUe8x8pM6feohdZCABO
tE6J3Waq7nYu5qG8ui0yGlume2ga57Mj47AarfvYy4vA0vN9LFw4aKGUQQ+UYOt4w1EyWY+c0goa
Vl2wyekCuiSS3tGY3SDuI3zZLscAytIvr2HAF6pxZyYmk4EBjZLrQPVrny0x71xZWLvKMnb2PJyz
uLyUo761RI4QPUYeMjX5e2JzmmnVm69X6RH4E0ByDP6PaICfCzt/mWaZB1bbPcft/KsanVejQldD
a7gA3OlE43n2AhduxFp0SFlxo59Bka29qmOSWjGUcSxQ4yEKFdgVQ0KSQoJS7Z2p/Ycf5c9O3d+M
INBSfUDgmu+BwrxnI+cE/Ket0VMbmKRwzIiIJnxuektTixSE+0Qjo6Pl8wmI18737LpRH+bM+pLB
QWJfTbDT7Y9Jjh9Rx0zQzZGEehVtgoSJb5H9GtzkYpLIrJr5J2VIqyKTTLXk0FvFM/NVJnJ69Vjj
Ku0Tjel4Jvhixk/WjCClmhO1yYTZBwWGV8uPPjsP4mGPLYfu5obMRqQf0v3poEIGkhV21UskDCW8
QFZaPkvWsGpKvQzCxSMkywfw7OySEEZsMEXtQNwc3osuXRpk3qEaGdNjUovWxJtACU5YmzXj1OQ9
++UQQbtFYuOio27qsFzhvz9J+5cOeTzTh7eeF3XQ69ekzhqwM/mL32onrnxPSRvWq753eeujWxKL
Ua8bO5kOGPWBsO47WsjgomwuEkglEixXq4Ex4Uc8MRjs3fo28Rb1guw2OpECwejfZFX1lPcmagaj
xKTCp3fwwp88H49VRuhjObavqEJuDF/e9x65lf3wUMvowy4QE/Q+bah0yN/JlEZ/gNkTyhlNLdOi
NzxzbmSW7hAbSNnQgpeq5LjxTCIzsBdacGoO4FDCqrjFG4DaBjMQnhk+Lv2rI2nLEVUyEg9c3eUp
DRJcPrybFnpOs4ieKyf/qRfjCnnbJBb5/SWhEb9vY6YqCHpcXAt4DNCdl5E6Id2KV2gYP7DBkPnU
A+Esmi1RLWez9c+yglzSAHfV8gTPF6N14nUnJvevRYY61YtIFzJnmya/yZvs8ja6Lg6CApVV0Buu
v+rwsNNnYbJaPKGnhruSIWZCQ72yuzZ5lGojQ0c+s8BRST743/BA+hsxyXUnK5ssJ/msWRO7Ob//
QPO7miaCH8XQf7Sdv42Ux1QjmfgpkrmcJk3LVCSvKjANusaHhyKsQRPYRIzPmPUhSC2yfTEr7+DN
+atLUV+zgveqRgdObTwNfDwrMKPpAhardioaCChNOV2a5JH0HjfoCPdAx5AxJmxuogRUfpfQHheM
yzPzEnbeLYKTLzGiSplbErQFJqEw8baMe2HJNieHYjGiyab86JYSZJW29tlIshdq7Rf4G/XajgT6
aGP8RVeKYYunxlvPZ6lxpiDz+s8IBFjqOg9alNIedxqk2yCua5B9Lb1bWxVMmxwC1cGEu2snt7Zp
lPxWQATlya5Eu2LuDvJlHC52NWyEATlzKjTWVpd9sNPfY0Nl2Ktl9ya9cWauX7TEyh1jNvJJZ6aY
c6x26HLNjvm28MoLCqIvdsrN2s4aZK+CiT9JMmcNmLrxmVTZIXSYDiaxPNXWbVHr1tqPERPnBYXo
bBNH1GXemoTfdTrb57b3nwut/2G0QyTbTTJCxamnYMIpDY293kgV3acKsLxeNu8jCPK+nB9nk+aM
qj8aa8Hs+4jGSCK51BaS0bEOL96AgLaBZlvBsANunGIA99By6CAEEKcwXiGf1pnItrc/057EckVC
shU5xtYyp2dDx7yU8gmMeYczK4kWydmPjaAkyMlRYY8YCwclyPgxj0fmPpfc5VNaFEOzKQTvkzVY
hLKSQYaVedkkgeKZunOX2a8ajAELGxlyVfVmdCdNbB19ZAxga09WZW2VxXaMixTYR5285WR68Rbv
LgnkdZZxYdPMkxl37yo2vwxHm7ahoZ70KdxMEt78FIF9TFoqQtvn7K+0yd9QmER8QgCbUePLBElf
lZm/TcYVK2fsfxhqX6+bq6SBJzIZ+kOCun4VN26Q+czuNZ+zxLWNT9vzfhLmS1gFq4NpgBedDJ/J
g3hsbB/plPARFZtY57LKXn5hkyS2DBBg7UcvYzBuTGuBKNIVyqMOSOu18JHwIO54S0VzaEN50hAo
NhWivy6vL2lenmFrHVXbkFpK/TxInxm8MBrSaxfLXxqsSCi5pRXwVlvfE5IkOONpwMAKn1jXP7jl
8O52w6+kkHsSKNaOIT7Qd9pBbQ6Q8udmFY5wn7HiMhDg5KmtJ5W5Dz3D0NWUFmeFY4mcc50UVf89
tdGfoH96DuVjb+kMQtm6r8rWyxn1hQFDpXNuWzeWYPKZAZJzZvDyre7eEfl2UoAlgpipANDsi6G0
i+7DV4zi6RGHmwIH6D4seYCK9IgDW603z3/06LUjMincVckceS1lSoFNgem4+JJSowqm4f+wd2bN
kTpvdv4qjrlnDCSQEDH2RVVRe5Wk1t43hFpSs+87n94P6O9Wx2/G4fC9bypqpTZIMt/3nOeYR2Rj
q65qd40M0A/hek4eSxygRzXy9uyT66oIhDtEGisxcuBX+A0yV9EhUdrH2sd0qdX4/PxwAnuF9zST
bl+qL0qSHO2qhXg0zFl13jbvEkwvpWyRVDXvQQkG0hQH5hd4wplggAczmVWy+upv1PjATNoEVYTy
pAsdFDKdxdtYLvN9Bd+H85KVAg2eHX2MMngJmsAdRwzJSteKdeToiK7G59wIE9fTdwkYklXWwe2r
cbVYEa09o32JyRiDLM7K34v414CZo4UhkMKuSKVx5J6nRbP4yoofh4GzN4k09rbomXJ0FoR+QlZW
NAGIpJcOyOaPAuLPKg6Ka+MHWxGbIabX4VTE+i9AEHsviFoWbeiRy+Y97MfHGBXbVsnhlJYc8eCe
JWtDh0Op7+trBluVqLhxDEm8qZuSzpdPKzT3/HXpuUbSFasIk90m8aiFhOFH7iVnVaJpYgkGXZvg
uNUU1vtgyJuVzTx7VeX6Ry8wdSSPhGhmO4RvPyVqFjkBJxyd9BCL4iOnB7SVefJBuOobM+qecNrg
OkFHm/nl8bqe+/fqdANKcS9vB86mHIpXnMpvoe5tdbP7DZLlSmJgR3RifdFIi087+eRow2msFJQc
Jav4XFQ3XWWgK6P7J+lexY6+U+ZSeFCM58RUCaIIs3YbImC0aDaviqJ/4hhFDaIViFx6w3Irf9zx
OuBiLQktQKS0RH3Eg6psQrp/T4aOdqQvvbsm+HCG59IWz+hnHmTaMtuEumKis1jXINFWiDpQJKGl
BAYtmPBybKLZhcdUVtZWvKqWjv9DPA1pq/CDVj9yfjyKgoIMIXDajSFeOrgfmt/DZEOrxT/j+Gcs
BA/+ZO21WfdmkCHEVHjFDMBiz+Lv0NGcla1IqcPheuz0Wyfw74pPBl7PR8xXivMQdHeJwUrNqnR0
Oz30YEN9CapaJ2whv5pJ/zCgU9iOQXgbye4sHHRkNj1ZiI9kOajlucfmPYziXntDSv0mcS7XKjtm
bD7JwLrXCQnBn38JyAWIGywoyXisK44WcqcRjexrob60jflLkTNmDwQ9pqotblyKMRHnf9KZxErV
u0PZXuPSutQMAI4Rpuuq0V69efFqK/55IjW61PJzrBPeo3T1e1EOs1bgKWlLtAwBcq0eoI6qEkGR
euwtzGLaLCcaWMVNZdJBzr3mV2Z0d0XQknIUmaxp2nuZGCdEFvWaJgVzKqT2Nh1LPpiibGCyfzIB
0GjKQDU0ovw9SIN9ZMbHCm+xGpsf0L6oU1VVQRaI5m+HcKePxTW2oHxXZXIougE/iVq4ZW6+xVpN
cg+dWBIJ3SjGfxs1AtR/dleFpstHOLXBjYSGUE/9OVOg38QW0o0Q/EUvfngNCTae93vKlAd99qzh
2HlQ4p8dGgcTeLfiq3D9eh1tZ1psRKO9y7Y56E54DxHHP+RZ/NF4848dJD9HrXuOM6wqmcBpXOd8
57C/jnF/yaPwHgvFG1OIN3WWOcu825rF+LMtCGm1IU+vFeIF18GUG+tJl8iboXRRqRx2A0PmRoyU
ZtVQP6Jap5oQ/HSwBM091XMK2hYV9I/U7iHrq8rr5PdnFWpf4GQXnSEcKMquyXMkBr2OqqaBbxi+
hEllrH+XZvFuiuSXV4CobfX8LlWIMQQnj7cFd4yH+cMqT1PWux62V4uKXhJrxUkk6T1iyFVG5o6e
oX4ZCTyhEO89RxGqWLOF/DL18hROBsFPBWJ6Jfd3Vpn1a7Cj00BUrgzj7eTLU5IDzDXKn0jHb7rU
s92Q/ZQj5Bm3AyzbduNkOYg5WMJ6Fa1l3/quJApDRNNV8cCXJoTylia87hbSD6c8xTUhpuscXago
u73ZoTCf9dSDjcVu/lKFIE1FUrwB08SqnBkde3F2EckTBJlNkOS3VdC8BLDeATQW22ksySFkerT1
LXYUavlX7H47KuIvnmyuVG5vvNpTWSXoPaOT5ppRcUqM9L4J9Nd0sAwWegHT2r7Y2c7kBkbDiTEL
71EvcB5WKcpQPC72rMbumzF9KZrondXvQ283zUHiBxHZ5G0gCLyYxRmA2yvTg/YQBExRPOxuBHEa
IHGx3yO2j0Ex6ftKMSjrRaNgylD653RUzrkslCtrzechpbY7tXJbFWG2QWkB3LtBiIOhhsq4kcT7
rLpkuUKDgA3AsFLeWfeuxrZ7MEKiFYZJuRasyg9+GlPEtP1jF/YsGpVqK8ZaWRcRonuyGnZjnWpH
SPYarsPSpxMhWajZgbpLPW03jk55MBUbOf7o2GscYOkPZazR1EDm2C03v+7z0n3EcUn7ZiOTMEYL
XOicqxoiW2Sa7xKyP/1seLGN8ELjp90SkTli9hwPuUxjHAfyp0UdWcNAvZKiVfZ8n+2kMVFtDY9K
n5auWdo8TcSd7zpm6FXPOayrKECGzX0x5G9tAwIqtDj7TEp/MLTO2Unvt5QjsJeE1lBJ3XiqyzkY
DxVBjTdFaUeyrQRTe6vXPnEDc9Aww04975eICDugRGRvoCoZDhb5QEWCVVkMS3Z5xDkyF88VRJv2
XnryPXB0zC/GKhoZhL3WO4gpPKsGFavG0Z+d+NoiRcAjfCnntwvnDoywCBbug5+9Yz/ZBkQMOyMs
c0KmPkbnSbV+pMVNEYFhQFlzn/k43DEyHarCoKQpb/Awrippf1SDSVyRD8nLTO6iuXXgKCllw6E6
Garf44IQHBFONrqt2hzbDt1j6ZcAykckawjdOKzFIesg/Ksmqzf4KejES4IHUdB5IBdlUbNnCbnS
R4x3IKRuqqh7GdKa6dAQYWsU6e8+nOpLEzc7n/K2arJSFj6cS3ZK+gMCb2CgvoSjvDj+b1RQBBpX
sxeBBWcR2hnDY3Sf9k+ewJbS2azRAh95bI71e2hyVMI5ygwnYu0skeXBkNlFoao9w3TEfkGSvRlT
YoEGZe60EGg41RerM66ssR8sNX2uUztxlQqDQaeBoPDh6Ka2vgtnKVyEIpM/0WfRru4NKocUqdBp
UvbE+Dsl9EqwNBdKeZwU6zqYcbxDGcSr9JOgF7ZVbettwpCY9pQqvY7mSkcozrqeGW8NcNlcERCW
ssRexxZMWW/qHoj6YaIqSpzFkH5WgoKVWXyQi3JbOVm/T4imRcuEZ0Q3Dk3atEh3aEzVE8UnKeO3
liIfZ5tcwWxKxSzJg4MfdfMEWn81LfyvVCv9Hc+ubtUUzVKvI2+bW0/ez5IKC8Ylhblrc8Y4gGkQ
Q6WfQNNjMnLngXkBMkexs1UVZ9ddO2VG0IDRd53MrJjz0/awut4+tCUVv3Bqe/pl7DCO8GMYHNUG
8Rzwuypu78qUJlBt1vw1fX6iLn/xTbgKcNvPQ4IcuaesyVyqOEQdFhpWU7ugnBnobaheGtruOEoZ
xKQu8diEF5Jnb5zCEDtDbcttN87B3BEGjZh0ZB1M+uRzciBlrz711NtjG0tDFA9PVoYPVG0e6Zrx
/2cTsDkqssRwR8ckp6zOujXF+GqdKjED6kW17sssPDeS/mlZUbQvxKCcKvZiGGDAAon5WbOAeHHA
r2fmPP/MG/M0dQczZiRNwvwpsyZBuEhO7JmRj0ejnntClaqsWi3FtyXjinltYq7ylrIaoan2WukN
/US/MW040FhmWSYIY2xjUsu8tU1Usw4lwiSkZ21wiNYFkZ2Wd0NCPQXokUNYJITOGYYhUNGVZ/y1
z43Fb+tpjQVlL0ZDw2G/SYenyuIblyZvSRQDlRjfYlijJQMl9Zloaw0peHq2KUqe/PxOpYTCHkWj
m3/FDWLi7ARIBNfjvbVi3IqSIVSbZ1mSXo9r2SjByY3YGyzcV6qSEjXYGtmOZrEIzGzrIMMMCJir
2/JNtYjJSHXP7aLxGRzDuehkBzUhInoH8yWoHVpEEwABINM8SfltpAq/gOn/KoTVbqTdHkkpmSgc
OrpTAbCgbG4VH6RA8hON0W03O3Vtz35Kgs7e41PqXL8silWDBpVs03LfZqcqY082CcygkEf5Pisu
xtgw3AyZfpA6zk6mFSb7nFFoH4Nvvqn6726YPtqsvHOKyDXN8naqLfVYhxjLa48EFJhLtDosDN0P
HmSpzVAwZCbMeCyl7649PWYL/1QUdG4dKK9OZdhIFQh5YbxDUmAo0iV3/D2IDXo6tL3WKGOZa0zM
RUZmrKxrdzrReOuU/L8Np22Y5N54tLDirEKWPkbWMpn182FL7vwuKcL7RknUbWXf6obCxFAdn7oB
QFWtUhUeqsemoyNikYRH9C+ZyD1RUdaQTHx6/xLUzWti0SITv+HM39qs9lkEc1bsuuHZ0FkOtPjV
VmRfMWffV7kZ3Pg5roScVJ6SuUpfo+fNu1fgEWi6vUvczinq7QchuS2zDUrwna88NBQFcj1xVr6e
WRQ/xGPnsTyMEuDcaEHeFJbuVSBHyGGhcUij6E4xCiA0JnQbORX5ipRBKpwdaz6ocRT/i+xTFf2v
plOZsVhEfjL27OKMRNI8+YWjnCRSE3OJYrMy1mX1g28UsVfhK6oKM9kFBLkQ07aJSbFOVdhClSdu
y9qJjjm65LUo4SPhBRwL58R+lK21Eq9N0PT9tcCaZVQIWQbQWUH7No75DWdYEjEyscJUEsJEzdCB
FISS5/UZZxlVfycqbtWp+IhqtCBNEN3rKvlsQUnpNchNCH0lhRMMdO0NvO4wVd6ptfc/FQJwjAgZ
u2KQIUabbRqydynhg0qDpVFVX8vZmRNp6rTzodrdhPOFSfUNFrY8LnfhU3nvTCoPRUzuk1LbD4AL
hn2KQJxgBoKTsTRubQUMvFV146YoGYe9QnuI2jBiP1Cf6yLoN5quSwK39raFZ8yYnGc/DIDKVNS0
85rEk8pjIZP2E3OhVQWC+VAO9UMni2mnY0BySQ2/DjG55QxyOKyrpNxx8OAitrEoNTbeX41OHFM4
xlgLlT0rL6jvoqrba1fYP5KMHzSb8KsWWnVtHAIT4xAkJa9HAK80tDfKPrqpvJEiP2VGHIW/+laD
SSppy0et9iSskpTt+mdRZt4uGDBY56DLKnkzBxZvsLAjJ0Y57xXKtqPFqiVKvYGg/Rlh2vKsDmt4
foyrliiMtAQe5pHx5F98i7UKyzJ0sAW8WIUU4FxDD+0UBZOc4ZMhFxibtG81Ud2VbUwZxoLEMdL/
NDgv+UnDSgBvptfdRh6u8dAU3QY0vL9VEvBvpWb/lmaH97B5GhqUZkbFdEOSJiJrrPhCTB8GwdCV
gM4a/ZYWO+iUJu/lAElDlQ1zPwXVfzb6p14Uj1WMmKJh59LrhyGuT06FwgefpovO/FGL4RpIckuM
jqQvKTTQco5OdKMuz7pfkL9H/krnk2OM5OdYRMOjNmHh8wuieZOcH0AaH3ADdi1JszhFku1AxuCm
j5IHCBH0TSVOfmTkaPDGm07QPTAN7zW4RYHCqEIoAZkU5GYqXXUBPJbskGUcxs67KWoaxJJaRKwR
MEBNj2CwcXxOM/OzmoaLAd6AWeom8IIThmQCFCxLQRBUb2MDnxaJ4QPrFcybUYClO64xbHZiX5rN
QYOY1KbDvTJO2qVFC6QXJqeBcA+XwmTyLj71WIAzhhWh5HNe2RRzMuB308t1WiJ6quzg1NBLo+b2
ppOzekb/yWhvj1ulmfnvcJQdI2BvCe8S0ORrn7E+r3a1oR2sOaUzBpDsJhpZFdYc5jtgV9KVT99s
32Ij/tVAVGbv13d9yf9ihP0aH1S8taYaXC1FyChKXUUhvawV+Pn0HCSIgYuNCgMdW5OfuUOzjPCJ
EfYYNdEj//8P+avCL7nxqRdQpqXoXzsqvkOWVab/OdTDj1qXn0XSPNtjfU8XAgppBDpfkQ19Z9xl
pcdywNBm9Q59VAXPtWWAN1IDx1616VSy5FfpOpPGdCpK7Zfm9WCWMnRiczcra3yEL4kNLCwrDuSf
nbrqOIpxJzmCMtR7KQM3cYkvog1/VzpObFjWwy4H1Nx7uOerz0zWz07hU43O8puSsFSPMydjOslK
zj41ussAUALvbE/zxCVUAEmdahRbn4lqWcjENWebC4PPh9Q/aWjabjA5lwFJ2ibTjPck9e8wCwdH
GELHwZwWQ/mlABDGxD09W4AC44xovoZMYxfZnMnsAmJjZu20fvDPdVOUW78uf+ADc1Uz5/CPjWPF
otRvSgWjPOiB1CkbRniMZNFnAHEN00JzEJnC9wanSDjNFr03mcax5bvK2GOBCJwTlY31UBNdZ5sh
yVkyewiK6la0YgNNfs3HCDc9PtqNTbV8XVHzswDmrkra5Wsi8LS1FPE5sso7H9btSh8KOlYDTYwh
jShWJbuyUQCUFERBqBrU5m6LawK8WsykrKj3OVlteFf8TTiHxzZD5pKWcwnhV6+9oMxctWiOvh0d
PF9FqI7iSAPA6MKveQ5ZLCYDfpeuZgrQ+HDgmPQDgPjwaeiVEWAFx1eIpxr1N6spbwy12adOMrqN
xnw3aXCHMK+e49RyWNv9beOLX4VBXCqj5hD2knbYbweNQ26YECs751OOzRvFL6O0n+ig7IbMp1cS
n0gLg6nKNGLw9RsZDTdBj6S6b1F7aIfCJzhaozxgpdYtsS+zlIfpaFGqR7gyoM0q/bke4N2QYrgy
yeswm44Uucy6ZpO490T0w2BM2drECMXVtHMK7ehxJjfsaN3mNMjIciQTiWokFrgIi4ReDmKDjJJb
tj+T/tHF1PCM1SY9hIQ8jZ22lU3DrIRio5ORalcoydkYqg8v6j7iml4Fsa1a+SMp25aDZsQKk7+g
u/8IB/Oz7XLXg3QuVNLuVWWgXzYCMixZtVvBL0qyNOwxkFE8U25EPj0EpnyK5LBXdXHAlFlulEY/
h70y42XR6LScEM0ar+35N1pql+ATThh1tSbbamuWnGHV/heS9dsk/mWIGXAQHyjq3mEJ0/n/8ueJ
fNwK9AFWJ+3RySvUSM5r0OI6p9N5VsAkrBDatQhnh7OZ2vd4rShwp/ajWnVnYg9uFpT//089+L+k
HuhCnRM7/vv//I+vWJb/lHpw/ezePt7+jj3410v+FXugaca/q0JY0tIMaVhEzn7HHujqn5wDQ/93
UgyERYj8bKODePkn50CYPGRa3GsDZbBN7f8p50AzDflv/634SpM5fPyPfzMJYJAIVnTiNwDhMXP4
R/JJ0BhDl1WFuAQs56KuMqHgAM6h9kQyadDSZ1foHEepCkr7rW2naN3EgXmuSjqik149eiDZwcf5
w9ZSvB32fchSxGYrVb5lJY1VoypZ2+loRRRteNMCkBxeX7ttWyOixtk0qdhSOpIbQZQABRrkY5V6
o+tEnrp2tOzWq3OqUvaxosl46UZrpecm/I4Ktlc2hREyv+lYi4CJW9Tci3Yoz5RUHmzha3BwvYZ8
P9VHhtVJN6IrpDbKLG02c3TWQ/3U+NWDKVpSPtX8WRCKLLLh6pBHcHDaHp1a12PeVyLcLEZ5E2DK
W40Yyl00LO9ScXxaBFQZGEE16N3GET5yeqvYiNZIW8EO1dqn1kKeAfeb5RfHapxWG8TswKzkNtKm
k4MAjrZp8Zrn9W0IRB3FerDpEbHin+6PNtasVVjRXKWxeRf3r7M9YMUuUbuIVdBYT9oP0CUUwOZX
WD5LcBu71lq3OQ9LkzgKK0gohdTMGZuBZjVVR7CE8a05hQX9kbR2xVbrw52WQinO4Wx7dfG7bbVj
lasUxGGZ0TfPthMmOhQ2H4DH4T/NWLBAWKc+drwrGEFL47xamzc9Iy/ZojNTk0JJNg4bw+mRD/Wv
g5mWe8UjbDYKJeu6fhO2g9xEUGaIOU9oS2VJfZg8xsJYRbyOeweRVcxpAkFZ0EOgxITorHMVSYrR
YMONXb2xu2PXpqQaSb8E7YzsKJoQ9nWKdltUfXwRYzWzY5yLRUWQiVQs3MR3TJbhR+/Wj5TwkqBp
JloIAOwUsaL2NkWCdIRkx2KbgN52cYm19KKzuNhIPUluOZWdiHxqzvKeQGF/79f4mK32twnA/EI3
8VdGDtquVmHb65FjUWkOetYz6jOFNaa29Kr4ebzTBKH9UCBhnZEWqCE6cRV1ve5Tv+IMW26AXInn
uMCa7VO9A+h5GqhxJ9IRJ5LU0nXmGROOHKJA0es8OlZPJYeC+NVpSFHwUvWqB0O9C2o95Qw2dJeK
f7EPW3yfoc4ZR4mHDUCoZK+K5GD1Jl2VmkIHn5rVKM1xv09Md+zwsEKYf8b5Wp/tPEc7Ih5EQpxV
2Wb3iZ89qqrS4VJOzL0TDvVmGk5DBxSx0pQCk0Il0RKi/x61fnqyZksjYijlTRH0LXoE8onq1G6h
MYZgwEeRrhxIGVOvVdj2GAoUubXD9Fmn5XFJdTvHuIDYXkqYqokXiKudol429HQ/D1fY/FJRub4/
Ka9qol0aGLyfJdy2s1S9M3EAGCsjaob06oJTTfuJ6U6Qb1Sy3y+hYqs7crpfIbt6J0Rwg9sPNURA
VOlHDLNiZY1IhidlSG48J673lgy9Q1gYCd0z2kR0/WwyV+tuYzZgTU0ymDdBl7duaQU6Ec6ITZSO
NDlVM7UdMytvE6U92die99Q0RvTQphAFS9taI1ox1nFq2cdcVXa1X0+3fM9mFPwSOlOTkGI6Cp30
jDfc+rpIouiSmd6hpnhBKkaNJ5lau9Y3zY0jhk/sjeZ97IfGJo0a1y/G7tSiOzbNpjiWqvVzVCAP
2lAKGPspPhoeK39mnF8QzoW8KWYcJ0HJgK2+by/XMsGqi2UPjM6vx+lvsXT/w+z8vvn1zOVF6ObY
0vLQX1eXhwbTIk5t0G6XTSxPWe7/xxZRqeZHESPKf9NnZ2I7+xjh1S3yDCyHX1eV2aQYzBbE5dry
pOXi+zXx4mZcHraBJUNA+7O579d837e8enlA4iegM0XI9SgTfIjLnf/1J1CWz7U84evtlq38dfXr
Zcu7fF0VTnTicKeY9ufD/7Xp7w+2PPz1yHLnX7f/8T2Xh4fKI7hOVrCy/2z3+3l11d2Ppk+N+ft3
XF729QW/v/r3S5Zr/3z6cudf3+7//Mm+XvnX5pefQPp1M/31CYuiI2qT9syqWhyfy/aXC2Oxhi7b
/+tDLA8tdy7XCodAtMSsdgyBr75JhMD3Y8pgwJPyMJA1Al1+3GQTb+KZl4glGjR4fyYeh4SlDwXi
AC0/UiHNj1GR1DTSMpvdZbn3+6Gm0pOd5SnHf9y/3DTnFy9b+H70ayu1X7Gtv7bIMnAVFeBuhxL6
NigCapXVMezsgkXOfFUh9ulft8cQOWhAlx4U6J87My/uDnH+/PWS5YHldV4wattB7W9gFDiMAwo+
SCIeSI/OxomhnzxmSJ+nMlaL41gn5XG5RpEdywzIKtYjSbTRU7AJ0zV00Gd8H6I0FRgKCv2qN7rO
EZnT70FzmMQcHcyBswPgsTUJNJ+y/mQkB8+QjT8TBZQkbVEQvQund8wxsiwXVuvnX9f+cfP7ecvL
+DcoWnbZupDghweijQaoXwcD2nyoDr+ygJiPqqoJtXCmAPeQ6GfEzD2qHW8TWrQpC52xwwqLWVzL
Wy43y6FZUznI0HaQBC6sIwG2YItRhh4dGdVrUnpobfp+f1wu6vmaTaAUQRtp59N3phyBcIAnJ91R
na8tN4tm0nYdjFnyT4LTctHnMU5/5JfrHP0GgGFk3ac6oWvP1M1G/2MDDZ4v5CRWeu9JVKhYlYc/
F5gbfhea2btFXoBPwtEa7qzBuq36OiQVCQ3PSJbfeiigwCaessekg+9kygjedQjyzhQTgLqVx0hG
mDo2IpqR5zBKpKzFkUAlauw9qBqsouUxqnQ6nT11d6srX7XCulTMSDid8btFw48UWMohKKAbuiKm
imCVFLv6wPIOKhoVKoJHh2yNo2acJMhZ5sY2Uz+TkTzydS7maz1V8EqIfB/MtwYdrVCiqbmbsW45
pn6rc8ZS/nUNqCOTrNy8LCzk5T9gzy6bPVAT6meJhjx3/v3lfNE3tnYokx/2xEGoShDhUulgPXqJ
2Ktl3e+WzzDSHTiSngFJq5+vLreTKWNqwDSvnY3Z+vxnmKWHE1Ej8RNSCFES3wiBxWW7XPgLQUCk
xrUngGcrTYNFujLv3+Zoh9Na1cduHwUklcz73vcOuFz7x31jg+sqGHwEZvNo6Eialoq/pfvPfi06
GFhQqQpWP39uo5sNXdZnYPLCeXCx5u/99XXmHztZfvH5win6CIVij6Z33qeWr7fscOk0t4O+/of5
Eds7GIFUD4u3ePnCy7Xvi+W+BrKo29vixdPAmBAYANZh/s5UQWaQ5Z87hwpmWNfU5WY56pZdaLn2
fbH8BstNziZMV+EJmA4nezFf+CWn9eXi++aYqK+972PWHNXbJuzBbdomI9fXVWEMSI5t01iPYVse
9QopQrTs1fPFP27mtbFNhe/tmtKsGMz6vy9GJWC6M9/nk/e9Y7c42r2AVR73+mejjpWbCQhqy0UQ
1IU7ePxfdVl6e4Nerl+3v4swNpBqsD8tvx/Ojn9dW+77vtkkGYy2Sjt4pmHtWtPadjO+S5mEjqxK
ViertXTk/5TDol4H8u6bWr0bOectX8jgkMYMUW+IciHCpWYRiAxUTzY6FUKOrGo46grOCaPaIEa8
odppbPROWjAvwK9Oo97ix1aT0yAiLCDRQ983oQvrJnG1Cv7o8mHbJdLamwd0W7f2y/f5OgoUUPAZ
GuCEJvSmL33/1GKlQxWr7Je9oxFpvB0CHI424//XPz1f+94ZZCmio3GfDbDoK8qhm2FeGxnJ26Dl
4uhUGTzz+UJhMaiUTbw2sawdm+Ws5vThMSnWSH0c2iOlvQ/VYEuW4lNbOMoWpxEF2YTkxrILoNrp
mnkOW+QwE1StU0OLcifr4q6MlWptTJLuR5hAEjMNlOiUCZG64+IlcDxZdTJHdYNddB+o4V4r6oOI
9JYFQY9ZYB4sQHHnRwNqD9LL+bbm4RdwYk61jtV6xyxTu7WhwfBybKbRZJlw2p9n0VJH7JO0ypOI
KKbr3TWhHO/K2rm1I2Kq7ap66C0cg1Sov7YOS2xeq3n2Znmffsqh0annNJMbX1YlNvlgrTUNMx3g
uOD3fLI9OM/XfVUcAy1XMLBrRMaq6rRe7lsehe+F6rSGodky1kyT/whQz9uSdJefauPXZCjjUa99
7ZQibAzZ3JDFPeDD7tEkTZY6JNidNoHZp1JBd5cPltlRvWtj/Zw7+U1FXcBVJ4nx4neAyesUUFrV
an907Z6+od/r286GdDU4+CvnkXK5yGArwaRXP42aY9EmO4eW/L3tleG+OkZzQkEyXyzX2jmOwMNN
cAR+Yh1kdyPtIXIjgJfE4GDkzCpUs19P4Og9xNabxGWwxUtnrjrV23RNaO9VDwbw8t0CdBZrdQAG
UM5RE/V80eETOXYUWTZJyzAzTs/5WIHjbJDjhBMuZanx81jxUxNYiTvGHipOGY6XqMnsjQAUbzec
HZZfJx3ncdcIIbZPCO8RroJsYLGZHpdrto1SkHPy/74TeH96VOrxlMJM3S336/Mou1z7vlieZn2/
drm9bDUOM1jjGn/gvM2/nrdcJcMjdk3L+v312uW+NOoPYabiKTHfYzUFqZskJfIAbDfGaCiolaL7
LAVj6Uxa/GOsPFCB/Y+ochRX6CAMKzmX0LDyQATH+kPP2BydX36fPk3FqLsTAcsbHO8WILoOkeFU
WmgHC6J2sl0KOZOSBbrPoIX1P1sjStF5G78aTqA+q3dvqHFuFs7PHD0tsjxqSl4Hyt2o0VhRSK1c
RY2HY99Nyo9JD961aDfYwvhZC6QYjd8TxQlq4ULMo7bO4nB8k1V4nobcetSpfe0pMbVbrTO7n7Fy
Wh7vRdK7ltaD1PQqj1jxFtP0hDEhqAMEB568ln6BVaJukSJScnkL9PxHpnvq2U8w2BV1aB6a2Te6
PFiDhh3a+K124mTbThayLl9mj7Qtr8tW+dXY1UPTuDghCGGTujB9Od4O6/9rECG97WmvHOkCExI1
YgpVcVfe5vSRyIWYXkttkNssM1sMg8701BcByAW+5Nj09JfrUJyLutRuWf3Mvcx5pLEQDtLwQIWp
Vt4dmnrtBEJ7pLrGV5moKUyOFb+kCo0aOTTaTkva4MWkSbF8Kry/wyaYwX69TOw7M0b3+vXr+PTN
wiYUt50/audMjP7XJkdp7PGJ609jFjX7fMydbVw3/WuKjWt5ZZDbkdvUQoB1l/F92w0/l/vVBMEU
CbzDjQ6w9jJZDbF88y+jBfmVgMPykcpgfkDsQXNKsfw3s//6g42S3SmsakikvQpxNIYoP7+uL0yC
J027uQZjYV3RkAdffyDxPY+6GtQsC+OELJk2PmpmNHz9gSoCgEDvf06W3SBfEN5eV6X5iJL0vGwV
Firdw3kXa2cJ2LLbLb+lUarvVKP1H4Y6hqfAnoMR5o+RaUwvdZk/YVlfayn0jLEk4zuQuXMX+RRY
nVEQ/tUaRzrV+jNBm+WWhbJ/9CMy7PwB3+/yjNbPDtAYohclNAhnGqvyCH01vqvpa3MMpvl7OBg7
Gm3jSxtmjhuIcmL+RnVUy629Q2L713bIht0ORhK8MtvS3cgXNroMr76FrExpc96OScRR1Cvda2JS
CVOkCf9SZMFtVQEBXp7hp/mG8EnvtXZk4cZF2p9YGGg3lIlBUMzfpwJDVyOq/emPOn+3p3Oit9Py
RqVl/bUNC5Rs2pj2T+w6DioxLTpjy/CuEDvwv8+fA7T2qpum+s2uAaFFidEgCA/Vq+kht17eZWAM
cCL7LcmBumSDIs4wFYurrFECLptwOiAFIjkvT1AL0ppkU4WXBoXChVOE97/YO48lx7Usy/5KW44b
z+6FxiAnJEDpdLoKVxOYiwhorfH1tYDIzKgsa6vuntcEQTLodDoJcc85e6/9+1mQv8t4sj77Dq+o
Y1rNJbHbmV0Qy97QN+lX+o83VJAmN+qDdtH0obik/C43qQf5SV/z9/upBMNnRQlvfaX2b6Ko7eCN
6ulnRobY8ifJGQgiw9v2tuxrwTwPgoM/p+pHr7+sT2gmVOC1qPTbVk7ljd6gqAWrJxg88vXAz0bE
DzmPJTmtyKEVD1YQllzb5gavcN4/zLaCCR/NBaoTmORmp39UGtrXNOI1KvbPc857RHEYKc9KGzz8
fjUnfCztwnj2lVTB120mZ0xb+i07k8O+bvsfNl/W+tREA3uQdVH1YBR6fygSPz1oBQaOwmSgsT4l
R6Gc05z90K0Bo09S1beq1IdzYjSap/Zl9SLS6m59KkfPU0cczTOtlWTXckggubfD61A4IDFE3nxq
sB705S/WKGo3Zmsq95I02AOLJ0gsphY/WgEt6ZxV/nfGXimcXnmPyT91UY0pTXAbWqN+bgN79CKg
pi+wNm7Xj8dU7ede1NGzju9tNwYjOMYor69jowhEJeWyMnpZnzl3SI66Xsp79EjOYZjaxGv7+jx2
VfeI6h7s5/J542T1Ct2Z3pW4bNweY9NlEEF4M3aCGRnww9e5Sy7r3+KUzqvAQPjDCgEbzuDMT4kQ
AsKlMiBPYIeT/WX9gCoqOcSPc33fN0NyjMJ+2rdJYDxGPaKv9Sk+RCabcdW7LzhX26ozXCwVaAsy
kNwzoqZ9lZk8r0+lU/cRheDX2wwpsuWnZHIqY3E0c8e+N2d0uSGhYl9dVnsISpW3pNN8xNto9XJD
hrdGDB6ERWT7mdn3mCCNr1FJuSg6FpPzTJAZCpFk5xd991IPxAgvrxW24pcSB/ET8wVr3xAVdcAa
p7Dbkh3Cuza+cF0exsmXr44x995shuM5hjxwhXEn6CIur7Fs1rtd4OAFEexMcjk1rT+2/Pz6DC04
/c9sPG+jdvq/zcYZYaj/3Wz8EjVN0dXRv03Hf//QP6bjtvOXcHBsW6ppmCqD9uFn0/79b4pj/GVZ
qJFN2+LBHJhO+Pe/6eIvU0ppCtWyNVVoyy/n9Zf/0kxm5DpXWJ7AGN2x9b/9c2J/93v03fyX+/8L
Q+ddEeVt8/e/qeoyif+3GbljWZxsqGFtW7M0Q9j8/9fHQ5QHPF/+71oiPu6qIDwRIoWoPLgvZQ41
dW2phIQrTElq7I3Ex5/DvXVjhtKjWowPYgIv38tvY6li1o1dTHSS15uitsstmX63SZS5vh6C4m1T
hOd28d5y0SMELK9v5GzQiMt+mrgBGMfWFzpXDISYVk/kxXPer5FvZvGNPwZuMIKpJvfj6mewymGE
VDe0d3FwD9TEThd7sNIoIrv5sSelm7Ch+dx1jGXMxCRkY5GcVXaGPrVwq4ZudGNKOnMO/QO0kskV
QJw5WKeKFu+LGE95BU+CwGjYA/xw7n82pWm6QJluZrAYGi10s8EIa85V5hZRojGYnnLXlirhBt04
nFSS9nCRlRyTCpKDNnC0Q3hEMrkYZCMcqdWwU5UIjwdVB8lm4KCcBL5GMO6l6l/HIPyQ6L83XQ1y
ZSxhAKlPTiOnXTzli2MQ0CpXdqRCBhbU2aZ0KPQqQFaeHeay/1EKUoZa36g9Rmy7rjiXWpnQEYx/
mbH1ABhePXLWdKOeXIhWs+5SAlPscjq2MoZdbtKNSqoCkVRzlirMcLK4GntGzZ1GXuQJq1DdbCrO
OCJK15wG/4LvdYETBb4XV9adtWj+8rYlyiNprjV4MzhZJcjohHdM2xeJnJ88zXncbSJYY6coiE9Z
8RDLbv5o1N1YDT9H6rJj5uMZwY/vDlOdkjYlDC8t0keDgNnSBj1e5A0sogW07yxZ0Vh+Rm+2fLy+
ZKbtsrbGDw0V4xgq6Wke7ycbCFWKcHGDCPXJyWrmeq1y1HsbnDuJXHw0Z65e8hwY2s9+Rt2MyEKC
HuPrVQzlLup5mwaYlknuR8FfV6dpf7BYaO8cXDKbIOnjg89gwA1K0SyxpNNxII7QS2p5P88SAXSs
hk82iv58QlyvMtrGhC5aln2tchVEW5tJEhwN0b+NnTGh0DJtjHaEhkkz9wY8CgPjWFsnTxmjEogT
BLynvMm/o/QeZBmrVWCg13nAmhYqxg8SGHj3qnESEFzwfxPo3o/tUVEleSJa/WAGMSZLdKpck2o+
s4FP3DCmhxKXfWfr3yk9rfewOTbVkvyTnfQJlZfsExgJMxpgG7N1/gajS7p+FOnkA/rzrikemMdG
u4JoM0fjylphojuqCLhVNJxxGGU7tPYarHbXQTXgViHL+Vb0oeuEEM9o4u1k2J3RTTMYxtRe0IRp
qzpc4BvKfiDZsSbzNbjTRhPju7mjAQKwpsfo0y4oI3zzYt9m8aG0UPRWxbQLSWSi2Y5sf6ghNaIZ
6TsiEVTNIZMqTIiDiq7IHQtPXxrfw202/WgbZd4bJU4bxT6omRI8ajz9EtvxLdKlNwsCTTN0lSsV
kHiZfodGsmNMwvSpxFDFTMWN5gLGKLb97U1UIgVkLIPk2BDOMYh+RAMExC6pw12QNfe+7NxFlR4E
4UD8TYG/A2ACdigFCDeYnk1m3E0s+q9907wqffgS65jsGyxE3kwIB9QNe1fwGqxkP+sYVIMwCStM
bU8l2scLCLuA/yE+AhhFYJr9LBIb3R8Cr2mzXyFjhM4pv/1k8m9VBgmobUAbGglItXq0TIK259BV
hWJv/In8iqpuIXuwvMPtgrFIid22tOttag2XVokOxhxbO/zdZ7J0r1pEOm9hkiWTdM0nRp1iB3Ph
Z1Tpr11FTpyaI7yN1PIqJxhp4YjBIlRFSRJTDTdFj+kPUuNMkXkE4KDspomaXp+0LUaBg99bzYHq
ofdA2V20QDuT8aFxJRrBmRO8gjMZcWSS0QPvD00aqXe16tVUrhj5ij0q05IOABDdMphuGUu28zNr
YsTljZCePdvfAy2JAkpJI304lUN1V9ElOcQAGqo++orp9p19+q6bQkEPE04vVpvYXj2hOTdYVtdw
zze6MX/UUc3xUjMlaCRc9VIRPbM5kikYXwyHRAy/prEoyFrQL0PjkEHUQq+LGW31+ax40KmqI5eW
e6E/VhQU39aA2iR9ba0keRwi6AnO4qHTmQ/ABRt+tk7W3+dx/+AjsXNtB0xUrjln+rhkb0nxHtU3
RGFe4tw/iWJ08U7yHWPK6XwGWMDh2mXsmPqB41pSA0BY8im1ff+VGS9BFgSPIswPRdNwVsluJxT/
e/LuJekx4llr7juMGp5J424TOXgCR9icG+dTkisMUwY7iD30+ynSHsEEJoh4Qk7MVXJoS5o3lkw3
+hgshHr81kFRvcPLRNOequbWcQaSAPoy2aZ+oXmhOUItml8jHdsEyhtXDhgE2D/eC/LPPURUb61p
E2FnAnRoJYgghrs7yKw7qFk5Bz9mOoOgn60MUfhPlALI8KJXzVLJNDSVb1ojiZcYlCd1rM2ubgNE
N5yquo0moG5D4EeXwUEiN/RHmwH7HRaO7BjQ7d4gZl003oBVAEK7Zql6ZtL0dK3m2LN6YGtJaRBQ
wWIjrfA8BQ3UV661V6MKTxhTWiDpRXgSanpUOm3AAOGUN+XS4Y6M5lDVQb5NutTcWYV47kT/qoG8
yCE3egidBLZUCIsQgb7CiZCd2rhVmlKHd5GgzZbYVE3O52VuHa1OecDSdzewGyEDwmZLBoAeNcoX
bEQKeOXJEfE10PrgwnzjlhS2tJ1bGqjR5IUI6Dlo5tek5ODVVeq+IIixh+fNK1cdY5fTFXVxf2G6
MsSApH5WAEImm05juMppM7iSmLRpaOD5VsP0DF8ytCd5yqGc7QQJJbue3iBdknd/LojWm6zoVBtk
ILWsM/w5P8RKFe8NK9hVGnTDqbHF0Qiy2TOywmRlB5ACt5O8w+BE491If4wSsdtswbO1YOze1kM+
e62DI8EilOwmiZXEzVgrbMNXRWqvvMvF54AENJJK8NwYNXnpzl4PLKI1UQGYOLUYyIvQSzIjPnF4
pUzjh4xh1ExoJ1JJg6u1C9aPM5it3egZkn7i4LkKloFCJAjuYKgTyX1R0sxEve8Ik0ZgJnHry4B1
qGkiMPVQjhqHhvReTGryNiZ97SxGP3UHQ/+ubaegeQOB22DF0hlP7J9kBg2YviZTJGCTaJv32QKG
QLPOxZs9Q2uZfQMzsh2M1HF10ADenh1tZqzfod6sFfVnkGgNxCvzXW/1Cst3g2EgGY5QJLHj9zAQ
B33alQSfcs2h2aMEhsdQtvEiPk/y0TZdsJw60fDBEWyuGhHuo8q+Eun1eXZwD2SJ8Z7b6RKV1PRP
tCyFq3ZcHte7UD7lEhICPLRi1mQ4zl3csTgFRn9sOTjcJV9rG6cwMeEQY/2N5huaCJy/U1gDpV72
iy+EcdFQPFTa4rWgy5z0ffUMU/ZEj93wYDzjJ9QbbOWAIeKWBTvevmY7kYZX3StiKN00t0L0megR
YIVSGFTx2cytO0mNsaVvFXkaX3lGWCyusshnJyye+yozL7MfUefPL6WiN1yEFf0sYZWScG6Tt2AP
6uBZpqFsrZipvt+xGi58nPtq8jnGCzsyRJ9pjsD1Ukc967I1b1iIXJ2Q8BXAWqZrguPSOmDATHcv
ZqTO1wZu3WhWXtLgd3Z06g+r31FzNC9zCoYjydLzRBv9WIvisRg1cnxCrUU+n59bep43QzLDLsWz
oQPAdEhDIQDpYVS7tybCUh5abxMx2ySCoirpClQUKO1BIHIaHSWSDifWdn0ZurOGLl8dL5CFklsh
+UPsOYN9N7ObNQ3xU+8AhYD7kqnsU8FQOLzWth7vG+QBW7Xt95wav6I600lERaKH4RG/ODyydoRk
U+bmSTfKQ3AKMR/uEW5/GZZt07KNAOnR+4on3X8kqOub2FHaVEbUupHy0BMb8RwaZkb043dD3Oau
q+rxZp5j0qPUszqdZh1fA0G0jpH1V0oZMTvRxaoGVCo0CFm7EtJYo3is5lfGxcbHFGsb2uH5rwW/
0V/4zuGPCcKunWq+li3z0y60q43aq+ouHeeIscGOaD92JeNoCbKw01oNjrUZHUobyglfuEn+qk3u
Gm44YJlo7UzOjFXf/GCaEh8M8l6g8nlhjvVKJekqmJ0HK+xucuwvmyXM5VBZkDd1Oe11u3lQBK5o
wnn1jyw2vCIuvChW8m81JiSvx+VdlxVYDrpRfDkcydTAXjAkt+M03gRBdK1bNX1qzYgTtMHfX0oF
QMzYMwFW/WOqaIZX59CTWYfn4HRSVOkCeuGcSpyz+FvE1FxLc3jsaMAt5X6wF6K/8ROiX5qMy+pU
YNIe5jetzO5GoXY3vQ4hPFJb1rMNmmdocEuAXU6oSM7hSFQsOYDjJmyme7WHUJSL9JnUS31nUtyP
GEB3tTG1Xm71x7EvTbhMxrjvsoBBlam+tFilPaT3w1FJ4bY48qux7ZTjNPsVJ9UurGN6/n1/xdAA
E0aFDN/FanPs/f7JSSQef7Jl3BB/LydMJsusC25ydWAxRsj8VmOmd+yL4IJt+2dpKqZXhC1YGuuR
aCGCojUl9RJbCmJx6QA4eVldKuh941A/17RiPYfzAPMFEpil6OXFrjd1C2uhJ0Jt2+bKdkwt3XNA
L0VN9FKbdbSdFVwGilAfCf9h7dhbp0mxBne2LNY6i+3GAkwZ8N742nrEsPJHMwb6EQqaVgdn4esR
izlKGOHBNFYAnPecTEqnM/Yg3B8YaJ5VqJyImBtYywqMd9PHTItvkki/pEHQ10ErTQTFeQFWWUnw
NJetujENpkRF9HOGsetm2kR5rHHwj+knK98PVTWwT/jtDfNthBMFR5vISFLWa+iROKYkp6ODORGb
CRueGFcIQ8LiT8gDv9ggP38hZKoPy4DF/QRJs6qviv0UDYnhxUhlEVt3d6tkalVLcZ6yoBsvEqq5
Qzex3lo3MHb8LicRxARoNyn3VV1gt15EWuumIseHTCI2611O3gBJVMi6OTaBU7lswnTQuRzV4a1p
mvEehoTBqs25M31CXtbf1iyCrXVTalVzYnb+502IFhGCkar4Gix/5v/YrLf+T3fRJBAbpTRHa3mD
IjPEqbE+CpHL43pnfXhUx9FDzv9T1DJ3WYJQei/Ks/Udr7e0PrqmLPN33ehrODSW/1XQY7HbB8f0
Xzqz9fPRYkjakgzkrd7F9slsu561iGYB5Azv2hYJjNWqujsp+Oy6OvdAhzanYtmstxz6c79v4QCH
c8QzSBvVVY+AoMg1BzQ2rGbJWpQoFLQm6JAbFIOrMLlCMhAP3Ulbfm4cGwpQvibdd8QBdQxmz6o/
zUP4j83YJg5493892HNFYS+RmPvZEZQaQYaP5o1lJLecZfPnsZzV+iGHnWmOPsxqJtm/Nymm4R3z
2qfRXNptlnwIFskV3b/i1IeDhKPbR66Kjuv0ZwPgDn3WsqmcdnBtEeBNYbRzlKg3nBYj92EVX6Ud
0lKLNTo7dIkCrkZCRexVjgQG2Ph6V0mEdJ2OdBN96RDGoAhOCUfiUZpvq+hSyCDfV2F0M2pEffbL
Zn38tw4ziXplU9izsS1a8rG3f+SYVep07M9J65F88Sbjy6CTR5KMRtocyijuTosdGjrJgAomwIn5
Z5OqI5MWcxoxJ+X36+P8/vjkONtYzOQNgUdpwNug4ilzbCh06zRk7rLEO2KdNAMbewwlbps15Kf8
2eTLL230loSS9cE7bXkFWQXtKVpeEP0AqCHGrayhl/tY2xGupERw+XXxVBjsVbHu4MGGwBlYnCZB
E9MopUxCWmTCLR5JnG6fnQH0SUS0B/BaHcBbhd05GeiLzOaXWtGdtWLtOCTKxe+bo11DUIJ+PG5m
VNGEWCbzwsFrGIj7b7ZV3Adhve8F1O0ulo+V5rxM2QJKy3ZKFId7IOp30dSPlNJVe8FZJrYZ8bcx
xFdHrbwxQ/YIDeoZvfmNtjACmU6iXQ0HcFwTLPgx3dscxxkUzU2sprepohvwfTfiMOQQ1HOKhgNG
BUITbJhwWewVIMwY0hFE1dJFxX/adk5HfYGTTa/Tx6K0NTfI2l8s6bojqn3QvskzGjxYVTHnS7EH
PA5/wWAXJINxOzIZwP/jgxPGhnqNC17WVuyCLmVxAWWTY1YnajCuc8w9A6PU1tyMnfbdwiBKW4d6
wkTOE6vKmy7YL4rJtDiq0Pz4I3Ii4Ikb0zE/lPS5yazZNWoTL3NKwaXaoGlNSF3FYB0bYIwnpF4S
XVBtXiziapO4f3byntkztIBqtafzl23Spurumi6ElkTYaDZti47FcjYoL7BEnpSumPd2u1SZec/E
zjc2YLD82ci94q13MtAyuNDSU5bXL5GRdid69/Q2FAguUr51jHNRLsGjK/JRPQbDc9wO9ROdrI2p
DvvEmTvS3JgHVmS8gXgBHJ2TgWlxfatAanqW7F5RUbDcq2hAtQAAhZ5+mn33llskN0gr/GxnC0LQ
rKCbGvgylKAbMdDnn3zgL2qKdyu1dk4LfsLSCqBY6nefgT8f8NATIhcE/t3sW5M7dvQ9HWnsUVJt
AXSCsSIdel/D30kyMgZ1xhusZAqHdAPzCh/KF6PpGr0v9lphJXtHB85cB3W4T8fgp5aYxgaXCQ7n
cOmu9fdzhTVRqsSXVR2VnSD0TQJ/B7RcuVrj/KBCADE9UmK2rBGi5p1ewfswgmIIjLGAHoV6t9G4
lIRRcTcxaKPL0QiC5piGTOGPvkYZ1Vg1jSr6q0BMw3Mm7+qHWeUPx35/YQn+NmuoSsxykhSkEC1A
I5hjQZ6ElsDSUcFt1RcOLfYuQ7+NJ8BlgWG86VmUHfLuochAXI7a+CxkpgMUb999BVmxYoiU2p7d
jGANOhdYqzq0gGGYvwV8MdThZFCCMdvFraBtQ8XY4E2vc8hseAZSAC7LECrzn5CLlhvfsHFUWjHc
JiO8cHBtllFGCjXS0+0JZE1mHTWNvJA0AjcK6xS3912ZkehHGgOyNz5uejHaSVT2B6kt4oZ5cE55
blxLFViNEfukodDqm0wlOFfx+6TbCtY6SLLwsBGYoLkKU3kvfSIp4+SdxjbopQDyyFAeS1sGZ86t
Xl60exZxXlgDJFRGSrvQLKUbluS0c+3dG+2S86fWTyGDFUqTb0XhX/xm06YfSaDm6uU2glBSO1W+
DJ2sAKsXv+oB7948yuciGgjoUJ3EZW30ZA7ADs2EeNrRTzrP0h1zl/mj2E4LKhh4AecseskOje6N
GUKpA1ue5sBAQvPHkLTqnTg0ldcU7Hl+WRlHHKIQ2BXzI28KkiBSN7FInUiQaexIjYHCoecIm8As
R1POsJwTu5oGRBoE4HUCLqfRwBm8w31rt9ONqhm3nLBUjPQUN6oGQDalNUlxeRumz0YfGeDWq2d1
jv2TAturcoKW/myEdgwfA8kI6mIcMY61ikJq0mjRqrtSq8n3lnDlI+c5KaN62yK82y9hS/RDMpwR
0aVPgiWVhDTptPSscPoMFHIYYh9zQtqbTyw8X0SoKbSxxr3lcP0vwtrr27YHqB5ccBE2nnBeOpJk
oQekkmOG6Am/pJtsncSgUYyUjtyDH3scdIBck9jrKvSbmHkMBZ9RUioXH0Xav1RMDjYyJKfT6sG4
D6gTa/nQjFAzW1XZZBVuuKwAKgoN64qL5CfNQB0OYbhI4klvQdTr08dtCj86/klbW/93zVXLFsVv
HKTP9DXjHYDT4bRuYMiXLIBOmZ2B5TemPDhEJlaBiRRSp37IMiwJAQyGajilPchrqN/oV5fNn6i0
CQ8LGgdJ/mvjS7ckU6FyNlGpMlrplP48+XqwtxlM2HI+woMLvIieJGM63XcZf8IDZ+QXAEk8WXoz
HqA0X7KUC4/jlNdw5DLuxNJGBjkgEy9T/YjIZGKFH42n0RlgP9C4dVeZLRdJBPGLzNZEx6vG+LjX
xyukSUhSa4p6+76ife/NJJIOUfIw+C2ILy1zTnjfWViTINUaEeabjk4hbgSaP1l8BFHWnEwiWrio
4nCB6UGwiwB8O4k0O2uznZ5n2WVnPRjoiFBeBVOEQ2owiWuogsIgz5vZjKk2sadjCjmZy2a9tW7A
6FBSrTfzxW1UIA8XCfk+NIbGRJPMh+XPssNdMdkc2ylkfiqrqPPoln0Hiw1rVZqvmvP1LqUeKkUF
+tAEW3/9tv6kt1n9TFpVXN9Uo1UtQhtlO9dx4tqWNdGwB/HpUPyBXuFX6WNO7zzIAU9i+AqGe5FF
yl7TzQUKCtWX3ODTn42Ws1Rs1IhW7npz/Z+JZBdfpV5IkjA7h20wMyiJbvOwfFtlxhMM/nmbRPVF
yQdr958ea03s9XKOOVCp/My5hUCskuW67PFy2Z3XW8yj22OXPw+xqWGyHLUTzieOBMwJi75BX0wa
6wYkUHmaZx2pfOi3rqNl9GaWKsJZTIjrrXWDhFLFtFqUbrNYl8DG7+OcPnUU19pGo5+Hynmf+01w
ipyaXp42Wlu1rGy6zYvBR2/9AB5SzT62+K3WjYXZeacG1m22lHWouH8WE11SLutHWOZRp4Usw1nC
5RH7Dgbn7oT50KJsGWkbLJoOBnaLMW+xAnX4y7YSEzCGfLTefzYkmqUHuVjz8xAGCZ8rgENMWfpi
y1HisPq9cf51S4N4hvqbfRSOtw3dGT714hf5rRbpKi9NzPJAqtYMVXNA9nJoTeL+lhoxW6pFx4Ao
Dz402K5fBJm/+HlWs05TW+DTGF/T+WgHhvgsyUtSv5hWY5KoNHmGDVLToMxG1G8G2aZBDJ2d4/0Q
Wi2TtwB79b6b9EO3GFKy0n8gHZwwmOWrH7IMyf1gLKe8psGi72vDfWvDHsV4x1rdhytm6KS/AQw9
2Cop7WshpBiWR4DCa7OYxLRl1xCRQQt6MZ/Fi9tjucCfqtVCttzV87olLLo9toupruchmOdCgDjQ
OVFqSy3ohFXElaOjAmlmJkMhgycI5WdCaD9NdXqI55jcoaUKtRb7T5oEBWel5f4Y9PQ864jPAm/2
2UqrCAM+lvTlfY2gYQiJXG4Wy/5ZN9oS3QFscXlzYfU6mSm8leUOBDMKIk1tLxYkLTw5aswYZd2f
U5fhLHkt/JJCTNoxNA/rSxIgz6603lw3Iol+/25GVdVp3ajNyBv9cx8gQEPk0HyvdMk7GFdAg6G9
b/qJ3Uxd9i72ELga4YyfZlxOLstjtW5WwJ105A/LX6xbHYzK9XOIleZ1xmjixuO4Ect/hjc5YpwT
Bmbz1EIeKIZE+31srm+xx+mC7X0JQFjK8jqzP/2p+JEuNrymmoK9ubRSlnv+FH33Y4Y7ZbGZwajP
t3roL+i3nkNleVvr8bLeXTfz8h9DF4JpcOi5r+98nJRqp2nqjdMYt4Geoi7h241XNx6M0G2p7ZKI
IrAfumOfZcnJ1DjkEZMi85teuYIpm9jM0n2Z1PdKukurEgqIrR2cpLuVuaR8gJWVU9O4I70W8Fb1
pY/EHSsImpGcudQU8mzdpyrT1mAixIT2dUV+CjvySS34VNWy/yrpa4JMzB7sUn2NW/PNTG2EsdJx
qSh1YEXE8VmGcQOxct6XcczlXLQno8QsY5VvRodvqzLEg2LokEotVDnQ8cWmyd4DR523XQ+rAerk
Nifbk04JMXYaWSJVpP/oprNW+ZcipZxUDcAZandL4NJ70aScZ/VLN2QEbSbFF+345qGnV9mDh63R
6j+kvji0rMfsAIw6q8KjVSkt/E+sLXVqXmjT4yjyYQPeSwiGXqknExf36DqmrIyjsoVPNemeplIY
s0hlodIOx7Iuvjgi5w2Blv1GhfDAlbkhpikGq2A3yB+YFuTnqTIIC9BIq8yr7rMQd+BQUWT69cRo
YhnxFKxR+yxw7UE8B7oCsEDARZZJApGi/QXxD9QSOQNj1WgIwhVntx6MNJ27QxzHDN9qsR9MsieX
s4hTq4T7rDcTyFTHajoiQ+C8NrXyKtNZ2RFT5ZzGDBvj/2g9/9+0npbt/LdazyJvP/J/ByHJ9Wf+
CUISgJBUzbR0ISUjhQVL9A+1J5rOv4QhpSU03aHLKvhN/9R8IhAVwhFCNW1Md8gU/qX51PW/NFM3
HAstqIEzSZf/X5pPTf5XLpJhClNytGuaYau2job03zSf5VxAB6dcvJrTIkBiNULiT37Iq3nE/y+O
c14A8Um1c9ZhTUn76N1ukGSjuZLoDMDjVuG5o/WyQ0tBwHr+y14q4rI13lS7fdDLBe3fgwWboIli
TSFXqnU4KiqLuXpxnw0GQ04gXlzlbfGUTO3nPCMVt+LZk1E4EcervYXJ+JWr+d7Us/ZK5oe4hyrr
ovfbJEoC+M3vyAMk/0mmOj6VVtcohyXroLtqnskIzl40ssb2xS/W0azz6n1tLyMOwMNMgxIyBtKR
MBw/3Qf8GNUSrRGa5a/o+UiWs6bvUWfUyKe3tWsdsip5R0JvWAo50ynoP8ZZJPdZCwzbIWyjYdF7
A476jDqLdcbs40PtcP+gwyuQw0TfFbCkvAdQ5xiCxD4IqY3YC7vYFyONVgQzXqY3+IHTYtyrZHpU
RoI1P2yjfehwKtKljq6Iv1xf0tViGkvBInwj0w30SYaxbIAZZDCbj9XpLkx3eToa1yrPXLVMDLfV
A3sbac6jEkWsvmt8xD3xH51CtuycwFM2y0dqLVxkksRaVU9fZd2MXqWmH7JDPMawlxxgx2BGWiJT
8217p8XNmxNzVYG8h5G9EyfVKYabsgp30tY51zGJwrlWwDClzgv4BNJow2x0tN5l2j+YMzFgKtQt
VgJclVjnMC+c53Bb2NO1GsL6HNkpgztFAdtu6y4d8rB19MPU8xpzUj9bJYFCUMAdEHXqB1XReNAM
hLYglI8paZKuSAv/kBpw7FAM3SrawvSfUdVE6IPRJCJWGW0JXQktoiku2YxSKYipSBPrPZ/bfFuE
RKj2E4l14jasAnrnWvmRAbUBfUf+kmji20rWi85nNnejdqOpJmCBkhqvJkrYZg22TcEOirA8hln3
KiI6ofVI0WcTbTGSHUKiispc3gzOoLib4itR2uwU5yp6gLDI97pmTDew05bWj3rvFEnuhnWfP4Th
sx866RldLhLOiGumQpaIEhOLgHAELem4icfoAaeRMMPYq/Qvo9rnIZ4bUV+xUuS7YKEmtoCkM45v
S7rM1pENELsU1npynGhPUs2AEzQQx0SgYMDOJ66iWx9Z7X8zthRbMUsFdQ7DXIozzDnRRp+Mn1Y+
kgGb89rxQJ8WP/FCX2RXx9y97RvJBJFiZCchivYwbw+Eo7kTS0MY05taUm7J+LVCPHe0Sm2+Q9FN
85lw9rpH06xniOsiRok+XFRvzrPO7VLMPQwI0I8xea4AsNk2Cje0AAVJqZOtwbUGSWsZ33ziObW2
Ks8JcMgWaYTE99W36CZIgtlOuX4c2Wfr4ECCOkEIolDPSTR8MDbbFQ3mDAO4MXmPDT4joaHHjsii
SPtiOCLlfS2d8FYUNqzERSrWM1iEtVwKIBdwN+18dp0CmnjKcH5qidMWej7uSwddaecPO0dxWHil
r0FBWsyQj9oeqNu1gp+txF5XN9NxlDDcdeZ1om93qq582Fr2kKThB2Ex1zzTjKtiYZAefERBLPDu
4w6TyY8o8lJQEa6MaduOSwRyQBDn0BQ7YUb2XoX5206df6j1aTuUI8M55gdpfQ1jNaGnTxWXd33H
ZJZ5B5kSM1SAiJnMKXUwJlNtpXsnEOc/D63PIClRAB34/TO//2/5wf90H9Vf7U4zHcnYVvoTqXrM
wJZbzJTuSFD41jAZxKEm9+syfy2ycS2w0F4W9usmqc0MQN1/sHdey40rWRb9IkTAJ/BKT5HyJZWq
XhAqB+89vn5WJvte6tZUd/S8zwsCACmSImEyz9l7bftXR+UBkLNowbW0/j3+BuCuKQzYdsL713tj
eN8u7dE10doNAbb1OrLPCxdqqHHCJFBGaHcR1TudUBl0h1SnQYYDhFBIB7WqFm3VUBzna1irqaVa
FNJT3MrJ5HWf0U3GpoiQKmjTwpiT2+jIvJu2FFfCZGmerBgMS07zJTSXT6VH0GdaeneLsxwickYO
M3RiXbNoActF5YQmNZ3o2ON12xeNkd4gwOa4Sm9QuDy4YfiZVO9Hev4dkhHmCGgTPLyKRwvdSUYN
MswPTWpCSJW/nGPgnuzCZ3KQCtJ65D703PyaVHSOY/eS0xu48bAupO18CPP44JoF5ZHJe++Y3XWJ
VZ+y0flVzrOz1Twa4olo7x05KVJFBGUU0cUdFYTlaFtaUR7UxEiY3/3BxV48l7vQDRdk+hGxUQBG
btTC13QAFNQEZR4Jq0bH5bEJyw4z9CwOGnLSunOB+k4+N/CUFL3KBunihhAKuNjx9XeSNWGlaXpj
Pwpnerb1fMBFcBO5IBlijOvwkbAkpy5iTTF81YGu7PLOPcakSkKzN+CaD2S5jK2xyW3qAEOQov5V
R4Clky7U2UNM2AbVIfVO18Vv+8ywB7U3Akgg6CPXt6rMQlLuRDh9Sea0LLU0MTroPK5/Xossak1N
Gn/bx52xga2iPw2yi6sWC+J3pNDUNpOFQEh8GdSsZRutskd3qva5j8VRvk8sKydqYQUxlD/DfCvS
ifBYDodFMj5C2yJki8wCczaJvQn7QIdyPnpzHH2LiAbXJsDU61p+v5OspnjSi3/dzMES5Qf1yCSm
Ztmqh/IaHvFqGRps/GJOy389Qz1GftHOHlpY+i1FmOsrgdHIN66JAUK9miVPP7V2eZnLW8hPoNY+
vI3a7vP+hXRQjtO/n6LW1MtcPs71ra7PUftKyo32rBFBlSfi628P/ttN9cBvr3n5qJe3U49fdqjv
7MO/8WFVPQs5y8IIZEqnc9Zo5eXrvL70h6f/8T/58+N/fOqfPrTI7R7vRo9Qn4F5bbXRacJnfSpn
Y0Jbqxv7oFmag3ogoNOP6l8+Jw+lG6mUq2rbyV84STjlI+dZgNXahQtSAi/zCBj682pbMcRDw2uu
CwOLDonr48aapEZAyCaAZmYUB9Wfqm21MCLQjQ2dgMkYDIrumddtKjyTK7s+FXRWd7a9kObWmvpG
5za6tYcBWUbm5jvFHJpV/cvmRoSoq7oXeX3h95BezqEtDzmF85linSP3uq12avLIV2tqcf0Tcri7
wwBzRJGP1AIBiyTyMV83U/xTdsI4QAFj1IuUeYmQU60OQRTQy5ZvjzeXvWr1w16kw2+Fw4DEbSGf
zURPb72y/gJslosxMBHavVp27IaKqkDigZ+AM/8SD9F7aAIzV5QdtVDkooTB8ApyQbI15+xbMZs3
SDi59sGzTO2K3qzfHxQNyZioJQ/+uiLjZROVsF/ld2N1P2i450f1gkxM8xu1FrTEMNji6Mbjj2X0
H2qFpZD/UpC6z4R/p7tCXRDU/6a+Bq694sjfXT+fKe+YhPUACpVfm1pUyLEhhsiSKT0kZxM4MLyV
OoeR0ttggNyqFmQul6collJjZW/VZDhbvZEEu1leAyFa1/vZE8c5sJ6mBhqGY0ybDs9dnmQTzloq
v2ZfF4CujBCZJvbIzYXuk3Z3jZVSk5MfQX2kwI2nY2feQ4klz8m2Hi9PzCeU1vL4UJtF339PrDle
YeagMFMmFFLVu/TyDqXgZlob8a+p7VTVtY38UJXpnFmrFhaekaOkmJ2uGG97HVyEEhMp0BNwU5o8
7fyrivL88vuqX6JVLy0v09cfJvasn9kAOhXUzgaTlc9ZQopegrMgY5YVYLDhXlrxlalfRh3WMAtI
tWd6IWlH6r9Rj6kFGmwikOQPqxbq0csBLff9aVM97/rFXP/2t5fqimFi7HGrTrkrVktt5qq8pT7c
9Yy87Fxiyng6OQqX3yvUeuBMC/RTyeRSb8tckzNZrU7qVLusqvNbfRpGfn+dgKl6o+tHDgmXXk+M
EzW//6R4YYm8m0ZaQIKqOk0om5A3Fs7217Ipqj1C7RRHTBTpxI8yTLisBvJbi9eB0zOmUASoK/Xr
TySweUG6MBsmxNiYtuZf1yT1P6lFNxjc8tUqkhFGP2r18umrZbp3EgINumw3sA5ggtSmyScGrM7o
Wbr2N099ELu5QeutH9WXDSuBJoV8q+t3f90nyp6ZeehoBEXxFPWAesvr5vVv1dr1Z7w+cH293/42
Ll56smW4hnHNVBfOXkRNcbjCsvjG0+6kti8ffqnQ/WHkhNn39y99Pbb85T3UNOqx6ovHOT1zKvEb
RH3PUEYdpn9eVS9xuVRN2JYPoChJXZDcPrlQ1xK1qdbUvuum2vcbge6/eJ56yhh8BzhYHNX7q89H
0Z7DVq2qnYGiGl0OZrXXN4t+QYfz13n34Vlq9fftD696ea1//6cfHtcMxMed+8lY9ISYPr7DKxRP
veKf9l2foh411ShQrV4X6ve4bqo19Xf/9lUrSIok4cnPoBbqib+91Z/2/faqv71TKC/4k75tZJtG
nbNQCPHE1Ag15Ll+XSyeRYamIiZed6q16z4C4zjF1XbdWaxenqkut+rFr0/98IhaRcYwrAz6D5cj
mkRTxHXXE+XD9mVVnVcf9qpt9fyPp6cv1hNijj5dDEp6DI7r71jZXFO3H7KFSCco6junqHwQgBTf
/PElnQprrbc9Gc4lrRVkWuKRujD5mktfv1Rpe7RrrIALTeIvhV0cYGtrL6YR+A+DWdYbMxie06TC
7NtMPi6JNDrGKA1113kqpoTWt4XNn25OdV5mAkpF2CXH3M7PaLAoN1InQXOC8scb8noPNgRrMabe
C1bx93/4cjlZAIP3clIlLQ14+fnS1O1V3VivC/96t/1wy1Wrf3r6b/vUrVvtu7zDn/7u8g5Q4s9u
i/MhutDLcnl+fqCZqW3FF0Ojxgzpuj3KA/uy84+Pq2den+463bwRrqhWWicvaurPc08Uyb160pDW
tIen+lE9MKtT8M+rMWmIMofpuxE3wJdKPBctoINs7LAJx8SeJmP0XRTnXqv4oUu0EDag9uINZ5G9
i9vmQMFO3IzYDtfMo2hmd/ZrW8UPRuOevcm/swo0R15SffU00DZt7tAgdJ7Qhn2voBCvYy7P25ih
/2E00J62C5pcOy7G1VIs7aanNbkB0NoCaOgJMXFyZHxJR12TOuO+0/pT89UNIwcBBCPDWvM63uIh
zHRMAyPOTeKyGqxEaMfGqFx2pDsd4DgRa+mkJ4P77IFb/FvqmssmLoWz0bTg1e37L2E0aWsSXmAy
08ucqLNR5RuoglEIX9WerMAHc7PyhQyencgeG4L5bogg2Gsu6fTYZModMfHrKqBoMVes0RRFhDOS
tNa20HpaYhALguphkN/bGoDmhZQwt9J+5do0b3PNjLdVxCfPnNfMteeVoDBXV6V4GKLkHU9nSFo8
ksoCKGMZfO4J6fHw1XlJTGqmy7c6ZPHa/Gb5RXfXz5Cm/VrfOQnZfk3gbrO8+DF7FQm9cCvLaJp2
TJJ7gH3FQ13q/j3zvu/CjzRMwYKoWjKuF9kWBf9mHwm2rtZwwVdtUe1qLCrt4iY7MyhIkPcystWx
vjBto3LeRqu6LNwDMdSIQwb0gJPe7EABM/ykieB7MkCngg41EuM+eBqAEcoWBpROC+PfSiusZ8TY
3smZa3sjyHBr6vbFXwJrI0ToI7T0n5Opm9ep3saPidO/RVGyTxF9fCrx5wLAMD4hpYLNZPr2igtU
cuqN4LZYmmLXh7AWKzxFsi99Khpn2RaD4az7EUa8X7/PuQOEf0lN5Ga2h5Uyb8/CQKzmasWX3rvD
Zzuv6aS3iMs1CuWGeMln453ZJ7NK3O5kNgyHCVIe/+5E0bmgzNRrJFYawzd3JFPTt/EXZJp7ri1C
OARmZnn1h3rCVY96Ex3fNSlm1GSz4tz04T6yjf7YjSTXWUe6i9qWaIovyEinHeB+ms7NIb+3O5J/
MnjOFC4bRLTtjxw3ODFh7icbJ9sCE0JURvRttvRvSTUVz82QJjcFCQ8btzQ2HHIGBH5q5fRbcCeM
J3+JvecxM86kaCEAJA+rHMPz1BTtYXS4r5R02HpTUqD7nyHh6w/pmP7wjPEQt161TZqS5lzn3s1N
hN94fDZ7/dviFuYtV4qUCgJCZW5DX9Jp7hEdcPlv6votSxw4dX4j1ngsmRwmR0cKQdI+el86dGe+
lTH8RC7dBPZbuSOOs12nbvvVHWklJPNbOIp5tXTm2R3Nr6Q3+ttSQ/Ppo8pun+bqOwys6DHRc4jY
VTGRukWCrxNp68FqmrPwMCga7vjFFC4HCTXiOY5DDmnxnTAFqLQaodiug0PBJYFBlAahxbr4NIc2
2ZKtWW7LYMItN5trv+WKYeocs4mOmVX2ErOK7L+q8n8AgfqVT+O+CublnEXFo6jTE+VYmdcLlpO5
ppF99mPuhgQeFw2Hn9Zoz0QXbKiUHkqTumfhOHvbSh9ND3NJE99x+3OdFK16LY4hv+N2rp9LvTG/
I66rhvLziNIC63qk70bSewFvc9cwstOYYF5oeDty8V5NZ/gMmU7bZfO8nSD/IAHrH3K4diPOm62l
LTAYqjw6eDY+AKPmrO1t2K1COK+DU+o3dfAZoMkGF9wW9durzXhnZfpg44LFPHkN3mo7CR7NIN6W
TZDsvL6D2LtUpyaTRXLAsaemNG69Pj7gD5vu7EmDXW633CFm7kt5iJCPBsB8ZjyDRbL5ZZe2e4Br
S14j/rig8vaDlebM4G3qtKC/u6aJub/2xbG2mRG6pt3T0OQsD0sD6ht+SkRVLqDBcbwNqo6UNJrM
u4qmTexXzYHMFgJG8RPKKz9nYA9BOqOwu8M9xtVF2DRlJ7uDqvCl6uiZmg2toFAPf2lh9z1cBqKA
rMdhtFCClxDp7AaIjZ0ijEd2VzhReGst5oujV2Qoz2kKpN66seb3uq20u4zwiwzC+O2oaRiF8oTI
YAHn00GSi9R+n9VcLLk0oCwfZNAqMWBd0568UKDapt7/mevjyfXzECIfB2oxg2azuFiZhJVsLZE+
UZnfdHkZ73W+sU1q+cneSqOviVHewWLCigFHjZcslxW1/FtTGx6WLiHCi8sbQMdvzJj3hKKDAYxv
aYqbaydxEY2n3I2Ivbk1XbNa97V3Bw04XlvNEq0gw9GtcqdHJ3bgsJJvs0aRe7CKwj+RT0QveOJ0
POnaS2bw7YbSqO4HCAKt+LPejt42I6CNrr624H2eUBqjXOwP8Qydzq0AVj7WWRoDWHIfp9na05hL
UZLtKB5Z6Oznsz9yiteev21n2b2Z+q90tzlBA16ohENyCDJj7eTGSzpH3WMYgAM1S3NPoM2xz/iG
oBLtGn9KToaO9lgLtk11HqfWfwrjcDw29qqMoQ6YLgRRQfzJmJfk8vnjIdHnm5SOcobrIQmBtrjx
wGWcGAbuUDdm7nfrMWM8PjjptjAJF6q6fCJS0+DSt8TPvTmj0M9dRtO1Rg+z8OeVAa8Ph6bLIK2u
XwLjQSzZXToClBFfLX9J17M1UNrCf2RFOLt1l6xKJ3IcelFJhTJvloctCP4+7k/kROhkDZ5s7W0e
U7EPrZGzPgMGPcTtF7xexFpbyyckaw9xi0e+AAKAuhzSE/eufWGibB895wv+CMxO1WnUMtTEE0ZU
a8qzQzyMr14bHQxR1McOTufalSFHkXUMkGbR2Y/6o0/IsuOHDJjjSCCcf4h6JOmMmyo/3FhGtTxh
MKcynEUaoOBQvxNaMN0FY73zU5pP5A7Bx53fqbQFhHJFP6piwSkngi39Wr6J2NhFx1LgSSljHN45
Wa3WMyoJbwWQVoN3wg01cxsYSSAO6mq54a5EJ7ivOQVjAvLy9m1AfYG3pfriOQMpWcJY6a238f3o
Vz6nX1Ca4IulLnFuiu4J8b2/i5zBOUyh9y3K009ODqIWQQw0QYGppc3ws4eG8xyJz1A6sToL/AVN
Vrlbo4rPuXMrtK/AKut93FMOnrWTNi7jGdX+V33WXEhKjFvCjqEYV1OSmqKneGhPolwAeQQhXXtc
yPHMRbmGkr6ZDWKiMW6tjR5zVf4AaTs5jmP/6s3er6Z2DcLaXWvtDzV3qJmAAQ+ZTU1mO56JPXDQ
MZIS9bSvjrH24JtuvUYbStnQhNQj+orJKUYK2ANHs/WdM5ML5gz5QHX5ZuKnOmReae+0t2I0GagD
wT6ZMc303EMs6tjPMVcH4cko1Zd8IbWBMtVJbx7SSfd3WT5+X3r7F4w1oDBIgFBHJ+vcvu3gI2xg
meGYGPxdnZQbVzobSseHqhUEd3o7AOOu8c4y7I5lg0sGLBVJ3Wz0iCDRMNbjbW7JKxAXP6sdH/pp
uvEZBzGqyvZLO6MYhMC+qv2RQXiq77WpH1ZWpx+mJLcfQeMgeqERGh3wCn+Bb3LXEvR01xWY86eo
0RCKGjuABTs3qqq7TkbXe3oB7m7a2Z2cmoz1Opm9r3lu0iC0UiAsLnB9PfZeInxOMyOAKaieEjHv
S8NG64pYs7emimJsm2wydzxnIDZC2pKbxDVfka7/EKTZQ3pKmCwAq9xVjpWvM4LCmDa81SUGrB7N
QabDYtNSsi+9kdunsdQHv2j2U4+SwBeIumfwdEv/gvRW3BTJQ6+TX+tDJF97Rf5e5OIM9RwNqU8Q
pz+jsugNZzihH3ZXA37inqNwNOH6gc57Jh71u+M541vp+Z/rJgOtbGU/4kRzN0FvoLYRmH0tjq/M
vmtSx3zNGvG5RdlDg9TYdqELmK0gV6ogIVzrWkgwE7qkoA4PRpG8Vh34Z1jJzgZyznpaEDuBaX0p
EgBjLaSZoJzzre5RRS+M5TM4vHqrT9ku8vgtXSfhyClbQNrQhIg3iXYu44FmRo7vIUxbl9T4oNcO
mnU3WuO4AsJd7YmSGlYF0ckY8TC4ZcY+FP58cJcEixRmzMYF4xHbDHRwZY/rEJ7iRjSJth3CR5P7
zQ6jPn2YjFsutgumGSA9RYRYxYD6bYa70gmw1YcAotB/AjJF+7nqI5FuR6qhGXf/G0ChhzGtOk59
gAtzR/E5885kx0HLAqH6OWe6lMAcWpeo0tZO02SYqHj1Ac+ap3f5wYodfdXQFpsaXLNuAjEOdwdZ
gnlz3yXY6zImH1zJMqz+jpidXZRnAdPEGe3sMgLEjxYyVW1myYPX7vOYq2aez4e5TR5zV5TbyJ+O
nNQQkQN0vkkn7osgD3beRAqr6+prUTXDY5LjbAsQb0WCIAO9QZ0GHpOU8KXjhOMI3OE6gWIHRvUG
ex+Q1Dl71ROwEyY3LRJWtL0vIrojXhSQ2Pc0je2rFz9FdodZExJPH6blOkWnXiTw7zGChq27CpI1
wYX8eLa3bFKku53by/w8gduiJNzAi/zXiKDoLX3vR8MM3T2KsmIv8Mw6Br6VvgEjZyxgmw0zR04X
MJgxGtPcgEubRfQr47tc19oMyitOf8aj+43+/V5+xGPi9l8dqlxAPbKXZoL/n8zdwenCPQicnCA4
8lTH/s0MwBwJ/xwjpyebEY9b55x+1bWW3gQBzCpuEU8mU5CVFSbVzg5J/g5Ca+Us/KSVM+yYV2AP
baO7voQ/7EwDRs5+QYPXEMtm9kC5+7ecOIy7km+PrN7mTp9i2REocXo4BWkFfUYcVmM9J57swboi
3BjEf+fafN/XZbNrQX9t4nqqYIcZ4Vb0SXbyjG71/9ri/0pbbJJR+Z+0xXc/vzXvbfpPcfHlj/4l
LoYXaxm2bTu2jzYRnTCv95e4WOqOsSG7FqGqwkLZexUXW4iLLdPTXYJQ0ftaH8TF+v9FTGyYgjf8
B0DWsx0kzbblC/yhDh/tn2LiDIelPgfRcC4Gu5twNWAwvFUqqUC2SNXadfF/3xeqxB3VEfnPL8PZ
i808hNNrbwwrT3bqvUrVi1Z/OdiQRwcR23OVw03MHgPp8s6k31uY477GAJ5KJ3g0vpZeaR6LZcTp
I93iHrZx6nRHXquizI+jvMBaDhFThp1WNXaP9x5F7ZZJFEQiELBuP+yhT68Wa1j2o199CjzUgtLD
3mBm7zC1d5jbc+lyd6TfvZHO91F64APM8FkyvFINOGbSJe9LoU8nnfMVTkbTanAyBxqqh5LGcRNo
K30mRibMXwUG/FE68W3pye9pKVfSpe9Iv36KcT+XDv5cevlBzK1mzP0Gk/scs3/B+zBrNNMdE/Fi
jZTi1pdsgFRSAgIPXoAuyQFdvOhofikYzUBpE6N1Nu1OSNpAIrkDXVW8mkl4aF2nP9ra8Gu0I6zi
Y/GcQlDChwy/IJAkA0SgkSQb0Ip+DfmhtsK7SSX7oLRG7zBJHoJxAHpUORpS3bG4Qzzt052YtoXk
KBTzj0ByFQYPwoItWQsL0AUMQa9+mBOlyiBrOzSfCvAMYHf1tY1f5XYmOg3eQ/bQRHW077vdIukO
DZiHAdzD4pYOWpJq34r8cam8L0ik8SxKRkQRkgHc9APtEUWQACUxgZTwQEtYkjFh+db3Ia7n7Sj5
ExQkvjJPSTfBCJsic1+x7gK+lNQKW4df0UuSBUkH66RHTCwo2RTGXQD4ntkCgxt7wW5YEXNLmHuK
MYiJMmot/31w4Q4UVWRynwTbWJH0ZujfQd4XxI29a4LohkzPK+LfIA40aX32hizf2JyQKyNtCsYu
wOTjsrqvct/dwK/UOKSjeotB9x5PnQvWFu+YRVUdrCHGWvS3w+iV29AtX/ECAHrBl7jrh2EEoggo
N7e2zBG3dl0na3NxnqbZYDATldRJIxvdPJ5Ca2puqhqGqiuwgc99GcIUC8gzdfVkq5vRXR4uzHAz
7QCBul/zUaONUYtvWZN/i+p+A84Y7aYtnpIu+0kgKy1wB3cmsyfXmbEh2u8Fs+GVYHK3HdS03zni
Bf5BmSvYWt2jPVjmmnjjDZEW3qPBZNYMs69kFG11Y/q2ZMOXaKqbA9Q38ENd8e5VOK9b+KaaZb14
FWX1fuS30swaAlF30vxvk1E9y+vrCu+Qz49mY3Iobv16nA5djyU5MAcgD7a+LxjWn7og/uWm+ROX
x+3ih8m+xJC7jakzai48xpHQlNW4tXvrk1lUn5qUKBYQ1Yxp0J5cFkJDRm9/jsmnYNhrPiSN+5h2
ms/AJKrhN2LoNnpPv3FNbOZa/CDSYT9CI+G2rp8WbAWwH+ybqeScEMmUbpoC5XPR3yZW+qnL0axw
dtnasuMCYDnGk1Yi9u/zdQ4u/FQTbLPEn52F7sfSEUCT1ECSAPGfMpT9m/gmZKixcyzyhIALz2fk
9Xv+lx9LONi3Vj7dobXn0DDrQ1/b67CbHuospGAStuIgcoCvIn0hpZUMZlFZG+wFt6HwvuEeG4m4
PkxeClw8aAX2N++pxA6wCzOTAkQttk6/xCvHugcX5q3oNDBDSr15qznw1WwmdY+UIor7oHZgj28q
vQZ/YiZfbB9taMVsKQQuylCYYn43O+vIRrSfe7jNoVsz9PtZ5c4BkscImF8UW9O2v1bBtG77W3CQ
zCytDVayalPNQYaE3nmwmXEZ1K9juN5rc2T62KZOfmc18ZPh9usaJfqaPgGc8UX71ttkxaBlMNem
3QJhAJpMNFkfbyrPfyiCTTCQcZKVS0NmIRp8YTOh1GZ3SxERp3MvEIDpO3OJuo1FMXY9g7iWp9a0
9MwUHXfepskPM0fj4dg3DUlAVLcL0BKl9rMehzcuSOxN4L/0xrmMyh8VaTvcDM4NrZwV1gkoOnb2
6OuQGsPy7CczxYrxV2wi6Cvy5mcEyWHVBSO3yu7XHMwAftLoU9K11YEayqY0wmWHePwXbZoJbrKH
SEzY59ip0LMZ21TQmIYR3G9cOQsjtJj6XuD9WrqcyRvK4DFlbtl2zPZzKIsaKA7Dd/h2M+deF5p7
Z9ExXc9TVN7SHvk2TuZTM89nuiD9MRrm4jwEO+y1tKTM7NXobPBYqTXsuwLIWhLPDwzAX4jPQNOS
+Jw7lB2dBYX/HEC6cBlUS4Z5R3AFzQxOZISJqQP3pJsEAKCffly0DNU1xg6gs/XFPvkYcLeFN33p
RuoGQWO9B3UAj4XXDgVZeD51e7AC5xKyM7rz+HHOXz0zBD2WPQh7qddCz8JtOru/nAwErmch5R3M
YRNETOc6RzzxkrgBUi56o54Qnw7nngnLOR1r7Tz00UmvfHo3kFEONr5AQI2kjzH7cOt6PmHBGitG
GQTHbYYKUUCe+aRHcj6t6h56QFwO9An9dlMZxs968IHPUcMd3eotr514Da32lz8Ya4Rp9b5jSIf4
ncmn34WHoW1nEETDeKJXstYbevZ2MzSMLhqPMhXV5Zb+glczTXK5sKEmP8WhTGFLG2kU3jKr8tdW
OjwwjoTEO0UxvDwMXxaX420bj4fOm95BQEwrr2zFbrDGn+ENKbXi0BakB5WkYJskq++nVvQnxgpA
fjO74mbvA4Q3JOt0sst1ltbfDGZKx8brDgHw+bOm56ey9e7nzhzXC4yGTR/qsDk1g/QOm1gif9nP
wJQO1DL3c6d365YfiyI3HSPPrjb6TDk1szAM8P0lCC/rn33PBYNYT6b/Mb1krmWkwFBPuKsdgPxD
jRUHNXyy7wQ5312E6dMoaKK4OgcQRiVcsPlPMVspHY6ea9FBH+MfBb9kvZjou+d8PArcsrRwfDhN
UzBTF6Rh4TkhdV2NEEOXUMq5np09mXiUUEOxTZIU4xnv62MsJzASOibAUxNpepFtKKRQOZv0R621
KnSBUbdrwE/uhyR6KnA5nB2tkoYXBgy2299yDDAGyY41RrdtTYV+VRXDD9GmP5ZE/4Yp/zmI6H5V
9sSQue+/1tHibefec26IK+ggBpjR1nHmFzqXycEtcmChgfXJX2CtljSc1xQsnGD4QX7lFgcTQNZ+
aVdDxqKZI8imkFPdmGQeq/9udiF2QeAGObZq2TX/lOde9QiMKQ6co1eDusRgj7PJ927rMi43icGN
fAmrYWN5lEkWK+zPrZh2bqLXKNtFs8GfpZ2yGZ85Ncx7p9DHvSPAD85jBIEUzCJiZm34BEbnvmya
Oww3lKMsuzzomY0sgPuaHgAgi8A6AzyM75KS5sWCh5myERw/V8uHtV4R1hqVdU93gpGN5cJUTdDe
cFGOq7OehAMe+/qn7pOG3EqThVrrzfHecnTjaGogzkoBbW0SgDfGyLFoZY2ftTmHgp/OZxtdBVE+
nNgQUA9zMvfHkdsm3pqs2Cf6oKFxT+6mPLVgjshhu/A1CBMM5cwSA7gWBrcgFadNMlTODgTCKrHn
4MCN4ty0ojtl+N8PbbA8zskQHKY0EKtRFzeT6KxVCmYDubB4yoYK4GWMcSxIav0196yHhIbcZEDq
TM0womQvCOWg4jzr1qmvpuSWlNnbnAsJYcrntlz0h4katGXM0Rkq1xcsbRDR7CA4pFP5qW4X75RX
9bPjV+BHCwGL/6nVveVh0Zd4Wy95vaNiGWx9H89cbLouYoNA7EZvgWboas96PiLEZGaxK4aYXodu
fO7MLaF29qoZ8vFuNIsSbNY5DGgsL0QtEigBhTD/mzqoeIS/7SMg83scMuJQ/MHKG7gtYqOgVHMl
EOqV2NBxGw+y73yjMIQgolP8an9v08eL8SfJ+YOJeWnIZ1IKivDXBbuniHtqUebhLANxzVNYW+9x
Z/Vrt7BxZ2k1uaC+n8tV+Do3l+2ufg9x0F3k40aqSRqMVD3Tids0kVBa4n8tYqveaAOdtd6eouHE
hdw5OEm6FlOOt0pJHXM7gAKhVnG0e9veaD8rJaySt10Xo9Rdq81Zoz1nO82ubwH5kNAWrpVKUr2G
Wuhc2JmAiP111+UNmhrC1hDRqZEKbfVqhLYg91ar152+HdMYh9tz1aUz1kLVq8R+jR8ux9A4f5AR
f1DNKllZLSv0c6TdK4kpEw9KrF07ufuJ+kEqSYZ+H+R8XdrCFBXdOUAwcDSgB5lvKHQh0ic8FFJE
GElDk1poUjTqnlM0ByYcRkaMAd0NMBr8SvKnUmtTbi3GNtbwf+G6Utp2Ffar1irdoZFsT+Kt5woO
AB/bmysNcGVFje8we2iPJS6T+wI+BsSDN2khcT9q22wATjI+oc+qWespLJubTtq81JrdpP3BEfgm
lf1LLtRaRp7DtjOnL4N8aqBvui6PLohGdfDFBlSemGhnDlDaBmsDRwHde+nhYqxjbNU/zo8kD8SK
Brqw0m0s/2MAJvVN7ztTdRjhV0SJ4e7DFHCMWjgSnwG7u74Z2wAxGdRLtWtZBLFxTENXafGCXgm+
Dk3j6kYlXBtyTW0WGMy3k9WD69e7nT93j/9LfnnRW0pJ5xzhtk196ZCVknlf+ceUel5tq4XaXLQA
akpT+IjfcqbhqOkR1y/9mUlcsFMHjsaUAcxwjvjIxbvayP9A/UPqf5me+lJa9VRi9azIOaZkgoAp
rW4S1Ft7FyiJoqgKDboUltasQWCRcCkxnxx7NLKVIk4lf4e9ppwoGyQIhOlIqb9acE7/a212JeDm
uq0e1tVOulzj1p+ZI//9dxDidZRPcrvrzbx5++3VltbKj8TPTpVEttQ2x91l1a6JPOBewdhE7kwG
QB55E3Odvz5zwAGEH5CFWlNPHCbuw1RvZoQJHBJm0m8rB9yT2gKEwEEk9/tW81b3nQAAzVYDSdnY
6qFegMepnE2lFfEmKen0WTIHWT1H0al+23SNYu+T3yOtbPj0ry9vWa22we2C+0LSvH6De6l9o3xA
rf3pKSgJncNQcEVXZlTFnSGAINC3Wti4+BsjOc228/sSnDv3PojiOlkuaOakwF0o9b1arWfzNhYJ
WUHTQznTYPaUDP9qOb14Dynj1pullobW8lFTv6ayO35YVcZTeKYHEUfDHvskF8kLxaj0C/uQgr5V
yB3LHbwtqSMgJ7mUXD++2iQaGlXC39baqKoRAfSINiXmSoF/Lgyg63YwAp3zeg1eD/+ZogaptYLr
5zSY8YEycbMxHcDRar9aOG0zreDXFDRRZmZ4M7U/eVXhBIqag1olIKtcU9Pu1pnCyEombSLX1OYU
NsxAc4my6rL3aDSG49UYCUTL5dokjZKjoREsAtnqnweh3FSQNHVMOtTfdsZoP3w4vtUqIXHuKgW7
slablRWl+8wwTh+ep45svTPuDEezdh8OfvWc63vUBsLmIq/orUs4G/gEzqdiknguVFmXD6j+pHUl
UGGSsl5PH5dNomTLCrmnQHuRvA/+tqkewDws1v/fkfmvOjI2gJb/1JG5h136j1S/yx/8leqn/w9l
57XcOppl6VfpqOtBNryZmJoLGFrRSZS9QUg6Erz3ePr5wMzOPHm6oqInokpJHYoOBH6z91rf+o3W
xwJtEQ2NgoQi/dmNMdXf6MJQK4PIh7NGWTL8/gv1Iv1mGZqsW5BZdP6jKX+iXhTzt6WRAiYDZoRk
SFBgfonz+3fxfipP9HNvRjUsSzJlTSOxx5RkGj9/7834gxD0IQLCLdMReCR1OvnWyE5LA9WUBdqH
0k3sZj/MXrovLdIlU0tNEGKaLxXY6hXNnt5pib3xarUnEAQCN5QIeHfxjEeuP6dFpjnSMPq7gkyV
TW5W6HvqSykhlC57XO7E48io9eTERezqgTK1tnN8LAjpYHMpUQEQX5OESBUjN1HpXPNiza6Mbjml
DtLP5Z3UdLL307f3RwLi3xIP/8UhkUWOOUcFRo++fC0/5x1anYmfdLDU7SwYZNjIERurFBleGSHD
EIQ1olUZp2Xpe+OsHMkr3chz8iZIuubGJavCiU/algB5Oyvn0wR3VglDoImBkiYF/NQejUpg6S+T
QZzNv3/vEl/fL1+ouSB7JFWn92eYurr08X5+934oox8ibHbrBz7lGl+BIZZdshGnPJ2dYg36nR3N
cx4ZMFVK9GuVUQ1btTafi1gY1lJNN3kMUh0aeEoVqiCnCL1Bh+ZTH1lmxJQy5CYih7j66EvmPEUW
KqDjgQMvFxWalu6VdIGvxPNakudLJKE6yIX6K9OSxi79dl+lUboQ+vbI1p8RERySQV30BuaL3AeP
BooOsITg7WfWi72+lZI42uvmmd6BtoQDdaBmkkeksj0R60IvbzOB5O3InHVHQDqnlmQcWKObQMWl
DvdBingF6bb/nPIdIkTVQSOJbSc8mXiZvCYQaorhSPn19gf4CXKyWDCZsT9tsUE0Xihnm1TVn6uB
MoZELw64UQzt8omOnu70svDZYlWjXdNqpzDtNjB+2GXAl2bbf9v1iXfVwNkCtZ56IhZXMtKuOdIY
h2Ct0ml5EqEIKifq1Iua5Z/Bkl8ik4RlxHmKtEZ6T6br2CcwjUb13Qy3kqkQ7l6150gz96pIiNNM
JDOw52afZCY18PgVtrln+WTAF7VKFptKNRvs8AHVq7KCLwt4dZbXCOjf52QyEQpj9CFu3u36+qXU
ar7LISJ9ASWUVxUgC1TqtDXubmsmRa9Fd4+6M3Wi1FROst9VjiS7ii/dBXDzLgnCZNhtaPxlz4pN
oKYSBad+3GVG++HT3NLCeSbzSV2FUf4u6NnIUw6G64t9vpqL+RKYOf7YcnrN+se6p8WVVvlTiZ2y
bpsPI62Avncvhkldv2/zH00cXeSwpnIWEVeStCLHsX/Wq/J11hwBSwYyuyl1ZlYfgdm5BMTvS6oE
+LvUFwMGyljIh0qca6eI5TVSSDK4ajoqpRSskcZnnD9dggjInFjXTlsxrFZzCJOq7U+Ahtah3N6B
m8F1EjvmOGybpP405ItCH6GzskeS4VJWrOM71CQP2s0uUWJvBtddmLCRCzpbI+o5Nl8ojSfjLSRo
2BXQQGpZjguDkB1VVJ/NxLguUlaaMHdg9EUq/XGGIww9XQ5ursumUx8Ri6k374XcvJLWRx5VutK4
kqiZd2+tiagW50Vh6IOdm5tGWsR/FtU6kWg+w/IZWPUr0HewDOkHkSjfPu+lTqddrirveJJLR24Z
0I2GztdokW+pvdA+20lxeEr8aJ8QuNXW1eOIFZ3l3tnQtE8fA5mdq+/qNNRrQ6LRmfv3GH4OsYXn
QQxiHN3afarWHiVHNvSyhYjRR1s2Z/06C6SvnCvPNsFQs2xLsYJOK3igNCB0qOaaiHxfnnHxKCMJ
Ug3pn41R3Bu4W+Hn8RzEuTFqTBRSUuWE38QtUCXyzJfJMM/RmFzQJh8tKMslCeqgjtgcswD3oKky
XGMPGJrjBB/S1oMCuTEtfmKZtnEdNnRjPmQtuxPy8IEdZe2QifBIXpzszoSo2v4gnn9/3YSkGF8v
VtQONsEcv6eJ4S7X99QUMaDlkDyjaOsjqFJi2vPYhmY1YHtdYFToxy9Qz5Vd+UDeBTgcrXRGunVZ
7ogt4yUZ6EWM1ofc+vcI4yjcAmaLYE4qpvmGvOouMPd+sjUaK1j5Vf8ybyeEF3a1JFGU/rpIkQBH
9LvpnpJRQT6QLZb6ukBzBO2eRmwUavRw9fDqD5q0iaNuKwOHc8JWt5xGClaSOpzY22/zVnpGiAXY
dyFxG0dEX8+BVYNF0l4WUaZtzgSF6e+iwd6sikhZivLYzi3E512AUTmkJp43CBTIELXZ2V2buqdq
LYUL3RVRKlJD+h8G4rUi8pm/nkCMbSAWAQgjdWelqMopLWtIV+NZNwhXCXLjSWqQmiXNjzCi52DR
aFQI1CQHg5U1N8gegauW9Zi0uGuyqvtSte7I8GYONEkcCpU3mdr6XKb0y+sAHzyUd0ElW3zMCmJi
iKnTk5n66Nx/U1i46JFFCSX70MVR3IEQwOWi6wjLUVMG0VivCqUvV/KknYJW1b0py7ZF2l1RWg+Y
AqCIGsw9oDMI0pQ+swpsi+IXLu1ZE96/hgmmUejhyu+l4D/XYXdQ/I6yslLkpK6D7ld1ZGRgyYwI
o4Gs0U2oJ9KmJnJa2NIfSJBcD5P5EGugm0zjJTMny+4yK3Tf8GJiZ5q9TteUd42FSNyGKzLeEHHA
jgPBBb0sqY2jatJMxeJpV2Wrn2f4uhtRCYhbLBlZhoQk17amt6nTcGzJk4l8oGal0p5CXC6OmVnl
AfW7uAdp9WOG4FeNPdTMzqJfyQkvNE3tIJ3uO5H0ec0ivE4vviKxrG3So0R7WuLmpngNBggiLpoJ
JAe+Z2rXFoE9fbytsSgU68w4i+rAl62CmYggqlYyqO5JfgzrBkIakQoMLpXTGcZ10JlBA5ME6/6I
sFENqZst8WU+WhaTccufW3heOpmunBIHFPokpPjd8wzFgrE402ny3w2t+gA3zyXKs31dDl3rL/oL
vg+0zi9B1f2YBS7iLBRfBvSGGohpRJLGcyBlD5mBUrtrJex50otRy+XKoDHcqumPPu+RobPaprKN
89iq9lYqnOkTv6lMiM68YAvpTOr5NOLiI/i0qoonE1rSoKRHRMLbbtLvBZoCcVmTn51cFxq80I1X
P4w0WwMYjOHGIouGxiXC9znQHm+fjumRJlIBhY8mzvKy8CVXcmI9mLH+BZqIc340nkojuvR8Ql1t
QCyBOPaP+lSdBKvmjasDdD0HlbGFOcSMVqAK03PXf8x9Rtc+6Zp13awJMVQ8HV0ScoRh22aTsW1H
ZOb9kF2UAhg2Q700yV6Vl49DO73O5D7tukHajII6Oko6ybasTQVloshw2jpCrUBzVI2EGG8lKx8L
iGCpq/XKpOCPIandF9ZwBtkhewIYPZSkMm1MwhWkOoy8Gr+o1vXlXaKmV6k1+1Uss4NJVOXTbGNp
P2TEWVQoFeYoe5QF9KejQExDqJpXvMtAs+k/dW2H/jgRHyQSafIo93wtJj0i4PKXhi3rkg4xNTG2
Qe17+SziXo458AlSkbtJnmU6oDW2iRK5f+bXpK11IgackYkwiC5VluDlsVA/w9SlK5Jhci0lnEZI
igKMBkLaOA2dXwQBOsgbmVQ0EbAmBHtxWxm0rFStdaeesnQeqK6e+tnByKqHEP0wAoO0dfsQLmcq
U6HRuDyECoG+jrQJFnuYbloqsxRUJ9LYi0Zj9TRAMe+XH6JJyeevX2+3pIlYNH3ANbTcOSAnx6SZ
V+7tzt8foJzTeh5ZGVFc+uspbrcmce5XRi+cq45SLxGVljtV4hLHQEzBrBNyumCe+4iKcLj4uQU5
gJCznDC3H/Lymrcnuv1ajvI5j5Eu/A5JutmbbzcT0Wd/4Ze4Uc3XG+woD+Ge59pABANZNdtSlrZZ
LdCpNQx8FiO0P6PGIcoGLtgxfTwYKvrrePKvZA5yWCiO3p7mduv2EsENRHD7x3SpvJoqMJkGU4od
CEmVbSYdKYeUiXxf1XAXNYGx7Y3Bq7IA12Es5VurFsW9b1E+TUNzJtJz2TEpGkHHAsiJSJ33nDIh
IelSeMJrIK0EjAGMA4S7pgRe4SCBNhliXvLGAR9BGYAMJVTsYcCp44x+K98bAaaAOkbgzgqG1VxK
LE0wLOE/Olp3iaChi0bKNRYknASBSlLtREnaMTJJoVqPd72YhEPhmwTlRUPuNEksnpJQ8PS+eGM9
UmxVSBR3UVg/tRiWWSWiSUvRTkhZdRBbcI1CxuLBzMgunCdrJUh0FBOJ12+0Mbgbeu2V+sLnXM/J
ltbthunB35HonAIG2EYZOSeqUKr3ECB31gQ3UtPmCFs940NeMlW0GSEpTailbzMTErI74K9lX++r
ZZxVzR7/S1BfMlWt9zJSHI/mxoMqEU85zGymxGxqSE7Kpb1OqSMkKvQkjRF79Ry1WOmr26b340tr
Uf0LuGRYauQffXs3J4K1K1QmsEbI8j1OcJI2qoCoximigCmgN5AMgYEi7NMXwwguha+g+AD+tMJ8
FFyHOf9WKsbvoSkXI2O7JchY2U398FrhWl4bgzHTB63JaZbx8A5kOMPd61ljGuZ+0AVj32NL0eL7
qS0pnqT5C1UYtnulNZ1UvT8nSWytky74wNA7bctC/UBGEu4Tv0+8kXgJt2yj+HhrTgvKQNRkgDOs
g1I6zdV0FRbhQ4KoEv8mnQfLMq+Y7vOt0CP/IvMTw2ejn8epRryUlODw+5gVax6b8l25/OgBSkyD
hhfakhIPjRgIKkM/J+WQLU7KQ4Ma4mxZ/nGIpXRj4kbcB+PwmBopBXHL9enznE0MZl18D/sTNXyq
b0KEDYhfpvsJJCdsO03aDaX6AkGWnECwc/SoFdxEMA/tQQ/IaMHubIvVi89qxGUSU7aNFls41gly
z+ryWFZYd9WMWEQ9HZ1IU86kX4oboelCtkgQvNJGhuN9lRoKD7OqH3SgrydZNkhWTOViPfakMqg5
uOAM8GmflPfSKLpx3hvrKVSh3SGn3wrS/NrXYwI/HPOQWKBPTPZE7BZ7jTO3bqBZiMpjFvW7kAY+
PoURvWyYP/uzlNwbeedKPlbOAelIRRwG8SmcEP2MfgQn6j6gKmMQ/0QGU5v7wxG1v7419fESTZK1
KrQZQoKaaBCQ2MdLGs2StpEVWxZCYe+r8HPoUXfAIJ2g677itA1P3Wi++pny1FusZMa5Jghpqi81
Zy6Q22wHHMWdu1nZko69Ksk3d7IJKwhrCZk6RPQGxLK/r4IAyUayq7M8uMRTeSRxsCcLuM3ZgGSQ
+4k9yoV9aSJaXETYnjo/zWJqraw4o0kfpzuqpZReWmOkoGAHxdTu1SHp9rj28hrLaHaOWNJIgIbV
cQ2fukJAp5BuM+biPsSmwHo6BjiSm1ufxIeks07Ep/TM1angBcZ09JNZ3tVYaThtZGsdtZZ+1PSB
UabOJ1gd/k5FGk17cXhp6e0e6ueqFqJrN+LGoMpx9lH50IF4TzNRuxcDpWFVlarwGyQcFqOdGKzO
ccvWLLIHILlKI3ujRru4Gc0fYCmmNV2Uaj+ms2to80oGiu1SK12VgUlpTVcfMVSBj9NIgqcBQ/hn
bG1KseudusX9nzzCez8YvR94QTv4AOAcsy33WUGncU6bvVw04oWapW02nJx2OQGit63KsnbG8uN2
K4ogMTMlC5WAv79ebo7Y3amo7fIQzkPQxxsC7sldscpFxUAtiTBuAjxSgUiESQF9mQmlQHhH9Z0L
0uTdki5j6sW2JMKqBsJFtIDUEbv5+81oiUphQUP0T7U180H0T3KaKu5s0uzRWZdQX4xXw5jMO9Vi
A9/iiPFSzZiI+F0MQh35v/5gknDGP91+TI31NMLPWiVtMaDvWaJS6G33f9xMCkIuRHKPxEwTd/Ab
xN3tlqxhEbP7dvjjd4gKkSvGKKFvWTBqjUrhditnH84KX6U/rI+Bwn6HfPUF4dWh7HCKMcZovyxc
Kp3WrRzrlisWcHZv/+bfli5/3a0z93tBk7wxzOuOlljGT4+9PcHtx18P+OVXUYwzKEI1zuoa2ZH9
10Mqg/UsTq/51yfEZshDbn/4+038pLiBQqgBfz36pz+6/aMp6AA/GwJtf/0Et7t/eX+WCe+A5LLa
ud0RVqhrEQoYzl8v8Msj/tWz/PUn0siVG7UiQeKcjwyEga2qY+r5RaTMKKKRJTY0UL3b3bfumDxY
fMi4vo8Csg1uyUO3H7f4IYqnNAlvv5sLPHIEd2QnfgrebprYvOlZ1rvoeJlFJ+Ehzc0rDnnU6csZ
wHX1aVHy8bRiwkLBKQ6HbDkVWhJOUhKkUF6ZcvpgtfOOVLNqLaDGnfZpU1MUoLFACYA8lVgV38Z8
3tb98CPMimGF3lZHVNXJJbmfaHVZWDBBTprMkKGgPuKcilLW6Vr/qCaY+OukfIgi4ztElW9plRso
1hkR7bsOZA4dTHKkEvtdk/jYR+dq7Mhy7yLDLfVoy7b7pY8QrdIqcKRM+dAbAeCwgCFSrIX3Dh2B
PhugfOaFsz1+JhkaW7jLoxsKHaL1ABly3U4HpRC+sd3DvJAe8kF9JDvzGlZT6XWyeb51EHIfFy+u
4k903i7GGlIA5fK5Vr9wbyS2ZvanTOxRZW17kQqQWA+xC1X5SyXVOFTGvREm+0wI1rIUvMnLZ0aZ
UpJ6IUvm3iD3jgViyKsNbsv6L+7G1dgVEBuC/EFIckgUltPiSEiqhYGhnmSte4oohoUU09PqqZ+0
e5QAiV2o6rqNhB+NqYqu1UQnuRofyAeDadWPG0lFOltbxR3QhE1JyDXZQG6S+MkOE0Wwyazpvgz0
/tj73wbKRGS+SYTolg2y3zR2oyuHKlBSjBUt685UIQoFmUitIv4cJHYDVvo4KibSCPLxzH3NYssp
E9NyLeoQBIUrDmRiND0xy/9AqO7b6nFKpuFbZmtKIw2d/9skDKtq9LdS56MdHTZWbx3aHC1Ui7U7
ko+iGV9VyYKEXFgPBoK96UAgnpO3/aEyEatHk2u1b/3QqJQ3hc/Bqu6SXkrWRaA+lVho5fgZFCK2
d79T1uQ07MkwygilJhqSIsK9Kcu+a+rlR6FkvOXG8rDWB2slVgxn6pRoNVS6tuLsGexBriSexppc
n2bS0vJyupImRKYUUJxKDQq/xFVomtJKLVjIB8tGRi8K362yH7UwICSWcdU2G2WRUYYCEtMsaXx7
jjmA5ZBTf5rYC7JT35nASKd7S4hAFszmD2LlTqqhto5M4CDu4IyTEbpI7Zd2lsNboqR4NRUU8Ibm
P0aFsc7F5olN2Za9BA6nnu9OFTELBap2jhQ+cDmieIRzuweN+VVEK2whD0VqfZPZgneoKHckrkbI
klEg+Zb8tiQjgnEa3TnB1aNSUcXokjuzQYROLKqja1C/l5+LFKtNkRkUglKU7loD+YhMspLMmiLZ
JGWKETSxR5XoinKu9oPBcbOC5GWyxG03Rg6FopKM1tgpc0EDC/SWMsnB9eJaK/WMTQtocOm4/N/H
AY1agqtlKhUvaZlfBa2+csIz0ughp1aNcSPpTNRDlOwqQBtYgpkcC6gVKhE6zigqpAvEOlkH85LW
ULiYfoAQzTqUGDk4ZrQKmM0MBPAiibb4xXSLYIUJ2XEaMHOnQ06h+LWh3LNvyARZzaaCsWKsR7dI
Gov2Le4qM3mpKY94SoYDXKmrB4Lkc6dW01PSzJSbhJdsBPo7D1xXukHBTn+TC8vn/XIgpbin/4Wb
gt0KXS3/oVent0azPmHIUORrpDdzHdSjjELfh4s9frX0IeskuY+gnBoDME9fDx6XhjTdrspu2rBd
m3q6rocq8vQMsb+RQHYfKnN04I0kOKXmkaSjLHamAUaAiTo9zzKwqEsG7tQaEcp2Vuq1olHJQ79Y
+eyYVfaDo6Lzgih0G008t4IweL1efcpV2KxjeQpwcG0bGml1iik6kFV6fup3b7IbBuuu9cJpXAr2
7XJF5t02T4vAlTtwtbkf2oSefMphfJeAbKuXerpM6CLdj7rYH0wL0lhv+YgUiTox9I01tuXWl6dP
Qu7MmrIzBJynPqJ0007Rqz9+jwLR6kmuuE1RHweJ9q5A6TvhpBMpnYr6d0LJYFWWtA6oyDhtmsMH
nnP86CKZkWxmyBAzi8mZwV1gl6Ob1kXaayTRNY6TTyWVU09LZyqCcWmQOjBc5tr8hHJ0KAXt0Uik
fTZzNciSfBKyfkROqr63TYctqEuJ1Gx4T6Aa3FzAH+Tn+ilOskXt2li2OZIF4S/7JN3EeIAKDaMD
X4V6pbFWOr5VZwxUEyeED3Yss4R7k8vSzkqiLloc/UXuW+tRIb+0FTap8FWjm6RuQGen04SRSTTg
GhirpyQ9pYU1E1OwxGYGjqKU8qHrENWPpYF5+oiivvLKbvKQph8skUwZ2Nm1U80sDggl3dwa/v/5
Of7v4Kv4Q63wu6DjsyinOgrC9pdf/++1yPjf/1ke8+ff3CQhf/12iD7roim+23/7V+uv4viefTW/
/tHfnplX/+Pdue/t+99+8W56mkv3VU/3X02Xtv8lTFn+8n965398/Y9UOYpokVn0nz+/wh+PXD7C
P/9x/Br+Y/Oe4dWP6q+/yXN+f+Qf8hxD/E2XCPTUVVGXtT+lOYb8G2I3rHpocIhpWkQ2f0pzsFeT
jUTNw1hs1jdBT8PCJvznP1T5N1Z3BD0piiHdJD3/P9KcRePzN2mOaRg8k26qpigSTqL/ouRQofoE
lYmYZCHiJJGOay70zMgTHqu7dEPE6SyvKmNHHC2kze7avqufwbV9IlKILj0IAn9asbIwhGf2h52/
lsB05Wv8BRogLHFjxW4GkQ2o6GNC6yTfEnyYrokEWuXvmKBZWjAjZL4bPko/aEq4xpa4t/h3m//f
zt6ftTYSSqr//hlp51mahn5Pt37R2tSMRZAUzJkahfHUSdJ92BG9tNgEBvWzq7tvgcESdWD0qkXS
/U8nxL8Q+qjWcgSLdAqKfPvjn//Q1OUIq3xThqaKhqgpv7x6sSze40Bhonm0hr34XdzXJ9JYxLd2
lX0jYs19u/s2HtR7VijqHmdS8iCszANNEsOZT1XpqRepPkh3yCTfs+O8TS4Jy/FjVNvDpSudxouO
0ztDMj0v7cGI13PsFpvxs3gK75SzuC7Nr4AwL0+w5qfkCz2uflZfoaAVIMKpp9jagd7abNj2Moy+
VY/ZYw+2RUEiYGeGR51MmUmadiRayLjKYru5y+7go/wY8Q5tWsNGbZUbLtJPJvmH6kgMt7Rv1uZO
cbO34lEiRuYzvvJxVuNz/j2vhfs5WkUHf8OiJJHtnizqzXBHEjwAlVX8NW0yt3PnyQOuxITwLe8x
QLcW8SXCViTj6gM8UGfYgpt9YMscVVfY1m+96WayVz+amZ0yNcke1eTgCtTdevSbdRpfpvNM//ZA
a7E2r8Ul+QpUMp1sys1XbT3fIxHLn7PhKg52EQMps4O76SV/11cDqzxcnt8xGqWDrm97aZcEHs4b
6qS9uRogr5CUhxbIsFHP6NMLpQFFOcxsfcBS5eJFFVeQBo1L/Tbs9Y/i7J/a4ig/DCDC4HcWm4hG
detY99FaOGa74Rjs+nkTnPU9C9SJ1orDNqV8T3eVCZ7FDi+Fq3zHXrDC9ApOUMSK+tHGHmXJEMsN
meuO/0JVqyzO0bUND4h34LUODkva2Gu9fD+vEcV4JKLB4ieFS3uVfvg0cm39ML8A9bfc7OQ76Vt4
kA9KwKFtSpfe5UwoukaDz47Xxt2ICJwA2735bNFsV0lPctOv+gJ1aDxSEFJP4iuRttp9QIcDyRK5
XZRynUFyrGvPkYAX1TqGcUe/Vd7E792WCf0k39OkNh+DD/3YNftWsKNn/9G8YLDl1Aa11rodkfFb
/Zidhq3YeplyZ1zYaID9LDf5x7DKSyfeVJv0hXp4bFsbaobxwTpbT8iyig6djTN6rZNxddjpV0/f
2e72cnyNC6c6QSc/NYt3H0QO+l5WY7vhhVKmcVFBwZLASGvUTb32Xd9EWLZsybNQgHgNNLGVddF2
lOvDA+V1Hc3TsCX7AfvjZ+1Qc5I3+ir3aMTERFFwINEhruPDtPHLDR1fShrHLHPwjR6S2JGoQD3i
HJxEp+9Z6zqdTjkZaY8t/UgfQw889GtC53ot29NmPLMh0CkAO9o2fmzfJnczbcJHFT8VohgqrSeD
SB6EUFf/vfkWmh39WfnQ99vpmSKcx67HutDVHEdbWE/1VoSEtx4DzIa2eVK6R+vSH9rXcEepwHid
7sVn0UUOBLnnXjrRVfz34yPT399HRwShjJGWIYFBVCRN5/7P9/soD5p//kP6X3I6m9qgY9BuiBHK
MUDKmfFsRo3771/mvw3Cy8toFtgQ9kimrC9TxE8vU9cCLVBfqjaaNFyXl6Bys52C8QtXLLbbrEWH
VTHF/7kW+BdDPyKI/za7IpKURRM+ioqs1RLR5f78ssTCq7SummaDK/V5IcZ52pjHmxI1uZ3rivAm
0T7AFrvyy6c4sACGmO/QJ0jmhZ3VYzjequV0LXy/38ymzKWGL3vVaRj+IkW8S7rxNCIuBDNYNytJ
wUkeiZHqmaNsrmpZKlfzjBYkqZpjOzJkpFTFSQLbA0ONT/msVHcqCg5XiY1doqPlaZonuewIpjci
2sJiZzlpXgieYs73VEBwp9OtE4JpIyvUJcziscXL8xBojXyw0nxfxXgds8QQqEsE5dZqmzvM6xGO
ViYyXyxfrb7YYqJMg8xYpdpnFwxOlcNWrHXEnSON4iIDOthSRE2ktSLOWxJ2gQaB9l6slaC0fKKP
69op2ZAvwlGujbw/Rzkfga+9ZTgwkf80q6qWhF0hgj6FtPQsl7Xg1tZMC7KOvru6TY7yAFE5KsSH
RPfVQ9RXKj13ypKFLKOK0wTAB9NGq+qLnhIeLk4ZUdJYj1UtV3iT5rd8DSWfMTUPR5dTzqdV0xau
FkhL22MGoVahkhzFfCXIJJ+gwDIObWMcwGpAHxcHJj5DPdHWmta6oH4M1qgerZbwBtQwFEXTTY/m
E8Kf1mwxMtNvjc/UyD4tNDigc+erRtgg7xeNH/WMQvU3GtoEGinyKe7bQyjgUG8LqiVypD+xMZrp
RDFRkLMJd5BFQg+iSqJ0ZM+6/qDNwQOSGMgpEiWecCNM2lkaf1Sjdj+XgoLQb3oe9fKpHDE9nDox
zLxmbO7HMH+I/eAqR82P2GRbCwv1aVZRMmrN83JbHeiARuaS1x2vtExxg3HhtIoCHxGJB4lXQ04R
n7oIdThVdlUZGHQWx4rDTv0YltojxfaDIIhAOy2+aVPeFXEhrIVUFTZL2yOm1ISHW8Sq2w1PeYmQ
0hwKzECBuRLGL/iQriik17GUf/jU84cprxn48D6KyVpIugntHQTjsNPPSMACe2JmaI+EBFNwo0XO
0UnngzTBWCiDVTc8YK1yWrTCJiJyOiauij84Fzt3+c5EX1iN6ZeVBghuOiqDmjvkhocUwmnNaqOe
9TJnBkVpSDJ3XkDkTYipZ0+pSTDGRugS9bYj8uBmE5Xe2Io7Ri3aCQuvXPuKoRCPD3OvkVLUP5rN
cAenjCgxcaUSZ7zQLRtkng1LNKou+j4zan2vBIG6jrLsNIUaSsjAN2SPIAMmjbpT7nyhMymLGccZ
/VdB/JrWqn5qA/Zyp1yqtjBFJ/gH3aZJADCjmBu7fV7VkDkCf60WQQDLJEbPqmEyDpqZpDhGPnb/
ZuOavRwQkNnvpK5BDAUACKwmKceSGO0mClxGI8i72w99kuVdGtWs2WSrDddVa579ts8dak4N5mks
7+qEOHEIxYRkqCHZGfp7nCzcmds/ReYz0V2knURZur/9ixZaye+3evmTKyLez1qOFzrAOZlVKmIE
YnrssE0ZPkcr9UnmkL+qQBZWstxH3plKFpWj03zfYM43HJYA5cZ0m0NB2o4drVEAsmT0X+XHeSO/
xqXXuPUhPYwHCfGl3exJTqVBYxEhaDN2J6/TA9d+dbfUuL7rteTBIsjulKP5aheXkBzXV4rl6il8
b+7U1Ujeju0fi49sz5JdtOkZyy98R/qLuW8ewo0KlNg26HqYJ6Nc0xtmpM+WvDgOlANfZFDdunGM
o3gGrUSKY0CBn+hW0tgCGwsYIUTSBV3PYmq261eJRFzjDsM6DzNYIDp4zrUP82z+MLfVV9S/hmDr
Ypc6p9rxwP67UjztabgjeZ7gA8Fy8oRVj5O0bnq01sZTcWUhH5xNe3wy1sZaPFEFQnrHJEZT8KJ8
I5mI10jgPua3eLaNddV4hcxKG6M7y2ZX0t12326kiq3KagE87gr4Iz0DKF3H+IgXs9bWOrKpxAuQ
ewxgWVbo8PDmK81eUrdY8CeutnZPxY4+ak+hzNNE6vHQau0SuBDGLyijEHW8QT9rEgBHN7lUjE37
zBu8yFyFArnuDAjMJ06dO2PlokQOSi94Ttt16SINMY8m7xx+3xYhVP0iI5sBuD44FKEopaYIwUm4
Osnk1G35cQC9WzQwe+lNrMzK1t3hhWOccH1N6xYqokI4oWPqd2O3ggQBhoHe9STYLeAmL7oUHC1W
l1/knir1vv5AvM3XQ+kQtC51W4bx/8femSw3ji1b9ouQhoMeU5IAe0pUL01gUkQIfd/j698CIjOV
EVnvXqtx1YRGgiLFBgSOu++99o1tHGKkP6g1sru+Q1r3Kl04hNkXXT8YrxCXux27RSrt+YjnFFz/
HrXl947JTOxQkjUwWGaItVhPrBmtB3ITIWZGFwsTxHfdka7Tk3dD/VS/VgQcZHfNA7oN/rf/xtL3
JTsV++47NVkGm+qH6oYX45y+t8iu1VXz3D+GCB1ool/42cROk++snu7ZOn8s3Oo+oNSCJPHKL0D9
oKmpRBsYH0hAbQSY7OCPc9DqRr/EjzpL1WlDYKoROXbhQIV87syVj5md13/g9crtWYnmMo4lFAFk
zcqUVwCM1mW5QmRVPopghdOPt8lTdx1DrRdCBYiGtayTr2/C2MEnyYdoUkhe4mqtn0TpmEfvYFGB
WtQ1fFMuz1HGG74ges7eUxs/+dM2NdYGrrz2KH1omRPe+WLXTmBKtyULsYt9M7NAca4M52HfnbCj
5L7Lnov4haHqtjq2sTscmkN8jnycPKsEnfA6epHtU3LyCKdmVIFyjMU2wTwfGCU8qrlVwNrEX5kv
7FfgImiuEw+NSlPaQVj8aD9QN+wIsK1PwS6jdWxt4pdki+uDxQAFGHrmJ+iZ8U2z9Yh87WFvMxVc
SRDylZVkrXvkwNQMhtOfSgrybDOdbfYaSlT6Ak7yVkkULusBStGVihwqVPyAdURa2Q8Wk5dnhgfq
sLXWKF/W4kW4ytZ4TLY0c14Z5EycPvbJOXTVx4y+gmOejsTjoRpLHVBMIDhvkyv1zGvjRnNmi3aO
OYz5m2KDDsBEZb1iNHYhePaleyEl4Y33cKXStegHH7otal+/4F0zWJ8cew//erjxxXqs1jLefmJm
Lx6TrlWznlu7kGU2lOXNXX0jvZZH/R5gQfNikWq8egv29RFEvcMy4eoNjt1SbK+H7j4aXWvLtMLb
oxv5UJyUxuyquZ0hOCcUVhf/Un2b1NWI5OrMuM6+YbCosdx6LD4Yu5xnJMiDegkf46O/05SDrx40
lA7jShlBk+yS+FQ0+0K+Na7a2bzPn6BBscAkoSbzAdRBVNtV3ykNACgdqz2K3vow3VDSXTjD0Aqh
Rgw/GlSxCsMbBxh8bW7MFsDtOk03hXfgcwe99kJAIQQ7koVfhOqoUDNurIverCvhmtIWpkYg7QbB
YI1UY5f3ksdXeTjl2l5hwGTi0GNM72Zn2io9SJP8RFUpvtflB6sKG9pSc9KuwQMcAWslXOuqbO17
WLYleGSEbPKaIGktXKOIbVfVPsDDQxzzKSTIxbHsS3nBpyJrl5IAGH6Vn121QZukrvzn6Vt6WQ5z
muMf0je6Kz3K1TeAHSyLbGe8TbcoKK5+eFDFB5T1yLr6/Tl8YzrcJ8dp9v0jOT9aDJIS48zBvx0x
yB+9/qEV7OnSJ2CcrWU6eXTL8cfGu5TYD/Ghux+d4Jt4Bm1GRdCfk1c6EOqLuKEB0qkrcZPsJ7e8
CjJPWc9d/TfOSxwMVPXd7lxgNTf5XYiZ8Fvj+vU6fZblNRNYSLTkKsxiXE5lHB9BuHAeNoCWPw7F
o2+xCl/H+tae2bBEoriCo91r9NaY6/gGCdx4HV48j9B0umHrZq+yx0YExKCic6Z25b0xMIjJfhFO
8VE+5m+5d2LcGt5Ft1ZxtAFp7KLXeeEJ++h9gFKISTncwHGMDxFhgruJE8Wz2CFg3CK5SVeQ88qd
vG32lKftOQTFVW1LxW1/IBpqwOQyfS9XTGXaV+teni7efbZjMPfa/oBpXrAKeECfh1pCrVC6rPyL
7KSPzNW82/wKfO2uOAEQi9/hWJafqtu+FfQ3PsdD+q6o1zRc1xR1Ex97d+xBgLMIv+ecF16ZwN52
8lZHcHAInfFNazflI0d1IGoZz0pv7EKKwz0KGc4i6s56ghnupyv7hobSO2a0H9wQ8Il8KNcgrTfI
uTwwMyUhJWvvAZN7dtTvitk15gbJNf2hTqxinfSHzrg/vk72MUYL62BDVc0L8+FZHLn3OC2O8huC
UUqFj26SKU6YBfovk4E1M+YExRS8hrdIB4vCttc40vUKbnigPyyByrCiUHdMoG91xNAQD+NKO48U
6C8ZfPZzpX7W1bcKVMot7wkeP/kQ3t7/wRomu8HgFl6RW3nYCFklHMzGqSoHI2jxCtqAL0774fE1
Zgc9pvxYwddGJQjs8aE7gU761r8hoWFWPX2UP6gawW/l1dr7RCM4cKIBFW6hLV7pz/7AmJqz0Fps
zcN0HjfpKd2mrC43PXrFS8wyoyqQo2FWdUW3ATSIyOUSOjB+Rgbv3+U9S8Rwi9/HP2rnckfDj8ML
7ttL8prtI4R06/qjRR9NW/OhBIsFyH3FmeLG2pYXyzrK2+FH98O6sFdK/jp9mM7BOftmP/g3zRlD
l/Zh78On6kTKBf3z8mkY3TH7FNPtCFsQNx6QwGifEddXucM30wKo7WL10hEOYMZJiXYawhR/gOUr
kE5GOIXMQ2lClLp/mP14gW7Kx95PxHFY7hByc+7SRtrKpDk4DCRR6M/3LhfL3y3XloeZPc6yLI5R
F+atONoD7tSffw0suTh4423iN/BIouBao9f29UHdqJa8CgOOM02JFs2SsTbCUFEpqvxhmxbI8KMh
ZS1vIeSIbvDA8sNOwZulpDVudDO+hnZwxADOawOQtpG0VHY7iTPIZMr2ystKDRA48AmlIxqi1YHU
t0xYUeKzopLMBpyn7NRE0eBNlGlGIQQivSjwnSZqXkVsBHgL6/5egAMM0yxxS4UOu4y0lrwRw9yU
XjRQCVf3da1aGyTc7woMP5bVBSEvRCcleJ38KlE2RLNUTp9UNM0VL3XVcAiewtDVS5DwUmQKFyQ5
QRCqV7mljgiqBEW0ySHK35WsjnClEoKA47MafIq1gYgqcjqO2qw0KuKJRorVH4MouUoeuS2dTPJS
UKuvhoZ0eOL4ELUkw2XIZlF6R3dwBw9WYR5NTk6ALI8dxGmBSpD1IyvkHmFHEnpvJN7Uh0bJaNYP
lM8Rx7960l04ppDSoYmY+T72j9TXt00hJxtFm2iJo3B38DdQiYwsKtJG2/u9/RikZgAEsHWDzjrU
pn/yiuHFiDNl3/X4JMkEv/Uw8rUVCBxb/NAKNIp6Z4FxH6NoK3szgETaRq2WvGoWxYoXo06ZrAKI
/dQQZOcNd5N/TbNMf0nbl1rCRz/IzStgbtrL/SaMvIdS/ySOBVujnzx1QcJ5tYzB0Vb2Z5mZR1Hj
P5Ykj85JxmsAI+cAsnN6xULhn07PUmN1u2ZARVbKwSeGRNpIVEMWsn+USsHOo5dXttNjCfh8R0Aw
wmDJovdNLBLFVf88zv9MUahOYZIpNurNYUh0BCG2YwCCQ10kIQVRiPcKlJ2MUGwVqjbaWlh6cYYc
tlKO7fQMevC5y4ILnnqnw2MJQyt/bsis/fnYNNI/ZWsfCyzaRU/9Tj8tNKH8Dol1kxhyCdpNfmhk
7SVDMN2WDnxMSWN5TyQPi2v7iaNysGotn1cwRzDVz7neHxAaRJsiY4mq5s1jVhJZjXeVtXZvfyA1
EaH3oRksjcOuJRqDBXORMkEgo8XWXu1EvFQtHccYjVvdEBISQyrNu9b1C0oGJWCEEpUhgXRJgjM+
9fd3AY6FFVH3c7pGuc1FSDFTyyulNK/2aD5JEQq3zqxYT0MuKPqPaOBMY5GgPtr0g9JmD4wNrFNL
LFfU6WgDHsuZFBSpHFISmWo5qFHaBCHAqVQdHZAwDR6Q0ljZWWgcOsEJwPTRImvB1lS3HXVp1HTw
pySZrJvWrWtCZBAr4yN/1zWR0X0iOsBqmr2SqDEZFwBVEwWDiNrRt5B8NdvXJR29kAkih0hHHSEC
VF67kVXmbX5b3Fh2dg376lGUmAg7cySAqharQDR3do/+DR7rY6o1CHQVg0rGHI2VUjO28BqCAnPG
ybLp7wpiXXxDcklpvap8tOydSrarNJa0egXnsYvb5yhPWI+gMIbYmKUnu3zCSV5T90evZmMzvsKU
f9HIlYt866Hro9Nk1BtP0WIIb/I2J9ZlNXSAtXRJGtGajMoNgAkEKXnnGja+kISg49hGyQQO8z6y
SloKif1eJlSueZA+Iixc4VthVQluCO8bFn0tLi8FbYam8WCbahu1a5+xIi059UAAkggx6shgDR3J
oe4OVq28BQML2aJ5lY2jL4oLcw18xpBKrab+YQ8M7tN6I4NdNKXsnI8qvZnUP6/vcktH6lPey7Z1
GQqYi73BpK2Re6xJ1feCjLNRfvd9VEx05QEzh4RNSDXxemhbXmPJrWOmv5UenJOZg8QsgQUPJc74
+m6MRIjrJQv7GiJw1tEnVfEyNi1dkQo3B1PX/i60MhYemOllBC16opMQUTL2HfIWZqF971dR6ibt
yIk1LjDnTPvG6A5eVMnHvMLSHcnJ3dA1r0SO4xdNkUj5ik+xzJoozboryIz3oSNPMFBv/C47Ip24
Qbnp8220SOcjSklAH5YEgDGpA2Ot6dw0SETZYbLb4lxTGZzBYkBwZ25ynPX50LOpoK1W9d0R9OKj
jOqxzvHx1brYgiGGZNKjCpc7ZVtzNFsZVky7o1MvYiJfpBuNLUjCdjVhNdCz6X3SwyNwWmlPOtsV
1u/ccMaNOCQU0UZzP5A8tPZ689qyn64hOPj0RTHh1vHGahPqJmatvkZZ1Zn6tvYKQvjUjRcWO1WV
tmFBo09NsCuEWL3UpDh2Vngv8f6fQprncR6/xGYccCYmrKfiRCYy8qAyG0Of1skwHwlnUlRYEV2k
cpyqtNDFDxdAta4oMLHNE3vc5vsoou7AZT3760MXQnx3AyDx0EWWuTF6wgR9xd4Q4CNclbnOGovB
rJmnNDTGdy22o3VPRtM6L+L9JItdmlt7LWpaB0gGdIuWnLIsJx12GjY9ig3CM8lZnBS8iDLfv+FN
rhpQlyEoN9ZeJN2OWpPu9UIDTWaRW9gSf1nmJtTJXvnsy442Lj7G/qEDZ+1YQBnLMaJ0gKFcK0jq
2i5wJrJkR6u5r/EuE2la7b3W2iUm6l6z0q99yim3mNp9ONgX7JI5pE/zVBiehPuNkw1DqyQJ78sR
7WhZ68/KUAB7jtPX2JMf+yoYtzoRfE1oP5syEW5KN7iAqj2S3mqUyr7xQjwIXYdI2ugCYB1kDnMl
NCi8bdK7uVDwhfhEyBn0BKy5Z60ryd0kScegmO4rgu1Y6RLPQIgTP+NU6x+sbFYtW+J7m7bVWYtq
GDIjbibwcG7nNXd+jT3c/DCUUN7UsNb9dPyM4Km4FnwuNI9oMDXNaQf6a0JixRZqgbI2CJ0sB37V
ZvnNLGEPC4NdIqhxmjRDbWxiV6RxuVa6TKwzRTx6cot5uqVQ0FBH5B6OkiQK7+OUNDMGNHPAD6qg
klE2NnTk4KSjAlYZmGiMPX0NvzHPisrKgAPb2ZSHcdXaRAHX+boZp2kbZt1Np7qSpTCXDxASE6yp
Heq01w7Ltd9uDkk+7oOcwrWMP0ImQ45QS/3QW8E/L5ZtVjXaTij7b0vMw3JRdvwCOGAJJy1YtXlC
eZVnt0ltZN/IHqyJA7NJJZMl0rhmMKMedHT4Ap+iVFDIRoD7NgMAVERV9DQTKje/aA6d7+NkpOuk
J2D44jL586Idi6uUqqY72ZJxqKMR6ami5+ZBCVTj50VGkM+hebXFYEIj/usiRF5A1mC5j/5mlaUY
hw46NDvX1OW7tLfoiql6dit7vbLtWj0+JWWsbZdp958yvD/H3b+pAn+7+f+mSFA3FMb+fwsDZhni
LyLB2x9ZVo9J956Fvwaq/HzgXxpBDVkfxisb566KYsCGkfVnoIo1071sIbhbQcOm/hPhpfzBJgPt
nqIKdHw6oKY/dYKq/QcnOWXWFYqfaSv/NzpBwZIJrcKvOjZNmzWHsqIh1kAx+KuWIcFjNqWFTLs2
Ke77qCfNKo3uIf/kKPgxVBiECUlgnxIZv5lswGpQtNpNLXldZ4nOj95M7tAakbhFMGxD6q09ly0G
ac9OyjB2ZQ6s6AxAPqfcrK+9jZAplZqCjDOGD1YAIeSUdgbVn8c4OyX/KmXM6fjqcDf0eGVs8ZyR
R8c5keNIrs0U8gQ9uKXC4+O0d6DRmOi0oj6iqgv3Fa4MBgcou3s72AHHM/iJgoeJM84ndQlcn3O3
tR1NbXYi+89kwIpVIulgA2wk+VVvEO1bN49wq8OoKlh4d9ugibqdr5ivgdcy8WsYs9X+Z18b21oV
nhPMpKGxsE9ajkgpVgZpJSXJIZk4z0HOCbdpx+K0NNTarQeMVHLmMeIJM4UjKA0kcszGzRTExlqW
BvArSvWBoAQBIQK8nDx0GCWlAxabhJMRZ3GXWPu0I/gkNJQz+AQgBpFFk12rz7F67geUe9QjANk6
ahpWAqjUOfG2yFjIFcFEZNptuZ8UGfm8HSPDCkC8RHj7cqM7h77WHIXxUQd1fFI77QzrFX2cOYej
RXXrVEURb5HHo50wSg6Rgxm7s0FRM/AimWM5M8FYltgNCZKYeHFFZLqE1yOE1EW3MhjGhnkH67yw
COhPTek8kK0fDIJbu6pHqlpYuwBfgaXHIIaab57I3ysCb9BAGDetbQLTnlHypjEiTJxNjU3dnKeE
xBBE7Tc6y/gZWalcbHyqJAq/miJtbjy/OA2FXRylOWTUNol+QSdDWqy1RX0xPngt9PR6ALse9/Zx
nOgP9jHZOIu6pfUeB4Js1wYEOqfWUEmMpMG52FEJlY6DHjfE1K0tvwTgb2jdLrWUYdcmDKQsFPvb
MvheUZBV4ewkoa+zFSbxNBmJCTFivRhpBypw7vJ99a5hXtlL5j6aug0uzfaU1fSbvH4oXNkgOJmH
lGu7YT/xyDREsNNAadf827bDAdEjA9oTZlgB3DbfmiCId/KAnh2am+/UJSmYUyO/DLA34Y4pFr0x
vPVm+b3PPB4y1Pe2AWrer723VOpPqZzdT4Fgj8sIZbXoF/YEDtD6MkhWkWmndOqLXSX39STXG9AK
06atKxKPJN5qUtTbfDTO+Xs4GSNcX0r0UbknHwc0a9ZfCf5xZfRarUHwWT2m/pZ2zIPfSz+skMyB
eAB9oOrjXkRwxsr4fjTIkUkbeUZZZJ8pNskJgDhGYE9lf/E4R7OyEn510i062RaG73VWc9was/rI
i1WvfMofYdQfaNqylOGA5CSK+VGa+ZbkkvJGte2HSlSnutLUjUEXboOVj7l1/GjH1an35K1WoKIl
aCG9zibM7jtVPi9iaBH1wfMMQlla9UVTQmdph1XU0geepil68UqCKHwsdPk6yKbCbclzWHUKcFtD
O3rW3FFvEF0OcdwDr9A+VCOZDqIM3GxgitGb6BI8DzKVrthkDcFrFWZIXFEsTFfWQoZ/5K7GzERD
2lobjKWUWwzX5VzHce13l2II0h2OVVZ2GtjaCdw6Uid/3A7UH9ljQs7mPicivKAR3pbboEI0CFZ/
nneC71F21Rxj7+GkTa3yRbd6lMWJSs+CDmkpq3iRYOw3YxuS2jMGux4vE11Yvdq1Q4wnpPM2fY3U
18gi3Cr1fqQPtR5QPiEm4kDXNw8NiSIU+fRjxMThYkqDY1eScmKoqFsU7Wp2CoHnsOkLv6DIjkZw
WfhkAA9ady9TwmAq9trJmaz92DXkTpk6XTHoFAMDO1LJ47UlH9QokcE0AbJRD30fR5dpJBmxJSjn
HBsh8gT9G55rJp6tyrQItgW5Gt8kxisK2PetpKTsv5WsODU6GubFSGaN/oBcbTOZ+nctFXfEpdEC
pmhxKlMQPYJgp8zDj6mhj9+G2XPjQEVZ0QGlD+WLaKMCsKXswlu+M1v5QybYyWmIEEVcBmemEDs/
p0lvAw2TghkXTezNSiGPxVc/SyN7ioHvIQe3BZMYYqoFtixhgWNrdeRSgZ2cvSm+U/KRXaFR7DWo
l3tVCc+g6yjny7LdSVhHCbcR205mRoBWc4NfkhTUdnR10IOjCrulnGc+6YyuG1WSiS5N511L0ue1
FBySarMTzdQvW7yWQQInux4D1w/wWEsKccRyj3dLEQg1DKYJCdOkXCDQpeft6g3CmEHu9pNlKa5a
mJyK5+xm7IFcX4cZnzF5UNsyZuFheP61EtM+I+gB3tIVv/s+j9jlxrkADbzwrQPHfvYl2aH7y1vR
6YlVECBW5UCRYauX1M6gMRCwpQrke5M9D7YbiwFU33+zOnKlKmurRN47LsJHUkiRLZSV4+vpAJQ7
R1o5fosly980qo+GG6aPQMTZ+DEGSHPfGowHS/05HEknDRDstNVTbc3BCc0tlLNnv5voIpVMpKMT
BwVvLUz72BjRjccLbDLMjVp7lkCKrCRjNoDGxp4eYUreE2JujgXr1kPEUROc2HgYmlhtbJPC25P3
DGLRprPPqAYO9Qc5JmmIvZ5G/oGIlJMoSpYjGsI2ctJOcK9uiPB6ikc61qQZnf2GnQvbJzAWLJj0
FrW1HCl7P8+fq9bEf87RDWanuQ1F/WjblQfNJ/6uDCWiR0m9IaLjcYqQJ0QiRvatI08aTHIDGrAH
vnCswKdMKgq+d2aYEZnBRZLcZWFAW7X8LnWGG6cZukoPVLuNcDmxHsggRNuSmltPHmkVMwwmAwVR
aFy5s7iHtVWhVhUSu4yfkwFdyIs6uD0Z41W5V3ec2X1MqSKFAMRF3+hkyWKCc+K44YTbE9LbemUC
y7QfDtUcjfB1sWxbkhOWbewALDmNDrX9zK1O/r6wZkB+hb1mL/nuOOcQLOz30NTRXy23+XEmgJuI
h6c/d1ho9VNnJE5bBMA2QyrVqLhPY5zRXYjkIptruHquGJeLJQ9gubbcoRc9oqL5jUgLuNsTSOHs
GeQdzDGFY0PHVRP1dtluzXcu15aL5S/qtvymRyyxvzYt15bn+PmcX08nCo+zZDHGxT4qP6bIUA95
d0+wsb03TDBwhRRfAjJUVWBTIaX4/AfmBKU7tMCo6cgukc3y2qwp4+rPfzHf9loS12DGJj/jxqqZ
510RoM4uNl/9RwYZtTSKpV+2Lc/42zYP3Xhaq9Xut+1fNy2P9lUUAS2BuMZ8ewlXoENyqOaLnxR9
AyoO7lBua6b+lBR0Bvr5G/36WqM5ZCGRce2ulq85GaqKoJr5j4yhf0pjwIvZso3GdL6ryfb5evBy
7bcnrGIalIYJPGyJFvi6kE0GVwu/f9kW1joDZhOh4vISlqeKl31secKfV+FcPs8QYGcJq1iiBZZr
8TTy0SYNDOSG2IIlt8JOArGZetxAkZGBlR3JtwJokJBdUUc6fg2mPT+/Nt8vefTP68tnHxkczXOd
DEA5G/gkaFflh4J85sNyjXwZPo35om/OcYELWpk0ZAF4c3lHy1WfqcQhsfytXpItXpnN8/IzWi5M
M+JbKOZfVKY348YKKWpEgS5ompn9asaPaByJgFhuLtfk+abWRaW8Xm7bXYRtGWG4l+FKVYv8VbKt
9jiTkYizMXYjxKtbNq9rZmIPkH4y4tMcpcHeW3rbeJyGO4E6kyDDOyvUt3rlvVRelRxMqSf2haU0
XJCycgvTw03THHoCIWBHq1CnrPSaqTQJdR+vTEA6NIBQBiMcLynmsMoT0DmvPBRcU5oOoDVoWaCV
VhLt6sn4pggR7ToMIGqMXllMpnrQI/lStokg5ka11nRlI1LMWUX4sbS36hbxhFEjfm1BTYnOSy+K
knOGNCbWLialdUF46AEZ9GoguOlGhtho6DLTtKF77ZQsREkMtS3wGShFiaJuQGwz3++zT37hDxon
+n1lU5dJEoDMVmZAnLbtuEkg82VNfdvUMgcww/D3owQX0ra8tc1ZYRX4XXhRVFaEosIMSJhynu5i
BUXWhE2aFQWUs3Q5IM/73Ljg1IAckkH/98bf/ma51w45wH39XV4jRKiIS6tU+7zcl5QGEpPlKtHU
rZsPyq03M92mGecm5ovl5s8LypK1neDAWSAhEeUMoTNTaewDgITFgObRbtEDzQQW8t9vh5kotzxR
3bMfL9cQfBSHeGbQGcPt133ezKnrZmLdsq1cKHbg7JYHtvOjv57i62Y2M/EUpsebegHlxTMzb2Qy
sYBh8O5DjFmufl0kFr3e3uj3UYKbfHYpkF3DT4Gdnd9IkpVzCQoYbt72dcfXTTq6PTEimV9s24xw
pb//zo/Hd6UGIPu1qagL5His81bF32QaXNYh0Y/asQhllgd4YU6JJCwXYGd6WL4H3NLcsXyvfpoz
LFquKvN5SVb1Z6GquP1lpOHLBSGdKh1PONldNVnrzjaJkZ2N8pXuK4cexMHOYuGkz8cW1uX5Yblm
F3zFv23TFGGRh6gA/8QnsQH1WR2y+fRr98tbjqtjCUgpckiYyuckJAlbRRGyiOzHM1EpHKg6+DvL
tS4FqpRI/c4nGeOgGQX9/U7ZUbj6TsVPg2zREMnC8gqm5YCYz69teYFVr6EIzuRgs/z3wSDuPC9U
AhpJy4kSqd5b3dsY9e2hb8ctxndl680nSMVAv6JZ1lWd3+sSZFFFsd8cl9tDAqYSUiNmvghFBNMO
HSam6U8jsUXVsLdiWAQIgZaLqLG1dNfOWQ5yKoH78klWBJyZYI1g23JRN3DHK5OPW8wUouVxyx2t
HnGoSpbzR7RctnE1bgIiqlb/+Kv5ib7+4/K/lof/r9usJWri6xmWa8vjvrZ93fx6mq+X97UtKvmx
gqNHoGFGT97XMy9/bKY9S4+fr/3rMUGC5QV8uPO16eefSAopRYbO4Lst1O4wjW13YMZmuGTUQZXi
956PJGm0nHop8fkpL0klNK+CfKfNySXLxnwawI3CvtWiyNhNvb82Jy9H3g5dQKtUgYR53mWWPXfZ
T74uBtO6gBNW3GqKCtnpr5FKLI0FPosgJE7//ZxRNGWIcVZYtKC0zOfhIjI5mQCAKiBc8SLkqrvv
cXO4Fgw2P1TTHUi/+mDOKTKWVYABSeEx8hbyqmkOagrOKtCqyEQk7EX7ZYoA5O1WJIzGydelKBAx
uKP5OTiLMwDuJ73ZViI5FAkJMGGTflZNUP50CP7/wcLDWMAQeP+eIukNa7Cy35pfGQLCwC/4vw8W
ZvrAK8Cv/8OD/hoqiD8sXSgW3kNKRwML+t9DBZPxgCEDJNAwp//JJfgrF0T/Q8avrssywwPVYgn/
91BBk//QbJsxw88ZhcoT/gVH+GVC9IWV+MWYP9sffxkpEBLPGpq5BQBmZrC/uTIFfJJOJuYbgrif
3HRkvt555BHDEKU4TKfNJIhRGG0KXd/71I3Y300Jmp5/fGh/vqpfXsU8uPj9VVi2kPmY+CwWDMM/
TZod8+WptBicZ4lduoUO4sVOz1M3iotOSqc7ptW5Msw1wg90TAK+n0707FAEW6gkDN8Uas///JKU
f81adFgRGphH2dQUG/UfL/mfdlVJVczCwgOgjAWN7kRqNnI7iXWSmN/TJpJvk6HdlXndbFXV/9B0
krxbWinYRxU8Y9IdK17TabO+3RJYi5M+QTJp2hMTdnmOh5TJ4ChUqK5m3vjOnDK9yc1qJ/X1rleE
d5D84fE/vyMx+3h/+5CJnpjnW+xQuGJ/40yUklwPRGdle9me5KNqDnMnAB9fAXtdLWxtp3hVuK3j
QdmJQtuCXFnhfTfypjhB+XqApqTcZIr17Cmy7fyX18av4F+vjR0dojmDMnAN7O///LTpoERVb5np
nhzfO2+urFU52eeyMW592TZWNYd1moUlUuqWOChdwbPWl3vmRcCjAT3epNKNT/Xx317Xv3ZMCCCy
zKvSDJt1kP6bNzpi0FMoLPYJ192XDZ1RVcaYoEuYOGlynzjmr8agsZ0J/dJW8funIkWlT1DkALBo
EmfmP/9lx9T/5aNmYjwbqCGT8F3C5f/1o0KVJU++N3Q7NRK9CzxNOsL0p91vSZiAw+o+AYWsqP4V
gUz0kAmw9OTrQhg3QogF3YBZshgumZbTq+2kltlQoh1GlUEUJdFz1eNyIRjzPKkJDkzkOrCftAdC
EMTJ6OSD1mpuJiJoGMNNZJEnBOsebGox96AHyRmtQSVXc/zIWxKnLcke3DrPT1ptAnIv6r2u5q9B
g2EC8j2EhkjsVKm+qH0luXlejRfSwaxx/AyjUnHkwGg3g4mlmREg6NM5qsSwq3AzER+76rMeM5di
PfznPVHR/v07MXUh2M7vnnQ4RfvtA85SOkxR2rQ7BbGEoaT5RfW9Y5nZNsQCtaIBgworLok9Gjzi
zTPAzVOcZbdRkN1CZA/ImKGWzjAZHO0OEFVqoowu+YDG9nsf4LsbxtKD0Dt5x8AzvxUlOcZhONp8
vvgKDHDrhikVr16DCDrA4JMMCoMaTzEPvaLdxpbyYI9Btw9qU75IFRfLtdj2/UNjtLedjfxeDYgL
r2eS9HKRBPZFeFa+78mrg1eaH806u+NrbC9JMwy7utHFQ6dl4zXwbtBUtrdZk4qtHE/iYaoxGtaA
qe0IRR/JbxKa83za1P7GUHJSZ6F4bgtZr9YCxSdRDujeSDoDNJNFe02b4nNjF/FZ0T/GVkGPMQj/
zDhYxhnfJntbNTcybQyXHzc8J6Uic2CstRNipg2wK4G/xcBDfmmIEzoLdEGp4iOxjZ5HAL47Tm20
08U0HrOqExdkfQqp7uRUyLcWHQ1Cr+HoCiWzT31QVnttVnMk8oDKJy/EnhM7rBGZnmuvjflRWLMn
OQjrUxtiCGtYxEuBNpzqpHCTtFV3IOreUVw9WkVuHZbvyCC6bl0GqkCIVjeuqsqveGDx5JZz5gsl
8ilq8r2aShfaiIAopMScMyX3TOLDK/ORY4r68xSIOLx6UocwLyIkJZdLypIc3KRUinvqQY8js8VE
Y9BcoRj+SQdteSmtbLz0EnsL8viBbup4UmjYaHgGyqtNRbXP1UreolJ8Cxs/O9WDmGlBgOZbU1vb
pJofiErp1yoxEZtI8lPH6jTURnBoT/A4o1M9yjRu++AST6bHbL8JSDEWHGat4S7qs+wg6SK8GeTA
d+GzFeupRTyQGRUt1gAUOEM8+db7H/bObLtRJovSr9IvQC3m4VbzbNmW7XTesPLPgRkCCAjg6fuD
7KrsququWn3fNywhK5USgiDinL2/jVY0SdLkWI/dt6Gpx3s3g8N7WbwHWXaeOokDxhisF1uvtacE
N+yyZ9n6o5wGDrJR4eYj78IVbXCCKHbsosB7WjYOkM5j4AOtXXanoPR//yGj9QzrS2EvnZ8j9lN5
jFCo+M1quiwvtgI92Th+aW+DAvdp4RHcJaKWTsa8yQt6VVwkSCfn3bFmMG2seLjajbtfnrKJYQc2
aJxaiwYvcs54b5pZ9IpI2iPeFAwIA4z2smz01AGSN043fX5F7OvdIfdpblnIq1rLvS8b9O3labTH
78te0cCH5+ttBiaOFD17gWkozl+XzdCHn/7klbuRQXvVdpKAHA1F48rD8gJZrmDlU4t7kCscNUMg
X0GZk2orp4smSBHsrODdoEpALQA/gVX1G6OK3gXtJghv3nhgoSnxjqEhkB1OWz1oNZAwqCi7ycTc
T5fj06977KU/VJIlb3LkJNbhFdm58w5KA8Mw3MOjYVNN7WobZ4I5fM+rLrg3YDM986tfWBh4VnbY
je+oLs+2Cx0mJgFy7hpgNugPo4R0hAFikyL0IH86PQ5cF1sNqYjTqfyIcpUWLqX3bVI4l64JA3qN
TbMn6wH+rjep9ejT+whqRbWgyKZdpHT6ufAVjrpIfpkMbbtAKJuRC5dpjpqdLj5JNMZ+qlCVx4jG
imYIn+O8+EqVlrUjg++hQDNTAt67VeSUbzSCUFq9L/a6SDFOEEaSSnroDF313Y1RUuvqEQ4ajs6I
7JnBicNTYFQl9JAg3oZ+dM3jhML7fDQhHWjHCTetQUzdUWQ2rdP0w+k6edelS3MKGf0yPk1kcT1G
zuWm/eLrmnjmTnUjRlidA/rxOPiG10XE0jnngXXIfsp5lqm7u22sgeQGNXy1W3va2Ul760yWwh1w
w8r1/Y09oRRvgbbDJ50OsQ8ywQAK2fMGn1E+vbrADC5JBBK0JJxmn9FZ1gcVbPUg0U41inKDoJcg
Noozv9/djxJ1lpF39wQaYZIZPOTtmQYKxDs4OZFOVKYIYZqyfUmBjuCxENU2zMjdRAMbV1CErTYu
KUdpxl+6VkLHAVMh0rQAWNFV57SnDzokMr4g2D3L2FcX9EuWUU43o+vPZZVqH9N0QPpqb5QZj8jq
8+xAueY2dXjIWJDlyBXmkqsWnyY1Am7qP2j+MF0ZwoduZbgjdOc1i8aN3cV4qaShvUdd5G/igXJN
13ub0Ymmu18/Nw6E0rBNoE6IQfDfm2iG6HoDrJzO/tBkx3hE6jsQ6PukF757CkBaJCjLyX9TR0Ij
nJPwC2bgs1Z+FFVwied5QAHMQjoNaaW2c5pa5AUEI6fVd92vso2uRHqwOnEleaG66cHPWFEeCUNc
kvB3jpnT/Exwqaxr3bWOmgyejM7yTs44EcrkFs42ysn46Tw0W7hyjHPp2dyO/bkkbGaQA+TQ3Ema
A55duva3qvXFZ+LF76QIOyerbfAqw7zY0LvT1i5Fw6PdRc2pC0+NiwTLbzGT+EmfHfXavRE+4Ylk
9qgDmdfa4lBm7t1Ii2qPvVMIUR1ruONkt6Fn8VJglj5E3ePy4TUZtc+iC65VBH9crxMQYCCa17JL
9GtQZPspKoxdDNCqpxecFMjJLDlw9/ft+OAkKR1vkiwkvgKbbzZqjXyCzog/206KM2o2fxOkXYg7
sF/XHRC1wKqf8qZvDmD5W3oRx6oXPYXFn41TVldFlBvpX80vMSGYVRE38NQRaxCWaF9qSHH4kA55
ZVnAYrNya/PjrQODNBA3ojoXg07dtC1DYRcOH2YvLGDQfIUMOsgm0yoNoy9n0/weMgyhbwAA2XMG
Ha0OvmgwpRbr20huLVgOkcqcLckH3HtI/9ip3L1QANyGodAISpT5ZmqcDImPt+U0MTdSIpJ2f+Z2
Mt2RnZuJ5x1NGfj7JrWxTY7+qRMdGZeJn+7JbdBJVIMuF/T5AxQzXSt/G4kGPK3aAKi1Hk1nrHzs
jQUmCpILlNghrX6YHfqHZKJArOpqzcfB4BKUBPW4fvrWjfovasbuCogsGQ8dxv52tL71RNegiijE
ztAkqhutx50re3HOE/4fnAl08DtgDegmbm7rMTclQOCgxUO2WXa7Do0idxYOce+fY8k9qnfwe3QE
cGUa5OJauVe/jNVZuE6/ykc3hLGHbZdeafHFiMO7ptL+p+W1R2oPV78R2KJokq4JM3DPph8456Dt
ui3OAhAIBhcIzyRKuWd44ChHJtTiaZ7g41r+IpZ/1Ylz0wdY22aXWV4m6tJ0kdh0Or7hkvzDs+uN
ER5Dlkl2Y7KrhT8Cw8x3Sgl9lzjF14YF2bmfw6+WR8vGi/t4o3R85U5UaQ2SHls7E6FAClZvn5aX
tEl2GmqskcMU/PKkmWx6fbxpTmpRKXTN35sy59er+zrcJEBwgAvMTfFylUIEqvInUpU+9Rq3vabf
DJZ0z3Z9H0jKumsOd58qFC96bjqHmgrOSutH8bI81zlDs46a3t+3kGeZSmuQBca4eQEDTFyBrO/L
Hrpt4+T6qKSX3ejglJHccRqXdHWKZOv6jthyyqAAQ+j7PGYJdrMc3UxM1Zf8L5keawvU2uAaw01X
8tLpUf1Kp5gUT+sF9S0JPiMJPLbNx2kao774QfZmYOW4kP109G2iJ20dihAZrsaLzAz9JXaNtd3y
AUOK8jtiiViBmdGW0hQynm6+fPxyawrvwHKjuviMv8itCO7CdfRktAFZA5OunxTRXbQH531PIBD1
6FhvwNCvUhZIZ230aX0QvEWmXkjigRa9WJ3f7Cdr8M8CC9GpZ2LXqWE6LZsq9ztkEf/Yj0d4UT7U
pi3iMEZeEsB+0r9Ef2EcXK9GC1k7z7mgLo7CsDozL8dkCfGmKESw4V+kYNejZj+09c0MJ4iFifNF
o3nGNEwvYUqq41BC9iipZm+7qAAuk39pKvevsNGjs0YivR6kMLOL5NJXOrbiMXrWVXoLpuTWwGhx
pflghndIje42JHzU0SDfNSdLaKWs/EJSyhGunLZKx+FrncdQQcz0QwN/Y0y6hQAgebglS6/GOlrM
0Xr482u69wmXYPDdmexv3uQdlN+/EcTYrfsJloU7bUibw878iAVQyF6m1b4cNFaAPiZ8hU/CaNUh
teUzk5OPeL7D5Lbaj9Wu1XGZi/pgGimBr0ezie9Z6YZ7ot1Wugl30SjxqIcKowJY0Ytmj0fltaiQ
EbG0+reqe2GeH25DnCY0G5jVkC9kHFMrNNcOaPnetsGR9JpxyF2uqdpIzomOqVv3u5+25nU718m+
kXohkED6H2blymMpVkPIDB3rpnuc6cYjITzIpkqC4hkul03hbNwmdg9GGvxsJ75n2rX72iIr15f6
Fmbts4sxZiUhrpgV/EatFP7aB3ipeh/wi6Vhk0lhPLrai2aR5FLVvYcYMf9rCMAH1HN5pyDmPPPf
dTPQtqjd8JUS/7lxcWGunFnvWiX4RLh1rpPZilEVxq+QQy2IqttMcNg2msFEQGb1t+zTIhT5LnSY
bxHKrt1cQS7FJH8wcDwxDCFGs0yQABqOmlJ59cEqql/KGWycRI65M8gdeY9c6xbUzrEiq4UKqIse
IEd1rgex9eYGAg9nkp8SwRLYxrtK6BD2QLMG/FQL7zlDuoZiu/malJX44Ce5ann43tQ9BICm/uYS
PQKLop72rXKStdvn+IBiQAEOY8gCrkJzj0wrB+E9elZ80/JggyawuUkMabtWau89w0+ZsGpPx97f
CsHtyw8FQfeGhYG/CeODzDXssvpLMN06kVT71hPiOSGi2EG0WXQZ7HjX81iUu7hADFK0q7C49LnA
Xdi96YbUL6ilxIZTGP96WXMQzeZM+785k7c9hzQ1BPFqKPPQdH0lGoCevt+e6HIS7tgYjF+O/oRM
3rvHFKhLzb2jNweWrn8TOlyBKfLsc5oHoMX08mvNXGqf9f6zPgEfDc0ECAaUBt+Ikdn3ARoKhcgt
fyiKygctSXvUfyGwzjohKy3baFOIjG0I+nXqUE8K4Thv/YyScoob1Osm92xnXP1HZJ41eAJwmMt9
I9JMRHyOdWSicKmyCBZOy6fP7fTZd1X4VqUlfdnx3QssBYXFVCt9xCLsx021npK03BgqezY0Gq7l
gNjFIO3EENM6MRWk1jYM1x3n9Arq41NftbdMw1EXp/x9iapJ9DBkWVQfVEv2GXm1/orahJIEK2nV
pDbRnF+z5Nm4hVftQm96W5QwuMP8ab08bI1EEOkRQomR4itGMSCe+qMqSTvLlA3Qq/WhsRW5SZwd
a0rh2RBL//Kn/K+UYgRkgxCVdW86/mnZL7FRDXESHxeZziLdaeae9R/pjm1MNCj/r38O5577n1cr
D/riqOJX3yz3hgDv2LufXlZ36xa4obuFdrgrxjI79HURHJr5BbPAbapwidfIHhrE4hsZe/Vp2fQp
JInxR8wa3MLLzmTtEuZdcsw1MK0I/QXdmi7pn8uQqEXcDQSeWPk6FwXho/inNav1Oe077QQZsS2C
jpWm5m894pdxscVqF0Xp9BLWRUmYxlTsDBU9e/sGa9tr4pEMrftYn2eRij6LUoYoWKHoMs+jMW0s
5NDKe+0a2ipB73/oQ1E9Ath0j8mbCaw413t11CpUN8ryx1s8JmTSe2AnsorUShzhHJr8FOqxfogk
FBHVdlQyRpLc7VCjoi0L5MCDVpx87LsUV+3XgYELWwUiv+kHPzapGL3mHG3yBfDZpHKTiPGLqWRw
U/Fk7fPAFSwUwQ1M3I2btmIFONqbvvIp6+ZUVro8qp6ctL36VQW6syv3AWcyboky4FUosq0hBi3X
bk1/yr6QY9Ocw5JiAwq7ctPSLyMKoLxZRkVKOdiFnccc4ZjLqEe4H6Bsdyb5fciwj08STpO0Xz0v
rvZcAuUhjOPyHRL+uUTh+q0DMbi2fYPI1CLOb9yiWSgF/VYwGf8WCWo8qJsqb7A/+yh+dsPE+1nE
atPDiTAZY57y0Oov5WwWabAm1Xbr/lWUqL5tiWXS0ymk5138Qg4KlcGOIi8Lagy+BCUdTU3Bpijs
6dCFcGenkqFjtObAKE1iBKYwWQkFeKEe9pQ42lNbtvTZIUbeohrsDMUEY0M6qHbxGi1C34fwl8X+
L6tuDywo3aNbQziPvPIpM3rjQbHtFFFQYI4SjGeHFdxIXslrI0MomOxhroSDVkjvJrF6gTWb4Fza
HVjQsXzErBHWaccqOCLXeZ3iCtjbOjE44ZhukKlrz0N0HVMHxmhTcR/SIBD77Xh0vpaDlDf4V8aA
fj1xEH0JCxqlFxj2UaWDtmtE711VU1z9tEwuuNUJW9WHM93JiiC+8dobafdsFu63DJITVA+kbFR8
76kOANmMuUkZg08cQvfStdyM20j3N4M/gYgq+oMd2ui9Ka4idIjLnavTwG2aeEf2Md7iIWmvuO/V
Zta9uBrgGJWNGAO68ZP0HqboqjFuS1kKT9yetpH7YujfassWwL0qbmHS/+IKnFqxiC1QkpNDFQP/
hInrPxxQKGXR9J7gKDiYo3rl1xqPbglXKMn6aVeaHURFHzxe4HXmPoswrRmcYAwROTxEwBoZ1eG2
4vWx1XwE0svXPW2ketS7c58TzQgrBhj2p9cVT6XTNs/xhAkZ34i8aoC8CptbWqPaYe+Mn2OgbqS1
6pcoQ/HO4T2NSfkF8rE69657Ts3UvZUjevBSq+5dHV68GDyzpVwMVMTHr7LRfQoEtJ/MxEI/Re3T
RGk7wvqwsRXWiqmq47NMupfJzaikOz9qa9iWDmwrFWlMtlOwY61FhmwI5ygAysH8uCDwyPL2ruuA
81TyO4r8+DxpTkLS01Ad+gOaECxp1dBd4xpcaw5EdKtNV3JKnL0FvHajC0FSwFw5aIvC3YQSyX8Q
QVwg9OTYZ9j+E782UFlyOGzbviWF7302b7AdCieUmDf6BtVf9hoNZnIjws88ZxJzRG0vejMH9IWo
rqG2NgJWkYFpugdt9qWPLDxjCnqq6/T9RE4tvTkhPhjtmYXrKRCztPwqCSVPklNn2Qm5LfSamSSB
vdWbEDolOnqC6OVwj1uGQ6uR2iVtNN7UjO7KoRiAtuXq2yFcvxZan8EiBH7fwHkxcfyY2LrnuEJI
2lXBG4wBWINEAK2NprTePIDrDDz8I0HgHj7AgNAPxPPnIUx/9laOgChPofh2Lwjtuy/9qH/pJHdY
r5zKfWzwE+N1MPakLMfwkzAGxvTnx4LWmIGoel+hBl4rXe9vLqgWAbc3TKV9mSJBcMJQvdtGGl/g
MdfYmsyA4NbQgnaELcAZteyZ0GVrk/jDhNc/Dfd6vO8mNHaDd0hY/59JpgE0GaBQrJgzhpLCUdab
cs8Kt746+OhOQ0zV1KmMaxK773phdwfGqndaFUSdwbVtd8M8tTAaGr6m31JfMjn7TIRGJCopCMUS
3Sx3Bw1VFTi2WIYYTLj1noAETEBks35vJ+PFYEJxseZNYjIiN1EHuY0ZodDhgXW0pU6JS7NZJMZD
FZAzsNUkG60+U0ktzrBGjHWrtF95iKS27ULxsGwCwrQs2zv+p+6MzqPVGvcxUfSXKvtM9F5evRxn
l9PhtlGwf4wpDU8ckYk6XfKQo3BudT3Rz/Nlhr20KM4FuY7nOMr9ddng966NujwPmskCEeyjhrx8
HevYxHLH7QaMb8lPF5/Drosd+4Ta3YeN/V5EFZ0DI8XJ5GVtsXK5sVNuNXnY5NFEpqEAeknJApos
AwYfcDiVLV0BkF3GjlhQin5eOtprU4t6lJ/MnlQdNgfREbsa9s4Aym8wkSNyf5nMMIIwJoW6xQ6x
WCkmW0qs8s20EnUoEXshKANmfc1LS12jBBsMQ3LWek9N3bRPiJzbp2XYybmC0aFkB294omnJXL2W
fnnz5ja1PRjt1RmA1jnxgTRqEHwlop5xNLKneH7kJdrPrGLRXUrlHhRiZsMM+k3f5DwXliSf9qit
03yPicw/N+7gbAXJV8c4LVgpECldNh4r0ACUJA6em7R1fUsoKIEXZeRelRzIkyz0a4ZvImjL4hwo
cE+1nvcHxj3CnwKySUbG5j0M9W+xZ0WskIvgtTOSaykb/TO0wHPHyi3Bdxr3rp2DR4sOsD8HEjhd
Tdp7U2knME9flWHGm9kGKkqnnLvm3nuAEo/5/snTrejRSIOC3TCeI6czN3HqwT2w/O+gp5r9GFZq
q8XmOaZv9Dno0WZyif1tmJLeDEF0nz2Q+F47PYYmqts9Uz3Dq4y/MlXvpqSge8AktPSp/hWd1tDb
NKns7HvLdHCWtMEjLYN9QKiEYu56GXLqCX1hngyjqZ9qvXqiRI/vxRTfhl7/6UQdKIOyOoRBOz4E
5WlKC49EWMlBSYpLy/mwnBnw2/c2U46tkBhVTWjwOF/xS3Nyc8a32ZvdILv3KWfs29JuniGnbMYY
F6NuYeatKZXRh/raxyBnDe4bK5rxzSVKjQcNcH2Tl/RzetZuOypbLPtod667pH2BVmYf64pKRTpg
HOybangncfen1k48ledgAefU36lj1lpO5gQ+iUHYqugqJT5zOmeQ3xWylGvRtPp+7OsKwjWdTVIu
tX2nec4Vk+h7XFXyUeqBfY0t8z2rn136/69u5iSPoAHNF+MI3cdpgExgth7YCoEuZQEeLvsWsqbf
j4idxpkw78ajjcwqwbJQOJgXSEEOjpYd4GjIZsvQsilL9WE0Wb4ZkGAses3Owwq10md56e+HGW3t
WYpMsfn/LHX+LSCtJAVwLnmwhrNRxl8cNzRCZ7/G8hiqEyjVxsLRYWoYnWZhdjmr7JdNsKiz3fps
yDkiDGtINntEfith/wh4l0fG7CvRAvcjXVwn/eJ0Wh4O88NkNsZg9KcZOTtV6CujuJ8tLNPiY1kU
1f/YOLPfpZ6dL4lD7uXyBssb/n6rfzzXYJ8hSLI6FIulJp/dNQ42m+Vl2fLc8gbZYshZPsK/vGE2
e3gQM77Xs6unWgw+WhrXp9/785PR7ARSiDI2ZW+1az+HxLgIrv9Ir//shrHGRJXAiuWpP88vh/9f
nvuz++d1Fm2ejGiUv4u688jJqR2Qe7u8Q/znV1z2NU3wUxLqfuLk12lcYrIK7cY+5ZgqrDU2MAQZ
QbZXyg8oHb4uLyBZAISCOA7eINpzMGvtl/f1FhPW8nDRmC9/WR4Zsd9u9VR+//PU8ry/eLXmTRv4
LUyE6vjn7ZZX/H7PaqDwZ8/OtEU6TAVPnhYoyfJo2Sx/6GZ/Wz473RLxGszON8j6VHBnN1ygcVnl
s0SfedHKnD1zy88cL+fYn58VAF8/X1TLlTQkXX1aNv38yHYxXtdTEm+12dFXz44+k/I8RT12/2yW
5wqioo89FsB0MQPK2Re4fJE/IJjRazD9Zc2AXARTIUg1pE7oBYDykLM4Ow9nXVM8rCwMiZ4L/Ix0
dgoDmBV9TIvkf6HY8h+aj5uRdvOeBOqBW7S7g8aFOJjsq7J8sTJKsGrYjrTyV5TONfKeDWQH454J
mnn2sVEms59ynJ2VtA7f8sR8KszU35mYL/3ZhUkj/A0Awd4q5NxZxHGhldWHP1rHvmyJ6pzdnC22
TpvTDZ8vQr2oRn3kDO9m7TzJ2QsaYQoF4ESxOQkv4ewX9fiAK3DQ2EipxdErpzEKj/qYYTQdmFm2
s/O0/e1Bpfo/4kp1qdzFs09VzI7VEOtqaONhJalumHvDnSxWLSZXHbOrDTxpTbWulzU9UkxFTtt9
YF64UzHbA1UwcIxuYuyzwvmQs5u2ksGxxV7LaE2Au+L74LtNZwduihWXuBNywgt+bhqz/uzWjYTz
Zirvm6aD7iRScfDkd3/2946BpxEBSL8gnN2/xUgHJzZZLHAbT+DkxrNTOJk9w1qobztqQNcIO3Gd
kFyscGKtDHM4VogtUjo3fcHaMgzviU8/MRqZys8uZW/2K5OfNbuX6eZQkJkdzYoCqj17nNGjTCzd
8D3D6njNc1I5LI5cy0qMuLUeIyn+OvoK8U7MDuoSK3Xl7s3ZWW3NHmuB2Zp03+dE3srZg42fkayM
Dlg98xoMyaA1JmBnPmG4GLg7lOAr2zL24eztHmaXtz37vU2M3wEG8HFxgruyW6ONeKFEdeW7tysx
YkxHTJXi5uHozZ7y1MFdLtzynavzlyE3cqJOmrY0uJngH+2Ik8swzEM44VVvMa1Ps3vdxcbOAqLl
kjUxt3Nup6TYR9WGuvxq2IVSfIyzG15gi0+EGldoojcoJMMtoA1ID5joR8/5EWKqB8coZo99M7vt
u9l3H84OfGP24jeDfbARea11lDs7XauzHXmbw5uZdybmZG2ExFyb+zIu9U1TV/0hjYj3tWNpPwZY
WYXSCckKYtQAReE8ptJon+mqEw7FsmF5KsogF3YKS385atyFnABsxvRphqZzBcPpHT3SItepTblg
AgVD3s3gPbQONoUVhvqOviKCTid8DKiLjwGLxFVVl1ygVgI4w3XmyFrSUEK+QWuL8tl2y+k1jgWQ
XsKqtBHMBDWcaReg8UPXgl7Joo1GZaLtH8MwpjfweG/cKPrHspHDaRha/RVwdxLyTmlt/SD3LmCN
BQzbsxuq/XoEenX6mSdJdzITlZBMq/mAPLDehyZjVR4cPA9uZNhqsO5j7xTb1qWiMev3Tn+uJ4ce
AaQ/yAovlrS8l8FIdmM+9Xe9M1/rsvke60XAn+DHDKNVPrm2JLlON9TRNzIL53qD2KYygGgWAIWL
oNlXdgtEj5VdX5XyjPD7G2XmbJdSRqTuN5DCVdrq4qXvhUjhs5eq2YZkI4SmeiD0IBmiB+Vp+KTZ
KsG0MNevxHXaV8ccbZIZkCsO6Bp2rja6XMkphHPh5pT9vTW5mMbFNuznuidSTnOjAbQy53WlfVhD
TzSi9C+QCYrDNNXJpiiI/8EpITZNIme1OsGJ6MN/jrn5irIifpWU5+NQFm+ughfTBq9O7DKuZB+F
MaoLAcbimmrGy6K6qRuqkkQSnaKpOfQu//1/VhYb/5aB6KO68iwHN4fh6ua/Wi2m3kyDxLPEITP8
7KB6mt6yIJIAzeCbj2jxdSjaZtNMEB5mccfgyuS/fATz39wePpnLGEcMx9BpBFr/ImcPwlh2KYL+
Q6Ehdwo788kDhrbRFDg+bmSfucn8HEGA2GERj2829MbALIy1Jqp+3dZAJwoKh+dZbKr3RvEEvfkh
aS4fWa7qt1kFulSj/vOBM2fB9T8ZF/jUnq7jnkCHb6N6/2fFO26G3EqrgQMXSHebO4Z/jPrwZlgT
svcqt3EB+iQP9MaxdwkFYtmUfU7WwbBBzsF5DTF/fxu2wvBj0Hv6e0Uxh+KP8xOBimMzfjEFphpz
J0QZNACI1NN/+fz/Zm7g8wcmLgI/cPkai+D8f7OSjG2KZ8ZwK4a6kqm7DXwnkS1fwmloso36EVVG
uUbyhK819770bsLwYF9TQNLEtFT2Fm3/Rfl/OWT+HCbX/xLMFRDCvj658u7pIMQecrhat0Xs7GVq
32yZd+vlS/x/C9jjv1nA3Pl8/A8WMKqw8f/YfMsq+c9sOWv5h//LBha4f8NoFThc+jY2Etwk/7CB
Gbr9t+XcwPcz+590Lsq/28CCv+lYwAL+DACJPitekL9n0Dp/CyxDt4hVM+lA6Zbx/2QD86x/9jvZ
xP/ZludaJp/QmQF4/+LAwTUEP4557oUEtXn5u2xyQu6mtbTgPuqeycwHS6M2dxz7zGT6/Wd/eVLq
iCh6rXR/L8qoUBPsjo6xL2zE9lAVMbA2tGg5562VY3coW3JEL9nKm5dGTZYMuyHWnrq547dsWE3B
okqsnlXGuLZmRywOedoJyypk2XfM8GwNNYVUELsICskmXRcvJSFYczb1e175X+PResHcph9KOlzC
mE5ZheZoNJxjCD1VYyVQpqSwurV4a6PpURAPdwEre9SUuQ2yRF+xmBG7NPZR+Ufo8CPbf1ZJerbD
GGTeZMGgEdW5Dka5AZPZbYfQPkjDIJp+RBCHqbmnflF/tyqWA6br3YXlfqn97KWt0Zbr8gM5s7cx
nVrwDdNt71MR9grIIRqSpJXrhJe6JPYPqd0vd2D8Jd2BzHpwnIlPEKiQ16BLyTJTV/ptGv0B56Mu
xicnK58NK/nqcGdF4wwNAcdpaYb5AXmCC84VyOlXuvxAa21TbYZIIetLp/38hjJuP5AsUxTOICST
teJARFtlVNNWbRSMuyIRhE45VLGZv0EcK18qrSLKoUK3zYTZTrE0yJJwCY7q4EXFOnO5D1vGRMGt
+RS+/wjH+hUL+91vQfrEBkgeZpiRSg9B4V4DlnJBlporr342UbxpLahSu19Pg0CKCLk+juoftYT9
XVnlD0A5QwWpM5/Cbe6WR9LTvyvVfvctAtUKAJxRRuWo3E4t3d7WOXVRwjRU7Cw9mRE39Kg899jA
dgahTbBNXzrhtrLrX3Q7AhImQJ7GHSXg6DnA/pZL46cDntjMxaPosezLcgSSHTu/gAKsnZROkowo
kXtyWLkKe+/ElyYEYEO/mWPpdZx4Tfw1UWSWe141EhEprZ0HkrrOPQIVg78EMIpNo5qnsvyidIta
syCqwuB8oKNbvRofmcmhYvEPX9B2d3ofXqwh2M3nk9CrQ6UTxGKgUsr1ltLglN+T/FgqjeIxM7fC
PWme+2T2I8F9E8JIOwGFVDEvbLPxB9aLGwIZwupk+tT5OikkGSrwzuFfGsVzA3cc9WH2DqLjA17h
TXYuS0mW2FFCw1wVMNU0sv5sqd+1jlAMorzqDJaD8NODY5ksjbAbckIQUyPEm6PcHx2Fuk02N9p7
9PQxnDpfR6DOfe4YTMOT5VPNqBSp11TJYT8gVqhdb9W19h1TDPK3PLw5qDmKKPuoA/DzXXZoLNbZ
4LEI9EiujS8fKgOCmAfF1i45k11TEunn5u9CRv4KN5GrEQhSpWotkVU3r6oHUU/fBbA2lu/RuTpT
XW4Q7kCOc6JnOVhnZrNnCtNI25700qTiSimXNfn4i//gs0jsuxaTtJE1yV8sg4/MVZkaN6+hmwIR
QzXRUnn3NQ0pQ8rnPQrU0jsrTC9JHb2QjdJ3e9XTQK7m79M6xNhYJmtly57B/TbiKgK2N8WI+C8r
06fW8HsCYX6lhNlHwa0Mmgd19JcgEiSPGFzT0KTvHbxwgDUr8ATPrpW8K7vfaTAL6Bx0RzUTqvRK
3U0mRV63z7lLcHqlX3sLSUjRur9aei7IIQieirTh7Ob6awBWCjKuVW88qX7qzo2J9GGIfEJ8k5+h
MRgrkasXaREulJXyYVRWt7JHYhuDqYwB37tbf+KWQof1tY/7761Vveii/zoIPiQdgJttIsaXKKn4
5hvfs+9xUNIqVxiouuKbNgCpRzfQm/ZbRSUXS4M/p4jVBmEj8Dtfwjk7qx9/4ft6KFXT0Up/DVF5
poC900whETtyN5ESvB1oPy8h8zzvCFWyoBOQ9Y2qXqsByZsOU96ufNN5e/zdpGOHpFxkFrFRBZaK
sNsTcRF8p6/0y+ziO2bI79NoD9sh9nmThDU9lIAtUtdiPU1oROREA7a3z1FeHrLU/ggT/acXEqpZ
2do2nuwOHph3Cc1+Fwzq7I0Q9vpiutM9Og86yZl2X/OZxFovBsiQZIGqHcbtFz3M8nUhL2jxh6y4
20VYccwIU+/E/2TvPJYbV7ou+0TogDdTgp4iZUpSlWqCkKmC9yYBPH0vJG9/rL/6/t3R854gAFIS
KdjMc/Ze2yL1yTvGJR2qTttlWfGYDdmvMCEe226brTeM764xqmt3LB8g+vnED1CXmOstMFHSnqLo
FyKSzSDQBQUdnLPEa9ZiytaE5totISBp6+1rOoJ4doc1yvee+DnnQgjC50AzFdUruU/F/NHp4es4
MnN1J78ckpxucW3sY5tCOxbGH0UAT9MySJdQ3Okw1kbpO85woH50NyrpwxQxnIDZbTnc5AuFACFb
7FRrftLyHiU2vNcyqH16Vfzd1DwDQnLXSUclFt5DBQe9tpzv49hE/nK2e3ql7Vo3IAwVrTNt77dQ
EAAetsZHbjSPA+bXME52Xv6jQBfkTCM0/26j5M45E8ZLpVnfCuyLCCf6t8QJuh36gWM7G37f29Qh
lfYJbg9iP6EcOm+vtS6a5ZEohFJ/Mufo5JKyuYLXb+gURbwGM8TStYbkOLrFs1d7pPum76Yg6gT7
3ms1cyKqqP8rm84wzd+1Y1Xc75AhKaWz8B1LgC4zEZOFxXmDZMhviO/0+3lGNpyBghR5vVItXq9U
ztwimII7hhS+KFWebpwhBr2wsMj2drU0Rc0jaF8owvH84o35qcHowRF/izXMFclsf9Gc3yE7RqUq
lA8PSq1fWeiXIurd4Gy7jJl1W2c/O2qUu7JKMIPQE0uF66tqiiSVcgktlkI/xZa+7nsYA1VcPNsV
l7id1++GiVd54pbTNPUvY2qJe6hfjBSnebKkgRRZRlQb46GgVLgcjJdy4HJFYvcKhMOq3Jd4oBVm
OMF30KfRxoqaN92l9WmXBOCUyZOdB7+KoqFd6TF8cpJ53Uzf7c49UshHB6rG3G/ocRn5+GFUVUZT
Tb1Uxge1wZUpsmfNq4yV85YzxYXvFGoDuuWMO2Juts+uaSZ+lqvficrl/jVwJgRquB2QxHNjdb8z
NbMZ/Dgr2tywYTpxNHGIwLYUCBPs3McP901zq0/LezA89aew3K8WYrrfkjObttAEPJPI8ohWTlm+
BB5FblxJDyhLVWAqtJeMCBdCZyOUxD6pLB3n0Q3vdThRZnbAk8n4KA3fSAX5wLj8XqfzJTKSJ2rN
OILVM0EepInm8ABaKKEoBhqiILYtQmmssOPrVHikQs71t9k1fiL2OpVEfJOokRHeZ98hOibIcCTs
Kla2eSIeRBl+t8px2hRpdLJqg/vugpqmq6sU5rOiY6dSbFyKXtKui3j8ATYz4OZVPQQMrPlX0AxP
dgOuMOEhFIX3pUVhc8x3no5zLP0qNK0jyB1uvsNDy50+IabhjaKM3DhkIrnTjKfBOjEipwTt0tMq
t8t1XouAYhwoWmTTS8pefFY9kFxzBC7PIbjCQECQQKLFyp89If7jszs02CqZETDyAU+a0bPtUnJV
CtQcFmDLldmW3zEnh1u7/qSy/0QUAYEcWfQ+uuIHlo2viTKUDvyLkfYH7jw00yr7CiHlU6+Y5If2
+bEBWD0QqbLXgh6raL6bLHGnNcHJ1skdncLmZx+inxRUCZASpyWA7yTZJ7HzQ0/yE+KK31HHI3bS
6IbrLhEG7r6DLrYYuR41pJm+27ifUQcXSS3EWVPTew8dLp0N+6PLYBMXDrqEdHngjT7P8bJXXT8U
Dbncdn5wbUXfTWrN47//ZpbuBxWSiHGvu+OGizSOwr1DT0U1Gf/jNyKMfPzkhvNkRHiWgkdRkbVG
unjRQXYqo3RTxgnIVzq7gu64b3holrA9M2R+Gc3ieQpDHv9+kNOEQ/ZHop4gSSNawP5KYp4YEGyb
3rLoyY+H2J1Nv6R0NUfOPdTfe72qWri87aGrseh2rY3qKd8Oen9H3/qb3ojIV4Zy3886sV7eJ3na
T60BDr3p64dJaK9q5b4FVXKnJDb3F5ULzKX4ZxOSmiFYmmdskUIhIirmmgLq/AWB4RHiKJVuAizT
Ob6LCu5QtfcKtyPcYplLNkZM9KBKxHhjIKvutNfUiTbYXHZ1sOg+RL5PHIxowXMiTAImsmVUa5JS
Z+N1rWOBzSQ+A2qOtrExEmddjntj4h7lwUUl/zgQWnfoCSNDLldsCH9USScrHFBJ7eQGxyXkeKFA
B7nzYpjRqxuQXSqcS8V+Dave78rsV6+rO61GtqkD/B5+xVHwFc7ih+dYHz3KotBkvO25R+bfD2bl
/IbG/hi47rh2YmpNuC9QY1BI9Yi70KzPRC8OmjbeNfH9qPG8DINy55borrJgpxlQUigtchVnoEHF
VG5iu0CVWVbPyPaPXWJbIN+Z1HoqUUyzk73nNZPIGZsUM77oLWruTfJe/BDxue8p0V0XQ86dDfSh
U/Qrcc1tHz5bPPdQN3/SFkAnbMbOvgjMlcRsykUqywxyNelIF7dtLd7IzRywclRxro/z0oAqUESH
wYQgdcF2XfmM4X0U1+LQFdDdvar6kr+Xjeh5MMeFa0/iP+WLEm5aBIjTLbtBtriAQOVrY6X39MhG
5GRDX10JoZIJOgyaMvnjlBEsrDfvEgAqF4IrrW+Kdljj0QFAjaHNd2f6+v609IiVRT8QUk7mIUhk
xoCDbONJ4Bap2/kW5+O3YWGB2al7LzDLbedrMQbP9sES6ZUUmTlTh5w2pon+n/8WVT2SJQu4g9Rc
d/9RX1M+5cPki14+5jCr9AD+ArKapS3tSZGDhFLK7VIJC8yNu1ojo6WAQz/78t/KWoV41j9W5U+T
NhWj0V967tdV+Ngbu7Djvfy8sW1HPyCSvEu/z6N+vNFURYxyu7QyQGjLvpZ7Je145rcdTPTb/pe/
IY+EfO16OshtuSC3B/dAH+1rdA6d6J/kgV8A1sSKL7vmdjbId5pRMPvEzAuGml0hvyRaSvZPF5Y6
o23KHZNVf5DPssETG133r1k4w0z519jmXmBx1lECKQj6NACJYyRbd/r0xA22AB3HIk9sB5sr7nVJ
/VSZA+1DWBz2itJO+b998B/fQa5SMi9okJL4Kr/i9ejFkcoYGqHSWtJIaYSUx55op73dAix8yrI0
vu7ckXJfSmjRUpyTe8zVnQAp5LKT/96DRh1dynjnKnNLPFChzZvEjX4qfa7+QfzV3fSoO27BMw4l
v/xKpTo85I0gZXw5UQesJZk9q2gMrQGkXs6FLgiGv/7oclnL35SH6799jdbrTIJqhDtluT6GBCZ7
WgbUf9jSR9tBD62vbqfP8gM4gvgBiBGiCqe9PIPH3hL7ieD6GedJ4VCWCqQ+57/93IXWGpDy43sF
SAb52fIj5bedk7PL0I2hYWk3h+uZJP9jWea8nV3La6VjbpY7kqXPpLo6tdhGTvbghArHQZ55cnG7
Wv84Ra+r8v2ZMujeW+ogy86+/kpHa0B57dpiez2qRR22AIuaw+0Kl/+e/BX5mtwMl7NQHYYtYEJ2
kxNv5XumPNnlT9x+/+9TUG7LoybXrr8jt6+rf70vN/967XraVvWCE5VvlTmjKCsjzrFqiRaGVEUj
yVfRcF/3j+5ZPRlY7Uqf9G2CHtm1WmZDS31Z2LqzsZ37Yu4eaRFTrnTvaEqvZrVcIUN9LFxjL5r+
ZNHGOlJrBK9AJurYr0iF6agRpWqzNxR1XdUKeHaS445yUXolQX9aYxPjvrzoZFiEGe3hbALQTeSq
Hmi+WwwEm9g178if//fVAjfZVrj0LrNqhm31POG8O4llEcSCp4DcDnS7tIkn49Ue7tk+btSdMEYR
bj3LDk/yjTDkQWFDXrWRCNNT5/KRC4kCvW3eXhuN8X8RW6+r8i1Xnva3n5e//u/v3/5yPDoQGMnF
GO8woc7b26//8eeuqxJP+ser1z/9xwu3L3j7K//22u3T5bujje0iaMAaG621+evN2+9fP05fTo6/
/jwpVuG2iruX65+77Zy/fu6Pr3r7M4iqx5VARry+fRQisr2WqW9RkRHNLSVTf6xK4RQKCg8fjHVV
H8r2i+RIyoVUJMo1+YbcbMd02wcqibj/xrC8slDDFHp0O5LSQ9EcBZsUnV0VbrftNK9sn0IVg1B5
3/9blyh1WF5TNdvS0B5lZ8aSME/J7FR5wG2slkkNKFVu5Ei3GYsRtC1/0BV1chyvPZ1aDiG6dAjB
qbkb5st0hFBUR+pGNnTC5XmkImQo48LeS1BnhrqY/bVoGuW2ukgX5SZCz585vYONFDfihf9H5shI
YocBq6FSGeM0Ued4GzK1Wei6eI8TEKIQYOf26Kp1e6z+s/bXa02jOsxCBTqpmg5Wp4l/FgK3xfH6
WqKOuzQvfVViOfmBAdDjLkLcIo9nTJnnKNe0hTF7ey0WOucA8KQV8aLFoW1aRr+WBb0e/z6r8gjL
bbvRX4OyDDayvSa7bTGdEaITFjXqrfs2wUT1mV1TMV4I4PWykGvySP/1mrGMH5n7fJLEyWPl2oG7
rssDPRTU1Dq4Y/JwykN868jZ8lF03ZbjSyjAIKhx8y5jFkzPUMjl6pQvmGSpJU3j+tcQo6WXR9BU
BhDktyMqX0xgz2GgBOCkqOwBnAFE53GXlwpRczm2wWAs8u5FMRpOSbKt8+zFaicCAIauBPNQJt1h
st+woTZHqWC8Lf7tNSoweFpbRMWa0R4nZcE0L4sOiR5VSfAOt9emJVqO1j1IITUw11JFOccfRuhV
B2qQFmj64YclbZryOIXyEMnVnltIoBPwp0m56e1IyANzOzpRozFJdabJv2ke5ZrsjN5eu4qFO5vg
hCn9JQ+DPED/dqgktVeUerXHZIkEjuNTERBmVjmxDsuVdj1E8spzyaj18T/RElm8n8NSUZ+AQaVB
QSAW7qgG5i0ZshacW4NRKM2EtPoM6CRsxLLbJNY5czFVk+XA9nXVwx/lqxHzZ7kL1WU/Xvf3siY3
QQYwd4xpgC1XS5zo7qZN3e83Tak3IRXy5cVzvZZKOz7ApKS87dKatnMXACRHHysid4ZI0XSEZw6q
H2hb+7EgfKdACLmS70oFdAAxYIONiAjf/6I+vm3KtXJRJEN7oPHAAEKeadGyG5RFRf3/pRVFF3fT
/01aYVr/Z7ruffMLTuB/Yetef+UfUYWm2f/DtBcwp+3alo426Caq0E0EF/A6HVWzbfROf4gqbAL7
eM8zDOiuFqaTm6hC+x9w8U3HAblrOoguvP8nUcVVmfSHckklroivYOkW4YAW1ou/ILJpi1NH9F78
UAQ/5QNHPmaIj0JcKKb9lIXboOxfI6MOSFFwO99s0hd3jL9CNUIBHxN9J3Xet8VVCU6HnTGOts5G
40FewHLRGOmpq8tsd3UGWAvpeuwqZwvR5ZyFvX6Ui9JZ6isLDaeD/gqisj7YmlZuuojUpgToy84e
ZyyCYQT2IB3EpmpzcrqN4RQY5ies9OCBIIRu20GSK1yeRrPl13bgPNgeN0cB46+u40cSGA5BZ0KT
cRlnt/nZAlh+YPL5EaNproJZOYUmvcdaEcX2OjKYl+mKvJXJNXl7s/XxtRI8tOvSvjeGotqBf7uk
g5qeFNr6/tC2X8EYfKoR7t4xg7JdVvRF4pz8J9OlFSmG2KYx0kMtFdapWhY0voyjkb2LPIQ+H4QI
UU2AJiH/jZJcAfY3Y4CkycsbNxrx5zHtUg4ZFQ8cT8q+c6jm1WF4Sue2W8KZsJ4P1OKWAbf8Hzw0
bftpGSCkbkikyTJCUvm0ldJUGa21Dl9jCWPBSO6SSM1O06T366mk6g8J0zm6GNbQDev3sdmsNbz7
6WJCo2Skr9RQz0haWexoA/w9QifIyRYKEVPLCCXu7EMYYBXAHdUAJF9qIlZPfXMUDj7ymRIAxVj6
RyHq9TxkjucgnzO84vq15a7/60jcjg5QEHOjNP1vwyx2ajUFe6j+NAzdsdo0XdEf5WIcTRTgpfVL
ReiQUfrjMWEnza5fBlT2MvqSa7fFqEQtsiPm6yZwfoOPP8qF/If+2pSPi2YOTL/RNdTwPG3/MfZc
VykTPQhsKqQx62/S2SNx8HLttikH1LPTmHuXVGR5pGFp/JNhIDflQp4Mcm2exnoN5XBYFBjYfJYT
4Q83h3xRnh0isX4YeWxs2mWWL3fdbXF7zYgc9ZAmR2nskQ/lK+FfPq0lNV++k+EHgL5B6pK01sjB
k1xIY4a8zvO4wcTaLlYeaeqRA2LsRoymbgPk6zbGDXvqHk0aTPPGXQolkdRiNdk75Lue7JiSzErF
HVd52s1Hw0UyhWdxPspNudBp4CCRqNAcW2+Jlu81LdhVA1wJHCfG0lBmsAS3gF7bBK/eJZuHQWuB
LB83PK3F4Ltbjpu+1FUqyuAhXMN4nlwIEEIWU+WXMjcdaP6juuxj+QKSqgIXHQvjP2ty02tLbecx
DdYcKojT8gt60Oq7PImJxMTbVhfaIaU0d7Jzjd6QqoQbxcDsGYFpOqpo0o9eLTBxm+OPOG9omSsR
6qf5hT2L3yM0Qf4HBosh8noM0zV37cj6UbVdeGoc89lNQJTLr1gvRzvKwU2ONs7ZcbmhyTdwyuT1
D0f1alKWaxtXvUiep6mbuaJJZkznx9arF7GLWW36ob0k8/jRNYrpGwpKanWAvojJZXnS+boefMWe
lh3muqK9nXdruN3fMleN92Hav6pmvQcHYTAg8t5zWtZkC+WP3raH7HGMc/VO5HG2LWp+oo47SopU
HgFBevQOsnPlkt7tjuPbKOa1NqZv5J1jmxsTY01C97waAVRk+nIqjMhzmhTqZI9tE63CptRy3R/7
/hLrtMXKZCn4FVQr4yFudyH/HbXRitbfZDMB0xHeRcUdZQ7M8uUQ35kFWimYpFaYn3u6CqpezXSK
lfUI9OCAM+Ks1eM3N2o1X1gIu9Tc8VYCPM5m6nm+We64ry1xmheQQeWWtJHHCMtVOr3S+oeCmSDz
caPiKzVMAkfd/lNRQ2KyKs3ZGG5Gd4K4e4AgNDmUaIMn9iWea1K1kolgOJca7USdMh6LRdkyCd9W
onvDSAwoylZ+KFIXK6SxgpQZ0UpFHGIF6a61YHwkutmRkVSelMYz8AwBTrXGtt5has99ow1gEcTY
U0NxT9iqvrHMuvOR+uDygMmOTZxwVovogt7oFSJoESBaBLP4jWkYWwM8oO/m6S9oKOoOWd4zqmwg
hrZ4RsOjb2ZD2XalsQCfkJipS2vUVoc1wDnA1gmFprrij05t9tDNcDo48ONJL1LlMk7EshvhVzRl
9sXNlGxdB1WP5S1/Gatu3KROom210vxJyl+4FTNeemMGc2h34cNE7j0SfdjODZ4GpQEda4NYCoUL
djgfrNWwUPpE0rRb9J/TOsw933F77exWVrVG5EZPi3HSR2YDPZ01vlds9NmWma3uu67xHTVBRHyU
Rxt3LnTMP8NaVeOvNESJSVg8xV9HOfewErSpptXC85yWKBfQUERvbT5Ua3WGBTdUtXZQisXiknkb
HXHXmS/zBTkgAc1DugDJpKiKvrTCeHDyYJFOntOMfWqr5c/Oa2FniVUweoAh86PpcN2mqFUojIcX
wex6r2cUmpdLNUq5OqMoIskx6O/aXLNeYCkr26kMkPKECjSM6iWdkkNvKRTiR21rmxDZM7w+epLU
a8GMvuxp4ZW295npCY+TxY3lqpZymdEx5WWyo4HPNanlGN6FmqF8wHnTT/2DN+vKBoEnnqZBfIYF
hipcmwnxDRbasAMAvO8CLNq6Usy30aY86nioTccXWAjzelTM32njWI9F89xM0V3lYcRwwi4ltdme
yKUv9GNRDnzdJNhjaItXgQX3onL3jaKPD3rqfeOLPsQxWaetIupzgpAwnsJDm9u/ksn4MVchrOla
vTPUwN2Y6gBHEPBVHJmXHt/JdrB1wGbYq8H/qco5D0SLpiU+qUb9G/r2Ek+nRtsyQ5eXaCBdDGQZ
M5Ys3CLOx2gF94kCmmhU63MczMkGM4Ptj6l21/XjBXVJ7PdF+qg76VOjZilVk+7Z7NdGGyH+i5tT
ZIMAcGihhogZkLcM2irVWjh8aWyRRiks+ktg0Mh91jZ11TACG9vv9Lj6dXUfl4jLbButIThnQH1t
tjPSXjm7lvFuWT8JjA5OTVAXKysSPIq46jtgtDxq0wfhMJRRzbDDbr6FdfMx9Gm2dWblfS7abdQX
P6IwZiQ+mxhwIoOfgnLnItjEqM38gXilKhL9vq/UE/nUztrD7rxJlfqrmL3uwI7I8BndVxYEkkpp
yMnCXq74kZNYZyLRFrYGjyMFG5SS1lQw0XFQNgi94zDiAzUQc+k8saEvEUiNKu3CszT0q/6hccFL
aUGsYDbW2bHT7AsbKXCuxiUpzwnTHHXYpASEB8uUG14tlRxZZZfbci1MeUduijbx20lhSLZMX+SC
sWl1XZObPBKLrWiL19GsGH7nBaLpvKBuirRgLcMA5ULG8f21ScSndQjBOIBlhJHfaut6nr4ZgNJR
SgLlARcTn5zecanyx4R2LUMJKoaYYoe0wDLZN7SKwpexyLC4q9AyMe3jn2bkVWuUR/ss+gyXglK8
LOalEiIXCcawbOUyDNrjSlzni7nWMQkw1kkYW+WR3nEPDci1WBaaNZBTF8V3zVKCKKbhPQ1xzRl6
fojFMOzky40W+6GjE2ONIdQo6wlYMLx65hgTVTicqpaRL6cX1TAcj1+4wehEFiaCBfhl1mFQj/1S
0rwtumVUriOsWaZ1Z9Af/1DFJJIsrwrX92zPWoVLXqCx2AA605rUjdz2smAiMtS5d5ciZp4yo6Hv
wqqxGAlkTKfcBLWRH4mnXUb2BLDGqq8vq9y7ItQSDAx7sVsCtS5Tq9LxMLVvllG+Blk67HmKaFxl
angOh/o8m7n5bIaBnxjug5KXnNwLmT5x4q8+IuWvFqVzmtoekXtFxzPokvHiLgv8T7/mDK9ZBur8
qACr2GgN86M56j2xzmjG76JAhSDI8EmzP+NwqqA/QXzJY1KLreUUiWLI/JPI7XttmPZBwXihiOz3
vjStu3oIjoC9Q4S4FVPT3AAcpCB7gGYAV7jR30emXCQFlE93PBqqb8oCzFWa72BuQxRGCuHVVQz0
UdOUJUTOeoGKSQwgdEDqZL+nLCjPnUZ4BokE4SZd5ouqoZsb0xq4pB2tuY+gMd8L22L8qZY9mF/r
xJkHiiHilmnHGpTxvESVFC/MIfjX41n3JiJ72zOmjgsHwtuXmZU8mNovo23Si1kfkgLnoYgqshCL
BNsgj3ic3Xa+zVsQea03obyt4ume3D6xxdToD6nWr9tyHB/JTFBX+lifEbww/+eEWVlC6fyqxjvb
O0ge1Dk/ET3QHGCXrQOoFRdvWujkJRxmlNE8z8c4Obd2RBK5aH7B0DmFXhjsHL+rZ4wKrTHvx8l8
aGO3PBnYHFaILOZN3vLVLfAipsctOPQ4lxnfo59SZxg75aEdXPV5ckgOsjJdp5zYfpHPkW0TMjuJ
4Am2yhCZG5BO8XqKEUt72vRAmvAPx0WL3I/agWDKlUK8w2MyRtHWTcf3xgt/KsVkPHRTPZCuAvLX
KZQzUS4BzHDzK+7mDFslLYiJOdajoY48Dy38HIxadgwfLoNWZKfCGhjPwbRRuxIKJVJCYQhjpaXc
qRKuKL83tPoeAqrtxPeU4O6sqTcvoDROap9Oe3PMPztjAVh6WUKvJ0kuqCBDnyTm8TGtIUOhRqea
km+YNU93DloK8KaYp4uu9edG0w5N9gMRJtMTgLq460fMFr2JoUEEQFRaVHsd/9GKtEMwffRSdktA
CeIUvk3MCL7gNrNr58nw1RT9zdR4FKpp3egUHfZ9nXyH+0Akd0qmx4rE2uARlf1TTZVmz58tNnXY
1zzlC87Mxtkhb60x5YiNlo4kvsXtJoqD4M4NSJiZcvPoaO1jCob+rqFFfyfXmKIgOyMMgYDvpthh
sqe/xDCVeU/oZ4L+GrO+swI2aD1lT0OShGs0kMlp8KgBKWVCeslgasCEB0zAcX/2Epzemu2IbTJt
gkQMG7VGD4kz5IgU3/6WpoDtNFiD3+vU2nld+Zm5EFGAhYVrJcRE4d1jyFbPqja8RGOgYll+6zuu
r7KMtvWQY5m06e5wdyUWqvkg2IccBfSPW0hlMKR1QOMCbCJ22p4x2UKRb7Mwv3erKL1k0ABwNRHV
bjSHqHPCZ/RdRyWr3UPd8CeypPwSGlRwKJQhFlM/b7phm4UN0HjT2iVka+G4qLtT2XXv0JeMO3xE
CNr7xlwnGiLPPAuqDbWOfm+VyldfkWLTL6ZqtbBfU7jTe8tMvvWd11y0yCoPvak9yxttO7dPIYg1
3POWuMB7Z3o/pbtxwUx1BVDcMicdEXc49bII1YurPZixCM89FFjILflDZJC0ajVvbaCRFemOj5jm
AF6VnIGg+ij8E5dndbnY0OpuGaelygr9VLV1HGBgeZ4dtEknGERALGiy8xR647qzHRzuGDt2OFUB
pidO5a5LoR91N+q3mdsi5VVBW+vcIzljfqQmk90GLFWMEvY+Tj1tl6SDsaZqbEPBVbStAudt7UWi
WVd6cz/OiIaWauoI6zBxPpHj7hAibrimWpTutPtEGS/ncIng+sOEH8blMOxD+E3HUftgiCH2aTGV
i95plRMkdJiB8a4LSFLbIq39UYnHXVGXey9zfiUM219MRvd9zSwyUhT7rFngRvMa0cr0TgIhhmqb
S8kephHKdR3zWNGDl/Sce9YhQXh/GdLSemR4PfiCDJxNLLrAVwDdEYjr/W5n6EeFDTy+caPYd2zL
8UMFVmpQMsDuteK5RuUyzdMS6YC5xhp1d9vl6HrHmICeFlg9QAlG8/YyBqhFY2xFo1/kUEztYI+T
Jkz/pmxfO/pEa8iuGvox46XmPo2PHZpT2eNDqEKxqrFqrHmU3UkouiXGUxpPFGMYrHcddWuLTKO1
PQMR0i2Noo+yTuM534V99jk2k4dRZnhyOv01s3USOxUTcDrxYRE2Z0TNDRasrAJSnQTPvQomLBKo
79HpC/JrwS5oNK+A9N8Pc7XWQthEHoyDydRdxpxRs1a1dD4C0CggPZ+19lINJRYuOxi2ljtM30LQ
fmlL1gKlKBOnpDNsyjYA4Bhn0SWzGHs7ZCNtCaL5qvEY0gDETFUR36gmxEu5nni3muqJNlu+seqU
WHg7gBaNZHSeUoOyJp24FA3I2XMcCg6QDXsY/BvVUaLDzPDHh3zErFX/xkzq9zCr453TLsnnZbLk
buu/US1SNiFwRMzQtib4bSGkJ54ZpbYxOgodPQafTWXG46nvkWE16BkNDfZKo6q0840AisB7lySw
QnqAYeWcQQF0sd2lxFmjjesuxKRQiSos61S0E3Y7c3isG3XyFavAoaGZwc6CA7s2q4byZ6s9FTzo
Qqi0d+EQfZ/IATyKGkO2AIgIHbasTzkhx+1gomfmOaOemRzxPByzchPpUbgq+0y5Cy11wLTQNvtc
E/tKM6l0LSes0ejrFG9OYVdIhL1WIcOk+qHWbnNXCoQ0Dt9+VJYIPzvX8clVkLzn4D0PqwpaYryO
B5ebrOWNT0otdnOlhN8SOKqitTjHCvofWqIxAW3dEsRdvYq9rl+LHD1+xtR2k6uh5Xc8aDbRgloY
WnMROBM7IbxiOEUNEdM85hX4jYZ+jpdPaanUrpDS8SAl3nvtGtMqzZOB6rqlPRtAEtb22ArfpVnD
9KHu6Zw+laA1NwUf6rtDq++jmBFqWpcXN7yMWWOdmhRADTFa2QGg9aOmxGLrCQ6A48FJhFLJFKin
1Uq3rfZdut+HWDf9KIyyM4WJnTA9BWiw3p4MUXRbs6XVO0RjQisIEjod6U/dWrjogwsOULGCi42O
289qLdwzKtoaImSPzG28iWeX0jExGAerdJmvlQ0sknIm5E0oBloCBXTLsgswY/qGpk2YsYKVbQTq
iTARZi8nZ+BJNC/5LUmN4h21M0Ta5lFTFwlfxe1WgNaxfyqmV/uFWz6rGZk2Vmgo9PAxTU56dy5z
8TZks8ZdFtReMJrSKjrrW8bKFEjb9IdZj7DL8tm4C/Lc29VT/tHlabMiYtDZe8RkUo8s6JwYxR1q
+dAPKK+uiR9ITvgVt5pSKZS+6VgeUnwaB0ul6VQm9zyTw5PbBdkZXRagpbS8dCqxYfxnu2qEZ1Fb
4VNAbfNcANyPxY94SZFwU3wjdmDUG9Pt7GPmeEzSSuXJShLnJBduMyT8uSbBgGXm9xaU4q0pkKa4
IUPIOid0IBaOc9aRXp/5t90+VoD92G+W1XuHYNnqnORt5Hw4MamH9D1yLxCG/T13lILYc7W8JIb+
VIVjc0pixNaA5To4zlAVILs+gfQQT6PXbjKwmt7ATLUYk+a+Nl8rx+tPxK7VeKwb/U5xOqgsNYmB
aZbUpxn64qH0ANAWmfagR8r4TZ0jzvVpTogTnHFxmtDfMg6cH7UQNpU+cXHrmESE0rAcZvIqAf60
xJnlMCD7IDmm+Xw/tly/ZTl+YJmLQc9m7qUIa1/JJ0x5Ye9Cm9FgnCf9pxgt8zHhNARfoX4b8JRG
GaF6YaldmPMeZtVhUgcD1hxmBufZwSytFheFm22bylHRLvX3FAhJSAnjifq2mZ7sgmEjmaR+RtYa
wSLrWjF4GDA1xSMK2Qz436HKuQnnJIqeMVqRexJjhO44iYyhSRlmEmlV1GeH0mFsCX2dVQYMdqjB
Te3ulCSMD6G7UIPqjuZJ7aX36TTcA2cbjvhYd22K+9H0yviQ5wV1mgGupFni3UPP22qTuaKBia+Z
m6c/op1Y4QOKNyRTGUjWy4H7h8d1Pdi/46T5pSZ2vfMK9yOayB5sh/xSdhkRgAmJgHVQQ01u5ksD
Q9mfobX78JowddEf3k3j2O3MjEd9wrRpK3JcEH1RV1vk2ju3dgBK6WH/mlvNXa/YxsFw6DfPk1Pt
JuKQEcAJ3EMk0aou8MehJAhxJALsVLn9cxV47h0F3OdQ41mSBQW93ljzoBsB/kE5hqfgQLa3cWDO
zcnRM3ubrH6XW9R2tbnGoK4viQW1i5eX8pSwCMxQFMWEHo11puipKNVa+8sIx/JU1M4mxEC3j/GP
GwTdrdq+/V7Y5Zs6lZ0fTOK97xnZumOykf9H79aQeWfnu4gKTuA4zPZC618id8DcCTyIttv9/D/Z
O7PltpVs2/7KifOOCvTNjTgv7BuRoiSKov2CoLUtNIm+B77+jqSrcWn7bt96PxVRLNkuiRQJZK5c
a84x/Ys9wPjqlHJiCbRpEHtMbh0GT7u8Mc+F2BMWPFxNi32nr8x0pVjt7scsn7PrD/Hbv+Z+96/u
s8DAb89hmWWAY2SzN5W9JEIHW1AK+bL1ccrmZClMLkpUhk84sjziF13p178rsrRMTeeJIzUI9z/H
dU14EEwFmofEnXg9TVabhGutDynfsbDt4JMky8gEb+CqwVPQAmpuwphwKDkEu8uSqKH6jVaFJOdG
SBPU9JYaiFIHVdl41SMYtWQdyED4u2ZITTw8KwG+pdrW+l2gZ+miNHxoVzGeuftDmMRHvwGKrNCq
2dUj8iNz4OJOmWLtfVFxUrb0J26WatbZ5cWaep0zS4RZmrMMyWGJRnBSGqQLEvtoY9hwMPcjd4gT
inGbGO1AE3rKf+idHInB8yZ2Xn0Cp04f9FWLcRsEMSwEz2D780swk1GIeYwjiI8rkN/k/nCXnt0J
ev/6O+KE45UY89dPc2jfoEoSnEYs4kB299/8/lUukXn/+uP9K6eANV4ZTJI4HlIFV6Lf3b9y//nV
/Y+hfMNyXT9PTXkMy9SYpwUxZCzsyXKUUXT9PY+OgIlZYijWojOrFvEiDxa713YCb3ePOZ9cznsz
6DskrydMPu8P9z8iambkFefeDI/7Q+eKcQ86Q6UO4M2Qr22SPU36+VKGIe4iBcHqTFedoTHTCgre
2Kg49xGcWBfqVRsNPNCyaaqoPIh7v/SuwPNARrZeTL4Fk+VdqqOwvn8l5FdIaC2U6fHj/a8YJA7b
0Lk08jfBb/b3h6aQAUpdYvxQI/5QmtruLs3HjO5b4c0mu/zWuTTNYIdjWmpGhDL/fOiM/KHVtWrd
hQLViEWciH3vCDMc1JaeEYuN0tm0EelkRoN5MgnBWP2vQOz/SyDm2PZfsneew/yP7/+1rZNb9se/
ycR+fOPfZWKO9jdNV+nXGjac8h+Anf573fzPfyv8E4HjpuoxKvmRzf4P8o7+N75DMwkp02xTxXH5
s0hMMy1V40hKoN5/IhBDa/ALshUnH4PXwOsyPsdel5C1iTvyaDqSxwtrM/w67kKb3qTb6GvVz09A
c5vlaFQdw0ygjb032KTWxdvK0zTGDc4RiESQnkjkPLtETkW6daXmA08YPbg1JgdLQxMibqkvDk6O
C1sxad4dwpQeqKTgRU9l5hyZ/heY1od1x9TG82gml/B71zRswGRxp2jFU9OTGzJhrJnyXszwOW6C
NDky1wE+6Oa0xAxgk3iLe5yt6qWdDk7lIiIZWnVeKuZOGLg0lLjGjw7SpNOsDzi3+0z5SlAYGMZQ
RY1pA+gHzkFfFzw1B9AY+kzeiWie6fEHIVL9DFrMsUg62BODdhJJsmlM549udBaVB786qhkS27VJ
mF96kD0IoZugCvp1WbXnhjYIhMSF56Tf+3HkGFctpzD4PloLh+Mu40vA6y3ciEh5cdjmZr7eHYRP
qhbNZ/z+yiLLuicGrIeoSQ55Zm5acOszhtYmwF6lH09R5RyVSCX4aZID6pPnq5dQsTZGNp6olTAE
rKpUu1QKo29RoQsa13RiDlUTfWgFahklevNruGTUODriklYEy3RX+/WSeMSjY5BeO4iDLeKbZk37
sefXFNmh17rnUPW3erD1BKeyqF2Zujgg/T2Z8biPaUN5FQkoXrSrYmWGNv8QuSpXRXQoCEBDCeR0
7aoxKTVzh7l1v7YawUDGO/aQTXIHUNFYrxxlPMmQoGZ8UxMs554ZfjBeErOA4B9AQQBGNfzI5qbP
QOVTM2C/VjHTu+D7eWbaHuyfg7aIGhopjXGFs3oDt/sQ9EuP7l8RWpuiCXcxsaKaHqCPEwf5CRPg
dmlrRiiT+GaK5MMKwo+yGZ7l21go0wXmzYEeylkr15VQ34mFoFlL+gyy/DED541cIsmIbRct23r/
7GUAJCq04iQ3sFvrNBMMj+5bfxome9OO0S41GPNax3yyjnrIO1gMey00N0Ew7knf/XAD2lYqftxo
QFBhioNhTRd5TU6ltVEx/JpWtPOt4d0t9IPrLgcxnO1wfO4L88pUiqxRDamyOFRlfLs/x9gK9FEG
0wsJPyL1oi2DD792QbxmwzoYkhtBFXvbrJcmn0ro4Kjs5tR2h7wZTx1iTbgFV6uNPypRs0g0q9SJ
dyoyHsUUyLbiAweejU9mKMnql2Eq5ym+ZiBPp4hQbtE3qzLmWlWqF8FZKh7WVdk9m0l7rpSUkQ3L
gfttCKeLN7XP9GbyYHjW+UgqO7nV3RdwV7umny5OOV3kJwgIaK8k4mCG6U2+MfJ6hEDz7EQ9rfXp
Uo9EzRN51fXIDPiVfINwdwsmrWNuKNiyGfXwCUXCqdH7NQoifUixRlb8vIpBttgJZtkxfIi+t641
vkpvsjaR6X7DJz6FrAn0BF9aJcQGHx2EGPbytSUBaxkpVudIG+bxBEszzg5xxFJA53lvWy2pntzr
bdoyzUo+BtNcRtEVbPtSi4azrtFF52LyiFUoI5wYTQB2/cIccW10znUoSLoU6oTialsr3guOtFVl
xTsllj6ZlmV6OjkVERfWAFPMWpD/XaQDaKTx4sT9GtQ0q0we3dxAeWMA8URCt3U0K/U9JGkm8oMF
DLNobqj20XCGd8/yXzOLrBQr/gA6tddbAoy4mJUgWjbjLg/sI+HHhXLy+/zBINXZhn1Cr2NTTkLK
8ZmHdeepVE+FOSsH+aUFlGnaG9/sWDypebxrKgOndnLAfr3KB26PMeSS4J22sQBUX2ujemzbaQ8x
9YxYSpIKZ7E/7CduBPlfaGUEzO0Uor/ZNBwYltq+tNr32h9OA9cmSTrnkoYJ2YjF2g+nJfKSjVys
oprbatLajAN0IlHlZ7lg00uR4I5Hj52tiacLc4RbU5avun9p0+HMuSCcRebwroff68hjpm8z1hAH
uSaQRHakBF7Jm6jWucc0LYrmXeBe25acXS1jp/HMa9laG/bEcNapzbNtcs+zUM1ER1JqfGt4jiRj
deMQHw40/WmGcKult9jruT/ChyoE+E1HXXeO9zsOdhY0FxpBivm1UZSjhl5qqaIT6yKksXbcwzMe
jVf61GDgCx1PlNJA2huNDU5yH6dm8+bG5W30GgYrsfYeB7bE2VkAQ8jWQusF/qm3dzFL7INAmrWM
RsbvtiReOzaD++aV+B2C3bp6QUOwnietuCLSO3nIUfZjnu4brf5KsW/ODN9tyB9ANOMjgSIBNGqU
eWYRJGii7Nsm6nnow26nSSldZJvtj6/ufzdO0bjuU+ADjv0UhbG+mmLb2KWShn7/6v6gmNXf/4hO
jZcNfgK9g+eihhgknt9zgjdC6YZFZzQPTst5BMgwOHLi+uYwxiNj7lUTIwH50I+lhhXabFb+ZL1p
9FaJBPV3PkHOBBm+hZFeL4OGk5PrFcE27cS8TbpyNarRRXO0cDsyJnJxgy28Vt2Ujb3SXGU5ZWRe
TGKZAV7qW6DJWg+85+rWH3Zlr8TAKQnzbwzPj2aAUy5Gh79p6F4hr2G2DHK8bJV6X9AE+PHQchjZ
8+KmzeTURyeshhVFEVFVGUaUMVolSnjKcjNfUn9d3JmXWLfJ8jYhu8CyDN1blWnusmw7dxdl7Vdy
aeYZJpSl5nkzpklkA9oDu3Fi0jkgR68oenlwsQXLDVEpDXqeIOPCnmL9PVHEDoTd0TXJyQk7dS4q
d0Oe3rUtpEKK2zyuWDy4BbKxfU696Tmoxjk323L0KXRoOnxJ1LR5pFdNH4nIcmQj91QZmrCjYAKu
2Ee8f2e9Gs/CzOHF+bPSBwFsRbfIZHYOihjJwk9AzdMPv8R/ZW16wtfX1P/z378g53q64+HJcDEO
Ws5ngCoZxgwZembzENVhUWyZhJ4Z+p59dzhCdpqUcV9SRw1OufzNM/8ZmOvpSCJVw2I0r7mfmb0e
4U6ZPTrEWQXaaZS5XagitwnIItYXCp2ITt6A2588hqMslX7z9Jx2PpFvcalABeUVEMHpqJ/8I/Rs
B7grRb7RG4p41posbFZKWaw99Vlo/bNtRLc63zbDU0R8UGWyqlHYhvG4/s0LATT65xeCyd+maPPk
//LvPyFsAyPzsA0y8pAfvjV0zxaVSaLsXUd9HAsKA7p1joOMtLTmrQYqPWmfsxH3vMbuk1CweuYm
ysxl4bz99Stz/gzX5S3ybOCojmZpjilf+U+vrIAyM8Wjm228liMU8HAjNJ6UmphYhJ8UoZa9NEX7
7X55IwDZRwmQ+l47B/Upt+Kb6g3vRsgCcC8PXWs6BWvdVt6KZLo0bF1GjJpvpAyhtrPTkeyXgZAH
62p7/VrE1ibkBpBVukpgnZsMz2kY79xUPU0GgBk+iz5w8Y6X8zDsnuO2WmrmlRnDqmTz811Ute24
JifuuRz7TUJsuACoriURt66/yuyKxOJ6WRrMldPgogTju5jUN9qHyGRAF9FBcbX22WdqWHotPz6+
VbDM2cNABTrdzOGqmSWqT03M+Y8gMYGQozszcM1mf/0p/OryMJmwWJqtqZb+2eekJ5GX5rqZbUK9
Rjqhnlov2aUEzcrKerhoTbX96yfUjF997mBq5andxWXlfvrcvR67Cf8IFMOm+ZTEL2BP7Ni4xHn/
XLPxrVxT3MaBRW2iOae23ZnjLmkj6c6grk86a6vBda+zLQHvU9o9e147H/Ts0XDkxaBSkCbdeDJ6
n4OE/ljDLWvQBNgZwRYtW0efPUysh6gd9/Ln9i5EUQVVo70xKUDlqSDhSvDCdKfpA0FI6hy90aXj
VEXXe0lDi1QwKHqgtRG9cb5fE7t0yBAbRfU3puqUKaJdeDaRBYMmFrpTbKIRws3Qu4zwNYTxJuaL
gM6njmGgStB6uf7BB+k946z/rjUtUcPdWYdnmLbBYyaGS+9AwYqIUuYIRgVuXHWssxyIAGobXyqO
o3kS3WTR2hT9OraSYzrWb1U7vkNSOptZxJE9fC6rbYTDpA22He9xYMUHoaaH0DWvem7BNN+l5gi2
L/4AtLghh2rhBu1qLJKblvg7B8eZcRoKYxOO1mZk1e5kgGDH6IfjHhXLflwq3K7oDe7npNze6O3E
shvuyuxp0Nm0+D0AVh49W0qtcxSwUPG0bg+n6N13zSMJvv1vLm3AzH9a+UwUJo6GAARC86cleHKU
vDQVI9vI45s80qGsvWoX+KMEOVsbJsqb7Der7a9WfYI82GxdNCvWnYf+05JW6WPkJIRObizBgazm
YJr/fkv9xS3r2BoBK/IRL458ET89SRSWoklUNduQzYbMzKpp4iTTuRqQTzJuQ004Q15VPk8TtQGO
8UFT93UoPmSVXXkToFt7GRne0rM02WnZeIp+FBx7Ot28OiyEANl2WNr2NTnYcMu+uTZPU3bigGga
wo3EkbKcpcOlDfRLF7NUV5UIaLYvizFF8gcg1SF2m8+/9cUNmeK+aRArQeWS5zLHmC6hZx5FYW4G
g5K8zg6W8zz1w8bioCNfpEUdUtr2cTTsM45ALpll5xavBR0GNGtTNJyEER+IWTtrjnUN0mHv2vGB
FPoDwykZ+7KXxybwSAd1IoePWRWXx34KHl2f1kdNv0CvOCXR3ZsNXf6mtXB5fXhcLS6JmapHHxbb
hTJyJonEoRuwwyBpByOyI2J6I/sK8ulUktSRHlvXzG7PaU0wWOlc1UwlOaQhMhXBNq/FJylCruAm
57XfLKPqLwocLjHPhHzmAGuzPmG/M3ioQ068IXQKtk8C2ed5icyTOAU09lhk0YKr+5xZ5VwL+YyU
IVr3dbGFzvWie/OEQN/uWHHMQ6G2b0372Jrurm4uVo6dhhO6PLp13alOh+dQCR7AGT6UbvzFY6Jd
gA2YxSqD5ehtdMUtJjuXLYu3tM/arRn5q5zGXwbPBSnKNi5pAXTc+VSjsqjALfEMLOMoV9Vy6t5z
v0buXO8jv393WPlTFjPHyA9mwTON7k4xybJzhrVGc4HuHfEez57bPWttu2itYZXmX+Uh1cGLVykk
hk7NqqA5QhIXo0OqHfovSEcuZQjb2Pw6ILJAbUqICecSAYGXwxxegSPCiEBrd2ZVP6eYLsYW0RZF
kFXLloVx9WKo0GCr8cqu27y/2Ba/MQqnA6zqp4IWXeN+E5byTO3eLP76g/7FKkbhJv+jAZHUtU8f
M/RN4jb7DskKw27CfWdQ3ehr9giuucgNkjhNe+cXwW+uLzRBf14+XcpndmgSZ1B5f1o+S9MYkSi3
2QYA0SVFjyf3ORQgXdIue5UPI0kPft9g4+GsQsY4FmMYzhWLAI0XOpw6NwoQl5mk92XQvGWRLWhr
VthrZC2m2d9sGilmXs1kveTSKHWGk+xuYMu6dqRhSwCJXDL66EB05bru7DVCKAenzizxqMLS8T3w
7WOoGwg4iP8aKwTNycFK1Ytcd2Muuhi0bZD1eFEsRHfLOk4PTPcXTN2eA4oe6om8nN51uRllfJqx
+WBjrewaccgMzuNkXA/JuE8d1g15DweGuMnf2ZjUy6Splxg1E/nPi1p8UxwUiybHPr5XRIQ4OdVS
t1l9Me/JQscZ1H3DZV9zcoXo3ZbJscHZZvlX+oHSFeNeZYci6FRmsSHbrQn2L/2Q7RC3Gx4zKvM/
8tJbd6RkYgpmmvtRJfGq6dODbVJ1jNP0jije8GVEoTIHr4nyEK8Rd6Us63CK3SaU+JjXH4PQh5FJ
/PUsLLXZlEAN5bgbi2Q3onIOXfVQJHRiY+fYDuLWjs5Rdq01+nWy2wQRgsm8uZRNOM5e7/KXZqp6
1oV2KpVopzp00+L2We7wEfdG31lHwHwn+Wc0J+id8cImu6olOpJ2cjfYh7AWCNURIUUCjZsPa69J
zI1cfWVnLee8aDbdI+6V+yF2bM/u2L9refwy0ZzBx/ii7OSq29IkV/34ACF3TQ7pzUSBrmUth83w
Zpq8KsVihab7mnbjfPRjayWCvWVZV9lpSzHqVNy9mWpd2cIZObN9UF0WIck/Nvo0flYyXoiYvZLP
ucx9HXnz9N6FbHVUE10GxK6Ld6FHH9GrVjqu5sCBvRGsZK+taRLaiyWW8Q3V7a4oxv39gmfoIctI
BFuboef9ZPUy6QoAJF/K03hSOEcvaRb0ENEU91u5+WRmwwnSOnaSMBi8qwp9fXnBye5rzKZaDJwd
alxtSFQYQdBeqJ3ukkDDnIUTO2nJ4j/BLy3pOrMcyz7hVPjf/3rV0j6lUlgmwSmcNi30i8RnmIb6
qcpPRiMuddNKN7UzAlrljZz6reG/0uei4YE1biYPo26bPtDGZEbTw1ZCzUPvWV5YNdKKGZqpcNZg
4MFdmzwnCLXlsn3/AY7+rYwpcKvoI/egybrACq3hyOb94glvodpuMINdWD3QD+qXyM0VvZupAJWH
SNF3Zseek2HSXaoJ/ouhHTdGSdKu0ban1OGQHugq1LKCktmdDlkeMeami2RP3CaDnVYrTS9vReWF
wKiB+To0NaqcXmiT09tUjaKfkSrG3MzG3Djo+RqhIp3w9iVuxouH4bLrPtTKKOY5N7hcX8LJ2OZx
jApOnctV3Tab/VJncZJrzgsCvyOEzVlehTcVc67b9RdcCM9DTFpFARlK23UImOUenkCE9I16JcUp
ZU+pJ/fdNjl4XJHy/qsd70UzXjrmGkmsnuRPk2VSoMujcbQTj8j3lzkzAXlVCMc8yh/i0e+vaC/L
zoDCOIEB/k6eNFASnjVhIzIf38eUF0DfPh1xxHnaalMVVEF5+6yCx8fITWgTSGmoL1mB86j+SJr2
bNjDSd7QjfOP0v9/M29+A2YxLFWnQPh/Z95cvlcplfbPI/e/f8+/Ru6mI9syhqrhhmBS/k8yi2P8
zTRMRCC2SQoWYBae6R9Dd+tv0Fpos3HCI9Dm55m7/jeHPpzHv0AaAKvi/Edz93+vSWAAWtRCUF5Y
URym/5+OPq5GsRrlrkXrwHt30Zob0dOk9cMsDhjp/PTG/KJ3acgf9hMCBgWBZvCbkp9D4cX78WkF
81tEs0Ye+Jux0sRKd1tyTeCPzLXSIHcKJIj6R12rW3oKpToeUNtdS2XYwhPnhNSlX1MHhGyCYBJr
Yr/om34hhhHvlkDL6mbRK+Pcc5EQdWvbBr0t9MiFXvaLtqqxiQsX4ZzjkhcYPeSBi16ZqD6lg8Hb
4f/861/U+fcAIZZqflHLVjlI8EkhOv/0robw/AdDuN5mDNiG0ILPDCAAizay0PsC5wAaPrci/R3r
x0cSGeww1UnFNYQymts5Kqid/XRDVN1HaqYPSdKR/SDoXdmVtRQYNuejTYqhjreQQY2sxchCaUPM
RWtoUeZWd41tZ5v4mAJTX+J5PzhU1kkML1I1lhq++Z2iq/nKI7XuPtbAre8ylEExPS+wnDANDxdJ
pU0zxYEGi1uthpLrEjVJW3bmyXmJEzTXsbTrGSy9DXFAr1k0Ym7PwnTuepC5Xezrsp/LtzDUj0dJ
Ez51Nh9AWBs0cWbaOH0vk/Ik1ODDFlAqJxG9FPjg9X6gZwc6ejGa4kte5piLve7WlVY8T+2kX/zm
s/rT4Z/PyjH5nOTGyh366aKEQFMYaYPbLwxJGtRKQNSG+IqBCaf8gK5VsEVVWUvVaxJe05UqLNiq
Jybb2tQKcTV+Syh9EgKcMFzUb2QlVLgQ/F7XF3pEOGRIzplVutehtmHpmzqFYjfO4jBOcaYEa1CC
AwD9JgDZ/qS9Iae2Fgw7Pyyk+wQQII8vHcrzOOe6LztlWZGMs5xM71sSojs0qvKaQI8w89wFtoqN
1o3aGTDbfaoXl7bPTmnOhefQ7hQj5AxNfK2t7IS6AunFLu/6LZ20ha4lx9gnbUrHRefMk4HGoFqT
O9KRjc3/Acw+n6JJIUct6z2pWq/OAF3w4cdMJb1x4ZjJeajFB+K7HR8UwxSumN98Tr9YO1zHRlDs
IrWzP7dVa5NSYnR6bxNRDSwqFYiKG1jjSjNBluovjSmuf/2E2q9uYteV4w7Oapb3uatqdVqN+YFn
NEi6KWwbkziddPoGNa3P9o3IhqOhIJlFpnIVI1dwlPMJO7kulm3mbqso+KiZQ5fBpmu//PVr+9U1
i3zR5WoxWWI+B5TpGoO3VJFZmPoDxJdwTXZ1Omcnq8GG4M5tcxt1BJHp//HTmqrG+dVxDVc3zE8H
WK/SsVD2iruBTf8xWO5ZLVgPQIx81AjOlwH9MlIazn/9pJoqf+ynbcPS+WsHUiZgs897VBzQtOu5
cTcqJGtiMR+DfqhmYZ88+IXazZ2CRA+zE6h1X/3aORMogwd90GnfOOqHpnn7tJu6OQQAVv+Qw11M
QlnMIuOrAuERPybRvDVmBjTPMd50XkgyLxJbLBKbEJmagXkyRm9Ut08ZnYGs460eHXyTAvYgXTwS
4gcCPxIiqOKCo2ylnmwjB3lrow0XSbpFblfPAkO6o3DMfQ1G0LeOzMIxwqGcA31EY2YgLnWr90Z9
FQUeAL/tHz2fQaPlo1aFdf61gXgkLF5ZLxyxEGUdsywK0mJd82Norb3mEyp09yOgrFhiPWpnBcPS
KCEGgssyGaYHM2AzwHsEY52PrSgx7lHUo1Cw6OCMZ6PLX1tN/n/ZWmceyjDm7QmaNQ7QbeRhMufG
8z3eXKs0rjYUFQH3e26NTj3rS6KhdG+luqHYyFi2vG3VGdrunJi79Ef+4vvwf4Lv+S/qCDqzf27V
qarGHuvojmt7ZAlyyfzUsfUJb0O2Ug0YmjmG9MYqzrpHpF7TWiF3bt55T65KRFuoFQfDwCGAKfQw
wWeZJWWwHQfQ5t0SOygpFCo+cN9VN5rbA1FOY+QvMRsRtQoywH7etynB1WobPOS69trGTCn0FBdi
smpZ0BdNi3o8NDtvljEHnynWO+3qknnGBE4GCJDl9sEiTRp1ljsWrHdnjk2btKAcDmaYjshXbEYB
kbowLe9brm6rEHFW3perqNOgudfNWhdmdcgn8w+hQP73/fE8FCgEWLOWOZdTLWgJTC8o8h8IAH92
S7JD7AH1N+Q3a1Zo+pXTSr9iBray0sxBkuiJZRMrCwt+BFBvSqxAS7fNRMRSq0FxyLJ2FXbKm21b
M3hB49pNjdd6yr8A5wP4UVtvFSnZOGKjl5ikj1kZSOCdsoh958ElB2Zu18qxnNrtgBRi0TXOE89b
z33H2yDw3DapS1JR2L8YMUORLlqSahgtbNEfqjFuFy7vkJPwVpmXpk+YJyPDykrrYyyJ/SCRd5UV
FRTqwosXtsPrBpPxFFJYI5ZozJmN3Fh4ccFxXOd76XoMvs7uNA0L3qtFMuZirioW7140taiuPHy5
FF+F2A5EMswtvhdc73ijNMOD4Uk/ypjI6pQgZM1f0ODoUOeELvikkvA8u3us6yJadVOU0bDD3xIb
OQn3Hhk9JZcE4Aj6apUZrfrYoAQ00mIuRIxuXuj7KrPUbSE3ZyNKcXqHzRKhQrgQWnod0TLEBDle
piB5ia1yH8XFNrZDHVnpGKBSCTdpW26S0ligiFn1DgR9k4thzMwFhLmWIncQXHabknAXru6cxO/R
e/ICG3qD0r0ENS2LQqteU25XJKjGU9g7yrar8VvU+nTDKGELfgxbib0ufPNildbRVkuxJBdQYRky
1hm4AhZZIpCEHqDPhc7jWgSm59Erg6l9rHW1DFdCKpcUr4NOquPkJSjVhtyYpa22dlK9gnzMXhoK
gtQ9BVOyhMAEIqKWJ7SvH8Nw3k3OYx4V+yk0HvHpLAtFuTG7faJonbHbOBKVSvU0pMwI/e5Lp2fP
gcrnn+LM3FvgAWu813pHhWpRreRWka6yVnkxfFZm8mIfPRMOQB2FAKUi6X3ifnIZmSpdO8fpSZ9P
0R+mqiYrT+OubjT4LZhq5+Vs+GJw28wG7IqFD4FQ6Zn+xTFLdLouy/wLTqB6BtAEuVM6YsXxkVkO
iXHzmh1JmX/AeOy3oN8UWiVQArAIJmX5kjHPfFr1XngoaBTPXCU7qEPFJBedixNeRNp9R4ITIdLy
CYwpjjV+VLv80pTt2av1rwJtcTntyhFGRoTFDi4usTRNlcXzyenfEgt8YuNTdDe4TcvjNDQTb4JT
zeKOFsMoDUth+lolHd7vxLsJtwzIVxheEo+wlNQx5raR2jMnh4CfsNRnCrPgpoKQNHahvgwEWSIC
d6Sim2KlShsPOVVd5p97hdAYiTLpaty8hZ58AXHM544jTu3Th5QQcpKQaNRQ2r4hfmF4EaviqVBI
eXAwMdH9KKEj2Moq53Qg4nCjDE26aMe5z7kRN9dI/IpuY2wx0RnxM1/dvr77Up7LUEdjx81c5Ayc
SrN5dbzsSWmKR2E08SIjMRBpF3QlJKpljdmznpxXHCzY3TJcf/gQWSMn6Yhnkryu3XbrNmGCGMnM
yGSKb37EtM1r5v3IoonWIgto3U9By2hj3QxmuNbC+OyUrKRxZSPbbGDAFX6zKWixLRuhLptOhkw7
prPsWsOglATA0vevhTdaM/R6IE8nTEsatBtyEMWorAGvRTPhjd+U6Ct3OdrRuI8XluchD/aeBo29
Gubya11Ua3MguKohF2/2pFaYl+w6XYsygvIWjvkiLIiYKVA8q3DwVDJT59SRiJXbemZNxrXwzC/E
iepF2lLgsW9GHXEAsLEKI3iHmNklwXtqMsBJS8S6VFOvTZGSHJYU8aKwegkdfFMV791PIzLVyAQa
feUibFqmjpZDGpoTIIMIA6msee0QUKUsL+iJXMA1A+pHJ8FZ6i1EzzGSLnrrOR9xTAvRcisJ9s7f
eg+JAePcZZ8RuWGEVz+4IkxI6GfOVNRY4HC8tVYMuPpCfXP/3n6MggWislU9ectxSKyZ4VEa9JpF
mgcBFyWxkk7QvxGqp8NvR1/bxQqtA3Q25CNNrwr0NahD4SbzyCUd+PcM4NDYiA+kDkxREoHBa9Te
csT0i1K1lnppakvVBHzEGkcvQmWW6Lr7ofI+gN8M88nNudWC5BIWjRy0ABIog1diSqTSCRt1/6VR
cpWt86oHmnVVqqc4Up/Tnik05lFlpiuTN8eMTN1apekXkStr0FPEEsbx2u7cYWkVoE8gtnwPYwxc
7XjLGvvU90oM8BRknFIMV2AZDw2ywy4jaxGAzzy3lNdx1MztIN0WfdHRb00FWh1GLGwDyaJ1zJMo
9nqTbU1p9FE4udbmykeWtEbkWcsDIPx3+WBNsvOepx3QCeuJcnVCDYwMEo9USjafzIgb0pgBMSjI
u8byX2rL+x/vD4GN7jKNkYAgXCEBTbIzOuIMxoxYoDtW4Y5Wskvq74acwHGARUDs6LSL0yiek0yj
yfey3bmNzqyROQzOYib93j5wCUZLkuYYSruaKLNL5abRKmNosYt8nZ2jZ9YTOmE5E7G2bnGkFxYE
k8yAaqvjjwXFGEu/vUhfucTZdk1hoNylx94GVCMWmpJSScVChbiA2XBV1oSFBgq08io69VOKANjN
vltacnBChp6cPaYxOPn+cKBMGuaeE5IiV79mtXgBrLVP2/x7BfeB2cZCc/Wb29pfTZhWHD87UCwg
8L7rSXDSG3Wu6ZDGcxQV8xgTKVUGiACbfb19JajrOzXUnqkFZYoZLmJ1YuujGeaqxawaiT1kUM9i
2vAsU8SUr/DSr5z7xp0FTG/XG2227Jyan2praQqsn9tVz8xthxGRMcz6HmHTSrivrQ/+EiPs5Y7Q
aiSJX/BBk2C1D1JuUSXKo8U9puv+kPWJslMjcaTu9le+9BxOQMbMpLfWNGnKXaUKTPmYQyElV/k5
Fs17LU2d90/3/tX9WokmaNDR6FNnG0Ebru8JS/cMmvtXrtnijSztdBmG+Csr72zrEJcwuH/T8xQB
hx1uyRH5EsR0fxgTX1ASrTPZ0FBj8RF3/pkD08ZMiBKF6PCgN8Er/fxoPULCmVoVJf7A7oaDlBjV
Fn3FSH8nYN48j7qmnXMTbOOUIi7Kw//L3nksSY5kWfZXWmaPFHCy6I1x5jw82AYSFJwrmH59H1XP
Ks/KqSG97w0EMOZuBqb63r3nim3H0G3rOgLgSO3tSbr56a7zWdcwRR4C12i2UTLAFmksJmyZB0ty
/MysjeEReXCg2+/8uGE86B0crpv7WYmoYn6eXuS/kRVzvfSMX8sE0bTv+QLCRpbVAoJOZMXghiHm
JWB62Qd4/hdwy/vO/02am/2gSn96kkgW3Lb18eS4lTiFjWtt9JRbTny2lfkrjT9xbu0KL4X6c1ns
vMIpwMqCMkqV8HSZy6iiD51Zfu2kZFwL7AtXc44YvvjtAqjCBn/2UdRs8v6elDtnOyflsrFNM91n
wnzO7ZAa28yLAgCkEym1UcPd1U+JVB65HmLnJWo5s7btQkDUWGOSFhbAVp9ekm8/kgKacXtmCJdn
7Td4Ay9eX5/y1Q22IMJPpN1+q3z80Nlkn1Xe783ObuUIJqwiHWkKgfilvj2fAuqpAnkpMyh1xCyS
JNZO1TF9ae+r9DBZVA96UbV7D5CV268g6czQo4xAORqRzLTNa7M8Lx7n+KjKinOTRnyt5UkE/c/Y
pyKAAB0kt0IpThQq/Hz4FIctSEsqHJ7ZfLRGCRAJfTG/4Iy81Y53JeAfoDXQuRwGTdTcayLRA0V9
4p/yDfG4TOdmuI6IFfd696RcaaDpia0f518FOwJsQP3RNrmV5VQGZ695yCNCKnFyYFSJ52fp0kiK
pbLkFs694YRPJj1GwnEZTdOtfDYy2nNLRFVC8KsEOVUM6IlfsjF7MmJqvfqoK5Z0X1nmBFyC0cmM
fJut36q57qYIM1UhpOg5eKSToMOn4kj/wSQeMvxQ5u7AYcFzzNo6DigANRDf+FNE5DKlVpWYoPKe
+t79UbbUhiKoBRSSfmU0+Gr3JZ2g365pdNA/aZYD0MJ9rwqVa8I56tUQjtSnNcU3xrYNA58pvQWV
quOqHrA/mJU6wPezKF4wENznDdX5qWEuV2G32ZCkApJAYtJLKusOpMGpptiAItABOcsBv1kE+1UX
t2uKcVS2Sc6DvWYWVHgMHyZBU4z2qZIV44U539sLheEGzszJEqWg6FRQNqq88yhmDOtr/jVxqcJY
xm2yKEr0eXMpK/cZ8mZxoHzP7TgNrt1sAeEzEJrlU0hiWDbsBrcWpyhG4DlkIP0kJy0cXaZf9dhU
Oy9vikM5M1OQ0UL8xHpWTf2E1gOzgnbf1fFFJMX3OSmmcwG3bFOG8ndlvgp1AHsphTUjKkhxj9dN
HzM9rvkjBXUzqzef5jY4Vg7VOegJsC68LKcuRMmCA4/6BSkbxVX3ZEpEkpRX2M1z+CEr7ftSek9D
zGHLAGooK/Aa7chwBx2WPsakW8+Yt5yDFRMen029vTfH7mkY0GilDbo8yZV27O8cLpUbMwNjE68e
1TDLvtq2a+wo2Jski9l2Fm2XCXS8OVBXM9rzWtAaN4EJcpEZfsRxfKequHFxE936nE7JJ7PipF58
29iV+ESjaVB1NEbByRSe/dhLdyvnM99w+NW1Rb9dM+ANFkr5lh7fKXcpkEZgkAyuKaigoY8YlDIR
rk6wu6I23s/Zc+ED0OvgawfDLnbXMxP+WzSjUjY5URCyMkpcmOYM7hofbWE8JNGpgnDRdKfetLsd
ZNHCnY/AepoznYJPmSuezGE+NVSkLBuYFUVspGVMO45WnbI/PvqiYjCWQH2b/S+9VdLoKNdXXwYn
qwq+TaHxoxcqT9mCwG0zguvgSVgMC7M8oxRFbGzP/AYXDzJxMDXZunwNvNmATlScJ6e8FZXFvKYm
gjAqJwxG/kBEun3yhI23qSbHMaMVXwKizZ7GBtJLWWU3GeX+Ji57yAhmciXt4Ls1lp9FwmQxCxWA
FEtGXnI8Bma9i005cS/yPluxhME8dPdG5HZHSrb5tZJ5tDPwNblinBgJF7iYVoYpvnjKXOqZm2wk
kaBa94i5fsXS7khojju5p86cbmKFRdeLxOzG6i/bfURZE8fZxRia8Np3OOIdI3nu+Q8wjCJTCFyu
IdOCqneQRFTLots5XJcIFDdN0BPOWqlsX5OQI7ajNH6wHEKgizGsqC7C0YlpyErkafTqgr1JsQDU
JuLHejaP/ox7fzUc6yKKAgMxd0zr0noJ+EK1phfIleiYcu/ev3v3Y4CszHFBtwpl3n9/QoJXpea/
7JOcOmHfhIc8cV6SEds0edHdDNLZhs5jKxbGSJYo/UlKpkyNh/PI7ci7mhF/qOGujYkqNy/vCy+C
UkQs5gLwo6uveKH+Jy3m1/8PDMAB9UNL6P8sSnhpRpH+x+5b0Yhv/6JMeHvjn8qEiMgYF0+/F0aO
57m+6nD9CQOwTPcPVNehQ93ZDWz/r5kx3h9Y9BGAo0aitx2oLv+g/t5//i/X/oPrNr4knyQZLWj4
70gTaMP+rfNjRogiGOlZWCkim+7s38r8kTnUIo4745oTJAnRmYOvZr6zHdEBqvv4eUB5tzGG4TOy
P7IP1/iSL8NnWRmP5RoH27wDjJPPPe0hbJj2RBq8RQlvv5ZMP8JkfkwgjAeZ5EpLrFYfqgREzF1O
LXcGuuxDkxIWZ+XhcYkAto7MmNqmeh788bMjIfkzTNr0Y32fLjVVv/DRcopmY+JkOzs9A3HEmFta
S1/MPngBbPCaS3k/49MMWzKwS3c8jNV6dWtQxfGiLOw3D1zspkph1SlPi2kXz40gXCuXyVbSQDeY
95jDM10gIqdVIacdodgIr9n2ebkv7cW7cZltaVjtqOegpTbq3wQ+HU2XOWND6Xzay2F8hBOnKnwD
tgWYTHHzG7Q6cPkyazfCdV9HUG3zWHw0gsTZ1A7f2YuDDZWYJ9nQzmEMQLk2sX9Iy8UJiE6y6Ozn
rkRF5XsvED6xYbZKzTxGu7A3vgok6G1XfxO7aaJqN0B4t/K+39oOEXxFQwjs0r9aJvIqc97RhlCO
iinf+tnMTcm/M4KAedTy0cynu6mBHQCoGD0qX7fgVxgM7q1WPT22pUEmuB3XtMzTU2Ge/bx9FvUC
OdsOCWYobpJq2TacmekYdvatWxl6GmsmuR8WP5vysUi8By8ZX9yRHHM+41Aof+yYZf0O+//Odkgw
SKakAKpr3McFsMnMW773VXEzUuQQoOSyAw7CMntu/R8mCsy5LeeL4EdY22Z5Xhc16ZiKffQ9ZCZv
tL0JLjzGPiYf8cJu7Zj+xpxNZ4/BIWjDLjhbLnkbBkTK3gLrkJbp6+jM4SntxV3R2u21xdPShLjH
03I8WdIrDlOAmNcbwCuzMyG8FBzKufWpQouy8x0KqUlY3Hw07QeL0p+7PA1AY07ekN47qtvkBLG/
Taf6cxW2n4u0WJnEfnSD4lNbtOW2mNxpYwfEd9f1j3XCWYwguSoOYYFypHNJhAcOO27W5dCK5qWZ
/WdZhaQSuJSW2/nSM74Y/IoA7yR+9L3h3q7vAwzbO+7czzIgdh2ipyejYuM5/bg3oV84DZwkSK9b
RzgABv65GPzM3TU1X7EKUf7A9Kg5oef1cxRS9rWsPabeX2PBqKwIYWfIsssIXaNEQ6uGbqG/h1e/
taT7pXMQf4uUwVcdpPWuhU5NJtNTKSZAB6bBEMd0fnZTT6F4JS2iB+7gifrQ40m4OJktyQnghq/X
3h8zOgsqKmUlMub0YnTJl9Nrg1pTF2NmY+HnP5/MyX3ssE8yL3Tf1w3ZertqBKf/9txfPq4CgOm2
Jj0BtOSXZRZQncmE0ltgnwQCnyyHVm8rFMkS++ydKgg2gEZpFg+4mcMx+xGYPry6ERHkCVjRAS4c
LaU63ZJCihAmbxizM80GWxQ14pLQKnhbm532cV3psr0/pF8Bz+4+W7Lg8P76TL1Jv2zlXrKTHrUi
o4GYbocQ01tHHisZ2MeeHgkqJvWYqRb6JXpRJzF8evP4/sj7q8j65l0Z1CIubgx61DvfPknoz9MP
kDPznEQTQvieo9ubmpdh9OJDUWfuh7kyyJc6tjMQEWD+QUm/cExC58vcvMZytDZRl4XHrgm6R2uI
4bxRzUdGMB3HTuTXeWo+QE7p70ab4rJv1fe+AvSPgo5J39bZGSdsPdkbaoPy24LbMSt2kY3AadMa
eOPoVnlLl9/LKnZvyzp9qDKj2dcTHbw4kEQHyDK8MJHvTnbSvA6hMeNvNLFctyOt2zbYl1m+FymM
ePl5sSKcpnRkL7H83NNCID7ji3RCptNGL4/Lkov7phjOBXqvSyuHb9Qgg5OBFv9Urc13d6GDIrwu
PaWAwF+zKEZjFRQnkWE+aw1yy4ww+dKt4686HYdnX3F47AlPWjghHUdyKusxu8imxpm0GHSeRYMn
s9hXa/oMuxd6+OBjYEj9fE8r7vMkUgjfSRfSC+GGO0BHT8EpLz2Qkaeeows+HoAxgNvDxaohfK31
2O3iRCBhoqm15UqymRJ6GS7d0aNvx1edD56rCEdyMjscXOq8Cym3OFN0XvDCVScd+qwXMosfpgmE
tY6lfgv2FkJHP6miYDshCneHgTMyCIgAK/OLvyh0Z6HS2OWY+TvQANTLVC6WXsSg4i+5zrh8315b
0z6iZDumS2PLrb307UUvqBOEpDdwhBL6pfI6F9VZVLmKrSpv6twHXejUa/qx981Ath8NlddoBnyG
oxIeVx3nuBLsmDFWwLVE1mOmUh/1s65Kgsxsyu2VyFQ8JDWbtl6zM+UtokLVwrOcEDCpWkUC1RI9
5dH3n8L9mo08y6jA1pmUKqJSqoXOcrD+uYkNChFbQrJlhaWNeodKeXhb1SV1vW3MoOnyov3h6rBM
H1ivCvvkiORnAFoIUaNU+ZqzDLciDVSlY4YLkJPCqfer1OmpOp+d/q1/7FRwp9rLKVGe/MLtafpn
hLjey7r2/Leoemopv7zVbPY6p1tnkeuFPhDeN/Wa7GgtinYhpVrtdx18oRcq9vOiH2urgNELldbk
UPndq973rk491asW44aSQv/wOa4JXQ4Csz2b2fchAdsWq9zUQiWo6l/0PRhDqKTVUWWuvj+mf+8E
0cnRI6RVl8TfFzrR4n1Tr+nHpP+la8iADcVMO1H/pvpw02uFKp8XcRhu9VH2vng/Bt8PRKyXZ5MT
6zgZKos2oT9XqHja9zySUsURe5qSqB+cM8JtS1JuZwVofNt3b+eozsPVq5APuLQV6+59x/091v19
HzojPYw5GE9630yZGQAK0su3dS9vfwQ56Au9Y953kd5jf3ssqKNp2wFC2r6frW/xHnrf6bNZP2Mb
aQyNwvxITvU/Tt5eRRPr7QGsuFIkB9WZYR/FDZVjrU8ZfSqlDvGteu39MStB8jDY7nHRmckxmn+a
u14wgGWxCB/RnTT93NsL1GNNAuVs8kbCa0yuh7q3Fvxz7W+PGX2X7DC+uCiDVNZcxszhEKjYZ7BF
/TUiCdrWF46JmY5eg2Jg7SXJ0XoXEujI+a/uYnqz0lnTehudo38aIGbpU1Cfko3OqU4SiyulR3r1
WBBj3etE67fr7H2knGZ63UHUtwFLEBN+pHpCKhzbUjHZby2iambIp1/Ykqdd51hB9I6usatiVK2Q
oupFrOPX+y7m4B0LZiAqjibyXN6t9/RftoFGYQkvTQae9ZJSgP3XABdTP0hZF/C1yA8oLP7cw56K
ctGbek0v9HVbPxajv43rLgJq/4/LZUll/M90l7dVAmK+1FGS5tuCjmik4gR17Lm/Fk11egtIX/4S
oG4nPQEdMwGZi8X46KRX9dt0Gvz7Ju6ZYEWaZHyf2jZNv8cU74+J+l6Txb1Ir70v/t1jtWEwxHx/
DR5ffpp/9xELc5U9fLvf+mNK/T5yQbF1OdnxL2/7d+/922NFSr6KHOgKZOp/1c+SSPwtmLEQ6a1m
oRkxEMhp9eKnNavbUW1x+rgJNyC9mAZ+7vfH5lydbLZpHMyedu4yl9fKGKuj46t9od+RrBmr+i36
zf/uY/QTf3lPtAZ7L3dutfryae98slLil/Wr3j7u7bVTC2kH3bF5tRySifTzeuGr//ft2YmEU6rL
0clwWy4Tw8zx1VL8k9zduvk8+O2K2KOp+9NkkQfpgzuEnAruhlzmo1TnKNyn9vKW1dw6KrUSFxTI
tBedwwwMpwPdoMYLqc8/g1Hgc0+KxV5nba7EQhzCdiZ+h25rTGdu01dZXN9WI+7fQuk1jfY9KRvk
Fnk4ejuPKovLBdja9xzdtxhzvd0Kh0MoXMUTDmo8pM74s4JYv9d50jqMXueX680/ubn1axhQo1yZ
4O1cdeWZzKTmZ4sv+rvoh/QX0oskt3zcmOVRRN7SngY1GNBB05m6NUI1SkED0hXWJFmDGwNTPZXq
ZObklo1LjYyDxHt8DAqeqompem0QVXoZORCVOMErzS8edlG8qwgUdHi9XiNpaudmw3gS6tKr41f1
Wg/FVdV1T29RsurSXujM+jfIqdqe3ZKiEjQLl+QWAMnq+gCoo4XQ6rn7JIk/iwnt6ZZcVu6I6nLz
tmZ6yQU13Vw50trnajQEXqi/6LWOL3bI5XiXdx7iKvsuVvfZd4SuP6bjro4xhLdqUFEhx6PLogZm
DXN5QJOpITfhGFe7fGAaN6fGIaUCeJTlnJgELXI2rkby2HkNWSD6UqpiRD1Zcz19S24VNoeFG9+6
KJFn6RHeaVLPWunisKqxxrVtrsd6zN/y7nU4q85qZR9xX9Cr+kFzSg1MOLSONJv5fVGFeXCUQ4Bp
lC+nF5rtLJI62Qr6PxQpvP6wGMaT/rRJDSn02vsiUUN/eF6fRuJ79/ozSn3v0qv+glpm6wL/BCuC
A99lMnaNp2Q8pU6389QYXC86fajRvnHycjmZ5MQhclbPGo1DLqzovmnAsT7awqgiOkxvezpFLBXO
yM51vtmTfa2rhBavPvj0AgQmvJOqTn5T7MOyQ5mTj0aMJusuO3eKbBzRA7qYYBqY7P9zu6LyrlnI
mmysic8NuOoK5QJSf4ae8I6zLOOf8+of0ItBIEekgWALni568397LO/p1M3A1ucbOsnmoZuq+X6M
exeh2Z5xDYUieL4R1J2DrOhSCt94mUKZk6EWBwcEdj7OnqY+BnVFTI+sFFlMZvveDOWjVT2vZh2c
3Aiicdu9tIMMr/nSfJBuHCOwBCcuHP+LbZGfOHfptm8kXJzRam5lcmrj8I7hdg6q03Sui4WWM4dv
CAF2P+MS3WeWuy1D5zGimvsxzNziXEwtDvEpeEbBoKowAp6xCZa9oFC5oNA49bF8KmKIj90QwCWb
p9vk+PFpJnLMaGbvkCXmgoOHfMyA6cc65N3JD1JiOmcHf9MyOGd3KO/rmPxLYu3qo7tyRPudP57F
OJ6ihL5z0nm4sAN5ywntpRS8fpqhUWN3mlfirmYkJga9ONszSYSw5wcqW921zx1A/2ptLLpfg1OR
j9INIO1SPcgFTl0YCxZY6pxb2Vrrthuh3dYelJA6QSlixIQ8e6Wb3ZdlReGT2Thq9a0sMYzDHWhO
eZmSMdH393IKHriczR9QpoSwDyHSgv2Fb16bNAcJB4OUT0ommXOUQZKBLrDZoXRbDiuSmZsdKupG
O047x7URgDRZszPC8M4BG3oIOoSvKbUZF7A/pcInrzU+lJEjjmEAPl9QSK2c8YeXkUIW2fOeUiuq
K4nxDQUD+XNptXOWaO/G089GBQytFk3AuSVZ1fng1Xjx45acRALSXhfTpmWVgzlZxtDDSSXDfT6O
XxsX+8dYwzftqayvufndHyji1tPPNomJpZUmFf7oJBekuo4/3tWDiyfZUdRZx6QSXObPna96dp1i
VgwOQeXeYj4NLjfLuS530qxt4nLIGwq5U2xVAOQkErIXIg/BBEGPS7d6R8+gPW0QUR54NBJJQHQO
BYFyt2RV+k+G/gfafIh5pL1uq4XG65z9nOD0IgojBJN/w8h/mVaCVoxx3ta0lLQEOvsQVA2eBSOn
1MQfpsGK+HK10vvFaFfGsgH2MKcJcR7QzMjC7pfw1HgTQcSmYIK5CbnVjsXAzR7RIK1iU1CBqI6Z
Iwg4rq1jjFZ05zQoF+KMeJtuiHbIFOZtPYQPxG1cI2B6cEnEySzb6lwU3fd2oVnSWM6fHI7/sRT/
Py3Fzv8d5f0x6xPSTP61c+fpN/3DU+z9Ybs+DzGCILMytDAO/9m5C50//ADBMHmm+IO9yKGp96en
2In+wDMMm8w0Hd+3LRMyyp+dO8f/g0+jLIjHKrRtLub/nc6drf/Kv3q2+PsOzUHf4d8wzb8jlULC
3JpmTayTkN0Trr5u4xaEkwY3T2QI0ZIcafPIzaSjUy8DCLXg3ibr6FfeP/IaVqXZ5AbgnGH9NVS4
LXtBYKvGT03bF6epsPcRxbBL1RqvQ5/t18l4ldbY00ACF0bfqnTKZQuLFx8XMBULDhNK82QML3TR
Xnz7VYaE1w/csRG135WWP+6D9L5AmdR/auPlcxy05oFGJ7fzZPk6D4/ZR0R0FtcIwlom1Md2+zUf
ku+LKpZVaAmT1n/ObB/aOBGFoe/gLD6vv7OBNJzAjw/JUBcYvwKiMmFsbbPC5pZlJs2WeAdUX7X/
gLzMvgyN65xC0AKFp4r3LnghIi/Ds3RRt5B1mMJMlesuWulR1vXvAJ4u4wv/oesjrjuRNe/WsfuW
KxLjVOSE+n4so5+OF31wsgngb/S6gMXZ6PSAUo0N2X3PWUyZPFGDWQwVfBmC14wcs7AH8KKvCNhs
Ri5qrjDCbZPiorLNeiWxtEgzvFHUs5boQhxcuoPgBMzDmBNgqNlRSG5XRcb/b6sgxp7D/jVOu88N
RgS3rK8Yx34jHmtvbeZfy46vXeG6uNh0Vb3GzR7tcei3Xgx6dvIMXD8IcEgDTE7OmmQPlSl+cmMf
qbJSByQOMfq4EjL8cUVV067Wzu6QfaCCZWg+x3ghJFEXbuFbpzB/ghNL1Gw0H7owdR+mtY/PYYbb
iM6TwED0uCro62ig85IOsue2fm1XfqkoWQYIFPRoLTe5Ttliwx0GDdovIWmRi8H7JuK/op2brhMH
jfV1jHFV6LFaNdgfiS9PD76q4GRowM+Lf8oCdj8xiXjElKI5L395c/RhTsmYSpqfMjS+p5RkDrNd
zHszXhHUuQhfGLwP7RYOBzacsL71asZiW3VzUNPIEJV8Jge6R3wtLMz0kDHSMcSe4FdV1bxzTEQu
5OCcCTe/Fj0Ku6kvrW3jVy+tzCFdWOv3ZeHGrSci0TjdMDoVRygG08VbXPKJ7JxbmKrA6kVfLbCj
DTSpeuYHmZEQ987CPq2mt0ItXKxx1QwhUk8tlvJL1kdfXJO0qh4zllDJGeJHEYZHCv10jvtaIFqj
aVQBzUDbbpI2jeEUNfd40YdsNmDHaxAPu4QilEH1qa9MFMPlnlk4fCCc4vilcf7MsUd9nfm1XsRG
ec5WCdddjez17JLhoCSNG6taswOcQcU5NfA3oZ0/RW2wc9QPY1REdlf9a5GLU96DITNxLe3hgCAO
0nqXKgFmW1NpbbJkuDbm8NST9H6E/3sP1gxReuHdd51nHP2o3Blt/hh0PTwZL8UhRcOWbuSMqho1
ke0ifxKlPIsmOojEFOfVHx/SnPAuunvIUalJb9YZJlE59/t+MIiUHo2eAorbbXVmCZo/59BP5kOH
nnCT+QlgqDElmVfpcjLvhbS0+TA1I1UWE980bOxj3NFTSOf0W5gOWCN4kS4/0NmmJJ91W/kT1fVy
IcZ8ocVE3un8DC4dy8uIucsS27qTw8UJwvs2CfhpoSQVTV6dMTtth4WyvqUOlM6wUNnhOt+MY3sh
Wis5BgbwB6P+xvS3Ooyr9ZjMCBBGLgXbnrjvFVfkoW2CdTeMtsex1D15FlcaI2AvwTEKLtQEmq1t
5+tzGYY3n+EQGm5DHsUZAHj/6AJBuKf9Qyc2kFcrh660uIdw6YOLbJMPvdJslFQNEeHOAVcEtMrz
alFZcdEWD+wMr/hJlFey9/2EGMZ5ba5iKLNd55uHdC3O+ka09O4dpqZ2t4LEui1L8VIXcXyMh+IJ
SEB/v1hm89xHEdE+ff9x7Qm+rLrhi95KyJA9BA7iE0d8mmvburOtwb1HJdlTozaSI0UfQgNQ5m3r
GHh8AZR4l0Qm/cHCcm9WZ/8SU3qp+qZ/KsLb7LqAvUMhv9lpc5/2hTItqdnM3CMk7CIHwzoAoHEV
19Vsl1tdCRifhbgboUwfammPSoLYIvx3MoVlsxjwunPebRPGi+FqE1aVT0RmFYKjbgHJDjF6Ppil
wfwOX9hWNn4AgsofDtFgok9knPyYpN9dWNVXqJHlYe1ba58u42MvZcglv8s47NZ1g00Piv+SfG9j
As2QSDLvtcKz5zXBxWY0evERqPWYt49BPze7eik+DcI1bx4VWRzMtXMDLz0BRcMKCzogg7APhigu
qRQPCSRae8g/+muJbdIZlt3sxeOFe3oHGpwua9Sln3wMqrdkBFvXZjE48Hb2CVIO7YtoRAjPMBIv
OBvJxRseoHM8pFFDwisNdMrHeMypcSL1IUkcxuvP2uEuIii277oivM6ZO54txO/ZbJmnmREZ14mx
wQpieafSQMpu1Ul5Z/JZO/0EP2GtpK5HLkpYprLiEdnfI2Wg6aV2av/YDMnzaMQC7aVY7/2oru/a
nq3MzJ/JGskOFCg+JIlzNgwHRH8Rfx08hvbZVLR3CJKmKS9eJgeNYuAiA1jkuLMWS1yYt4lv/Xos
zdm4pHKo9s5QxsfcRapCNtuIpaOLqbfmV5QRRE5Orb88z85wDgLjMZ+b6MmdsVLjZeuvA3CjhCAW
vH6bJaDLjG45xGfcM4yzotMcCkQrY0VKPYaecC2/GWP0jE6XCanfb0dv6m5JGKy3ur1R30M56sX2
ZQyWu0BMKh81cg9N4pLxNsyHrHgYFyc5h+6U7PuJF0mfcVkbz19GGSaPlqiPtd1Fe09AEW85ZOPJ
eWEXYcjyb4xOxbOxtvLgW8ZnpOTVjl569VolLqiU/Jjg6L2Bt6RasQzyavYvNFIM5sxzee/Gqblb
K6u52oP7Ar8UP0fVGw+puaZ3hs+lNfy61knyyCACll+Bvgs+F5EL+bqB0ozT0gjG18mljjAqHbc1
ZOPrGBYe10ySW6TsJJI1UqPDpnutrM8oEvpTMrN7GheBWB/cWY2HsJRsygxRjrvsSif3T7knXwQR
cDdRZMVRmI39KbOPoTP610jImhIAErFWoD+KbG6+o6hueS7v4noyLu1gY51IIzwUsgB11vEvOEba
HtGjOzdsb+ABl+hmLiZJMp4gopbja4s1f92nfvKtZzLykOVzvY/61jvlCeqTgXjMI2G/Dc6KKnxa
pv4hyteniabTB0Kxlj1kk/GuQAZ0SQ95b5RXcqTyg93mwWvv2F+59G2cNhOv2UIwZIJoFm2c8cgo
rNrLJSG3lgDZW9BVP4jfMraOgZJD5qP3uTh4RfLVLmACpAwR9+tgpniCiXaxuEM+rKPzHK1M5rng
B3ujGZRlMfUPlEXFkXFzfzSGQPH/EveSLB7uHFf0J6wZRP4Ujr21h9V6QacvdkU9xE9LIz6JIUX5
lwTtq2kv/GOTm/70JrIrpjZ87SWhCVWxNZagf61zxFeYCbiqd7L9MuQo2GrLSK4wNWwqRz4T86n5
HlQ91bzVmTZ+U3uHeujwVW/D1kq/o2d88FDuZysXereB3xJDFUZINQ6bMfQD7h4t9h3BRCf3x49p
hRwudqhreB70dKjZR7oV5P6B89jE5iDvsvHXgP9yu84BgyeK5I4oGBBPPkcHv6th4KCoKwbJcf9p
JYgakETCVG40psOkIgu9agW6JzDn5ql/BYhb7JKqLpngBeHntIphMWH/W9cJ4gUpswXGoA29hvJY
QK28b6L8G58SEzHoY7wIGu8bESD2g5OSPZJFMwzyZd7LeLE+CwX2kMlzsiBNlFNdI2tPqSmZ5nC2
LH73PAGrLoL1sVT4O6MeEgy0FJzM1sG0nAb00Uvxe3Ga9IVcFMCl+KLrHrpS5TA4NGOwl5z+Zymd
u9CiOFRhGWakRrV2zuLHqYyfxtTzOHOM3zWtmbNvnEeE9kk+qrjZAjGVoDvOgYZHRhj2tkrAPIZr
S41zMO5sY73l3D4HLvYPASx7hBDpuqsbjnyKut0O4/khMylLMvp6oAvPzAj8wwYo+pmbBNXoEaU/
KcLf01lahyH3gw3ia5RjyRAcs4miLa2w5m4pSaQYxYc5wpLC8Jf4namNmAUnt7bDyyNsu+GTJacE
7oFB8slB5/xG5jkeO1yqkPXqHMjKzHijtYbnPl9abDQpMo9cRLifqciJOI8vtQOTO0gA5RqMMHZ+
TLxuFY738RdKEDM2ZRU+TBFjMyy4e3FUO2exBk/ZYIjTslDwSqYMlJTfGqSKFuUNJJ70MLhzZ7L3
w9gguEuDzzCvQT8E5Wsdmw+GO3EsptUtRabB/imOrsw3acRey9uc74Y/adfM5Jp7BRKNAFPEhbBw
smEmTvWZW/6MZjOSbkoNVvIjUzI2MJc+GQEHZm4hbsd2goL1F0TF7jrZBf997X/riYTGazt1YE2F
eTFQt23mcI7OFmLVhADkTY8s+KlY2i+0DknjbLOEUR82fqtxS5VVOu8njPKnCt9xXuTOaY09Zxe2
03LykKttiNV9zFK0Ny2R1AfLD5HcyfCHWKPm6tFKIDTUvsaesnR3xXwL4vkBX89+DiRgB/JbUccW
H4zq2XPG9AWuS3aH+/jRNBJ5IY372egJKAwxE2IONNy7pZpucE4WXPjBrUn96CH1ugb5I5ahDi8j
QuCrEfw0SVe62kWCYyRHKljR2TKbl3kcHADEPBVjShj9MjkDI8rOoT0z7baT65AY/mEdnPiDi6Q6
DaJmv8j2q6joPuTWY90HKayGDVWc7rCk9v0wxQu/U1+TO2Pm5Pz01SEiGWwXqjtuEFs+V8xqOQkU
PNsyGZ+WYODonXPzlITZEdvPgE0vQNTaQ7CrXfs6NaEgndfZWRQub004fFhpjxCPAv/eL6NhR1OK
tprpZfsaO9JBOOVpCCKAH17+lVs1pj70Z5f/Yu/Mmhs3ti39Vzr6HSeQCSABPPQLCU4iKYpUaSi9
IKQaMM8zfv39IN8T1y6fdkW/dzhCLg9lgwSQuXPvtb6lusEj67Q7hI3pxZwCD8JUT0GYd7tkwhWv
lmDOWgeAqZ5SDcBcQeWCFng7ugZS6cZGqJCEz6pOKWtIcvUk3/eWLWBVfgxJMF5HdJHrue+/C3KI
wqIzd3FCTtpQWWiwzB/wO35Y6Sh3mci+AfEmeBueqVvG6sxhGNmxWgJYaiWfDfOA5Mp9km7+ngy+
syeok+JVlLizO1oqqjq3uYEQnswWHIF5ieiiK99D0TzyTbyaDa3qIiLDIgqv+bwvGrYfWgnpa9je
VzKfXvwAWTvvnOFNBAfcMMkd3CKYDpodn/q+exb0PnCJu2wHYXGxeMWPmjZgpK9Fvplbx7kWADUa
Vx4C+Orf+OHNZUJzvbQfw9iAFkE8LVmxqKVqnvieSRVIcW+kXLpEUSOZH5MeE9B2UlqzS0y+0QlO
ESr7+quyEZeGiYlY3wAMYgMZzrXoEeOrs55qzd91r8x4eo7v3XZADOrx9xAkFhDytLzcIibAtThs
g8SiP9iCLG9bJmuYXvah7Nt1RnPF87OZwQ6mHI/bRKCGouHXi/dqzorNg7THl36ArG6PxcKfxVzX
zTpGqmG67wbHfGDptx7STOFUwnnjqa68wilyjkq3YbNoDhUZvtGqLqOvMuwPHKjSN1zCG9PWiJ+P
qvCcuUZEpd4klIgwd+YqNPhu6cQ0Y9dchE7/Bbm976nQ/85MFLtdraCV1USTTVoWH/q4vebOTMKa
ZhjrytEybzRoe+guQ+855kMrXJPEkE0NZY0I0fNk3ypQ0rq9xF+XP7KAU78IKk+YcHIrGqwPKCuG
3ZDWLbs/EGDdjayzizlsY0/4llos6umM9bgKzmm+8I/Z0FHgom/P4aLIrLiXiX+KUp04WiffNUaX
fcGCueR8RduuMx+jAe9v1cpjHXWb3rW+gJb2PdQyhCArEhj65Ueo8rfKbrOrhVVy5tSnghJDI8IS
p0es2TXi4pLs3t2RAQn6qsKoGGBU66fgLBeQ0ZQMq1ZhPmwKA8RzwktKXjujpdJeFxpPWFFGH1o/
rC23ehEdBFdACmMk3wis3NW+RWZSnV/qAaZrObNiuaQYp73xxLfc17RJLpYsv46+uU9Get0ZeE32
QeocOB65Y5wt/Ji0Mj4sRpcZtaLlPpROiCedESKEL7rPgWp+mhGEiaIIMekz40mpeFb5JC84EQkc
sHbd0B1pW9crAMJEtyIO5z1+CoYJxGz1FKZm4BWR9pSnvUvZ2YW0bgl3nsOQV677CpachDXrbEcU
TUU0EM9tKGvbuxFSuzh7gXXg0HQuXix6Ixr1hjVAuQEn2OUhxMSR31UW81cZPYQhlUKZQnjv3swM
K0ifG8G2VM3XFiPATgr/2fXjb8mYmLtE04/l1A179vj1wAYABQwrT0KRLcnmlrG4WdOAiCLh0VQj
sE9sK/by8Joh7RXtZosKWfdg2Eeab8/BpDDlhXlJh8AEr5tJprYE2gZO/GTiHJZpioPfGjlkFtrs
IWFhoqCNmw5Z2rqgZ1nU3D49j7929AdXiUmYzdwb63bgw7bZ/DPVnFMSzB7iXwr2ceOUJ+VArCbE
DDFLt7ebtF7Rv/zonPHD1kraxrQPkpKllniyfZ1pQNqws4pAeXbbuOuKbnI9Vj9U5L/Nqpm9eky4
T+l9FzuEbSM4p2aQ6Ftst9oL0zpKk2GvOScnYiIQ3k0MaTNhPxQJXZq+Npk3tMPeGZAxzEXz5ifO
1RaYBfSZ07twm+PEOEQg7jbdu2rAi1LQZuEwHa3dGHtfEx3rsvwW2BRyMwF2ddXnZ2GT1zJ/6Gmm
eXRTALzFYGCG6CMwB0TlDv7zzHiI9UkcROXYqyqKPZM89Qbdz0nxjwwlAs8PC0bbZfPDryxG4YTA
ZSL4Nkizf6VSAQBik1gR2bvBH55tam6shgz/dZ/KrjD4autytFZD2VVvCW7PVafZyaWdaDlU2uxs
HT7bym2RGFh0vOH48WT3Ru9JaNPjXMiVFZso+AMHS5Up7wP4eaeceQcKouclgEP1Bxt/55vO0NXL
tJ9aLGHuzDxxGGeCg4WoHmRK5Oktdq3YGdFHLPGZE2EruAqINHdHmCJl8wBml6aNTE+toTl3RMr0
WNSpzNKWB4HxRvXFoqQdhcbOkXOaLfg9Zl+AnGgAThHN3e5ys3rhSFZ/jRVi/2nstb0Pjsez8LgB
M0NDQ9gZduJ+7PZagtLMzVoiE6yTm5fwvcA/dA/a7Lue1IZqJ2y6MJjYw1Xlgl1TYXVoUDnkY5/f
5+V0Q67PZEDCq+Ps6TEmv6ohYJnJvugz1pMMjAN7mAnpZCAqTmp02KtCezCKe9Gw8Eq4EF1XXGDG
32a9LTfkkiXr+D6rF4cD/EgvVE54bOLwAgVTHZp+fgOr8tHJcuDJ55DEOeaD5Ua0frGDBjOsjOYj
GES67cMzwKFlU++nrR1gcWuaAWFxUwUbhAL11lWhDZBpWMdpkJ5gKxBeRH3gdA3qcBg+k8/ta4Cz
g7A/GAM8hjavedxzTEy1/9OP5p9TYppX9BkdYvPxCj8XgmfCprB0rUw1FQTgsgboM1A1q9bAOL2N
oFDW1hy8hlZA171cjdV4FZNDDIKU76oOrCNWjoc8aYghA+yPqKb1zJz5HaSqe1eWHzwRGTr83i/L
s6nNgN90kZxzl4qCwRIgn7l9GnrE41M3tycjLQ9D64I6djSMbdXsZUX9HLvtTWGKXjsVQ7kMkTCT
ICp0skjzFB4pnfnnqVC0AOZKwBye5LavJ3Wyy9abW/upqUgtIM+33Si9aPZ1JI+GHu/Y63JszO6H
W2TDa6q/FVDVt2gkmv1UQU2qJk3sZwgJLE2Nv68OnRo45uAZTuwXo8q+2PScN77bjC/DEK9H2ESR
H+3mTL4NhQ8KYw6fRF8B4kA2vK9tQg0iTM1vonY26LSyi50Fe8aSK24E7N8azlL02lNWnmFSrCeN
HuysUuKtaJr5tBHmDH4e3sy1iy4iI0J1UxlMCQeH4AUhbxprJOdD8SX2ffajMkcbpe4m8hmY6UJV
KwGfVCb/J5waCnhI8SO3sGQW6vtQQijJStA4RaIRCzFS+lfZpav4xtoJpoxkfjdRFjJL2neFDNYW
WRl6T9pC5pca05vu1kr9beLiIE/YzHDt4XumwvpOy/TpqmAi9g3rFvi8rVkDJrBUtwxDhvo+hX/o
TEc9lN11kgWtqvrOR+W0rZODYvS6NyHL0lKfPTXIXcDsDVxKNh2spiSkpSdha+he3Dp2VqZ8bhp4
Eu1of0G08iTb7lGhq4rKBlSxIrN6IFS215OHsteSh5iyEMCP+xiUvX50TPpyoervLZbVwlDahdmX
Ks8ZKIBT37LJ6nZ0sEONLpnkKI0eIX/N8UGWaLXMpHEeQPI9UGpX3hAaB0cLxD3hOckuKtmrsugZ
hKA8ZXRNasvXH3iHKYAr9i02mnVDKGo1IW0FZ78c6CeQGnXLcp513qDTK7fKewd43zBz6mZjJXPv
oNLq2iPuWY9m9dp9izK93+ezerNcK4JVmOEN7tLHSVp8b5GOFmEsN8BkHI+4yo1T0KIQijH2vEkG
tALV5HL6mZFYZTH8LWuS11pEMEYBiBGewJQi63eOxu1p9sp3SX8cu7PLiCGrO4LFfZ++Q4qcPtHE
pgPeHMVuCIqQsX9coY9jPFKF5lPgQqYpO9aMxDjGNqWXPqEKYiJaxdBJqOQ8hpCoYQVLXWgthw43
qc8T0cZNcMW3xNoe4afSx+o8u7ImEgDg6MwUgPEBNTwPZth+xKUQHvZGcmyhqsyCFboQzXA/uGjJ
SdSL5+mLKnhQyIXGXMWh0kzkj5TwVS+ZGU+GmnomZ7eLjR+Ax04lsPPNiFd446DS5MPQ1HMiEK9z
TEDoIOyrHdiHCaFwNtOhdatn+mvZXWu0z3Yp+rvRsi4Rp1JmLZlxwVy1IVbue2LLJaLD0g6VZhve
OBCSkpHEDEpaCNbRZvCfnNm5jX49MVjX5al0xoNUg8nJGICHqItvcxdzdJgTcMu2I0hKb7H3GdwN
yt3GXWhC3fjeC+WJvoTGZr+PNkDTJn13xbQfncpdAlPgyRRIA4HxVesumsuV3QljbRiR5RVafN9n
4dqVzcy04eLo/pVvcKt8/wGNbkUaQ7vvO9+rB4gwZGTma55fIMJT+wDmg8mV5UwU1eUaBKtkHEb4
yGzcT1Nh72yn+6ElL1XJ5mwTn1cr435OxmjTzYWH5oOZi3Gl9/sqQBT6NofLxtg4Y6R5bqr4v1oP
OWDC13Guh41CuLdq05pBNad6spX1gJy9cdtG5X08zt+1AsKPPg3f+UAWssFO24X1rdDzm3ud52B4
YuC1tZRTnlVr3VuMEKfE6teOyYHW8v1bktkOzc4CBd8MDxyoDgPJasfjc1ZVDUPcwrHXhjcRBeSb
aThyjbFcg/K9a4mvpoQFdBO56aGLFsKRs2HOQVxLxw2aqUmYtLo7uOMzNHqk1uGMG9DHK6psGhkp
EBHIyxz8R7WKM1bXAqaoUJWzWdAvsQ3upa1qACvDTNEtq0tfhK+M/Ihni96KxNWQ2diX1LeulSDD
VjduXZVQZJIjbgXIGISkF4SS+AtJmNjOonU5SXQZUJAFDP610nuSilyFV1jwvuVsR9q07lpj8UtP
1nHRNlG7ppRFzdBvit4HvzfV244nYlfreucZVVd6oT2I3egQlKKIzPRse1hsyJg/4RVtaZo4Hqe9
5ERqz2vjtOcCMNqxyvD6Bi18pVZhpAAmIzh2meOIBCUtjkK1zbaL6gH/s3nfZRibFfOn9Ri7xTrM
m7cu5PAUuigcU4YrvjqMPrqkZGJncTp2zREFaZm/L/80GsazWduXSnOPHLw2tPZWgXiOufIlsatU
dCQGtTVNxDnhcB3b5llntDmH2pei7YdTWsov+h7KDzt5fRYGo4omcfMD8OQ1avSbGxEo7afaRoRJ
7CF+irdVFW6h8fWrICgqrwx6+gN9QGe2FZqXo/lc2VN5njsGAUsJLO3PWV7kcTSfLr0KGYoF7zil
yQifSL5XkZd2lrNtx/5xFBRJgWvqG8IWkBbrKt2ljVWvRRK7m9JE0tQkQb2asma5bbq5EUOkbWiq
zEABurM90BT1oWZ5Uj5ayD5IFmdbK/z87IdNyLxIguek7MqEswJkiPEXgRQBvRecamgrOd6DRplP
ksyihHuyIKG3TkAH28iH92Fi7GyZNGMaZywOvVMc6H17RAlsiBQpt6ZWYecUQGqhSy7MJswathe5
M6EvX/1kfOn8NNkYsalRE2HwVlgqQ7wOajgGuXMOJ3fkdBX6u+WtXZsAvVf9qOebOPYvbW6964Rn
CSvSVvNyaJgqmtm1tS166OKAx9Rhib6qu3slTmGtZ4T31O+jSKB4gSXfJGZSH6UeXLqYzq7jpz/M
aY63pj5+D0vea45qRty7uzTgjGzAGr0qbV8iktoXcvI3sUj3MUOYvqi7dVvka9DZPgpog1QqpaM6
AvCaI/LWTWsXUXF5YQfPsS/K3tMdEeFEaC+IGaMD8ASKb2fy2vqSG/TFePMfpbG0bsJ8j/D12BnO
rkkZKvRjyHsiy0+AABChgiuzwdvc0d57jP2m2qnqqZvzydMne8XOG9Pobc56Mz25mfUUS9qFU9zu
EBR4vU3TiGDUJQ7q3S1kuO8/2km9TkwfyGNHvjNE4gZSnPyHib6IG6kPOF2wCaOq2HRFRVLRetSW
4W0OoSG1KNkrTiN2kT01I5tsfMaDVDmCWV3Q6PvOJZE8Upuc8TKVVj5b70k8EhPKJnEXM/HahLjU
aX/lZ6z8HC95n3wjzV8TqNxlHn/PcW7UQ2AfDcXUyaUIHNmuGvqgJBMlh4Jy8Xmqzk099W9WaA0o
nXRklgdqMZdf9/N6tIpzhYTapCdPh/kxd4ur0ckGCiJuo5oPAPE9AQ9icPhER88h2SZzu+Nxouyq
V8ZUFu+1FsFyg9llsXodtMiFrPkzJinuqBNrBTtV7zTrYJUIN1Umw3WEBIFFAC1XIudtEJI+GSLk
n4X4GY3wThl8fkEKT/tAEUJrdrsoU+JBaJ14oDsnMIzTGDYYCzPam7ErUzTQXydHeACyNvYkmBE1
y/ADUi5H7jBnkxqsr5mIhksqr6N7H7W5fGGf4HPHaoQ5DajVmjt6Kg7cYxs1VRIVw8aEepJiiUkK
7muZ0IsVTcdpyWUhQ3c2r1Iiedv+zWdkeJz1Ot1NY3flKcp2fRt5duOfUq2mOAU2GLcMmpryIepn
tXHqticFBDFoUkcvdrkWWguoecwuLX3ibQ4tM2eb2YSM89aBwjExxWduQfWIMuph8qcKCiqY0iy9
Tco591X+tbVJc1FuvU4syAdtgutNkY+rScU4akIR25bpxADf8DDFoi/1yRyw629NnDKdntaU4Xck
OQIFF0C6p1m79iO8kKB0GXaHCbZsY2stdEJTpdFaFsvJAEfFLiewgMd73MBUsNlTvbRiykMpBI7c
n8keRq6pEz7Dm1fxYJPI2izpuHY2H7KQZOlYWjSXO9bUHsHhurWLj54N/26GlZlqLunwMe1dU+Yv
pOXAXXX9C2qUAlpmOO3pGjR1tk9DMAGfvIZE0c9QLsCrHChNgfbFbS96wzthgDUAxmsxWvOzLcqr
jyzsq10iDRs/Xc+6zNdt1LSbJAd18NpaA51IhQiIyfhzKaCcGd5Kgp7Km5ySBkvIK0jw9zmH5F6Q
QuoFvWIlsLRzU2U//Djut5ykR/1rHc5M5yDW1/XN6qb+WNt1e9CwmNVFT32fzQp2DvfYSMnDcx1z
nyKMIQapj/vCK0gt8awcvLKKrfuw7REx0kdjS+UAlyPL47FbpSOPZdamG0ZAnMZaKpeZudk0xrcy
x25oNP6TbN7/x+GWplNJSmxje03EBDQ0KVam0vJXpV2hnVg0f3kUHSKTIEs9Fj/mCWJwYCxS5RgP
7ESfqprUcNDK1jpkdXiPvk1tEXDHwBT0GveITLfpQi6odZ6Xz4Faj4AwGP3kTq9GL+lhcDCUjbZp
WoUHC+T2pwUSZRQY2Yrm3Bg+m9GjLcTMRN4nKzettp8Sz7wiDsBvIM5B1eF4KOnJL2JLdoKLOSMh
c4lsU4Ykv8+NxjvesDOtZ5orbfmlWUyU/QRhJdQb5BPDBeJ0s/N9GuCrBtbRXQ0Wag794PB5Of7i
da74Sy+JH4ca6zgzHNPL7An0w6f6+9P+Bwj2RrOb/I3FEajJGiBq7+sAkhaboEFPDzHC7CeeZnXX
zi+nnUURQHrkGshUsdbd5dXMuKtqCqO1EtiOzMW7HOTS2pLbdwFihI5Xj76VTrEfBl4OpVmkmISg
/1x8LRvX/d43PQ6uHsm4UPuBSIHD2GAlSngQmyy7dezDGE/NursrFt2tZufvhZ5J4Dqhla56EjQg
GscbDGdfFyUGYxr7y6x3DqpD1JxrUQfmzraKfRdm2aaZtTdBB4LxSn5thW9BmMrtDa/tWUIzZCwq
3/LZ1e+YF/GjGopDVDEgDovGMwNqGOgpoGdNOHqF5XhK3hK9xAwEUc5hcPjHjyoJ73jhxt28wIqH
JHpVOZJXod+rNjkOE33tLhjv4khsRytnVofmJOBvwQQdL7UTPs32u+EEPaoOJMOpa+4MCw5haVqH
RMifgda7bLMTkj/XF0Rkxdxmx8EEVVbmpkLiRJmZUEj6JMIgH4SZayHbxkX6bEhh7CoWOdfu8wN0
HefOB8Fwh4nDk7mtwW4VYk1PatHShpP6SMFUImHMq3U48UiAlB7Xsi3fOeK+OKMYCRghz0QAyzL1
biIUjSm/U8TmtmqrG9JpiCCZfXM5DlicSLKh3eGOBEaW09WcpvRI57lC7sTbB7xdPDZj8TyTIEFi
g/aqmlFy9l3wt+n7p3LYpvr4Q+s80UQlnd29cnCgeCIpI1nMAe2c7Aqzu2iuG9zNOhkLwT1q7RxR
ZlutY2rhIJiB3/j5uGbQbOJQBITMfUN2ugX7Vm07tmjGW8LTMJJhesL2WRvp4+dbJXy6IZC4m02p
h1AE/QeD//bm87H8VD1//pjrgsm+fwlGbBCtdiUoganAcuUEdmZb6UzPsNgw3I30J21itdh6gu1k
wT7XcJ8Kv9N3Q5OJu85HdzfpJ5ZthMnL1dYF6hXMfwEjCT0+mlMQenpMb3xUw7I7TF8/fcZaBa1o
sLC8lLgJVp9m6MGvLtbMcaUq/Nfc0M6+iqM90Zhr1We3FH/CVnxiUdJQ4/P1wQ83H9jnakidEwJn
VKPZtseDbMZS27fV8nTH5DwshtlPy3UbkjAHvmmtK4Y/WJFpmAX+rppNlJcG2UPUUzTmRriW3bxy
fZJP99Hima278TsNcvZ9AN6BYkP/fAEDgyVBkwOTTI1mdRSY66BfFjmZPHai2yxutCa574TVrZtp
RBgWBbceWhgw1DRA/rGFaYHquMRXhg4S7ZVNKMRvA4B+SYRydcOCZywMunIC38uSj/Wn+J/AHToO
5mONQj3+MVum78UWduVcMUyaMDoTacHzSwazCWKzlLRQmJpN6t2ljbf7E1jxP4QR8Zv+djGmIRxL
mvALTUtaeLH+fDFp2E+w75tir+vIp23LrLfplCE5SvSzxAzLicQL/ZowPdRXtILCmoGHgYFVODO6
5SJ4LorHhFfrZEdAABclNK3mWxkmyb2iU5b3jRebU0j3CZ76EJJabctQu5iUk7ENRoVpnXHXgsn1
MBY0J9+0EVG2TDpF1Nbr1okhDOYUTgPQiAis3K1tJfDy+b70/egnk/sPvdedvZBliC4XqRFbTscL
zzxWz3J/3Wqd+TRZWywBAez+SL8C3GZ1H3rrkCZMDayC2t60qH+ClG0zMGtnNcRiy+OofS3Q8BrV
oVi6KEOl3cuRYWEWjkAKSz16mV1KS5WSzusaOFTC4BArpz90Znvw9VLhYi1fZU1OSBBqxTEyONhM
fn6DoOfc0YbAVlD34j53eM7LOmKZXEIxemPZMWfHuOjLfDEf/ZMba8EzTZQ0YGbOqdvYOlZ8P9jg
BVXDVALJrbFLUx9BWxE7B53UdqbaqbuTLKUbGj9Ag7G1bAtNf02tObtplnMzq3Q+FzSjvbYkabGK
yv6BdanZIc9aetH1R+LnwXFE7YtHIse9LVPtROfwO1uFuEsmLpNAILC1InOOpm/sInsYT3bOIlhM
7XhGKaitM9O66ENVfIxhEqycK7tE/o7QANhfGO6ZWlrkyuCUcGT5HPkjSEKmlKjaTJ572MWhObPR
01osMim/SCItKB3jr9hO9naZOhtUbS0KQXN+yVy40cAzfhqlJNMn42HCjzKhn07qZ9du30RKZHTd
0wobplQ/m6rODqafPXTLX8WqH2h2LL/MeaDOhmzTrVMWZAU6JD3yvNgzHUGm/fqItRhulBxJceFf
//w9UIHoGMG0+uNf1G3N9lQ/TXtf0ZVAfpbcmS1A2Q4v22quJSWpFXVMdSzjEFrueGvGmkghgcxt
bGj5OM9mjH4gZxAdOra5LgJ7RjObPhZTUZ0LV+mensQ6byW91JlKChUIdFzeyfyxGY5oh7IHPbPx
pysD0rwznVx3cFcpyTZ62CogyBWh1Fr9o9IIZnLtpoEWQBcDZz7crKI2b9SbqKr9S1rx6HdY7ddZ
KM1tUPjYofhiL+2Co3SHxDnrNSk9WWvamBeH+Yb+vIBu6MYH32wYePu49npY9KKMia6xflZBT8oN
ShoLv/WmgRm9QZlpkROlb1Mf40vitILtEIWvrWJ6gZP94UAe2juyN08+nMtGC8rz2CvmmGLcRqUx
bNuyxrbYAaOYizr1+M7qrW/OjHJp5BAMg4YmnDf+qCA5UxeHuXEfK324M4oCGmfRHWOj/uwxkZjc
Z6DLgT+uATgOR9tFVMpwut4iGI12tpo/aPHWa8R+0EknErxTJ/KwUZu/Cff8BMT+OToQA6ilgNw6
LPU6tthfNoqkFtJXDVQOFAVrSt96bYo8vtNlFp+sQfocUJIfNc8xjpkUyYADJ5XRP7g+S49Ostcu
ouKglOeYSJi1/KSb+JtLlOBy/+KU/bxEV5m4eOHtEmP41+3DgTACboJLJK7H2DRBLdaDwwAPrZc8
6ilBG12WxT98lnIQEaRQwSq8S7GFP/Tx4An9mhLAfg5pHxKX5bS7vh7ts0KsFhHrS6aSIWh0M6+i
Z4i7nIKeVmchf7MLCqzDv3wKkjId11WOqbuGa6m/fopSQ0qvT2OBbCyvzmZgPWDAWykOH54lrPzc
ZHdl0Z8C1kB6WNWSY2Qy0USQx+ozoG8vn8wacK07vjNOQjVXVLAXhgxP2D/v16bxH67UlLrjQi82
3L9939gQNb/wa5TwsUIIBTPFa0pd7aUzkP5e4ZBphm9jUF+r1qlfW/WNQJP2ZKum3rVQ2xzHz44K
wp43+r22KzL3Ja/sYwY56OQg4t7UCVu9VVcuBbaUq9EnHIOQbuuOQA6EjQxAV+DjjF0/1NJzs2wn
OVO8+Gr80c8XbXLGa1kGaKBTIKSRq3DLIvXXW9o7iY0wgs5+RDdpTxhK8kdZ9f8N+b815DtLwOT/
Haf98t6EUR7Qg/4LTNv6/G3/bcmHUf0vClJL/RunDav6vy35Qpr/Wpzwi0+f4vHfCd/uv3RdYmMV
jlSCn7z4/+ZoW/+yTAsbtiEw71Dhiv8XN75Y3r3/WQQhcvNWCleYOipGTGa/LoJzgWxXazp1TdA7
e3mdTIemDQ44TId10BFDkZHTbDqSrp8rEgjzBVGlxEN/gtia0qm2bu3CFun0s5YmP//0TT78cRn/
K+8y6p68bf7P/5Z/fR8/r84lztzWdddUfEG/lM+BNZqpHbZoj/AMV3OB+8pFV4DkxTpEqbgWpn+z
RKFAhRAQieqajF0lcEYGjUn6hxNB/UFS489EwlLSncC3MsuakGIZYggvnR9tMyb5xUwkrlH4H7+5
/GV5/uXLdV0DP4ODtUZx//+68NVYloe6EOaV+Izyaz0XMemXiBwSu6TlN5uYoUXoPoRkqBrDV2bX
7UMr5JGBZgj3xWSTCdI7lhpwyIh2HS1BN9uKJxfxWlRojgdtJ9tGsqoPfd/cpC2bI7NlhqJZ7Bml
bp9oFl1/85mWr/yvn8nGTyxYI1nRDfHrZ5JGFORunBpXuPH5rm50G30hA1h9CA6dpDVqh8LCLjGI
bUkLZO+zWAMTDafTaPoMc53qycEzeLQzY+vGlbg3nS8yilA6x4l5oyxBZg2ZeXSDdvPPl/4Zyvy3
S+fdMXmjeKuMX56mvMz9jja0vIoSm7vS4tuEmT6r6hXTQZ98tz485oin6cgvmVjp+FbSR2YkZ1ka
AvFIuJuibiM4jfO4NQhIYZQ3RDuAAOuKj3BEHHjWeibDk924SMny8OJoxqYtBv0YmhgL0DWBnI8S
984vWK95NmixmSGjMBKVeSSZ7LSZdDkrzGBbBiS4lSqinTbgzbINGOQkvkGnD/azP4dXTmiAcVqM
0cS4HaopuI8waxDiww+Gp3avMjzXYUfVqZ+nEaQUw7x2Kyi/TF9HuB0U09tCcsa3Hb30WtGdY8j2
G5aKcddgeFo5sVhGdi2ChuVXQ9I/4HRPNqghm5uBU+her/xDQUKyU7FfDYNaDSr5omazRsOXiI0m
8EhNcV3RQKTMG7Ty+wQ290D0zCtgi2E1j45JSGu5tzL8QP98v+V/elQ/GSOgUIT+t0hqZ8DdONqh
vELiOfU2/cfUqWsc2AxLOuilji3vBwN8RjE1TyEn0U2SOWgKAjA+s/TFOSzKXedqjIPrmeQncR00
L0hqKPYLYWOu3bNr5e7Lby77r8EGy6JnoyJnYbYdlmT+/NdVQ2m6HY9WLa6zhfdJV+ENTdbFsMkJ
lAphQwVkgRsfcJixnfxsYsqLtOSxcd/JTJDYBqKfn/U83gLj0GQu9XmIbbciuGBiTPq76u4/fMu0
OAzy13WXZeHXNbp33TwhsVBcM45yD/rEtHdaQn/SU9gRLus4eeXFOfCJHGP6nCcnEcRPEYeQwz9/
b0u2xK8rkyGomJFnczXWr5ns/mS3bE3cpS7vycTDB1+/pGGMmzdaspy17jnrCULM8Q7MyTmQo4uA
W8rL51c5Ne02mrDvApgg224i6YbgtVgeygqRdt0Iy4ti7cTNIW8Fc2E/ZvZBRj39LbO4zyuayr5w
tzCmllTICiK3hkdIi9PXOAm13/S4PgPtf1nJDAN6uWEJ2zL+tpJJUyvciobjtRmjb2Y3gB13dMnJ
17C9NLZuEzFWqnCuGvOPDbya9C1WxllMKBQkvGfkgG23m3BQHUKb3KMWSRxkYfqHxDx6lQZy5p/v
jfr7Rm7bFBfsGfxh0w/76zPN2VSPNKNHK9e0jiezqN+xSIO07L6VU2tfOKIxHUmZCnV2Ym2w0BfH
rI7NQ0OeaJdYDwIr/cYsxm+W0zsn1CEJKdXFm6mT7PVpKDQcIzmEMkb6Rx9S/hdh57XsqNJl3Sci
Am9uhQzy2r6qbohdDki8J3n6f0B1fHX6RP/dN4SkLbOFIMlca84x7QFpoflhd5EbqLFBhGMZw/Li
E4LFoRaz6NrmVRvvG9WoN0S05RcgfPlFJevAi8oz9Qf6CLqLXXrwdq5oNJJlnRz+BzwEd7jV1KG4
KpBJOs3EUxT6A0OphT6894nG0p6U3jkZgow/fIMvGk3vt3xSKO7ppUl3FLzGSjOzDQU6UEPiFV9K
bzCi/u/73VzGin8dKI7OKaHiATA8BpT/vt8RT4a9Kz3tycMLOpMnPzzLeKbF7FAPsRW8+opHxSZh
fnGRcsaQN0qWXtLbDUqOqU+F+Ne3Jk1U7YBY+db3RudbENZ9odINEegyI7cknC5660l1DlkG0qlY
1UB9AtCNuWEhzZeoAMw9CHEnPtd+dVEsZzgWZ+QBV7esVDqA4XjFzrqfxzSgMZW9DJTcfK8z93nc
F/uJ6yBVQ6fa5QRxH6mg9P/HEar990rtOuo6BtUAU6UYYFrqv/aUMun9YIem9oQc+MOsWWW5ffwl
XQxIba2ZMJsUCQ+kqf0wyXNsl90mpgOAGWSqztQvyfCusNQY1Nr+999wXeT/8ze0VYsxjegHAm8Q
r/z7P8vBy5F5LNunsTJwQ40pboIlWdNL38Ia40njKBekIgXVKhJJNOqlgFuQ37mLd3Y9fCsjHWjd
N9am0xXj2rioRJJ+UC8y9K4zLXgf/XN2MPVK2ZvwAfZpi0+762O5K4wg6k31eTQ+RpvrIuo5YjMq
G8uS030qRYZSMdwUypwccK+S22siY5qy6iBr7F1xjSPIbBEHtsvBb9ANVofKQOVbsUSOacYkXrzX
HEqLhQnhII7QNRmYg2BxGFsaX/KWpp8ilf0Fl1eVMTQz9yiZq+vvaa5pe5g2DcwJsrshZTZ+TGi3
30bIFoBEIR9NyghPbpL9X+OvZ/73mobpslxSOaEMRjUdQte/GWYkw3h0kWT0pKRjeYMtM6DHyhzf
KqhhlsrFsuqf1Fu7vTNL99iJ5OQZRfzakbxwHK0082OqblOT3izZmzianBnfUYXQlKk37AxajgCA
JGLLCCOioOvXRqxtaF1ALxzVW9nigiPk66FqX7uu1p7BSLxBwVCvffkQXnpXB4Wid9aph1g0P5Le
PpBIjunKtaz4eRx0+yXvlFMK0RE3lT4gHKLMm0x7VMgsjsoEMqLkKw0kaISliNClRtRElxZXL2hu
ThnANJKO55hZ0mB7AV4dX7gNOOOYZovtStI3mkrd5nTV/Rbo5cWw0+ny55beP025eXLCyQD1HIYX
LWl3Ks6vu0UMY14CejKUBulrhpoSbhM2e3RpyHqJM0n1Z28ewye54BsvhT2G264WH9roNIGg8zUR
wLabUxp1zUx4Tg5d8hAvlaXaSe5R7BL1Larh4Ahs8bytQfNdtFuqrSzGcHVvUmsSW5WUic3EpBc1
whfZaNqxZwHrz60K82fST0ONXd+rNAho7a6FtQJVdJyeCOUkPUb04gacQ1De8eydMeXIjwEmFU3M
97TMGxa0i2Lx32R+3kfNHS1EjYQKLtxgYOybHEw8EMzwRWsu6tzhlwArclbH9pYPGYAGEqG2DTEE
9qz0T+bI0cPPmx0oHP3UBIbWJpbKdR5rFLnqcENkZzyGTnxrjfkTJBg0jRQGgCzkhmuGhqzQfphN
+KUR8fxAqrQ3yzzZUqmDJmYqyBBoXtWoYfZW2f40aT4fJwfvVTO46iuKf5Rh6nzmZ4Mv4ELg9aQW
GJYR+UsnMFFQzQt4sMRuZ9U5k/aj4lQJ8Mp012rL+ic8eEV8ccv+l6uRLuc1rYC2J8mwIpRoj6yH
RECZtLesQVNA5s3R1dz8rJOQTjmjRrzB9darPXqQLdlPYdVe+4TaompSKnMw3W8rXcFQxdeyk07e
3UwHwOHGFfaSRfZulTTlxryhM4Ewkr4gh8N8dPDd3Mbsd5lxghGI5QWaWi/KnWvIlKuM2ukqDYQc
PdTkLWhujLA1M3AGZLKCFcM+d/bQH8Zm0SakTXOP56i9mxnK79mgdy/IkDzjAaCrbZkoflEnT646
vZu8inKsSk4VyLSPCSxzOMwB3VLwnbOpPvCKqQ85y/EhjlZBOHbSsZNWSkifQxPIvQq1TZxEt2og
mbM0rUse2599mCY7csGCpJvsO2JlrKZlS5yqpVh+5M70mx2j2umN90NSlcef+m0KXeUwiBajFKyQ
pV/dqjsQViQawcrbe3H3y+nEdPOWjVOpSDxcikKs7ZxzGIfQz6fsJ1Kx6DF3IwolPXyUaAwUWs+v
ZdFeUUdF18Q2UAt7zRBocfMOrkF/sSP9HCtyviXqwaH2gLQdN6PCYfs9meef5MQ7h3LOU5qk3nCZ
KxixMyOlpjXTubLe4oq1UIrIjLaYtjG92Xmsc5lIJPd2UpJb6DQ3UuHiIKryEIqPU2woZTC/GzAW
MhDYu7gdSqjByGns0Hn05fSthu6X1VP8YqboLix76SDOX6wYeXReO95GQya+rQeH2B/zDp5mw/Cl
AY/AoN5XImh1AMdO3IZ7J4WZaxOo2dk2LxtoUceD8ivuNOPYNygXEDlsWo9+qqbpb0o8o/N0iXCW
iYUwa2WM/+Mmq/fmJA+TDpub1SyE+QU1ubLF17s6wo11nUt+iwDh4BLPuSqBLJze6m4VG/25r8bI
y5N2MUshOaqXAJt1A1wSwxsI7pV43iOLPP3dNN5JTSrr6KyY64lRdofe9udKwTYN5kW0F3GJWI48
JcvGiWYJcx7Ztq0PQY1Ed9VvgOAZDrqeH0WkyF0uh88/D4P1Igc1PVRLhnezbHIj7E49ea1UTCyB
ODAnTobmvsOSPkgmojv/Qdb+o7lQQb13WfzDzsdmb2cA93GgkeeJl2YPy/cN7edbY/fNwR1o7sF3
ynZL+swpk4jBDRLAt8agJWen4GSZIedBD5YvaE20ba7nGVOhU9FP1nFY0OOrbmLd/OvuPIpiOyvk
oDpeK2ioYq4e2uIdEya85CVUY93MDlz/v3cbqZgBSmvstyD9VwI+12LweMvd9VY0gu3Bnch9YNp7
Iljp3TqYzSftRWDqPiodl2Qnc5TDyGCPjIoQ3lj3tr2dzgfCtl41qJwIYPt2O6TyoSai2SqQMRps
nDtH+0WD/YpZT2wM1YK7R+iRn7r2uOnqufbNqA63k2mru64e1W02juTnifKWea9d18BioLmMYjT7
HL32ACDHQsiOPLYfUohEY7WHeUpoSBX6MHMQrEnQVZj3is1Ywxd1qFeckMj9Vjzl09PTbaLQo41i
VrgpWd+NoM/cRQEZjyZSSRThTHEubiqL4+KhdWuu/RkSuiApPkE97MlK7UkPbJHlkeLnEwly0ads
Xasv3g3lxbbI4IpDxApNtESraYQWSaM9UxoKigVRmOVLEgmdFU61ZcPl6+hFRN+sD4klu2R93npr
fezvc/+89v/757/vYMUUB7tBif1/f2beMqRu/n5MVavJwZPT+R/vna7P0eshO0CLPlUSqdmf/3h9
XbXMiuCr/mpa4D6IgPkWJcMT8mRsKyHureDPp/z97/9+3p8vE1U6c36M8ZFUtlYj+g3S9L0QnCE0
E5fcWRZIbtn9xD9wUKYFL4hkcat76MxhBtKOXzezjsqyF6rhW6JjwJcaCXOANArNRYLpofN0rZTl
peWoZ9UGvZh6AysOU6cYVuk/SKCwj4kaW6diqC3yFiykZIXlqXuli1+QM3Imr39eNz3rIASAXkov
r0LWUhiJ6a9/4SponaQQcNfFfFiftz60bta7uVWA67Csbbu8yfq4lYEaX29VGbIvooYhJy1vtL6A
mTwpgayW/bySbmCFOQwnpTvmaTefrIaLJzFMre5ns+K7+QwI7Us0hi+gKQjVWsaQMLK6GeI8N4tc
gWLTrmKx9YF1M9pqpe7EIvAq4bFu+trwgBdzBVg3a87N37vxoq9FcsSh+/dB9z/P/vvY+rr12f96
mylqSVRuXcaYUQV22zs6RQR9OSVSkzyWZc7+GhFbTnxqQ/aSB4nnTyTPeuvfOT1yiYf4+5x/3V3/
0LUJ0T3/eZtIxq70/97/n17CdICkeA35Z9xT6/jz7Dwvvf+6ORsTaUF/X9kmaYdoNj9aZs8or4fB
n/yg9VP+Pu3vh645YH/v/k/PW7thf1/7jy++/uVfLxk9+tdgxDwSEwGAUnD8s+em3jE04L3LbkLy
3nYv6nIzzFPyf9Y9U6VDkQezCg4+dyzCGPmF//6i612vW8I58jJj++f2+vDfp6631h86gZw9U2RZ
XjAMGna1AjX9wUCFOKg68/5x9qodrK1tzUK8X4a5Ro4WxN3lCJhmXbRfaIDzg62Dj92wOtIWuOxE
1qZVIClPF4h0gYz3z6ZpXZ30nf/cD60IhFwbkxGu2Yj3Z4sVxvLWy5uukVKWrkXUJcJzpuRImpQG
BhrG/nWvrr9Lw8R3r9flK+qX4bimdOnLDzx3b1nS7dYd+K/dvz72j5+oWuOk/uz1vzfDtOKwSYgU
cPvoh6MkdLGW3AJZ4uWeexfPTu0UT/0UnqdQASgwW9NzmaaosCpWXCoebgUjdyIq54ANtEcQSg/T
TMd05yCW2VWYdJGVk/RVMpXcCH1urrQgrlOt1x/WQ7FD4+IWT6FmRUcif48RBEFAqmAP+1j7Pi84
2LpUXy2IAEe9u/WpSpJXbj7VbqMHFFq+J/ukteSNkNZsZzIEc82jS9TWza7UaxhRffwKQcthimC+
CiK5cDe530sGq02fIX1KRtz8SsK1fkq8b8Sxa7eyHx2Ea0Z4VKVyRg5HacxWv3mxi2BfF3PQudpX
6IrzTgJu6PVcQVjVIUqacRL2BTwmNZywpLCgV0z5SQrotwLSKcokKlCqyuKJDpPO3MCz902bssLH
+7uByDcdPW36gQoP3HWueIcwaqOHSrotpoPCbJ5EJN8tu8RbXDg/izCXe5waHnQMXMuO6j3XRZQ8
gwWrD9Ug3obc7HY0h7EGS8CfhixRi+ej9akPFMwMbY4ObZQcR06Ge1RSrUpg9uzrpLx6Qv2wJJYz
rQghGJDcsGW33wpJ7HTSFD+UQi2uA3ElXBpFQB30wYBUn83ZjnFnZTeBDO6Y2emT6an5az9EBtMi
8/ukS/W9yQKEreW5JNV4T0xOiWRPHnobH3o3D4i93AgmZcqlUNTeqTWoGfB7/Jgd44ZvGHkXhvcC
gd+e7tBvUBB0mVXQu6Rka75V47k+5fSB8NW7xbsLnVMxXqe2cT+zCIdfpPd6oJVRBnTfr7qpv6Q2
g4KltfVDb2W/wSuFM1LzLnWJ+qhTJsBR4QzxYwCR3teBo03yOYmbwOpRzTl4ExCZUkIxJD3K3E3P
0WJ/dTLBQo8LneI6N+JfoiPWLfS5BSzqODv03VPXi3TbD6Z7yYbqHS6fdjThGtZDmAGCpoaoWkAK
mxDgnjvgTZlG5VsfZKn5JKfUu2Rx3qNLJcgn0b4r2GV90gctrq4Rzp8ZD2Ro1wRw29bBewwoBXUX
pDzeZ48iNiFZbvszJ8DlJjztnf4NM1hW6HsNXSNnd3kj2mOPORpSZd4UZ60BTlYtqIJP4q619877
rsNNkUkRPmmJ+c2ozQkeaWgRWimvtPDym+UIBjFPHY5NOcHULNv3ZmqsF71Or5neiEurTj9AkUAm
6mP7Cptr3PYjfSQPatNMc/3VVbLdqIoJkzVEyaIt38lFq46sT4+IIlSiPKbLqiVyyIuu6JtACG3O
gzZ7uxWHLdnBmyY0lSCT85uosuY1nTYi1KdHauwjO2qfXJyyTWmflMTKKBXTFSU8lCkSBFJ4ANOh
wb54oGlDKjOqbhgAEXp44sYOZUb/oC5kRKKgTTINfmCdSUGTdtYWl4N57mbvYxpg4KBbxIWk9zCV
ZmqEZAVlWyM0jTPzqMkvcl0EWk1eDpStUCt6jE0C5yT/Oat9Bf1U94WkHnLKgW4SAl78Qh/9Ja6c
PU8p9oYecnSrfXWup75/Rnrwojc69QTubknlM+i2KECwnO9eNqMOrtxbH0NlkY7yVZ2a6gbkjXhA
dJuVYSenNJtzaEXuD10tsX63r10k3X1UOUFpzcDfqy+l0txsq5kOakiv1Zu+ql2qgYxK5U54TQhd
Cxi68UsVx1Hzmk/tC1Hk85Vo8F3THCsgAq+J/JY4hnEsB/PbqPd2gJfjuYOsYMEZDjB7oussqebm
8XZgLfva0qHe0Glojrl8dpNa3Q0TEUymXcwv40CFESC0Xxg2WmNWrZktlDdNVwPHgaIp9NfYcBeW
W3OxasjedB4cPyfKD6IweA8ZqSRzN3uE/R+zCTIfEER3swYCOsoSXrLnvJAQ0KDW6yj0x9OWUCX3
oEBKRzntRAdBPWpjk2lTJOPC3lGuVr81u7560VuXkpYBJbsf862baP0ln7+Xo2yeXMp1vT6+MJWz
dyPdg2nJ7DbalLSb7NIaIn7xIjs+4LmtT3XbVKD/x/hNMcLhyQGZkcwe8p/ZxjIpfyQ62mqyhTGL
1zhLupSDlmokaa0C5qDjTNJvBgTOEdnlT6TUQ1XJyEwgqBLPd0Y1oZ+fho787PWR0IiaszEVv7CE
Z4Ft9rBdShuwRnFxTUsJZjKyfX1O4m0bcsIQrAvIhM8xxVBdIzFBFbRGzguYFZSGU/EmOzCb6F99
6ebi3oV9w2Gd0/HwGjZTcZ+g/ZJYnTU7jgm/tfVz33JhAIWKkbCTP22ru0mCGzakD34qauMco2IZ
tnNq0bIwOb+ZVDL1arx91sES7iWih74LZuZQD8fuDidDLa3j5CqLdr3uuPSaykuWQoA3zd8F2LX3
yhKnFNIeQpEseW6R9IITiQ5qKeZH7KWfRizLazsUgPHoU5+6J8WhCWjX5l4w0B9ou7CUNx1QLQXY
VwDP246qqG4fybEe3yitcPgqxLg3luGXBihl17aXudL4SXFePWSCJbyLKeqKnwjxEAHy3pROt2Z8
isAiG8Z8HNkLe6nNX2KblDKp4qFMFcwQ1PyxhpuUTEP2DNZm560D1eOritVgB4DoCuXkAytCSEcP
zG086i1IDTLcIcQM+yqMAWC0sT8zU/1imtnbsFiSdEDMXlh3W5mMNvOB6TW1Ch1xmZnuxzG6Tw3V
TySjlS8Uw/ETNwtGQxISDoVjgOl9Uu1PmnfaTQWjy440CNv4ahSthsMm+hU1dOZK+kxPE3koXt3F
F8d7TLhAcYChSY84lIfEHXCFMPwzheGokPMdQog4ERhGo8hp77NG8oQdTe9AglMqyHPyGtr9lYhB
MhEsOR9m6eHDNwNDeD+TekJcPXC6dgiIdsJpQfB0zXaSxk60pvOhmr+Z1WWBp4/OtrAKDpcezONk
4jvV1Z+GklBI9uwPrl7VLpXOVjPRVVUQIuI5nz/jCDpWL+aC4wMz7wQX50zASrOp9Fo5eI4WbxRg
HscWundlqO9qXXx3CAf2EtIVyJ6C0GHOCmW2sL/MUexdKiDwmu0wr0c9skuyPgEiwUoDVFR/YSkO
NsV5Utpl5hVmAdEq6YGggKe5JkqzW8olxNHRZdOqcnGJEiU+AYyPsKW1wDo3cT4igBApC2WEv1+9
KPvmYk3cWJldX0Zt2I7jFJ3VTsZkHIxqAMnPg61kPNwidx9WMR5ChwpGNiZnWoIBpWzqKub8tfaw
+tQMBi3tmK3WU4YrDcAAaNvCE7jUZ4Fmxsfc3wW10jJbttPsSLOKV0807DIm+3FGSLfq6RdECdSL
TfxT4q1yQNV2KuLzzlERInnuo5o8eUp19euUZ+TsaVxQHJqq4NxIc2BO33LhCypn+llb2n2S+2q0
GauJqj7XhNqgAr3rGsUWrSZ8e3ZSHx7vNskt5wFv6Gulpeekr5SDquktsShkiQu6b4d25N9hWiXQ
RHTDMSbqT0hlOHpuj89bcX8z4THOSgNKEzj/DN5uPNpc2+7on45NPTKrGBbHkjt92i0NGFPpkzdL
Te+52Z6mKWTaBPtwnzR1uks7h+qSYXHSmx1Cd/tWxMSHuuk3q5LOL2Drn2b5NTHU6dkW6j3rja8l
0tK741Uf8Ay0U6eb+U6vWsl8cwzpAlpWoGj9uUyBx8Wgr2ChaDmcGlbAXFiQWw75DS3WKV7eM7e6
zNd9u/a01yGrcNaEOZ222YVcQ/ieq7rPKeNvJmE2ZSV6fAHii9VKnR/UatAPmjm5eCfm39TGn+O4
YGeVYFAd6Ad2ZctgjrSv5RhemR61J9ewD7j85puaoDZopseQXkBpf63NUXvosVdttLqutlZZzveJ
X2JTGU24cxXq+Ea/KXGQHULZPWTn9keSok6l+WJjQr1qXWf5U6SVV0CyTxkG1rS0k6sXZtKvUE3t
Mw2nsIdv33Hd+LDKM6Mk08myi7M946tPvaSlybEQEibgZGDgAOYuk/FUmW7fB/hn9IfJs3O4jOYx
+UWq6txG2f7QMCeDPrcvgzsGAGmxYpMC5rMXJC1g8gcMKCrrMY5Mlgz0HLpdMv5GhniItZrXpibd
fpo1m0mnXZ1MzClV81z32S9U+vMWGQ4maVrHJxv1qB3m2jMO8/fYVS50acobKV1KhVDTpQj5QBAN
XKbmer9uUsSu1zqXH2Pq9AEzvxyAnBXkbs36DFoGBkuUSJnb+bEpc6jp1msLfLZLv7SNiVTSA84X
2lUI9gYE4TiyBlnbTqU+nMQYGlcR1u//VRrIFOMYpcq55EHcWDxv2EvkprNVeZeC9chGsHDeplxs
gtRzf9LxBw5r9+e6TZ/qNNXOkbDNfSjkWRpEB4QqmAATDqcf1tD+tUl5Nkf5i/V1G8AV/q5PwP2F
UsTBGJcwVBUW7pb1hQafe3TT2EOQq/4sZ6CLzlwQnGxa7bnvY5CBHmR6uOF0xOA0ARkPt6pOXqAw
MXoWJnWhkhq82YD/MEeQGxlwcLJFpH7EZ5xS2wc3YpQSHLqDGa00IXa1RTn4eFVHuOxcC3JOLp+y
TXYuMPvsZD4/7IUlughtyARpTwUslA2oEMRIuwL11a4d4H06g/FhlT+hUO4cWY4ANUFvMw//4Jhp
z63x3FHVeEpT70bmQ8UwqWLVjdXpIXXYEV1s+xymUIuihfDoKWfqC1hfRAGKk6ybKDcCW4XNxJIw
3s+VxxQhBK+mU3k96QID5JC1zOeRde0xrCxhVMlHS03xajXYIa2o65YCF2FNseMdYgl2Dh3meFBw
uBGW6WRn3kySEeI7spaB3dqo3RrMRspSIMm69meVDOF1qqKHHhFRsWSXTZ2GRLlQtTPX3W4jKnjO
CatFFWHgqTA1pqQ4zAMPoeDOcDJ0cla/o+tb3/KsrA9dagifMJN8pxhi2pbAPpVOfzal+FWO9Fih
D0yHlLzgi5enXmDRKPOLTvuttKpxdZY8DQJ67+M4tls7SU4zR6k/QYYKCpv2OeFp7T0OMyB+eZC2
ZXypaHkhhCReif7QdIJoMT5ismJt6jNKDJuvtd+qSrnaBlBO0wGD2XvqEXGHvHbCMzddvqCVouyu
1A1E72VBEhHbdcvn/mPu470DHOLnODjQBDxSKsxefyPNgGKnnbwODd42c3BudavX3zxCVBsz+6Hr
XsR6XH+pLSUJwH+oB2ILkw1ZpPlTbzMj6YiPC5Uq3JXe3DIzr2CRZMUD+aVBsgVnQ4b/lclYuxGd
Tb4FtQcftY7YoqVclgwjfC1anq2OgM4ZABfUiKJKfeeERMs2FVl3BmMaiu9i5oiUrNaXSYlYAHZR
xRqB9iWd9qoJ6hjx5ZwgdsR292qAF6Q32xk0DEJ9Nwm8GB1AooVUpIfu1tR7snjwXtPBwMLQdmZC
/04FW4fNqG7Yx2n1ZUhT5dRbunjWDJoh0Pkgf/urJcF1WbwAVbE5X0myGqLoO2CCgTbjc8RwcYuV
4ne+kAMNluRuivm/hRNGmiIq2LYvGPdnMnIblno+fRRlP2TJKRJwyJ1iFBdX4lmC2k7YI2T9WJsP
bvumiMLbpW6iHGnBG6iZZofACL2DUUDPvs1N55R2kmla2uv7rkw0Gk7mnjOaZIdm9ahtu1C569jW
04HIu0io/VlNXfyuqJuyR9RN8bFahtlRmngMnbg6lEP9AiHaRQR+NWjhB+i8cxq+5v5PfU1tn4XH
jLqpPHmXM8sF2AcClG/4IasGnJbuRhszq9q7MT64GiUXQmC+rCWYzBmJ3Y11LUi/kpyq0cNFEFT6
HafbbE40EQd120Zpf8ANmjQWVKdkNB8FWH8rJ3onC8ddK1SU+tlo+WTwvFhtofh1aSGbqCWzg9J7
GsAQHtMKeF1kTCFV0uo3X/vJqJM30qP1LVkCHhQ9GN94yZgcDVRR4PwD7wvVb50mxNaNUhXZbZeT
ZjJx7MSEQuq9ekqkuYcMmBwqRNywnYt5r8RhHehOSfmPXJGNYVTZs65lb+6QPHsTWRpRlEw7c2AC
AvMu36teSe5Sbt2m1umhdvuFSvJMKE9WZfzqkVhctNzaYmAEL+ChnoD1xOHm2eB5c2XaRPBbUKa4
5AQm0JnrXkuJal8mGAMax7ayrnB+87NIw/tYqHt3yYAZq6s+x+7FyKkj5QL3iSXmn6nSQDNUodV0
zQyCNkmgLPXlr1UMH07u9wLY+MeGWhWhIJYbHlS+5I5Uo/Zuj8AF9Tf4D+Pv2Sh98D7Mpg1zCAbt
OxOu5N7NOnW/Zsquhls+Bjuh2Fhmxl6UyFNTzmZQoCM0jb65lqN7sUA8PlO3xZab2M6W2dRbJwjP
oN2MeiCx3AuCo69mVTXnOsIj0Tvk+zVZqG9Em4EIqVsUD+5E66OxL3Zo+xLH9Y0OOwnlvUpn26O3
70Xxq6QlgVQXfUgBLFrUtrUNbaMPWlUjzLgyryGy6AmniilfZBZXJDA00Z6yEvbPpfQoIrKclO6h
pxNVekWme7MTX2oWwxdhK+8DWW8HF83nOUqre5ss4kWPlDmDpmcxatFp9J4rRzjndZMpJsdcC7zC
CfEZp+avmDUqwmHUc5uRQD8pbsySy0uBK/kjTRx0p/GOQAHsDeCfXivTe8k4Ec5R6+3s1lvO6pRi
3JRR4krj7o4Srr1DnD94oZoxxu9UwHYUeo2d42W/a29QiUibuZC11dVIc/VMk6U7yplMxbiMyTNF
86+lyqXO+ozkKJE+Nd91wG5FUqZvXJ21S7GYvZv6YCq6eFFR1u9yTdKy0Ux59UhnUua0PUxt5iLi
aAgUXGoLWvPMEkUJ1LGCaZygMIzpf6hukwTqzylW4nM9MNqnhvJSdNzTe2sLOMi7yjw9KmXiILlv
6hMGuG9J3cONJ45qX7rQDEeXKi9ZopuRSa1jFlOAx4EaVqzDTIfNTcEmCaTIS4YgLQxQiCwMF0Ck
MnddfyABZMtixN4SwfOitsZ0GLV438WG81w48mAALzJKV7vlRfqtmxcFzVC1z0VKTso4lshOe3Gu
gOocRUGhUEvK7oyh/VBOunqPi/KdXQDLb2YKLg3tYcR8/YIOpY+4PSc/Vdg+JB8iwZgRH9DoAuSh
whJjRvZqW7/ITPmujINNUClBaw4RL/sqee8iwlziEFpAVwAZRptBBhlBa1E2dJfMJeEgnPr81qTf
CZzfJq6efwpGU2iCRMKMbnSt0m7cFboh9gTiMBrZBJRbEyYOZdSML9ZAcTjtPkjBCGHHKq9G1VU3
wrGl75gacBR87vHkzU8NpvpHOP0uaMrvhpjVBSUf+SBCQ9wnuKBw6b80atWeSixjSPOAQA3JDH4w
LMhNLCp4ghbrB50QBFgYV0xH1tX20h95VGfHknC2O83+F9zywH08r7lNI7xvYgUoBr1wzfFAjOXO
uQWq1MbZRsGlGQzeM3Xv9EVRfgOOLQ/0DAcfxIL2PFbpBfs52klA6T4BPxxtYJsudmrchVmWd09z
8lvWvv25ow8cF0iyfSVBsGebhXNWDASrSjGau8Q02ckszl4TfeQg0aLhYnRWtxl6sAojgWXBarjQ
R2ZQesuKklZReXBV5I3gOS71QMtKj5TyMkrx0Y9U8lRNfZQ0rFrwk7tsqsntqbSGSpQerCtFvgKq
X6GQk9Dx+8KqPrtWh8DWdkBszL3vqDAh44Ti3SSmhxWx4ozCpybWpjv/ATN06LnZqIOdDMtph+b3
UPJj+cxptC3q0MXzXn/OOfyqNS2+jjQYpU36NVrGE8cJC78GCxS1wCTUQU4BOkZlyzTSCUA47lhU
/zHS0zdQYDWRtFovbUcADloA9qH1TOK6iGu8o1TsAyQxYlP1XBwodrlLEJ+3KbqUaWlbnlXgZuSP
5LTUWzRZZDpCljzXFrjrtkI2Nwz4zfhOaBI7ONI9Bblo0t6HkmVZPf6ggJkGZBnH+3DMXV+rGmdj
Jktcq94Zl2rUzpU6izvr5IqlQGL5ELnoRRQViOE8ouDaWdorBf2BSjc11sByRvlqClM8EbFKQRl4
nurIl7G1eIaauOjKyIaslukZifDhrF8oLmA0EmQLylK627ABQlJhoSGGXn8FcYZOWlxzU8deY1Dm
Hd3ql22k5lFhXnwrxsqnELdNlcT+ZuBRdIBXOb3RMTD17llbBs/cUftA5Xdb8KYN4cpM/rR024ik
CfTSoX6XnwfUfLhoYwuN9GKfTCgR0sQ6lVEtHgP1DN+eKPW2nSApC7kFPU37VrmQFOf/x96ZLFeq
rGn2VdJyzjFwwAGzyhrsvtGWtnqFJpikUIDTOz08fS50T9XNO6m0mucgwyJP3NNESBvc///71uLC
dVNLQan+fYxk+8IXC6qtP7CvWJBYdke6QKLxsMzY2cWOeO7t8tMRergN/b3IUWVkLhegKgw4f8j8
AbQte856X7hd9Ut4xhYuwWMukB0anWyvcwkFRSfr0o2z9c9mLs34qFfW4B9aC46oI1TEC0dYt8JJ
zt701DkE0BesJg/IbLor45GAlhx+LdCjmyQIN6K0DwY3pZvM+TSI4+6jDkc04BJemx1i5AC275TJ
+NyWJk8OKw1f8rjd+jHtkQLv5Qq5IBCwWjENiUgwZzMKmGayq32RM4JthzNoweH6FBFWOrsO9Nrk
haOT3hBmTngh1+a2k/PBD21WJYvjD9HVM1Hp8Rw443Ce2BSNjWtD4En1pSawsg/8+dOzo+JsCjs/
//ysdKviPKTWS6Trahfa5XyKHH74+dk4o/AbjYlZUtZcAChuJWj2feuSE6itcFoLQWzMVxHJ6a58
GKgPsUn+4evGxBKTwFyVXrEwXGbraaojpLkeNfY68p3VWMTjpWZ9/1MvK1ivPs7JF0GsO+2E8lfD
fSUOrF8VBPAHG5b52Rs05fcBd400wKOmS6lAMQxsyvki4FPc28k7sUT3sXUQzkGHJ2DWYV9ZQGpQ
o0sBxqf9U6r8Lebkv2f9wFSX9Dov5dnbcbY9sTLj/JWrk4rGN8fMecyB7NgEvs0lMk8+fvIRYzQx
nsa6fJkdRBwkpUmXDwWDTN/HvxujCAsSuNXYLbaMoT46/kMSsnor0hR/rNYF1eLyMa5NueRV2nPv
OC853nviecEGDuZXouZ8b4XGBhK+dXJn9+KEfrlpWtq7AYSXRE1cDH2gk6yLzrAvb6oO6+VQUeN1
Sk7ddttR1wjKEzvj54je+4ljkty0bLmZnvJ2aL159Y+IbC1uVTXZO7UElwvDr1gHAlzNOljBFT26
Lfluf9fkTE/UYBv4zGN2ydVTl/l6i9aNBypQ1zWpALVOCnwLKWDuVTMyMK8Di7Hi0IbU0lNEXnnX
s9or3XulZEY+1T0mFzKQ4bPdYBN0edqvA0kiBcAws9Fi+iAarg+me4oMQ14YZXHsF8ZWNaZ49jPv
O9fkonhv7nM2L3kHKw9uKkzphJnu7OLvg6N3IFgFcI0IQhEzeNY91jbTPBj5J0WXct+jeo4ZyK5o
ljSHppHbRg77tEu8r+HQlPV2mIfuoRT1nR8P9aZ2jQwmIvNPlyYSHpIeZlgaWJy0hXWn+/aSONSW
8/ItZ6S2ok7k8XwB6CIqr4Vxzy3PIzQxBYgPD0HW0nuR3rgbYSeS6Muzy1h0X2NiMZcM06M9ec/a
YkWivdRYjU5CWxxa67atXAaqrCs5SQNN8wPrwgXlvsb5earc+ldkmxj6mvzaumJnqyG6NL51hbiN
w9rMQrRD+XSKIwr1ZmGyD2P/xP1vyTwOt4bjmcd6bh5++gStYz0R8CyPLRrSW8dJHhPwpoe5kC9A
kDKu1t5ES8X47Q68KfI41VtjCgLqNgM1PbZOa5kh9iva9iOqdXtW/bQESN1/FJ//h4jy3xFRJICc
/1Jh3Hy0H//2XbT0Z24/8u//+PfX76b9txdVR6pQH/8CRfnH3/k3FMXz/vKEa1t+YPryh0Dyf6Eo
vvhLurZjUbtzpOB/QK31/5BRzL+kzXnRI7UrbbAa1NH/JqPY3l9W4EMjZNphOiKQwf8PGYWHGlSW
/1KedSEuSdArjkt1mfUlPMF/Lc9GkzOQ44ri42C4yc4X5Xfe62YtBtokXlufB8IJ22yBmOmu+2g7
P2fAeZNylLllqE+v5zh00OqLCIUBQIcC//vGdXJj1QyL+MzjwR7edQtynRNHiJEcRHOqq5D9N2H9
IQovSjJQmUH4Mnu22d8CcTbWnajTLZHt1+GDKkTFeFZ7m44XclcNGFerA8tMTk7UUHamZHbe2ptZ
62PtA5F3Fpx8v4DlBYR5b0HNQwRldU1r04JC3y84+gGGMjtAXguxvssXZL3FuzWDYR8vCqEFah/E
4O0LOPdGCfCerIPcWuIRnqva2GnXs0fouYvY83WUtAnyCTGIplmznMjogU6gnrl2BdvRBjNNQiff
O9isIS8Y5jZTaceeeHxMOzD9QGlqcLyrqdDAojtU5JnDiZcuF295HrsL7r8C7NiB/5dTdamHEQSJ
4vguNfdYLG7Jim2/Zt2jAWV31AFUl+ziuIIsC1wvJtL0ZPf+Qw4zuimz8ojUGdCC22D5hcl3yCvx
VC3qAhOHgYXLYGqbFxkP9y6Qix7XgcZ5IFGPFDUAWvU6C7VS9NO0aZyHKriTHBP6Lng2verD4XXd
w09cpfCmyaVQuGj94/KrdkZiosXDEOFjGBYxg7soGtpF1mBazm27HE7BeDaMm0viKGAz1SJ5MGIG
j1gfhkX/gBH6FJVudvZNRtC9+abKJr2ZJ8F9bLRKsjeAcjSbboWui8EAXseAtdo+6edqY/vkdEKL
eEjiAAjuY0LEDZu2km/wVQueY21qzz13KtNvVLPp5JxbVsx8w0Xkg7n9bSprHgCh5GuMeRE2Q0Ao
/vjFNP8JpFq1s5waR0+UXkQdJ+yt7IcKzwZ7h3uRBXdlinxMD+9OlHnb2mIEVcX1XZ2Zq1GhUmIh
iy+PQ4ar2KN2S9TFwOalaosjIF7GGy4scPNUTLHH2lPcn/mT1KdmkYU4WENQP0wbaoxQKG32T10U
bvOue0X8h+iIguu2W/wjeEjEIiQxgfyuqjq8CWvo5QJpiYe9JAalhhhjbzVIoUvHJrOB6SRblCeW
QhrdOET6Zo5dLWB5XXm3rZNrxImYsNt2eI6f6FczKHrwcwEbzCkQrFTz76QFQMSq4Lfr69swnHbB
ImWxnCYncoeohV4QVLZF3oK2dhGWXMNF6xIsgpd+Ub20OF9YbPKxeUuSB+1i5OiGatN7Qm3h99x6
daJ3KkJVP73iJvxmQY8yqHdvtRyPnVUTuMUcw5Rn2s2pVTL96K/TFGebjjv0uvex73DH2yRDdyDy
gQQhjO7rNt4FOG6a/i78Ud4EMf+E7NYrSvayKVBEUQmqlQ65pJ5g9CYq7XwdcMtdxco8mM0H43Z3
bTUfI8OcjWd6G9Y8HyZB2S04YBp9sBC9sNt7CGhZLTQRcouiZ71Wf5E/AeyZO84+q+ejFmQjsgFH
kWmHUBWD8DnOgSZlj3mMSaGlA8QZBKUDl9FTUwC7qcv4u6JGYQWDfacGTEmZ7YGCD/vTGA8vXmDn
p9h5AcarybGBsx78xeHh45AaobbjNBp7XEB+UCN8Ih/Mpo976FC1N7nvfsvkj8KKRNmT9dKEKMnF
mATQejXk7EwmyQ3bcM0npLTNdmi+ImUPt8R+ES9leDtZYJNfBP4e0A6HWEvWzI83AbOsmB2QTcEa
MCpPJl3O+5FDJlFtJ7qXsDSYO7fGlK8rRd48rlW+D5GiybZGKEeNauWAJEk9brn4pMZFLMVQe13H
znO+KKcY3WEYT5iUssAJsY+CYMB0bbTEASyAlICydzEMMNP2Ojbl0bNG4uKzFOyH/VhBU2Krs2hC
k11Yh+I+D0zyL2SmNCONUwMnY2O5W3fp0his7Hq8WtHAlMhNx2rLCRsYIO4lOuOPdcZqKguiZD+n
wbuEiX3I/3BmfUt8h60SJq9mUXpZh3ERfNH5usvYNmSSpNTI46WtOvq0bFPrlowjm4ZsZUb13pYV
XrhFIqawielFK5YxcElc0ruZeuFdANUhRUHmLTKyHitZX/NaI71xtRdhGQgvEpIFzUOGfuMiNZPL
rX/Gc9YtwjMst+WNwoHWHEhdQt/FjIbuvr/1cKXRNzPPgBEfVYNGrVyEakZn8kOGZM1I5CHGuuZi
X7Pa7nH29DONnSfA0SgT0te4LDA1+8MreDkEbsjesIJNWAI08Vtpg+7GVzrYwRG87ExhEC6uzY3E
AAlEpMcHTXVP9Koa/DU5rPo2GNgnljNrcRychPLnAPoraifbmO7DTtcnJC2/O2gWKzVqf8dH7Z2t
00PXTgZZLb7/A43oveIbkzPHcAAE3q5J3J1igMplx5w0R+884MMq02rTFQGavIGLiFN9E6RGE4hJ
Ty9KPakZHVkK4xB87p1ygYWxNTmR+S9OfRP/ykf7qe78dMct9SHiAKIySKVdEHTbGIlD0JUAvHD8
kXK5wdvAFY3XkaqNaYO0jhGB7C9e/6aEOoQQpja55hqMQdAdUQnSM2CUiFxQe4tmcBEOkoKM+WOJ
n/tFRjhhJYyxE9J+4QVPBXPRFspFYCh0/mSl3qvbjYjUxrU8gfYKD3ZlxVvNYP4gg7bbzRFfUPKZ
DBvVh2vMA3Pi6AuAOf1CP93bwj5LPXDx8/kTMw1K0LYInntKip7y5Y0AB7rQLCwIvQGvMVe85Iu6
UeJwTFqmrBksXG/RO7qL6NEw+od8al+yrp83pQZ1XJJt9FiATVHQ3kQjtVfKpc86QE0yJzy5msFI
L2VCeMrz5upSjk6zIgaMgdJcVJQ2TkqXmOhmZEFymicKbCq+VxYdg7RyP6pe1Vurnu+VUXGbhxGL
8xKZLk9E/S5r4wlCGCP/GNGdQ1GNab2BJNKLLw3uP+Js832mXPKwduLCS7D+5DlTQqrvXFlnn0ug
4LE0eMmxauJt5i95hfAV/Fawq0Wy8/g6HzmtZDc+oHu34FmnhrDe5Yv7s20IcvkRPlCuyNNOT6y9
6voShaDWZu8zSathhdelwkq9ylLB2mjsSaETfTGE+Qk15N0RJSZSso0sodTZygOGmHNFW+WuMHlE
FwNqJWMqHkKt7/CnlgB5k4dkpogT3yMgyLdEEDhSLlbUYvGjWjOm1AplqsfEpmwcqAtwPc2uZsFo
2nRczIeSNcMtoPa1F3NEX0ysbJHilSuWh3vi6D3ErHBDjN0crPVY1vcMsm58xK7hYngt+5H2w2J9
BSafrJzFBBu4OGHHsTcOPJG67bwYY3NHv3Lk5WxHhGZt96wKi6q5EkhkM2jhnIXGfqwWC23atj5U
8aS7AAroiW9iq42J7PuLv7bi72FqwFoSte3oWT3Hcmy36sd722LA7RcXrmPbq3Sx47aLJzdcjLmZ
wVoVg64kBv3uLk5dsCJ291Kbzc5IcO7S77ztIyy8zKLx8S5mXmbbx6nH1TsG7IWxcoUUT6jSL0bf
anH7NhOW39bw0rtkMf9yTtLvuhrdVWFXaMsXQ7C9uILlYg3u0Qc7aIRnr7hMHq3mkqHGW1glX73P
aTRJx7sm7r87u7HXiSOB8ufu1eSyceOiLK5RF49oElZ2KJmTLL/E918JgPnIYPKzsfuz6fM9SsTV
wPAtPuPsxqBASoWjVLt40K+TO31T83hg148aFtXFqhvFTXNxDHdf6OJSWAS3y6bBJ5uwrWxYHHhm
/ElwYF5xEnkHj3f0yQmO85VJ+Knpqg9uUfdAsF8GWnGmAd1NgI7M9Htr4HRg88FMaw4e8j7auyFO
AzJdsQn3e2aTtp4fZBU8uGP0QQSEP+F6W7tkjOg4bOroIzS6YwBr2GXmFHG98ZyFzpQRRbG6TQAg
gXbhycy8o8rZlgpWeIyJN2SZDjKMPwPreZzn7cztrQd7WdFit2Tw7HijWjVb4lxP4RR8cfr85fU8
Q2ARrg1G59YlcBjzYzJKeLX4ZsbdoIAfwePPC68zycIihmFusJgwAAf6zdUJIuR4mffA9n+TxTMO
bwDOaAfhx4wJlhbumxECEP5RSZbfV0676aV9smDVb4jT5CthjHeuJLE01NdkFm8F5N+EIoPbU1gM
eUIb4TYjem+SYi/dJmb9BD+E58LInybfjlIzRRP3pWm92Lo+UDrHyJ66n4AewrK8QPGgR6fTp8Ah
A1jVd1RMrgJRciN/4XnaGml5s6g3vMaAT+9s56pSN2+1Qnpn2eZTXOD1SngqW8ewFJKHt0PQ3HnX
ZfXEaP5CBZ/a31YYBofCRQpOFDZwOe9p9xPLHyIszN1pPLKBdBjwabkjjUbQK15X2JVSPfIq4CBA
LV9ztJMJlFHRbamBfwXueJ+FCMFDtHym8K4uc1wkbU9KibXOGRosX5pCFWs3yHd5fQhiLu9srwyh
H5OSqbA14FAZoWNATl5XRn4aS3FqA/tA/4OCt3j1ZxYtCc/2gTfS8meO2vCpLp39EmoIq0s/VB8e
faZCQN3qpVyVrrchwn6lJkIvDHxq02/xxSNQx6XpuM8cK16YXmQco7g9E2K5prLfQf5AWto77uND
hWT3XJD43Y5tCjQzT68pTJCjDfGsZOJywclg3ii3oeYwI2nueWhUGKyGmXsUePyVz5cpMyVi3GCV
yKbiomzote33e979wObt9qIi827smADw4koIrxAnHoxHVQpSNayvjJDkT4tbkRsg4VnaGWTnw3MR
jTdz6vHcJVtVl/obQTMnuYm4LZ+hefSyu0Z7r6TZ+kPJLSKWKCzHrlkWrghNZmO+pTGxwip2EB1k
WdOMP2qOdaofVmFW5lvTYlcVVXsmVxzjIvvWjZNu590i/Ko1x4IkFlzm4wtnx0/ilWzlj03NMS4Z
eFtI8t1rvnuwkRIuHrmikcdQh7kqP4kq+sfcqXp0YdawtvJhFwfNtYp0vG6N8lXK5Dwye16FjflZ
G6waTXWn/TCiTFGU67B1n5zIv/Dqu/Z2YqykCfNpMp4kbPXOHl5EwwimbJhWmVWwM5S481wqZ105
v9P3XrJJ7Oha5H5h2R34vtyJ2lyKMAF7xyK9UBX2b1VkndNQxNgG4m1NT+dkpKCyqfeuS9AV24zv
O3qO3T6uxDsIFg7R1ZfTsz8Ya7lJyoy+oOlhF7PNdZmWH2UI0mxo2Zp5N2mwIFAj1T4VKj2GQbKN
47o9Z0w8N64ZnyIEvEPsr1SP/c5rFg5CihfXrtjDhcGeMBX3dgv/c0L/CFIHTnNADLT+zZXFqHOb
p2Czht7ajgul0eXKUY6PSdyzZcnDdV4gXfBFsmo52AwZeFXHmI4uHYc1mYUzWrFg23bhGzu+FVlA
hMIp+p2goSRT29bBqodb4nWK+yjDSTWXFTeKP3nPB7TzNDdJt39DjsR9YXjMqA6tSSZ0K1VSYWwC
biVD5tnnoJ7lDmzcPfXAYsP/mkDVUpahObAf7TY9CBFyu5vdA+9Ub5X5hFZ69uB3HMWBl/CyHTyQ
HqnrHqZRnuo4g6WEU8NxQth1DeMN4jf9w9j9Lu2BehTbEd7cA9Mq+6I7xz9agKo3gdNQau44F+Tj
TVsxqCSrR1qqvnpjubcYxa6GsR+32tillv5yQ0aBiUx+z6P0qFogPOEk+uWF7nfuWcVuyICTdL6X
nPvKfKyD5mCCwdpgzrq2ZnRvK4NdcM93deCRDae8XXHL4Sw4dmsLpOsqjZJrlTlfqiEg6if9DX2o
y2yFu1TUy0fUzje1t+yEK/aZhMGPhXgK52I7k1sN6aKtSYPeZuYSw0na+6y0nzqjZDgwGfSlhb1h
Q35qe3btxGgIxpiYg6AHE1+lHA8USyrObaad7t28N9fevg7bl7KJmMdGclsFSb51UnIjwm6oWjIZ
JUF46ihTA6z6bbDlkovcWiYRFCW3n/cMVA84Gw5UXPKVofCLefWIMZ2eV8XekAMZYHu60ltqw/46
7gPYuUeNrxDwNrvDr9rAfgLDYFiuTPdBNomTt/wQsYU7xUnm7vCmXW1CzgeVWIRzEs4WpfROQ9z8
/TM2uDO5epKxQWgYJz4o3Ai562xcn9nnzw95nGFwd4Q8iUnzDfjzF9tAsSu2+ag3PDNPXaS6nc3A
6pjYQp+izrplIIPSVMMSqgozRqoGY0aqqjyhloFmFkVkb8gGl6epGPmpjZcbqEfNZSOxDs6kpj3j
ZH2q5v4w5DlpmaKoTvZC6vn52dByqPGnY1bxAmMlf+zK+9zSir0ketRwCLiK/PzbY5qhpwqckSzK
INswk/eJcfLv/fmP+fkZI/GSL/u//DVOoay7K3GAbAOVjt3kagg8EqL17K/JLaILNw0y4lL8/UNc
cG1ls/JqLxyQccFLxD+ojJ+fer6isKsXBoevQEuolvcP4rgbrRDWEr51z+wukz2fvOrUgq2jvdWH
BMM6Z20V/CH+/NDxqdkOwvz4518Srn/ilIu7XXSM1P75CyyB//67fv5aMuUW0Tge7f/8haFkgWFr
DnNlxeNtwe5wlSxP//whqG367T//v4L5oGtBdi3gU+Av6LRcYLH2OuMEoLXdANNMN36uH/HJ5pcS
A9/cG7xNBwbYOg/PObkBwLEKW2c/b60OQTohV3tTU+lhPe2zeQV4DXqF1e8aljDkhsAwePCktKMi
dZ8XvPihyZkPWViz5OaMlPAupbUyC96ng7rxKPYgQGfIC+CKVFMvv2dhtIeq6I/cCdybblL7uvXz
bcVUyhgfRURHM+d0yxSStD68dPbPwAtoDMAGy5+npKFRMYE64JvynDj20oDt8bEygUin5MkKs+rG
qFIG9F685Rl9mqJxeQnQgnDFILZl2F2djGSLOcdbq0RKXRXFbgakxPvGTg4sfXmreujb8FuvecyV
67nv6GR25rjO8cAW5oQKMOx/aSN/NkdCawnzIGBiFH3vuSfa69itvGMWdlyXaGXykLTZB+2h5fJD
ySFORJ/cfbNrZVgKa3oWsLQhPOgMm7qofmtR3jXmbeSIg7a5qtjTPvOYe+buS2rhP01r+zs35GPN
pZp235ncTMYiu2T06YSLjY8asXimtDcRgljlqX+kx1uzPIFLFfXjUzN5pyR96gXp/Mge7sLOQZBH
AylIqGBN9IjLF4bx3PcxeXCVLJ4ncMU2da513/XvcR5cl39t5UP4oDiHV4dWe6yw6pbY2Zngs4ib
3kJCrETeqT6a+SOr/FeHvB2/PKyy2HwrOp6s5Vz/Hmr7reV36CYMRhb4HpTc5lc8McMuxWPd3pSd
QoYVWWSHpuZ1+d2tHcYNl1TKGZNL++H10TUwOJyXYJkY7QLvAZjX3yaRz80NH7bpPlUh55+Zj0dW
LbzYynzW7bjvBZDCWHW/m6HleMU9lwk470ow2Evoo2mfRIJnzDVzHFSZfxREmpUgqx2zqJF6ASmq
/DulN8vGBOUokMlEAXeNkWiH3CrQcyFAsa3pqRLBl4zc+dxUzKAsYjhrELcthQEQY8GgOfe14GqN
uGbisHc7xvT0lV1qFH5PSUJJrPYcoZFtrUx2GVmJ4jivsUgWM7+Fgs3e8kfHosj+0BTxe9t4v81L
bqlUSoOV17lvhhw2USsfrS7Zs6V0LoIVXNK32LIFM+/QYuAbEmCSxByXr0eNxGJXxzUd/7KBpe2/
9rX5wbPS3hSl/asvEZs5Ib9nXfeL+vkrrclLUtiNRE3PdsiIyYT1k3RSBgiT5GBj30VFRRd1QBbF
vAbaTOKCSGfmLb0S1WWbfE4FIT/R3CvZ/PFSBqHzDMsoL7Ghu9AtkH2Tg2MRYfJV3NhjtKIU+T6T
dFuVgQ9iL7iZA/0QdvbvIe+pT8Au5kCNcbcFHucsEEh+SSkP7mna/BYNwSnfeZGKD2moej6O5Uvt
WXcBgbAdxRDAayS8M/3CJYvGAbt7crkO5IGhTo5BCHs35UqZ5+4TG3WHb1KGvwE0xc0Mk9vzNDZy
orOq6Tk6I/TRv8xu1hs3D3mrKr4kfn12vfKVsvatg9p5wxgBLOlr0+ujcIa71op2ql26DsJ3ECt3
pApxKiJ5f0piV+98WS/HVJZ3vuHso4j6RGtoHpzJcnbnthWI/dRIBiP0Zlb+gWn2mxHbVH98Xubn
lPx3Xct3zRGscQubd2mK49h/0IH89D02N3zbFHb3Lcr5vtJXT5TbyWEMSJuOiR+/kLgpi2Advi3f
8LRDt50KtgYwPtsxTmNDxDbuHLpp3saYkg8UsodA4lIBELbpJLM40L7XKWQSw2FBbDCDP6MgoEua
Gg95mt1U/acRhfXK71uyRuZx0omD1j2yV+DubkM4YnbT4T7HRklIPluBp9yEtnFI5XTLnOpeevJq
Z+094rhVUcgNBYa7n3/v1GYkmlNi1hIvW+2VD3FjlitBKsFC+LVyTMV3J0jHFQckTkTphJUze/ZI
SrN1jRrSBHQOg3Zf+ki5R2Yqq9FlyOYKVKDdQ+PxWSJYSh+0Li5BET5IEp32NNT73PnAoUDe2HW/
UFxeh4mtba2fE4BETR2fXaDjdtCfVMxTcQyuPtMkm6QdH13a9mxhPxqErsbkvbe+/8fPPs0S8B27
syeQ4zRrYPkWnkXPla17bR54uA4MhZmwjuZhHup3xrhLSDXhGtnuCx60RqE/kgjJbTXc1YGLwdUB
bETSjHYp3R7OIDexGZ0Q1jy5pvNaAXKQOb8BzpZHNXnZhrjx+xSRZiC+uRAjVxVrmJXB+JQz+Zbt
6ylxgVzkrDs7RsZdVj0n/Qi+88F02y8z4owj6F8PDdAKGKd9t88QcJi8DKyYlY0zHSvi43xdmEv6
IIjXmopGVsPvSJAfrqpE7GvKkdBlgKsrtZ1M503P5rK9Cs8lUM6CdELnoQWNXHYpJq0jXf1Kuv61
SVtzjcjkzo7RDsOsvh/a4jdsDlbvTvfmZ3rbtM2nnpz3XBcvRcaxgMK2lv0vKFMwxAoQyFlV7Lg/
erwAMC5mQ/oR06sM2E5Q1WPRUNSfLl/P0KfVELPQH0tri/g+PfjTY5QY7X1SmjfVuBGmRo1djfZd
FlpUr7UqNtzb5rXLR6m0N8rjK1p1IyicQfGdgFWLPSVtN1FtCCaZLLxa9pJW+tFqEgEhLwrWYvZO
tvqC8gweEH8wxAkSGJgD+1sR/WrIZpuTPhctJx/H501JhOTM5PXqGmZM6+KYjM7H0Kc4RKcnf7I+
GJqBkBz6vRGQabDz4mv5fIfEkOniyTUjtmqdC6B+oyOf4M4f+7jn6SPZwg32dON6bNr8WuYrKbyJ
R2l3iLzWvWu6lAuoML5KzT/FNV6KpXDQaHrFMJAB4DivRAMOTiHrxdYyHWNGxj/Hfa/9LSTzqTaC
lRQY1vJqviv6kIOK5pEJVs1K2y+D9hYjZuuzoTE1Ay+bA+KTeHPxAWIQr92AWId1pJk1H4wTsNbn
FPjQLipTOJ7+FTWiOndsSux8WZvNbGRKFqRl+BQo+WbG7AWiEEYywePW7M+y8dOtpXETdTH9yaL6
nnTBI0PM9wXsRcSmkDnz9FxyHWKqwCqk9TUG5oRUE9blRs2r1HM3HhFFBknJFo74oaAx4LDhXwOt
krTIfYHU0R72peG+An0ZAJ0hPknwSq899arFfNdxiNyHvoC+INJ7jkBkFCbvjeDNocbkAo0yrgGU
gXgobXbc3UKYJjCZdbcTw9W+0yOPDDLjjCvo8fNc4Yvr7AojftA60ltExCGGgh2MfCLbzZuYE2s7
jPa8MQgmNcHSBAG3Ydlg+tmenEBAtCe2N9SA598sg85Vw62ibNxbK+y9ve2Pz3wrUOgDwOUOA43G
EshK8jyYMCaJ70RrVfAiw/+zTcah3BAPo78H4o1TM79zHlHHguxQODH3aZqMjwqfFTolKYc8zyAw
JQPINEmhD1V0nCG0riIuhKYm3N+Tp+a86AzMCeQ1mAiGlLRwMuZWe3bO5r630gfKfZ9VlFJCdo9B
eltzyb7vrPk8xpF9ZGXWmkBbojbnZMMLi+YFdUJY00enmkm/m+5qrhKyUkzzqi7nHBmbK3jZzy1j
oUFQnaPYraHUk6WuX9qmzDe2+xZUXxJiwsZoVLgyhXrI1fxQ2IzpanaWQL6GhzC998voPDMT8QzG
YhC+z7LLhh3QzT/1jPBkIbjwWKYIRj3/6LrdHxHkhODDCXm1+ewY75Bwvk1nXg+FKM52QXLG7tUN
4JF5G0TC5fhub9VQ3Io5e1nq8mERVGwwyBPMzQasXLEzZCx3XRUdhqa97a3R3DiTYDjYtrswttSW
ebS/EinNu9k2eSZOxSa2eYfwVeNskxwb6O4MRalxZSHMv2AvR1C0ZeHt/fGF8QwzQrLoOxoin4Vg
LZNX4eMwem+WAP/S6eeuoOpOFqbeG7m8Jd7LLHr6bdVMZDPIHGHN1ibKpFrnXah5TBznyuz2qd8N
lJUiF/w9LxIja66gBqCj0MzaAK/etWBgdMCsPvKTD8qFK9HlbwOWWATZ7xSDd0Vbs5evQs2Bariw
EEc7xebA1JG8Zzfr2cW3LHp/jd8c8m9Hz2Hg+hnN+aGZccAokHP5DGcYjJ91kLO4w37AQYtRp2vv
4kbt+wEceDVanyCNCX1ndCmj5MC7L9qX1nMXOPmaNTHhkywHBGbEFILza4IJl9NZfx8U4rH3fjdJ
ThMVbDin9c+q7d5kgtW4zi+Zm3C24f9mIkurwMuyfRjON7bZcc0VMC0L4ZxYdx9SJbdtMDNLb0x0
JRYVQFS5XMTqcSvL/FkpUtK5jSTYqe1NYM7jpo3XYVf80QUchKCLkKkq+elMIwX6HOx4r6yH2DHb
4zgUPJon+dZ9+qWID6lmm8SIsfPgxrhLSzxpuXIVFXB4rrTp8Oy7+hILqfa+L1ftDGPG1c8qpNUY
5POjFEZ6Unx+OfBlybYVeFS7pT5eZ53YkpLZi7Zls1YcLLsd1uy3HueIGqob3bk1k3UrVB/SF+rY
i/6uMVy284ugNxvzZB2rEcE0weqg6D2cxygJpHkDAWmAzMh3boPxtitr2Igj1F0rO7DMoWE/DchI
jIOo+u4+jfgvE0lPQq9nhxvRWjLH3z/p4/8Jav+3Qe0fLcn/Q12pmi9o++pfzZWQtrAz/R3S9uVf
DGPIRuMuxyb2k8Qevpv2P/6doNZfvm9JEbC99CkeuP8lpO39ZaKrdXyLXxGet6i6/g5pO+IvotRA
N1HvkiMP+Hf97//1n9yd2XLcSLZl/6XfQQPgjqnN+iXmiTOpgS8wJSlhHh3z1/dCUFUpMesq65ba
7NKaDyyJqSIjQMD9+Dl7r/08/O/ga3HzGnqj3vz9x4BI422ulOdZjiWIyhR8O8MWbyTahKWEyIRD
jPQzHgnk/ID46s4ywD5Z1TBuXISsVxZDYdQlYp8HJXhBfVxHDttYy1T7fKf99PJ+ejlvo9vml+OY
NsX/HNVjG7zvH+PeEy4KusfMOpIxjuOiJGgiNp+70Smv9fyLNzddLMQbC60rr+fm7+HXP/9tKM35
x0ubq0s0o0st8/OP92Lmhp7pyGM9+J8Lt2vvrcHfoRrGaqUzd+5tpM0dSkXUsn+bAzdf6h9jivjh
3CrcK5bFnE6Xb957HfZh0CaGPCYZLFUAAKSFjgIRZOuu4joyH7SYjZkErcKZQPHFLzY6zaSI8fYr
2Wyp8+oFjPcQE72a/iYK8C/pTvOLM+b0VdfVyRN9K+UHUNONulZLqLWqBnFWfbZmDFhV+QbiIQio
reKARSAAI4CcEA/0k2kbMCXvzPu0YKxGwVr1g7v59S/sHK/65qLxNBieadmGa7vzk/fjDTMUKSDn
IZLHsPPpWFREu2CB1VfwZb9xHg8epR6jGEvR32L7Wqm0A0CONOVQzEGUyU7F9ESF6og3qCACjY2z
0XRgw70TxNe6cfC8biWHtr4XRWUuRoLCcI5FxrG3hxfm4fZtW3y2K+XsEILvookakviQ4omZL6AO
U95pSXnDQ5bgfc9XOv3lW1uPN2lglofWG2/RUX9TsxXWLzQipZRL3HrsfCbj4aNu5t7p11fLIHj3
zS1m6zxWtu4aju2Qiv3z1YoNUDwkmsljVBQ6iBnUMrYFPwYztyI/gC7SNDBXiwqbbmFePxcQ79Ev
/GcvxJij97CozDG8bx60IMbSFI6jPDJmYq6kh5cZeZl3UztsS7O5ByGytcpRHaUvcTFlM5t1ePj1
xZjf6893jo3wH3cKFA4evLexixGwGM0uWnns/PCbZu6QpnLMRBsqPe9GRhB4zPLvlre/rrb8TNs0
4HToBlvCm7tV72LpNGYqj0RC7IYarbemTPiEKGT9TNvgyJiOGaQes0EIA0buErTMoq4M8aGurb95
dMy/rje2LkzHMG0h+UW8jXvEfmpgTTEEADd64kkvToKEHhdAPcnx3p3ujs8W2O5VljsR6vi+20xd
fmkMBXXblONTCUvjsm0Yz6vRsg4944e1Z6d3QqfMLUbyDao68feoiE7YDcZNwoCckQpaUzR0f5M+
Z/515bZ1yT4Ge5w/mG/vbDrOUGvtRB57SRB4PpX+dT339awBb8wQ4zCa/calhmcfhT8wMgXiyR8x
URdldQdOd9GXOgerNsk3LkzopejrZFWUITOlXhw7y9Sw/wdrXyfVxM4IrqL5NCJmDDBUY8hdNDad
S6ukxo499XdJrD8bqYh95H6RUnjYubhdnbcJdgmkyCFLSu6bxKp2g4YaW9d5uX3ewkfsPrXBUPxN
2K+BD+wvz4eNQwxbF2WI+fb5GEq3Lpiyi2NkeeD7aAbfEI93Y5TAyTwLNqpHDtQWvKJ7PH9yTfi5
L0mVZ3+zKb/Ze9joJepu3fEkFQoJjG9fSRk2RQquTzs0fqIhONbvGbZB2raZsIeIbJHlxPqmnMt3
5NzikpMGO6Gqxc410aV4abAKgjq4z42u/pvwVuvnFXV+bY5LNSZIHJpvwLmG+3H/KRGRmrbheAdQ
lUubALu1YTVkD3fEsNiBh566jZGCuO6l7pjqiER9BbbJvZ73lQAnGJJo4rYCxivH3uJUbg/RzuoC
scExhuzG8hibcBvnueXsht5de1Rli2jGuwwm/8d4tKByIoEajNY6DVUawFgnE5rDUbUDX+iRMePf
6oG7KAPXW+fKOjQ1sx0Vu/p2CHFMnOE+Cb4z/LjDpqpRO1EeJcCAI+atcbE2tM7bQbTQb9CrG0Vx
/PUyzK/w5zuNQR06bOHw4Hq6YORhv9kMcneI5ZAJeQgCGpXKsh+Zo06bIrK1jZ1n1yCbejbtVofD
1yg0Wy7TCKRRSyq0MFv4ddIf4ph9pAIqvI5cfLZ6QaBsJsZkHwN1TBvkElFDd4my6ymT2X6Kk557
B+4DnD1BjgmyRs+xbxljR1us+IB7sR2sjIFDcmI6h5y2+ba3+6sqIMsvC/AH0kBQ+FyCEfyIHy+n
SSYM5oe6PMRZPk5L6UUlhgP+PkCTWCmPrCy9FmwyJXBItBz1UkxluNeQCeN+gS1Aix7hW0QyVD/s
/LYfwT1MG5+p+dHsg3zZmHazoTzgFuqTY1MNAu8AgxfhMZloBGQN0LSLKP+YEnOxn8L8jlwZ0CZ6
uJvLojrtnkbIU1CM1H1oVuWiIxFoTZbGsCxt24eRjTtaz+RNwxp63WtNsSJFNFwTmkL/DPpYFYfq
lCkXTbYVOOtEzFqWUXmnJqDfXXhk2CnLHA7wivxlNaVEyA8lZQ/Wj4NQM13J/OTo6XwDtylNoeGL
YhNGHPUU5/EnYe3giUdoBhqmn2QpnpQEojP1+kecOgFWK+tLy1ByjSAWgobGeLqga7hVgOZWg6Nr
jI47cdgUOdgYWUZyb3VXUSvsS2RE2wm7zzGv1TJtPOe+DyZvUdg+kJ2mYebro32Zxsd4Zm4DBN2Z
qM/24P+/5gPIHVozNDJnvTrBjiD3mHiunLAJbroOjY4OS1ekKnxK8vFauvmOaVx356AzUr2gkG/a
OzsBQOqnOeoDy8/XVZw6lPEY2pLKIb3brwFJUHhkWY1ayG72kVulNOHTb8pWwZ3W+d983fTXvcW8
owtTlG8Y4lbKSqfLPPiQlGhfiGtZRW0eXjV+Ni7MyXU/9WU9N6Uvq7ifU+Uk3UcIYzSPnB4kPSZ4
cCU1KQrtmln9ttV8tJhqxF4XbsmBGq40YqsErC10tTqsMm7rvQHCYtk4GiOH8sqs0FzpqTXtuNcE
wHawTJrB70Z4NKJCM3d5lNJ+hdWifL3D65y8q8znTsWkR0vb/+ZFtToWU/HiBezBnjcVN707JwWk
5qoMJ28bMPEk/VSH4d/i61LqD41H49EXn+O8v/OSyDxNPZWF4CS9LUMQIH3eXWot6fDVWN0rEWwD
2fs3DYaMeFQMgGMkMp79NcrdZm1ldb1RmECXXtIVewgvRwWRDvh4HG7sKQ5ux7j6IkG+7WoF0FMF
6Rda6ESy294V3prqhjdYYDSonb1vQtD1/PHYZMU3etT9JQIpHWmloKfHb3WBfzN6wK5/GnIE6EY0
fpD+fW0iRgja1nlpTtbUhWALGCKXRAYtpSPqa5Unq4nQu0Oq5wLfzzcPvwGdNsXcrqmupYNts53+
CPR8TlMb1dpKRLFNovpTpO9BNTsfkfw9RYa/UiBUcNOCOgt8ZDuj6yWXftAv+94RB8TZBJUU6PFA
sQHhmrnPxOBdtbIet4jj9bWeebQ69VAn5EaLT0Wlfag5Dm+tHo9izcSXhaB4zigpFomiD2kY5U2Z
BGrfuckpKyIfZi6BMOaU3+tD6G9sD5eYNj2F1szMriC5GJqT7qtOzmOqpzoE5JopWmPKIXJsUQeA
O+mctoZ9ilxjNyr/MiZO4FbQNmUswVwKra0kV4vHrlDrWpGTrRWm8ZA7u6BxgofWEN3CSrPHWsbD
6Yx1qaT8GugDsVvTmHCM5pVgIxK3aYnmNrN77wNc7OKK5DwYsE7arfKQzjubdb6LHFAodTotDL/6
OFChIRIP6l1NV/aUdd5DOCLtqFS3FYMhr7XQXp8x7tWghoXIrfEhOA16R3UtaWA7gX4VFV7y1DH4
6o04wOzLmTojHE+pStt3jXFT+ZW7qog+9ZVyL7UJMgzG8/PhLOdkvKENySWr6xC4sRsVWwJjnGVP
j5168X5SOImGQUIiYXW6TaBfF/mwNnBcHsdkQlSNIbg2IRhnGfYkPVYPtLmcY5CR6wHg+snP7OIu
I958GTfEx9nQTGdMq/jYSVRSJYEaeDKytYDudqLV+3VimrDKe9Htc99nestpaNFbVbvOi23PmWEV
hnLEtp8M3CTmbaCR3WZbnCU808eDXBE6goVKrss8fXC0IT0JdRq7Wtt5RdWuUIYH47GdSk6L5XCj
XAyLkuhYUiKtU2lqj5gv5MLXuoFBXmBth7bkGJ/U7PmEPTOTYk2xabUP2qys1x1xbfaY5hP8bGbV
e58qNX4CxVnvGFG1W9OrPmu43z8BNAATbGT2WoeghVAF71oywbo9w4xc2auXMTZxnTuRfkxggi9I
N0rXlQQCqkS4cjVLnKrQuW2Q+ly7CpWM15TDJmsha3ZNfUsdPvHjvABlvrVJS+b3qZJ47xk9HDRr
UzoIR0FJS8RZiIgmprFFqJEIJWhIuwLVYJgATRgHTpeiWUlP67agUPXNgIRTg0WyIFWGgBNYowgw
45rfY0to9FBw+pfzgLxy61NFpgsgxxLuh5ku66nrD6zDes6R2HNGh/M49m27QMFtePZ1XTBm7mZR
cyxDUIG2oR/JFbny2hrZmSCYI5gLMGbqc6ruoCRDsbi9Ur4d4ZZPvDVC+6u4EjT6UMRvh1w02JRo
eZn0Utn8Ma01Q16vEDfNdXLi7vwiG2ajZL92lQkBwJNAH0XmbzIRxZc4jgxzUVWatT7/ROKYYefB
3SWY+DOwuB7Olacv6eShXDTRC4VTh9M4q82TTA8ia0Ce5qO1BzHurv3WTi4HdnAcsApASo2wvE4J
9aUbBWTG+8qk9VtYdMj9XfnU5fZLWcYcd6W+zn14nYan/4GrIOJIQvRIr3U3XdZYpPQO3P8mSe81
ajwUXSddwPaywVDBsvxsat6+GY7EuJbbzCi/Sst4Ep7J02XaFn7AeGsMEXuHfC7KPoQkmn1qsf/v
uiRimSbZRBn23ZANeCxdy15Vefhk28e5GTaEItw6xcBs1vo25BMCPzNDmdN+tFRCbK+9saPBW+G4
CyjiLNLkZ7bWpO4HHtm1IgmcTJkn5ZbJNhsMYqoyJtXV0OxxHPtIK/JVPYJnZkZ3KasaglCsLjXT
HXZ6vslbo9m4Dx0ExUU9iA8u/zsa/NqI6X6yhsTeEAuxZxiDn9xqRn7XxRc9G7+0RrxrR+PZWnfA
9Rnxpffd2AOtcNHuyFLusvqD1uKrgb1MppSFJL62XswU7z0aYRJJDcaEbZosBn4ZhVSU2B4mpKI0
0XoM1tXYgVnvK1IcxpQEdVEiwMpjjV9LxQiTYE3Ed/ltp1fLWTGxZsoDzw4IqUtghj7CusQmh18c
3b5TnaoB7hQRCMwL+6Be5WlF9YtOaM6AS3WpVn1UXBUx+VlNt3FMhPb10Ny3JaK0tGKcylwN6Kou
PWOpDIQ1AFQA8nb4LaZhZ8yyhwmY3BLh3zq0Sg47jdqNJuE7aCppilvJukSUyTEYQP9UKrkwYnS3
FcxbA6PumkNf0USkMTlpOCt8G5wF11VypYnkMwFoTziT3I20B3vZQKUTVn6tOUSf+Hqz7DwWdE5q
K2pEcqZV1K5cSfxwFX3lxIuUAkJaLX0YyLX8wMaANzJ8AVNesCaxcwdOuaLu7FcSErGrwVc0ldyI
GtEZ+Me7NDdyqOjoBRKo4VToCzxG+wzoAUsoq5zDmFCrvo4WRwxRJFuWzY8khpP7RyvJEhllZaAZ
8E/Mez1ktcgyRIqTUxxlDHgjEwkqxeYwYX+Ab8rkkxe6zQOBwb+wd15bRiusFKiBVeAtUphOWz95
gfz3tR+A0pJf4GzUGG/HwXmI/GpcJ1XIRhDDwMhCsbKD4KQb2MFFgzqic7vZQuPfZiUB3m5/V1IE
s34QUig173l2eC66mjY9Y59ggxPOdrXZXLYSnXUvejlhYPUf0Vm9iJL0C9HSOM+QRdVV1K0qczN4
wGsM22CuXVA5Fmw/SGUgrbR/COx+KRTn3tOsVYKjTbOX/ZTPMcKiWGWdxTy/+CPVAJU2eaB2YMCR
JGIpLDprkaKEdDSEGGOuToWLqKsxPnemVc+StlNAIchUuNvljkcKH2pkVtoh/AjBtVJXrm91S7+H
qZtKdWsChVxrPhoxXsieGE9i7nQsth1Sd41vNyGrlmV9ldkpp3XA1F0IGV1YKFGN9GDZn616ntXK
Yrgeux3+VwzesYXLrQu1Re9wjbl1Xa5/coXLF8eXwXFc0qxC0UISDqcJloo/oqdiwOkqh+ELWBO2
etQc2QzjcFvhLSwI7Yo632IMq9cEWboorqI8uJM2AqEywanlE2SwVoF9imt218ywtiCw0f3XmLm2
XVAbOzPHAm53X2rrU2o2L5qXUJ7gfGQLM4exXQVKwtOP0iWnHEHutnGK6hYevt40K61NDrIPd04W
fMj18psRsDy3jLPj3uM4bGFfcNOrgF0Oo2W4TDz7RmvGciPSZDnRnt45DNKXpu7dod5apSrvTrRA
+/vAQw/G2YKQSY8ukZjIK7TcvGD3geZm6OlOGHi/ljMNyffkEx1P/VD7otswLvBXYdemOyNwsfV0
g75ptRzPHlG4y6oCGub0kQk3o/pqea5xadvFqWMZPhgRhTbIjY3egaY29cIGkT7EV3yf+Or8p3TI
46swyG7EGE54jv7xdYVKhjwUYITSLiJOVDpmS5Pn4vzX8ycOJaXOZWbHLQXixVYiMBhU12y7tAqv
SiESnWq2Gw+V3++b+Wv1+WtjE76EQM93xVAHV72p7QJd6QcHi//V+ZP1zz/ZAg8tgMB6MQTuo+jt
TzIV3a61B5pOqeq9fRhoJ2Y+/NXpqxM+fm4hUoLIwdgEVWSuyygtn9JNUbYlwrA02+WzeXCMR0yJ
DoqNViMy0Mz0J07Fw8qB9LM5h82jFtONYB1l5YvK4zmOJW6WilQut995OELYrYlIKnFIEMZCDRMS
YjCSwQ3/0DnwlrpcbVpEs3hE1WVt4R/sGsK9GR6ycGZy5dhg3qwafzjSsSSgP4YzHrtYex/HwXWL
cH6LdX3Dt72mKYMoauI05xleulgwpU2IlDI9IBPjg6rElzFS9orjybcW4RFyyIoHaO4xhoLqHzdR
hiktWdISpZFeO/VeySm8c43upEwR3iCiSeD8XPYy3w4RHVGh7O40r5Q9zkh2btDoIp/zbgJI7i7S
kD2KaVT7JE+Tbui5R7grzclVFZk5bX6toPxflUFakA1BeBzJfTP6NtLurBZrEb6MFYdoc6/0gUSZ
bHoZRRHeM724dEwColwX4HRdIhofRh/KVEsIsqpvMY15u5rSYjERY31vWGwmfkCCkRYm2VFZ2bWy
LDbrIO13cUaYSZKMHis22n8HXMdiRI8uwgp9a2TE+6EgOEIDmqmaCZmkCqNtbXbFjU6rbDEg53Xg
oZ78eFo7Zv8xIwpwxXjDOqk8v7dhJKCuTE7FbGevHMLES/BMLnoUiGimu2Xf7Mkcvcl15UD1cI1b
K7xLZsBj70fBx05lV8hbwz+KEm3uQNPNBpRdVpZYaSb8Wp6Wz4WWprssJUjsFSo8pvWucB5jp2F5
7wdC9nirMI029cA+ELRRfZ/G+9SUxdEKi+e6qtW1TAvMrJ0LrWhkdzWt4cnrnA/EVOOLro3syFsP
t2UGCmsYAoAf4kChmmxrF3TqzK87DphlHA63CX70y368MSciwIagD9aMJL0FFGMUMMrwl0wEiU2w
6vGupLxvgrY6FkHx0SwyHYlMau0cBza5W+X3Hhx2TytmRTv7f9Ok2anI6J8EHQefwQs+EinxRUOW
c7AL926c8/gQXDwaqWUc8aiDDKBHhytNe0TQWJD7IPYct134IJBszodPs6iCPXk8l3SKghvsFWBe
c6zhiQiqbUb/8LLUO/0ylbFxqfS0INxCehuldATN5y+e/02fW92le58T9KVJW90iYSKEu0/gqjAD
pmFFCbDsiVQbcRoSYyCbPVshnreBYBIAU9I6Ff6AydMWUF0ymXcLNJHWCQov3RHAeY77YJQaXBqy
5fHbjFiuCAyqOP7s+t5+mOGlu6rOxpWDSt2mLbot+8oDZsIMnJfOXMvs9X0Zc3wGro8NCVMl9/Fd
OBmf9OET6TztCsqrWkqRnJSud/wOQhjq5QAcGzj9SuSUnixYOufQNQELIuJp5NWyyBHTE0CeQAAW
7fqY0LWsCF8irOLcSStT5rNBHwlxZOWbTHqrtr72OJDhRB3TDGVx+CzIxFhPmjYeCDVftqHt7fCY
mwdSPey9HnxAIDUezp94ju4mGT9LzWUldYeKZZdWy+TSo297evTnP0FyoYePAFytCWekd9oEsAs4
9EOQ8pGvOvZIXW5xVVKXlmY4Ff2hSxGv2caBQOHo2HXzUI5zf99gZy0AjLnGwuo7AHfBgDWEEEgO
GPRPXHGyCcs66izNeqANGy809vCenUXjpSnmcQ4h5mjfj739rAJsO7F9Xl+Nh74arG1nlLd9jb99
YLleD9ZwHcUBPaluEfpk4tUCaiIup5zjJOuXElCjtTYmiEtR44kGr2oLh1UOe0eqI4AdZlWU6is7
s/ZJQje6CopvVk3KEqv/ji5ciYdKjrvE3UYlR77RRimct3V6IOflsQTjdBthbXCJ4mtlBdRn5BUP
lhavu4bVkSPZQk/r4NKwc3S0GWrPWANjWOa4X1E9ix2n2CB1okXFyrkoI7IvwmqQHKvSSxpNyVpv
CJPTaUXgsfA+iE4zj32q3Q+zX83GQathzPUcmvtuQKbS0HvXekKDykvrp46z5B709bY3EFw6HTc3
Mn9YSHLdDhYMKqUnmzbNuN7oHkeQy4haaION5njg2InKPZ5uhIFRZpgNBeE2sCWJDfierakFnArX
d2oxtjUYVdoYRTzwk3CbacwxLKSCMTUJYc+I3J2JxqYmPkckiW61FNyYrLN9OhgrhreEdJXplpEC
BmDwUGtzeKY1B+WOoxOwbRZCPFfBjIKfqhedJlGWkgswVnPLZ8iadQjsITHDq3C4nXC67aZEvzEC
eDUoZxRjYmz8mSQf1QTv3GotDqy+XRZFPaMN4nWJwWpNM6SD4Z2tQPUTiWG3vLeZnebk7Del/bWS
GcgDL7kVnLM5+MTLdCYUsDFsAlx4riHJi/Y/gy7r15XhkWYKOQWv4DRHM4Kem0pCnQaHiETO1Xwz
hikkMKyssrjtEt/fGCVqeoBTttfvitDz6b/e4e9PV43pv9S29tUKoIV2+LsXFH5PEXqeheZRXMuU
UVrlcA6KQgcFdik3LBCPoZHd6+TOrAPb/9xnNhFnnZtvBsIClj2MIjpK0KRrgg5WTebsgG2uvVx8
8IPgM35YoBtiLAk/gO4yjoToFEQrrnNOq2FUsCf6DFOFv8IdhUs2H5C0c25XSphXzhh/aKB0rPuk
vovr9nkaGm7Fb31EtVAxdjKjvkTzXDqsFBs3pikSQRnSP011RAs/wrubJthxS2TjwBCjtVbYuAnQ
93OAt4f+2SvnFgcTaXgFyTKuScjTAH+uQDnbsb5lIsyOlw6Is4zxZNCi2CAjI5qFHLNepR8su8bg
QWW1wJ3OVKWE4hxl0MmT1L6dNPk06p3NeuBCg4/y9WhLBLemQNuvVL8afcliIebbW/tmxaO+qusq
XdsjKlaa07Q8jCMccMBqYmSNH6sXJGI8HiRD674yyWgC3t7EYbkyWwOYAE2gnvM4nmsdTyyNDHLf
yTV81LLi1pvIKdH0ZqeaXj9UZVetSxS/N+Dg4rmQpPkF7CCKmJHS1WYQB9xlGxjx/cAR/oimX6Cd
W42U3gfhxdSkxEcsUdZAh+9tMgeJWz1YEYhIWU2fHfwEj0Q+WNd22F23nRfcmsrfeVafPKRLl8Fq
7RMl06esCZAC4q2pMU/u9TJfZnLsjj21HSzVYjOr8Q27PKEfzj3rMXfdLzaoUOw5zq5KGue6LNqF
R59+M5FBtiHg99RnJscnQ6XXBGAcs1YM9xkjQyLLmocp0PxjKHP3JNuQ+krOtDp/O7XS25YOhVKZ
qZiWk+AcbHI6ArfKvVitC2Uzzh9BETI34P5rjUeikoY1Lu9VnpQHrZPBvTVFX1tN0MoppvwyK4Yr
q3X77Ug8zVovs+ccb/eOJp7agbH6gmQLS0Ip9A9mMPnLhlhmM0/UroyiZZu4FQP34San4DqQbXKU
0vtYzMMOH1ScGIqPBC8bC4ZrwY6q9NkseDcF7t+lm2WMjKZJbZuYOIeiaQSjWeNGD0iyhYsAyL2k
XIlKbWN0wCKTCAiHBF4Y4JnJCRrzaDXhtix0RsFMic4Jz1aQvxRO+ywrkD2Nb1xaBdEaIup2CWqS
fe2CeSlEukzDQmxJZ+rXwmKHZobkrlRIbnZLoNcOe7oO8dElz60NQG3orqJn1RpbdDF/MI9ulowH
b6GaSwwnabwc7Qp6jKrRH+ZNDCJjJEEOOlgCDGBd072MrJIJ1yBvAyPb2oKTKFmniBfqlRWxurWS
4mf0M6otWSHs9zCul6OxxQV519aWDu0b+3OAJ2CNMHWpquwyt/pgSwDiAa1OsO40B39q3jKWZB4O
FxiTecCm64ejA1Tc/Ox3/OZCxBGpOeBrHpK9zsq5dCOGojR0E1I691PH3e4vQjnUdCGpoekIArdU
O5/wmoOAaMt2zjwzHqrwQ9nOXhVKkYLJzVJHl7rupoR+gdONbDWkGwDiNTamjowd3GrEsN0uj7i9
cIs2+7yrP9VOlm+7eTYodagNlh9/gwsBwaAXfwwW7vjWnQ4yHTmhV0GwatS4xTCUnuoEKJc7SAdc
cRgQnZho9361dRNrVUcOE0OJdsQGsbvMv+KfXAZDKU9FM9grJCpykWvoP23L3BFpm/NbInuEUlXU
bN6oZ5YyBDfUOhHTM9xtYe+t4cEsIKpUy9AuuUNDPKe0QfGVwR7wBwOtWcXxWpFXJwpyQ/Gc0k/j
WBSYjMQ1dEpLeuMcEJww2kQZh8/AkWtQ1N7BpWF8g4gKKhVkvyIyr1JQNNhTqOBis/K3RkXQ8Sdz
wLRFf2ZGTid8x/gzp2yX3dXTwYZa3yo3N9ZwPpGhRLssygImING8bSiU1F5/YAO96tJmKzmWXlsK
fqhmqJNZ15AZ7AAJbVueOru+7DBFbQR51LIrCImaDM6fk+HQOTin5nLt6nHoVnY34DILwAxO+mis
/K56dEYeFVdLH7HDzAaLnn65ro6TCk3M9zm7fWdNVy1XDj1Nc5AOP7pU+KpJ4J1W/hgwVMMGii5m
F5jNTniVyQlXM5Y0JGpGD5xdgbuRJoi5mRsb2dWsmgdYxgSFmIplbAAUHmNnvOktnaLTV+7abasT
qoVmncvpBtKfWgtOYUvTLBE2kAa19JQkDqk0xm032uWiNh3cJnHDEVS4/iHpPsRLW+mgkwoAfIMP
cQ8w1z1kUGfRthUhNST+rceBSU7ZMTNxs+4uQCp4T7jiMam5bpUR+wdfB9k9tGuldR8jLt9Sx7yP
j6pexYF37AfvEYrQH0Yb7qgLgUFE8Y+fzl/rfv4P569pqQ5nVQii+/REW8uSYbRqCpIwzOIQO4Sm
ILbhj+cvnj9VjhsvyUzol22d19sCiaZfqfoQm3F90CYDDvb5739+0dH0+lCxd6VU2vzx/C+Vz30W
AjtcZY7D+btntSD9uYYlNX+3LJ+OfsE2megFr+H8k8Pzyzn/Uc/ybI/3gA0E3sufn6puNv3++Xdn
pA6N7PhZi4GlVLy9A77tuxqX80aCZ9hq5kzB4L/9+Q/0ysfHYwLVVYxkXl8t3jMFF29+i+dP4fwn
p+1OHSwZynq7OWTmwKf5svc8/imMu50z+YRxCP2+SkS2sea/Eal27dk2rdD5b+cv9a4oNiqQ9zID
DZQQrgTDLikwM3tMgmd31rYgqXPX+YxZYf9+sSfr5fx/T+bfTCldkNj5g5KEsJF7OS01D8nDWWX3
/42F5/sbmaMQOFpDn79tv9LG+apaElv/4WeZ/+sNNWfzUPxn/+jX3+h7BsPDWJLB8OUlY3GNVFNH
z81PGQyGNBAo/mQKOr+o8yv+1fdIv/DG2he+uRAXSB2ZSxsGMl0+0IkD2IBzdv7PUA0vXI9WtwGk
7PyBqpQf+MNF+q8uw6/f4ev1/PW/+dU7+Hr+1exf/s//MrxZCft7F0HyJj1XB6H++iYR6P94EbBH
oVw0cMO4rxfJem8XQdh4gX7zKmDn4t0jev0vroKhOxeWZUhp6bMpiY93dxWEIV9/Na82r38+pf+d
B8K4kEjN8bt9fyC4uX66F7wLAWHIwxv2ehG4V/5HHohn0kibeWEKouIn158527X+nefhzXf4YVHw
LqhJLNt2xOt75NZ6cw3ATArdZPpy/nh3i4KwdBNt979zFd4sr39eBSkvdAevJME2P799h0gbHhPP
dr9fnne3HBjSc/8fLAe6I23LwfJw/nhzFTzBTaKDpNC///d3dxPwAPOaf+seEOYF41xpMmD8lxfB
xVMrsQqYPAuvH/9Dq8Gbu/jH7fH3l0R5QYQ6RiZuq/PHm+WA2oAHQloevuHzVXrdj99RjWAK5Iq/
eyvIC6okDJ4k3Z8/3jwPjLkvDJ0lgWLp3d0EPKO/+fZteTFv/XNt8Pr2uZ4/7glYCC9Mx2NX8F4f
unf068db+ZeYs/9uoSz1C4JqqC+s78XPmxrR9bg+LtIg93sN+e6qI4sX9ps3gXAuTEtiMEMtev54
UxxxSLiwaVk5HrrA88d7exIcbtHfvAjSuABUYFiCIuNfXQTKA0e4rJbmu6sLnDNV4fd2RJdTgstT
IM1/+e4N3bqwZiei/e6WAdcVryvzb5wOvAtddx3bFH8+5T+ugo7F6cG1JR7m1/v/3d0CJrbGf/N8
8Kam+KEydi4khyQ2uu8FMOvKj1eBwovLMJcM388H724t5HD32wWB6V5YHgdiU7x5+0ReSjKXECmK
10fk3T0JzPX1370JKI3nyavr/uMg/KYqdAU3iRQAFb43Td7fVRBn0M1vLYfnDW9eEf7xLt/uiBbL
IVQJAk5fL/i7Kosc4/WX8p8viByShYsjntLodcF7UxYZhiT/daYEydcC/F29f7g6v1kMCO9iboJQ
8Ly+/bnE+nEp5IBIJQBMx/teLLy7u8AEb/TbV4GSx+Qp+Gft+/YqUBZatsk98L1oeH+9Apu819+9
F1zWfclyOGMx5o83a4Hn8qzQOKO19nqzvLZo3tMTwYr+uwdFzggseAIcxb8+KLoWTwRXiAri9Sq8
uyfi/zJ3brttG0EYfhU9ASGKFA83AQqnrdPCadFDglyuJcYiRJMGKcdVn77fcpe2dsWmSUZAl/CN
LXm4HO7O4Z9/ZyGiFVK7mCwj9h0QK/rgYRlTa6CH6aqwFiPAxwfSEi6FdB0l5Ik083mZ6qdmMSsj
mEcxbXJtnhicFjBWYgg1IVfSa2HtmcM8i/JlDKZGF53xCi40onlRKl0C1JOAAhKaqZAEnb78HLhw
iTskgTaP/3+VULwE5wU0pRpaGhcliowKDkUuaVn0/JSnWsAO0pmQyCHcIgoVHpO/frsWkjUAOdg4
WfG8FjIMBS2ddFul8QouSiRhjsWRAUlAohsL8cLHy8uVcsDDYp3SZdMoYRlcZLCCayCNElP9rsuY
Urp9TD8+AmLWADK4weh+AgqMVhyhJfaJgCJwCFCBDQ8xsI5BIIgGPF8XwaImpAriSYBPTLIcIgXc
lWnBn2pBcy3YbqyBdLNUgksVdOc3HLoINkjpqov7o33pfHE1XpIxUW3RDRGDWwtkcuLYQNOKqCNM
9s5PlfI8Kuh6qzOpZ7eBwkOyCKsiE88CKgl0vUxy4KPZtVBG5BAaX7N6ChBNJpkVrgUgFLgmcPBj
C5d6biGOM9AD/CdY66gl441Dmgs6jhNqIU2ijBYoMQ7AzAXPOxA0026TFt3hBkopw5drgW7XVFAg
tJnL9ZEA13DQ4GbZSk5QkyCOxZOAIjMEgpIeuLMGIQdMBWRjH77VTnjOISGtl04CiIg0EaKG5ofJ
6wgQkcQcxzle4YXJ5DpS30jKtC4S4DFrCHzfWAKwwTNZLqllm2vUd0hLQXOmpJMAkGBVrOj1bh/S
Kyxoe0ij6KXmHY2XUXtAWoCMGou5BpCOyD9TTL95Sm9FYCYiMhN8p1V4SM+fQpIUzgIdG6ySnPBn
HkccqWc5aOoqCy5PSNYcZCF9ftY6QCGHa8znCXkRZTQDJj21DiO42Ig8LhU7BPgGuPycFTXrFk1U
AGubWnxothC6hZh7Rs4MB3UNkmhZpp4VYJNGptVTLu0sCFAL5+fXfDUDj+AHvgmraqq1urEhDDzK
TmQJ5dfTLr7AbD7v/eEspGb7vd5/UlfD3Oagf/vCtNvl/HO700VvZ9HsfeeLehOQubfBp/Xvrxzk
ekyLTz6c0uTxPvbf7QOe39q51/RU0x+v66pX/WZ3HD842mG+VffsHPquUbfqXp1uSGL2MfNeRnK2
d+kZM/kPwcPek6sLUmK5ff1317qCOcTgEoL3qqXJ8STpZVeSdMhX9IP7yJFstTNqQ+QUy+6arlfb
7nTUhh8ol9y21eZQbx4PjvCReikV/rpq1JPqq1PJhtgnlmy32C26j4urjlb2t67aNT4x3XV2Z94X
ze4f0Hq9dd6nJaNJx/9j1XHMuyvZ8Lykkq/ReF1Pzz5Ob0Odkgp+s1U7ZwLG6UhJEsttmprz2N0V
aUjgYtHttlaeFUlHHpFYcvfkvjyziUcq9udz22S4LmLBCHjc7I/OvDAEEqlofe79cKZmQ8uQyr5R
detYD2pOl3AvN6o/NqrdnqrDkgjkQx4GxXHDQ3U4OHPalunF8usNR4EpdxehKYHLReMLhu7gzGxb
TJTLHoaan4cHxzZZQtslpHePvS9aF8DEorv24NkQW1SSSn5b3fbKi56gGulKhVz0J+X6LYAHDf7L
BT8trtX9w7CrXbeOfA2rX0L+T1U/VI6lAl7UcO0lhN9Uf9Ubx43Z/WaXEP6BnprTMMf8wACsYtEc
KrhbXKm+w1O6i9PwHS5zg9dq7699s/9AKv4Xeps5ajEFerHYfUNE4mY1gCsa0xWL7qs7f6P2WDCR
Cv61atvh2HxSXprAOZQaDpGK/23XbavFm+HMtxmQVyr+d7rizE9EjZ9eIOA2NzifiBaelY7/D7Rf
DUPlhBSJYU7JZXPs1PQG9eJPGPQFLO6fB7VzxBqkVjrcd1V/j2dzJJt9+GLJNZmNN70tvCoV/V7h
d9o7zphxxz2ilmLh1XBYvJsbvEEFxfI/d+rz2CHl2xPV98eOvjN3jlZMl5HPj3oOaXpmbpzjT1Mj
mLl/c8E1/Y1NU6n+1T8AAAD//w==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tx>
        <cx:txData>
          <cx:v>Map of Unit Sold</cx:v>
        </cx:txData>
      </cx:tx>
      <cx:txPr>
        <a:bodyPr spcFirstLastPara="1" vertOverflow="ellipsis" horzOverflow="overflow" wrap="square" lIns="0" tIns="0" rIns="0" bIns="0" anchor="ctr" anchorCtr="1"/>
        <a:lstStyle/>
        <a:p>
          <a:pPr algn="ctr" rtl="0">
            <a:defRPr/>
          </a:pPr>
          <a:r>
            <a:rPr lang="en-US" sz="2000" b="1" i="0" u="none" strike="noStrike" baseline="0">
              <a:solidFill>
                <a:srgbClr val="000000">
                  <a:lumMod val="65000"/>
                  <a:lumOff val="35000"/>
                </a:srgbClr>
              </a:solidFill>
              <a:latin typeface="Calibri"/>
              <a:cs typeface="Calibri"/>
            </a:rPr>
            <a:t>Map of Unit Sold</a:t>
          </a:r>
        </a:p>
      </cx:txPr>
    </cx:title>
    <cx:plotArea>
      <cx:plotAreaRegion>
        <cx:series layoutId="regionMap" uniqueId="{5E7FB5B6-677D-438A-A9E9-70461EA4FCED}">
          <cx:tx>
            <cx:txData>
              <cx:v>Unit Solds</cx:v>
            </cx:txData>
          </cx:tx>
          <cx:dataId val="0"/>
          <cx:layoutPr>
            <cx:geography cultureLanguage="en-US" cultureRegion="VN" attribution="Powered by Bing">
              <cx:geoCache provider="{E9337A44-BEBE-4D9F-B70C-5C5E7DAFC167}">
                <cx:binary>1H1pc6S40u5f6ejPFw8gFnHizBsxEltRi/f1C1G2q9n3nV9/E6qqy2bKY78xvnGjqh20AKVI6SFT
qVRK/Pel/c9LuFnnP9oojIv/vLR//nTLMv3PH38UL+4mWhdnkfeSJ0Xyqzx7SaI/kl+/vJfNH6/5
uvFi5w+e5YQ/Xtx1Xm7an//zXyjN2SSL5GVdekl8WW3y7mpTVGFZ/MO9o7d+rF8jL1a9osy9l5L7
8+dyXRTrF7cqNmVZ/PyxiUuv7G66dPPnz3dZf/74Y1rg3x7+IwT+yuoVaAX+jJN5JIqS+PNHmMTO
7jojc2cSK7IsQqIy/vD+oat1BIRf5mfkZv36mm+KAmo1/v838ndVgLt//fzxklRxObSfA03558/b
2Cs3rz+uy3W5gfp7RUK3GWgy1OP2eqz4H+8R+J//Ti5AU0yuvAFp2m6f3fobRouk8gpvHa/3TfXv
8UHsmYI5lsUieo+Pwp1hhcM8j9ktPsL+oVt8vsTLcWzekE5wWZwmLn/lwTou1t8oNkiA1lcwi7iD
dLyVHoU/E5DCiaKI2fEH0rUV2S06X+HoODgHygk2f12dpMzcebnjxd53iox8JnK8wmJF2Lb9RHJk
fCYpssQLPMjV8OPeY/MVjo5jc6CcYHN3onITrp/X0XdCw5/JkiTwEqtsm34CDZbOsABdDs/yW6Wm
vIfmr88ZOo7Mb8IJMH8tTlJooDpF8I24SMIZJwjioMy2uPDvOxtO5M94WcGIVQCxd4rsU04+BGSs
wRSP+WnikXt98q3dvnDGKwg6d07YCoI8AYQD80wSREUSpRGxiQ7763OGPsBlTzgF5ukkgZl/d7+P
zwQsyLwiy1tBgXZ/1+/jM4RZDgyDnV0AuL0Vl8/5OQ7Lnm6Cyvz6JFExNgl0+t+ovxB/JgmYxxiQ
GX8TccHoTBAEJAvszhybaLEvMHQcl9+EE2CMv04SGJqESb5+TfYv7TeMX/AZ2MmiyAr8UYHhWPFM
FGSMpAkkX2HlOCYHygko9Pw0QVmH3q8k/24bmRcFSVK4XYc/0WMcp5xJ4BiQFXbXAe1fie34hX6J
pw/weUM7Reg0xUYHqfFev1Gf8fhMVEQYxSAwgN/2LxjGlVhGAg+m2PibSM0XODkOym/CCSL6aRrI
NInjzUvpvVTl/sX997pM4M5EGYxkcIkd1WUyjG4Q9EIcPxntf5Gb48i8I56gQ29OUqMtvaJIqtz7
PmgQ2F2SDM4WYTemnwxgBn+MLEMnI4LbZvhJ+2fvvJlf4Og4PIe6TLBZnmZvo27CdbPON/v2+fdi
g5Qz8F+Cw2VvE090miyeCRKWBMTtsJlIz1c4Oo7NgXKCjaqdpNzMXtfuN9pmggCDFYWVeYHbCgW4
+N92NhwnnEmigmQw3vavw1ZcPmXkOB47sgkYM/UkwTBBTLxvVGGjxTXIyX6MMjXJRLCUeVlQJDRx
9X/OyXE49nQTPMzZSeJxsYnjogvr9bcaygILjn6wk3fjxtFZ/FZGZPkMI4wHf8BvGXo74P8qV8cR
ek89weniNI3locMc/tL0G4UHHAAyD8KDd24XZdLHYBjOiBIPimw3DD3S/3+BqeMovavRBKTlaXpo
lt6L6znreK/2/70VAJ0NlgVZkfHxzgaLYDyziqzAkHT8/Q2hzzn6CJ495RSb01R0szD04sQrvhEb
9owDI0AAN81vJfZWyYH0cAIejOe9eO2fvTMHvsDRcWwOdZlgMzvNcecsab7RDQDBGawsSKIsHJ/J
VNDZMBKVOHZ3fyIzn3HzASZjHaZ4nGZnM4tfvzkeQzkbFBT4xbaS8reORjoDBwBmJWXnI5jYal9g
6ANU9jWZArM6SWvtfl24EEBVJt/ZxchnAschGXE7cZg4ATiePYNAJwQOmonb7GvcHAfmLe0Em/vT
FJrbcu3uFfy/7/hh+I94JIMBfZgSe9u5cMNUpgyBTLw0UV+f8XEcjy3VBInb03SUnecb51slBJ0p
CIOzBUk79TUZ8Y8SgkGIuP0LsO3hP2fkOBh7ugkc51cnqbTmMLKrXoJu3zbfIBwQq8TLiMfC8cAL
sIp5DGNLQdgBNulOvsLRcWQOlBNs5o8nic1y7cXf6LQUxDME82OCuHdaTmaUJeWM5yToaMAhM/4m
wHzKznFUdmQTSJan6a68TqrS/aGug6T8TqNYgNBKaHlRhrHi8JsgAxMAZzyCaUtOmmDyVX6OQ/Oe
eoLQtXqiQpN34Tp+/UaFBvP9g0YTJw4YWTqTWYjKRMpOXiYW2HL9OSfHcTlQTjBZnigmSVx+awi5
IJ8NUfycAuEv+znjdwYYC84xCP7j/+ZYXn7OygeY7AmnkNycpph4MJtcfK8Wk6B/UTgIEt95lsHg
eguKAhGZQ7wlxADuhXM/U/kFXj5A5VCNKS6nOYjcqmS6zhPwiH1jF4PATGZBU/HcbjYZlNVbcPAw
KQCxZDB02XZBk4HL1/k6DtSUfoLWNT1JKVptnvPvDVseAjJ4GUb8MGk2/iYDfkU5g7UzQ0zgTsgm
M8tf4eg4QgfKCTar0zTVVpt6/Z0BTMOgX5QE0HC7OKWJeuM4CSZkRDQEOY3Iwf2302af8/MRLtt6
TFG5O1GJaX6Y6ygFV9l3BmQI6EzCosQp+zimiXqDpX9gXEuwhOYwKH0PzhfZ+gijd+RTqMyThcra
5MXmG50DMPfMIQBBRMeDmmQIz4AZT1iDuu2FFGEqRM2Pz3n6GKQ97RQh62QRWm5a7+UbI2hgGSAY
CUjmhF0HNJEkjpXOOBYDiPhvCq758Tk3H2Ozp51iszxJbM5d7xtRAbkRYOkl2Ne7RRoTVCCIFqI1
YDaT3wvOe7n5jJvjqGypJnicn642e0zyYN8u/97RCVOZMPbnIcZv4q6B6D+Iy2AFDAPU8Qf3p53N
Z6wcB2S1aX5sKSegrE7Tw7lKcnCn/T8Y7UBcGYIoPxHCL/YIvB3tyDD7j0WBF/YxUFOEvszXBzhN
6KdonehoZ6zVtzs/YYpTkBB0J2iL1cTNNjg/YaoAvAbHVdv2Hfqcq39Cak89xek03W33XvGSxIX3
nfPQYJcBPCKCZc7b38R9oECoEw9DH+X4Io4vsXQcoTekE3juZ6dpGQQhxDx/6xp0UHcYgRTtAjSG
5f9v1Z0CU3JgsrHsfn4BROxth3T+BY6Og3OgnGBzfpqrnu82eQSO3n3zfIORIEC8k8jDv4nFBitr
JImXFAlM6fE3ceR8gZPjkPwmnCByd5qO6isXNsP5MSu+d04H3GwSj0Fh7dZnKJN1AoO/gMMQ8wTr
0ccfoPdWYr7K1XGI3lNPcLo6Da328o97GW3bais+73L+L/dyAqebCAvPJUneScnE1AZ3KCxNR7C3
xs44mLitJ1ssfczWcaAm5O9qchr7N93AEgLYpWqz2b+//16lIRF2NAEHNKxw2srGRHZgxxMkIFiL
+4Gv7UssHcfjDelEam5Oc7rnZtN+6x5OHJjKCAswjbOdPZgaAuDDhq1oYGnHblMBgO6tWvuUnY9g
GWsxheThJM2z+01R/jhse/RWZbyr4P9Wk8EWTQIvwlqBD/ZzYGF1OgR6KuwOukmP82W2jkM0IX9X
kz9/3p/mZMJ9l8COgs7+Hf73qm1w6cBCWl76YA80mHmDcNthXyF2Nw7aP3s7k/0Fhj6AZ1+TKTCP
/39k6OMdBX/vvKiuy7U2btn4ZlPBf7471h12k5yQ7lTQUfi24jd7/fMnxK7x0Lv/3gpyKOSd8nob
W/uGYLMuyj9/MhyEhMDmj3gw6mDvJxgt/fzRgKgPt2BRKCuBDQETdwLMqwpgZMSDr2PcSxJCfCQI
L2UVmF3iBFCoxRADBvxADAr8ECty8ijW4u/dMi+SsIMg19+NsTv/EVfRReLFZfHnTx4GbD9/pNuM
A7fAmqAgiI4QWAha4WFJJFQ2fVlfwQsO+bn/k2SJ5yYd7pYSx7gkDJwkJLA+PLXeJCW5ikNSe1Vm
bZPTDEJooIjIld4UQR/RRO4vPFfEpFCS0ojlikZSo9zVidjoVSIsnC7zjLhjLlyZa8y8wos8ZxpL
sAWsMVz/q00Y7yLu+pxyXecZRRv4epIzEmWE3iVS68gU5Xxn+LKzivqmshrXf3SZ/sHlfJmEduOZ
qcAEJGhag4+qTI9kRaCKwBVGmEmBGlUBSwqvEXs61gRHSpycj0mGS3B/PSaFqA/rOe6TRq3tsiAu
k0o7Aq8K903xppiR6k0rjbnGi6yEDa/oOaPy3ZrV5N5OLC7IpPphTNpVE+qC4N6Iw43x0ngIHD6x
2DhOj14TmtIHrAaSULD3SYGpg5CMlOOtkfxwOl47PCYeCcfzvyX/+ekHBseU46XirPPydlY2eWqx
2EutMVUPp2PqcKMI2N21Qz5HTMOQTEgOt0eS8dQNQ5eyXsjSY5k5Uer77Z03JW6vjuSiI8NzxqQn
k7rP3C2zE54OzzvwPqmKO7wUDC/U6oE2bQVo/fHctTFP47S2Sdp1dkDi8eh1fWw1gg9v55gMQxxb
UpRZoZMnxnhpmzEebhyybMsYc28zDbcPp29uB4ULT6uEILG2yTHXpLjx9OPb4yPecOmUtkNcxUsa
ooRxRnwmi61gqMqYM3MYHBClYVI1L7mabM8T8BVuM43Zx9OecX2ruRpJxwuHknqphELG83Aofkwd
KOOoUQJyoMFMJZEq4n2Su8w5SpnMKrk4D4l4SFZ2nFsRx2fWeL+No0BNRYUlDeM4VOQCpNaVLKgN
w9RqIFxGsA3pjIujwrJxVVixVyzkrmZ0uWQ6s/damvYxMIE9O7K2SY6LYkuE1gwIm9T75HjVLeW5
4DuuMZ6Nh5FwzHc4fVPkeHG8PWY80I3XbD6oaeLHrp45PQZ1HCXPdZe5am/n875KEGiKUCCwCM4j
dlg+4UGJjwdUtKDUk1G1S8NVLspTmkBfRIWqbaxG8VpLkG3JjHtWDbps1QvZTSKGncrXuQzIRm1k
SeIij4pu5vpQezzUe0wdDuO1WEKpmvB9TZihPfocxT2NMh8Ue47uBT8LoZ/gJNPNM2Q4btNatgOH
UOIy3eu5Gy9qm4hgp2Atu7ZvYNu+y8KzK5rmZWmVXo6I12SeOp5GeUaEEmrB15VPuzboLZ9vyoh4
mEtoUPsVlbw0sVK+Ba2aZ4rhKJVeelkz46o7EdVrhCtOjwonm3txlc6VIg+oopTQQ7DI1luuv7ZD
TKW0Ys0s6wtLYbPCEhl5lypwLpgyX1E06Gjs5a4mSoVHuqIEnTwo7yLFXkjG5OGiV7PnqHF7vR0k
aDy4Iojr4XRM5R3D6SgSVvUgSOMhcPPCkGNupshhFxEXJtMtxjnP2JIxpFxKVSZtQAS6qOCo5BQF
ZdhajfPqglfqZvsiogG5w+s3psZrWZh3RK6FUA1lds4kSWjgQQrSDkGdc6UJyeF8TGV81cLDlLwz
MQpVRq5bK0jlAWGUgsKLXV/zxnMXw602swGVhq9pLMiloBV2lakdG/ekwg3DUbYXWmubLDNTqQp+
5va9bje5YDk5zoiTshJxHBBAN1asIOHw9pBVM6HpoEOufGyVeYGtAvWC6uE4J0mJnJC0PSpU2dGZ
QHVbDYEgtyRvwaIxue6y8PXumo0JcmfFdfuEXaOyCU6IF9P+LjSZX4lrOEjNIsryBF7F4NXzSXDh
1UbqPFQRlKXmrNlVD9oLSldZTYTC5F2VdbW65akm157GF5rouLSTzRhTr1857AXXaZnwWtnrOhqK
9nOKFMrFWtiq5V3jqjmjse46QovKI3Fo4XZeYTN0dDdWfUWVkge3m0X9huc1X2xI6lpeo4vOrJYo
y9AAkyagNa71RriVBFMQZwjNa+de3kjprBNvRUVLKi3nzNxfJtKdi4wsXNiuhnkSdXMhWMTuMmdn
KWviXC1KLamp4Bp9T/qqVFNkFNCcPEMKUDgCsOUtuYxWyozBFPWU+dWmBZH5mDTVQ96qXK9BiXZ6
7kYkinWXpUy16PBVHBpNdR8xBamci7R8lWojt/BcDtQsJbg2RM/yOyq3ahzOXEakGJtCZZWR5QRX
cghdHLXZlVNbEjaLiNrYROvG6UmcGGxlpcGMDxZRMaszmrArV6FFTVxoX3Tjobs+JNFF5xgdDzaq
wSak/MWHlH3I7zBjtayJfvkS4cBeO+eWUaEyoWmLmuRqnk0SxQh7Wt/581bRmnPHU7nbcumpCGtO
SQNbTxAJylknzVpkpO4s8omYb0qZ9uHcSZY4oJxnJrYu9QvMP/s9mNSgJitS9AtWuUwYNZEMnBtu
b+XyRVDNfc+qe5ALRNrQJ37wK3HuhGLpwHs0T5Whvf2esI7hQ90kwvyKHbDfVdBhDLymrWulDnWQ
JgGAtdGnc/EXyKwgvrq95rZqxqu4tDjYNe8yDmZpTxE7NBi0E5P5xC4teDt52czwzGe0KKIoo1JN
oLDyKanmYku9Vk9ivSspkxFRobG/9CotVmgjUBnP2dLkWpVdpFcio3HCjRJaPWsKrlrMotK0c7Ut
dDmZh73W5GA6LOSmJ0WuphIJCyIs+qAjWvvU3ro58U1O0ULxsuRnjcuQul6Ipd75emtANR3JIWJo
VuWs6edSTLiN/yQxwGpLmsLgWbXhr5poIUs6e8MzqsA8svHSk8+9B7ElqDek2uIksMBp9KggqwBR
cIyIu0hzn7DeVd9GpBcSAlKb+zPWS6njqpygCxWROxpGatPMeUetRWJzJA8sSHMd7RCtKlIyCz9/
LiMjcATiczcVPi9DNffNSCF9R6XXNCLKLS6pqKGV5BLbJTL0zQqxc8u1tVTQm8egIZJs+B2pYj2N
DBgWJQ9MSxRQnClBkspmKpRSMIbvUiVUoc1X8DLLS2WF5pERm0mhMaUO/TiuCCkdUkCDIdrKFDjx
GIISrS5vYeCEHJLOqwcRPWSVKYdaaVZX/KuNtCA3gTW5J6ktkBCv8tQAnuzCwNGCR0RCRKHObXpf
iFTwDKTMwzlbaTarJ/x1bNOSpQqoYq5Z1M1CYnX3ufJWvaJW1YxZhwBXVrKkY4zCW9VEyXki+9S7
je+jZWa558INo5X9levpvUz47Amhc9dWq6QiUgw2nMb6ap0ZKFxy7YIRlrk9dzISpbddomdYk5m5
El7WLmkDGl16EeEEk2FJnpIuNMsL5T6C9n9J7uR5KJitKWj5deySVJg5l/08EEjPae29UlDcGWys
NoFWYxKBLDOq/8AiS+o1L+ZJrZhFCH0dtT2quGrQEwasYJC+RcrciAyt+huht7rusoFBabFW2EWZ
Q8dAXZ8gEUCmkF30dSenXU+E5Pqmcm+63sJYJGVJPd+qQk2WjLi6dvxfTfdYCzB8KHriufdRUZC6
XPLOee22lIUTVkc1ZUMjxFdsT8LMDOyF1Jo1aBbPSlnVy9ZNuuCYeREY0EIBdIWYZBnxWhJjErqk
yIhSkh7SHKlf8Rq4PHcfPGEOpQdzGNC4iKCaBBJxbySaGc1VUhCOV/tSi30SViSGcbaKMi1rSfnM
ySQx3NwIKvWGzYhEJYunDPF1mYKov4g+Te/TTpUuAi2fCZco0HvdV+N5dyHlGnqyzdKniUhlDd40
WQsayr6moA7unBvfo+y1vGp8DTjnKAiDe98qqm2bSkGcW+ECv6ams3SWm/y+Yoi48kvCOSS3aRdT
Bt5YOGE0hpZEvCrUltpmRKFNiUs54uri1QvZpFr1UuiSOnNZwl+gVWzyFx0oBTAAboVmkJj43r9n
EeEikt+LV7VNkUwiQW1Tzb6RUgL/u+ESsjaJXtQzqVQDAyWqfWHLWs3fhp6OfaMsqGhTMSKiTJyW
uqoCJlSilrXuNNoshDfONd2SJk+FkZ57WlsRljWc4gqGSwmJ7Z46ud5pniWoNQ0BCZHmgl7Hq95C
Mo049VkhGe1Nn9cqXufuZ0KlNk+2Q9Gi0xxTTkixYl7YOy4Bi4gUawfEILKSS9GMLtlbxwqWig9d
AokkavuruiTJbWL4wJXhXeJHBkaGoHHvo0DLEto/y8C1FgBrMXGTWUJhpOViMNsoXPOIr3qXRUDE
ksjQ7PcsSBi4iWD0dMvd8A6tr/m7YhWrsV5fiIvWJfVFMJcoUuFl1yuFCtBoVFygRbGqL/KZbTwx
CekX/SJbIR1n1DEZOFVcbQniHfUgbHDa1iS/KW3oM4jeg4HQxdeQIyEMgZHOQtTdx3Im1lDxTsOW
bT0V63YRrVpVTAg2wPpY8Fa8cHnS6wW0Y0AZLVQVEpGK+EubRgSyqMky1BWdp/5FOZMwTW+CVXrD
PHhXrVqt/RuF+DcyYX9ld42WzkSSqlJAykfnXuqJqCo3yAcVDypAhWNUklzldOg17kGTwasDLSyA
XLGgZeGNbZ1BhzcX/VW+wC5NZ8GKMUVVXog3qSqrNo0N5SKmni4/MkBbqu5Symn/WFGetoShoKFY
KjpEemSQmVAMnctjBLUyHAOMklk4h9fhzr8pF82vYIWNepGtQ7B6wPP1wP56iFbeVafZv9zH+DUy
WWgJ0DHiXJxXS4WhfUxAf15Xy5inevXE3nqXUkIl0C2kAKHyyA27iVXIyLa0u+VI0ZIb5bl6KnlA
Nphnl5GJ18Jt/titQBGCghTW+aP/ItBm5Ttqex3Mgzl/K9H6IrsUbgONpdCoBr+EI+1VBh7wnAYU
tI9e0FgFX6G4kE2JJpb7MLx0JnPfxoN6q2BMW5LsSYDk0iM5XGxJdMmZ8Tl0iVa2gXc1uQ1jMuvn
vl7c9nMHdEx5nwRasoTeKdiM731575+7LoG/FqRIbecR4OWrZUlKyUI29RKassSOKciztyl7tbyH
eyBMXqVK3BzDGAWaRiBAFkEzMSSBPuO5f/avGZv6AbUbwtU6xxKhM0SWlBjEhHlml6CXJSrq7Yyx
QXTjC8lyzHbWAiDdqn3NHzMYgRKkw/se3zRgkr84Eulocsec9zqnO2YCPZLPmUVO2LsGPQQGO3Nm
3qzVoC+uM73XkMUs0bJMPE2+ijYdmHaF6iqvQUczh0Q8dJntRXCPZSIpunvZXbGGfN4vqu4yWOZz
MCnENgBZYR8Tqmi1aV9svMsGmrqlUUC4Xm3AVLb8c++yv29HBThqCRusW+iIBFLcJhuHQOtDzcXn
CggzUsbgwCAedIPPzVICRXBXzmK1nXEwVFuX55mlPEehxjC0uVICiteQyh/dB3FRn0vtwHW/cHxa
XNUlrXIKuNfX8j17m58HKQ16I7oc7IMn7jl7Ahb9VPVENdvU3aK/hw6xfu4BRp8w8aCMQbGBidAs
C1BLncYQPied1WnPtQkWHow1r9AKqw5xQFe41NHyc9Cl0E0+9dGy6YziNjwHlReeN0to18BkaaYx
88oh3DlvuSChYAJR7omdhTmRFoqGZyD4QgoXUy1TY7MFdSMZyjlrsKvELEtVvHHucz1VO/BXERfU
2J1jPrtqqolG60Kf1l5Ki5ok0OH558B3m2kcKEmWtjqMxu4z6HGe5df+sWyo+Mo9iucY+m5fV1bx
fTqXZuXcLahyxftaI2uVr0GXxl+AOQh+GHhpb1sTgXrOZw3NVWbOXWMjM8BChZKNC6yKV2BTNBs8
1N6x6nli9Ga1qUFPmJFZ0Ixypq/7195lcCnOY7250nOecvc8vAIBaRmVv61BMi9BZu078C0CgMIG
eWrsaexdt+7W6UV+E1xFq3IRgxaUX5Rz90a+5s7zkPYz25KMaIUvWc1X/cdnX2Wu2nkN4ozM4Z/U
ErchXk6lO34dXjCi5qekCc2sIGVNmQc2NJFHAjChKOORB+wuoadh7wp7gUsd7GJLsgLNMxRw785g
vHDp69wKzEx4a/lbhSOhDno6aWbtjWMJM6VXY1/nsdbLG7bzKHYuA6kDFPtSlW/KG0VRHUuC9ygH
iU2ulHtg4tkxwMD3/VqvRm9rDYaVBAvGYWwE46PR7cYMjsik4XaH7bXCJrC3sgS+AvA/4XF2YEhx
g4tqvLb1RmGu0pPGv4RRCDihhMGdPB5GT9ThdEw5XYMJ3yCBjl6okR/MhlblKqnayNx10PTtzHUa
ktlNOkNpQ7mykGdcA7Zg7c0L5qkGZw7X1zpMqWhZzXtmxyaOhUGqB/Y9pjE5OUhMlnXOefDJG3no
wAB4OMDQRWIZaeZkUmLlgytvTBUFys0eNSrfwgRD4Q9efS4c5hXyItolg5L1oBdoQF2GRTKLXYnw
HgYPJr51cB5pvYPAQxLHV0mfiSGJEQx4ex/mkzqUXeQC+AY9CTwO3HCpbdzacl2uUMsueOZKCbwv
PEt8FyzqtHVggqptB6M8om0QLrtUAjNo4Bi8WjAjwPqsTMXAU0hpp57R9smKRwgUbsacg4/WzJ08
BMUJPCEH5URM7ttalmkVdBEVlWEuRR6mR8Zk1Urg0vCEFLTpMFs3+nhHv+6YksfJuibL5pHtRIaP
wP09Hrph/o7PwVF+uJYylWfmrqM7cVeDS4VrcqvMxNyqh8N4Oh7YFBxXdQMjsNEPOh5Shsl4bUxK
tn1ZVlGtj37Zra+W7/kQxmseHBtXYkwvDVPCygg8noNnuPudEisHfJ/DtfEwOR3zjWQBk8LERhR3
TxxOwNFdbAK22LAtpjC3CgogqEBUWehnSi6ZcyXPW0q+CssU6tWCk9LqFDa3Mg61hp/0q8ieNZXj
q3yFQBMJ4BVPh1mptoCZvTEVYGXex26g+n17kbBSzGl2Bl7GKKvkes6h6rzKck6vGSmzej7NrAy8
6oCGdCfzuJptz8YbsKhJVj0HfPZvLo502/MxWbeaEsvpHPXgcxVB4fM5OJFLJwf/cSGKLsyNjenx
8niIYa7SCofD4fRwNyts8LjWoTFmO1zfloKqPO/p4ZbUxJe4kks9yWREa9bjaN2x4tJTYBaU8EUX
gJehJnYrSNC8IIN2Au82I9S8pnDtYxKKuZEowuxwb0w5KeTCfQ91GAmQlBWsNt4aDxnPAGhCESYk
SWteHTONROC9LnvKjdOIw/NaOYSc26IOV7fnI8FIOhbqywF0w2PyUN4253jxQH6g2RY/zd6KTqzn
eX09IRkf2Mh5TpscfNqHYg75ppy9OT/K2eHRmRiEBq/4MPM8tNtY5Bvu39Rumxwp7UMbv3nSNjlm
2FZQqWCcKYXgtT3w/GGbjE+WC28P3psnH+o5qcxY7N84ODyif+pL4Ram6R5hY9vYigfl34vi7jC5
Njkd802uwRwA+LUmxXDjpNUh+5g65BmLSDIJRmCHPIfbx65NHzMWMSl2m0dG/VUJ8216NdQPj3Ox
jt8lRlb4Vjl05NXQ3453J6fyOMMJ+jneZsTjrOqYfZsc8yfga+KxWBnHihhzjIdDMdunHLj5kG7C
2IfFjPkOTxrLO1xrh1mwt58YfRe28pKkXe457u47r79P/+cmieBv/Obo4eLwmdjDGWy1u/2+7D/m
gg8NDVFTxTTTEHv0u6zD102HeJ/fnzqdRBBtv0j7QXjRP978YuwRBP6w/xR7dD3uCzVdyDZGIW1J
d1FI8KFGEYqCLwZKLIQ6DF/V2AUhwfecEIQRwTcD4KN04xc3fgchQcAtD1FGsLgToW0M4SEICbZT
hUVs8A0PWPy+jWrat8I7NCHo6lgQEoSCvg9CgvWlIkRJCTIUKqFhp4P3QUiVxwdx7nuJmSelY3B2
LS+8rLqJ4PMtMP9znzc1jNyKLKN5W9eqC4tWF343r/vIJpUIsTXncqQkuoDtaCVnl7bM2KrSK72R
MJyFEqdVBde2NRu8CnmamzWrvPh+KBOmD8Dj0jIeRYLvEs8D10AjtYnqrHAU+tdKwP5f8s5kOW5e
29JPxAo2YDdlk62kVN94gpAtmQBIkARBEASf/q7U+avOuRVxBzWuSYZsy1I2ILD3Wt/arP2pj14c
bOBKrpG3CzZDqzWZ69i10X72m6GKmywruylrdmQaIZ4Ey1b7qYQj0ffiEA5dvhvXfJf2TXzGyKci
QffZYmJKHeCJFgDChjqfxv44UA6bb726iVYBcGryfT/yunUk39G5oUVjkztNlp3WY/eUBmgQ5RIl
B9VuB+4tQ6V4MJ59qF2RstlRchfvQ7a+5CxjsBDFdOPFe7Nm/DyuYVK63GpIQOsKxwVWvBD5zus4
uaOzkAXFejmhKPiaWod2d5hdtQxhsNetiQsPB3IRJHFYE67fu4HfAJJgr3PXH4TgrIg4vP1c5ccQ
ZOrZDGlw6mz0e9IcnblW/TFojikP4udcaVIPXB37EIJlL5m8aVZ6MDRsTgFZmpLWcljd57boGxnB
tIzzc+QNQS2ofYx80R+2jgAI87vsNl2KZkl5lSfykc48LltPk4t1RB51Dgu4ZRR+YQNrOzbeGd1X
d2LtzO/Ekq+1n48vS8LmXWScqjawazfdODgoO3VnFnpDNbxxCzkmi5jdTT2ZHrYheOvHTd34U/q6
DulcRjEkbkf99NG2c9UtHioDZdwxGRJb5mYRtbOKlckMlZTT+JUa6EQhjY7h1DwSx6Od6kSZqZHV
Svb3Pk3oGQUTL9eQt5VjyXZ27QZJeY4fpjRqH/GGVl6eHDar7fPo5V2pc3+uvY5B9l9EUm0j+ra2
HWzptU0Ee+ErwMstwjRJ70kr8mKIPkYZjJ+ujMRNR5f+wVtg0hJfL+UULskb4/HBChcf+hH2x5B2
lzTpHDyDscG6hxWYKXcrWerd6+U5afzxzFb5mPVhzc38RPIQrgfOg4w17DwG0DM0ja7dXnxAnZk+
0FEfxlA2gG6agyFquuHrCll9JhG8/+AoOmXqGXBlueL+3vA1jT7P3vaghqU9bHmrztuX8IbtlHJf
YwHJp2SdYX5x9zA09Eua7Gpf+nBEDKwN3cBAYwotu5AJLwIeFUJZXiB3sIKc6O0BPGdwDuk58H6l
Ln9WfFKXllZSqHiPD4pZk1VOZDderm09BNqDpaaBIkztiy/h4iDWc+O6/vID3WVoEdZw7S79vrnD
mJDzkKwwjaMMGmzj+zURITqsLK9zTy/7nI0w8AdU1uto9oBXWK3XcLqgsy7zWe3yqGfPU/jaT0kp
swyasx/wu6ZJg1LkUHYDL71H9fWMLSi9t9b8ZToai7SnGjKkHOpEuuTGhzkslzGqc2N4yXyS7IWa
+jJrh74MEnW3Njy9Geacwj3ybOk4LGczG++WZOZRjsqeBE9YlVk4KLYxUe0JBRVszDnen/BXgAHc
ZadaWOrMfOmk3TVQG/Ze07UHEem+mMn0nRrX1attg2r2PVZbkcn7yi1tdraT99IJGu541M6lHAdo
PUnAi8ENW8Ea735jwtXbypaaRdlfktPXKWIgMIIeepSXkP3w5tDR3rmsafDZUornvV7w1paMO/mo
+m/ZzeZlMkExrKQSJI8PPhGmJj2cwRa9e2bLuRHLcQpCWXtgrgob+2u1LB2ULBwCLINpmrpvOvYA
U1UK8ywAyTNr9SYAlJV8mWDI4nvyvn+fWhBKWdoMaDDXlz71h8qtc4p+jt5ASQhL6/d/tkydzBDM
ldfbPzJoZBkCHzCTWOrUMXhfXVdHQaoL2QX7wIcLZiKvKznMNRrACZgbtwsdx0XJ/NfRrboconYp
+NYy2Lyh2uGpH9acHVXWpjeEeOt9FjCvsNtxnRL/ZNIBx8OGjSOa4qleGyuxza+k3Ih0tfbeCG9e
nF55HY95dHQwQ0dnf8erXEukQtZ9nmh5jDb1ETbb74x19GGajslKlkftTOHa+AHwM79veBBU+bzA
2E9EXLkBL0IT/jAxji3O4dKcZNRUZvPqviW3EV3jYunTfBe0zVhOUVB6UZufumAmBWYj6nrr5Fz5
/m22xNtlTkVfNmMPYKUXv7ctbiobxDCDSO1hp9sPPoyOVLlTo+P+ThKiylmitW16IWuZQCxIewOB
pRdx7Zib4eyqmqbEHfKWtOUWTW/RnLBDOPOgCHre18L2nw6u3Drn4rhtLazaZIurMF6xSrDAOhVi
g011fhzG+yQRzcsqvYOE/rqxZjvojXy5NGW3m4Cd2kUwJ4L5r5NZ8Nzrgz/I9yC146MEtDOo7Q+0
qabeZqwZ6TicqVhfVDF2XnQUVxHS806BmT6ypFUH1TW2yke7VDQWokw1nOM83eRTEM7HlgK34di/
dyqm4T3FC4imLHjArVtq0Xv83bVHsWp6wJzptsbMMH9H+pWe4qSZ39qFPGV8fdB9wN6XMCj7WIXF
KEz8nFHvBdsSWFc2v6VB88XIosukbfVdys1U56hgSkwx9w/AnoeqnU33RLgdqqyb5kr52PN8FYGD
Ypq+r4n7Fbp5vgt4T6pc3CRNSD4Xv8mgNlp6npPgLlPcPzNmAXInc/oZs+ydjvST+Zs9+kSSZwB9
UGCbLr1h00ael3R6W4iP6yVoll2WqeYxTnILepTJw+a6oJ65R8oxXduTiddHIpflNlqmvgo3bzwk
zaHZKPtWnrJFnEziqaWd2S/IRB2pieKLsHg/YjIkOxAM7BApdhxbS0DrCGyN3Y0N3TfL/JuUpeNR
rQyeih/sNjU2e8tgrLQ8oPvJBf0JBDyufDPfJP1jKyeIqmw85VCwnvMZixhh+OXPCkdhTNQjzzQM
BOrr4+ho3Q3DE94qv3Saj0czR2aX0E3eRN3UnDMlPnmTJqVQmcGHElfDFKgqXjlcfHF/rbMWue3C
jib7lPUxTCv1grN3l0xNe0wVPCvjx49m1PehPdJhyn5llESod7f8aUt1VLNhA1WDchV7NcSbbiPA
Qeh3iMO/JDPIprGP4NJdF047ZaJuh8YrvFTC+OwBXGkbV2wmyUH2/n3GUCXpN2Lj6Ssy+QcNR/7u
g6mGLjXigBMElAXiBBEDRNMMr2smdNU3Ywj8Lea1lgJ+XLyxD3rfR/yWpnb9bsbhzAjbPpyOnrw0
/q2B/T/20XJ0xNxiP8IOApBx3xF1k9iMXwIsy2I1dt4n9j22ASzvGFUpXK2xHrZg+qYzPkdIJMkl
W8h5YxLQnvc3ooadVdabSvgCxkuy2nrVia4hcZOd82DpduBUy36j/D4hlWy495oZckIdx2COjf5l
oB6DfN5+jVnbVtoGDsjY+qaA8qjRc2XutvyjXaZbqvD0BQZfH2IAjSsnrzTL5jL1w79WziuQoQwW
gwEQF/G236FN+Ir6FexGaM69XsLCHwHFhCF//ZH20XoAJhtAfcXX//PzHy2ZzIkRaQvkoiQABfo0
Wk9X29CCYdoPotvO2mevvT+kgMzWrywGAybCYcQeOCeFzegrFHy/QOGxnEzT2H89YH8GVjE+eDMA
raHbxInxI+5MlO1CkdwNwbLsUYDdrqFpajpuoviBlX8efohlvtiPYFCsIDwAy4Cp+bg2SFq6qV6S
wZ7aBj5ht4SAOprNgr9vtspPZ9Xhmk/ViVrRV+04RoUaxVvgtnZnZnXn6ZTvg3jtSwZkq+QhNF2r
zblJDSgNRgArxiqpIt+4U5h17mRRW9aRBLWMjM3vWa0A5YxIQWJtvEBw5FmtTlQ64+jpNgjtIcRO
6dIFPgJ7UDGYtLgx2RHlyabSx2Exdcp+J+3S3sxfbMkb9A/iImMTlzO3eUkDfR7WrjlSLyZAG06u
5/6+nZP82IyE3QYeZbu+FYctzsQlSwG2CnC4jRQp+N00v1227nVgV6e5Jfyxtd0+UHDUTY4CmbXi
MZDpfozVd+4z/8kTdCgs0gp11wMBa6lwFd8WkAUejImt93dtk733IczAYbZkn8eFsbgktdDsBFYd
gY5oftpEnpdek32IdTi4aWEHoOrvpks/iEj28xgA/GO/WZz3ZSvJmzfdMrKCCoNtTlWwlKHAobXQ
7WJm9zG3+W4DieTbrkH74UVVk9BTdt3ZmO+K3F+OaEzObS9gaN11HFSeHM6qCyvk69zeoiue2LIc
+jW3B+OFe+0yeqI4swq5xSh30QOC4hPJwaix7GBd7JrVv5BkTU8UfrK05BQZ9bmIzZSGx4+etgK/
dvTrmMr2zNlra7PPZI3uce3e96Z9o9GYnHKAq8Hq3xFEqCoU9j8/aNjW4KDG9qDA+xE94uAYIxgN
PjygdHsLGxme6YDrmE0Z2sJlpqUdgDjE1+VnWmnRBUE+YHl3pnkeHunk4yqVbu9kdOhUl5wmm3f7
tvUui13LOe5hRjqp6lQqAI0hXpNeAPYFXbhUPM905TvzhI3ngZsINY5EESlpyKtlQjtSR3ajhZUX
Ttrp3AA+cpdxFcFx1JF3MqppzlPc0KM3fyGdAU84v0a/jPHQBE532eqyHW/B8zq5zsgv4I2UHmzI
eMie0VnFJxKp+CRQvJ1yZqJ9jJ83jiQrSRMDzg08CbId70Vu7BPZ5EeXzJfQcDj61rpq8K5Y2pQ9
B2qQhz5P7c5vxhlEZfMH1dCEur7hBWHx3g/jF7vSqMoX7xF8ogjMY5AFbd3O4POWFMZg1t3527zV
zTYKUMb61U8cK7yE3SI+9CUzEBjZ0pOd5+89H7Vy2MKdtR1IuZS046k1654ssGl9n76klrPKBO7b
9h9arfIpDL+TLX+VK2924RXVXsAntCZqi8hl4b5jF+msK8IktdXqDUfT6YqyNTiLFDidAqXCUDJt
Ybqfw+xeNMEvE1S6NzHALv9jhgZ4GjLQVW5Li9kYcRhssVHdVExEpoqCzxyKRBGrGeCZi+umRW8z
ObWWTfiN8Ex+e2dcnv8KoZRl8MaMvOb6gN9nzTnRcLFy7UA3hjCLYucXzDWkauYrVBPZy7wyVnJf
hLuYAp7iUtyEKPVLuLJN7XfmxBc9ngZSxxIfhqNZ4eLgy67IdHXTtQeAMoJ1mZyp16QFF9lSD1Gg
LhbfJeLhxR9nUW+gEJSMtwpCe1zadlnLDlO7a4807JJqGUKnsS2yPaGpaMth4w9DBBsfVEyODlhh
WR+mbq3Hrbtve3Wc1+FbodcFsNkceLpkpdetl/GFpfPerqqUbHrNPTIBjuzudd7pWvNfIbsCAXEH
S3Jr97FMX5D4+SADpJAtvMN1vRNuPCE58z3OWA5hpM4EBmIZT/aWeSCTJW2rNXTVtjgQ2WP/6U9N
qVTypHzRlawDKkgjYIfEX4uYmE/XA+LEvPgijzTc4w37Fdq4NIlB9263aRrjXBhQs0RbMaD/4OQr
E+wLumHOxNPaSFO3YGfndXpvk/bDJleJ+EgmfHKBGnckNfuYxg+swQuelu5zYMHtsoJX6oE/I1NZ
tcw7pjM9NH7/lU3quA4rkPM5PtFel74AM05QKRfSBx6+zP6RwOq+QVN19oV3Pw60gNpzaSbxzJfx
KWMjv+7wO4H6BsXRI66RuRkfer58JyGYeR0kb82y3g0J3hxIFJMYHyEwnXjo/eYUFATpyG5sBdJ7
BoAMtvlmbg7Ur3WgJFBLSKuYF3E/zQn4lRU77kIYqta3LZ/+bJZ8i02/SJKAAVhrkVmAHckh79c/
nLaqCiZ36/Hot7eqp83KchH8a/GDx3SzlZ8vx63tP5YOzKcYoB/FbQ+WuftcPdBeuV2/gnkoaDjj
8sHngEbljoSQTdEmHHOeDEXcBC9RgrgkMgoNH3A9AR4d549Bxc8WXYAdxK7DZt4N7UEvpAQSUGzM
20uZViwdoLrGB1YMHsDsiGFxj4GA8R19ZSyvoI5uxZwi2mjm7jVOBjxHqh9TdCH+ovBPmaeqLtSV
y8bfkIHv2ZHIr0FFhTdNt9FkcbD6LZhK63BREXc7zOr3HJIzjR3ukgZuUKz9K4xRRCYCYLYt6rLZ
h+45dN+OHHuPYoV31+4mA41G9muQfU3UfpAFgIUIUD8OfQaKqL8ohBG86L4jNbyk1x6vfWgBZGNN
NRkSY7yiCojeZvHBtjQsYrojTYgXEEHHReALSBpHrCEFvboSMFpqAgg9GdTWLPbAcKMLooK8ttFL
22anPIb+gVhasUGDnuF7Qwxd/46kRRvV5i+TR1whs+2DZRIkNo22YyR8IHhQW3LL/uo+uptjwP4K
qrbJTB3ORlQR6/1bNXw76GBJP9Y8Qo6mN5l3SMyj2iQ5+shoQeMA2tu6GnldfCLmUedrV3bZQo9z
zm4pUpjoyrtdt1GkLji/yIWiMIWY0ys+7riHrTeIg6SIerufFj86BmwB0EnX303LfvXIykycnVPG
ZYkuvCsDaYGrTycP4ukZ8bWOHciolv3ig0RUtKmE1HzvTZClyIirzjNhGfrCFFuOEy/T6DEnZpB/
cgZSFR3cjYfLKuxUVnGpoMkGcalTIPIkiMJilQaFp0QSthefCRig4+orsHQ5Lz0s/SsK6JdZGnOg
N3FyswJ/XrNiCwHoRbGEwJ+eJM9QAyHnZJb4pUF0Qtm7JA4+++6Pokv0kjE4BJM2RUh9cdYuCMot
je1RDLDnu8bvsF1Pu8AsU0F5iBojgC4ZkZoheV71i4h2OkSKQ5gBcjmZQRJB/FR8QafeeDWj4Den
eDxMy2Tu4stm/vgjUCe7DaARsT+TmAW70HNDZZfl2YV+Xnje4zYiC6NTSBJ+CpqYCSDhfX41dmzR
dkNT8LFd9zgXySFcDTInc6urPEa4I6L9q4MKNzXN85h3MVgu/tbO1+iqJZcFm1YeqHDPk/zeV+Q5
YK4twoxxYLyAkHnTReW8xI+jFtPRMYK2pV1+g+F5nhOkR4husO800FWHcKp9rZ+yDuComfMUdHCn
EMoK3HF2fVNmUIDAOuKEGCHU76YNVyeG7wC5Iz5qkYjl96TXuzhAteYahZVC/Zsp3xYEncJDO/eo
UbLsby9yWfbYq5IN+bVFIdypBuDo4g0JxvGeAD4NJizDuW9q03Fd+3Ku2TKUPPdfUeBOZTqmSM1A
E0EF0v0xgxcWQ/jStKk6tjmasDiX0cVvtl86lgnWdTQAtZt2slMvkqZ6F8W0K2PXocmzyEBK+jma
rYMAGILdjPIFqhSQig4/tl3Qb6sFNCG6c2u+hXanNZJfdkaKOwRhunnJB0n6y9Y0dTKMe7VEQyGW
7b3XLQfu2j+tKZ6U/5ClA3YeqPpTbFEP/wpT+5T1kDDywPr1GENQaFpcA/2mdugqVHcNpaxJRYzF
W90kyC07H0AU3wnSd4hJ6UMAcqtqPQ+hVhcUjiIf8UQh6fAVG3cq0MD54XySlj54NH3SEb2gLID0
v+U1ZEww9CKq0ittrEOLXlPADGshKMCHeHQTaas8hZaufcwJxDe3pPkr3VfsptvUp2EVjLD9Ij4+
hrwOcoHim+ylE3ejnH5NdsaK7T5ilLvJut5whvT0Ct3dGx3EsJRjVwaof+0Noq1GOXM7y7dkhXPI
2gQ1l6++r9xfziS6FMhd0b71zUO42je4i7XUUTWF6cnLzd8Nb8kSk+9s7abKH/FTbHOQWHs8+oyo
rsNWfiHQsDZIyjmAvUE4lmlub0If8a2JzrVckocJ8bdNI8nbtEjNNLeK6186Rbxk0K+o8siOm+zO
rOmtl4iqmdC1Fn7QPS9mfh9jerr+rClub/sBiRdofDPyUPlUwrFAs7WeApytnNg95f25kReV9u95
6O6tnzwis1rNdJ9sy3sYpjf4JJGarULX72NBK410B+HYfaLa9QEGU+S8WFGZTENcd9ikpvnan/gb
QqsbWp3R3UYjtkougdW67Znr/n2F0DFHolrT5UYmgMUsKHXyjHetwlV65P5UG/gh05pfYmsu18/L
eBB0pbjgV975bekPyQPmFvyyI1StTQARTwx67dWCQCeILdEDtfYQOYTqwg4pqUniZCTQ1sdoUpDp
1UPSmTeVTXi7NU6A8DFMMqQM4kIk230ipnqKhh3s7A8RR7oYhHrQ+UMfJHfKseOUuV3CwKShLC6s
il85AimYL3mipr9Vk4mKsfWe134CJW8fhIBS5aWgaQc2iX3XidfVW7/gKiJ0p+dynJv7yADRzfoE
WvhyWOfpTDr4BtojFWsRVhsXclFhsxOGfQ0dDFemxgwy2Su0ZzDcwbQgp4r0Aea0XJI7Sn5B2Dp3
Dihav0K0XsTBz5t9b8MDZpqg0K8stkdi7ptkrWesES9wt5wEyCCyI2Z7PIcChbcX7bbZ7Vs9Hij1
dnE7lTSB6zL2JzqucJWCimYYqNDF5olCBJ6vYb68369kgG+DcFgI8B4jiJ6uC3/2xOfQQfXAmTYs
d9YN5RKpaorS965l58nL77o2rvWcvcBof7ftUIkYSYR1xnal/LfAIkTmu799lCE7IvWDwyVfBODr
imGx4OWDHvlLeqMWcgz9aY/oeFsQ+hxCfRhRvwwyvFs5v+vF+An7+kOv2SEQM7zxUO5T+6cnSOvA
9iTeVk0oXDzsqNns/d4C/WUkeXFh9qIZdHeIEV/9nDy7NgGnHyIKpV7hY/7aUCsa+suP6QPZ9N9W
sZe+b3dt3D7Acz5auZWtg9EKviLvxcVf9t6gnhNmKphUO553v0MfPnASPfUNr3ls/kCGOQCsdqb9
nDz/cer0h8RV7/XjjWHiPRzth529tGwI5j+06aGV8n6DBRsN8L6bcNqpFgcQEhmYC3Niqahwxhyz
pHkJo+B+wGeC+9h/4bkWyrKSaZCP8sWHk5bg/FSBvBfrM/ylb+qyO9WEd7prf3UjzLhUHDrW3PBt
vcsSMCdef7tF5DxF4zdf2nJql3PsmfcIF1WSwIFygaw4PNPWf+g0/+hleOompKoFGlyDzQQX2Fvs
xTcx50jh8GJMVcH4eMfS/BAtMFP82V6ibbzYEFTvFt15MoD8jPMya06atjdAe58hLj1NOFOKDY7I
EHRF47Z6HrC0sXtidFHhMlyeMrw3yDLTxz62XjGXDVi1MjHzORmu3dc01R1I5/QSuxDRihjwS947
Vl4XCw3lPW3uAzrt2JitBYd+hX3Gg1SiAerTHqIVpgtRGTnQEyMG/SCO01zI0h3yuX/G/bTrJUIM
fIijYh5UPfvjpZtdbdKnSNhj7CLACVD4m/A9dn20lyskoNQ9pclVjbEGStp02RZyK1x4n3vqd7Sy
Q4MIK5PbDYWLqjfQwK3+JQ1/BIWWMwaCPk3fXPaL5u64xuufwRvhpATh3azbRwoMdX2xAWKUZrdM
+sZq/c6I+0hNUMs2f2XX3GaPpCzR8x8X8lsCFRy2yH70B7iYIcqpaBqO6xwiftsc2jSVsMbgbICL
ARt3tjm0OISt13a4FWzb0xY1EnaMOonwMVlkfdMVOTEwNwj0Bf1OoczCTIWnwHNIIafBC9yt2xyx
VNABJ/Q4B066V7Lgsrdbg5++nX3ID2OkD30wYflBeIrJPWreb4d/p0FW57nD9ItLogDldROmHzys
G3/TdnpK4niXo4yAOwC5nJXDCDJZjDvPYxCoMVYANxz8e/29rUsefESBmWK3LIAuPIVAda6/UJLg
KZUxrzjLb9bGPObsSkpipTD+EspwNy/I45ZTsN3GAWuu0DH6ELbsuzg7ewz+8/WbVqneTIrIAePf
oWbIE8rkeQjHB8N2KSsRDMCs4qcMSAkxW9XK/HeoqUJVGyPSseEkz6sNDRxAWAFleNWwEbdXwNd7
Eevd6GmkkTH5g0AU8SaI3Ch2ZoDQEJh1690CWx0KDLGp7Ir5VelyySmykT45UqsvzktvXRMdQTnu
xRYdyftiIGK752Xj1coxLCMzF8I/mquUaYdvYbPfUFuPSQ8PFDnTpEl/q/wFFs2hod03JdktZRQD
ThJ1zHz9udHkkUoEcgw7Zj0UHIOkeQArx9Nd5TZskaNs95DwSuPSXz3ctCqGQ95115lTFm9la0i9
4dQq0z71qhS2ailmCXQB2AAcqL4kERSAVYYf1y2z0et7IlVfwv3BBC59SbI5KnPhK0zfOOQhtkdQ
E7exY0jqLsup94ofpvGfYW//DRj8TwDzP3nM/y/xT5wmEe7D9T+Pnrvel+F/377k3xPr/vlv/6Cf
kPswMA4zunFjAh+3YfUx3+0f9vNfs+miFHfMzQhJf+4a/c8Aup8pcwRA5vV2Bj9g6L/Zz+B/gd8M
kiyCouqH2H7/XwbQoX387+gnBhr6wDVxWwRMOMS93sn/hX4qQbrNon250SDdkJiB3xShe9tDlL4R
WYLwRu4ht8HCXPllkuuowNC40kOThytfI2PO4j8EQmgdxTeDndaTZon910NEMNeIhhkQEOl+/XsO
VN4r3eG3IAnTZ/kS1D9f/gyL+vnq56FNqQI2B1hML8inDNfgEVr+eyWN3YkMMZafh0BrjPL6+XLM
kULh8iu7Rlny65idn4f0/3z180cDyKV211l79Jre+jdE/h+M+bwh/9HL1KH6+x+I8Z9/QKtZMuqA
f17HBzXXh+ga5Pr3Q2wwtsWQ+PwzzA0QHZIU1wd+jYRZL/Z2G4Zc/fzVSGOEcpsM0gg6OMyX6jFp
rUh+xsktw/DYBXraQY7BWU0WMmI80/XL1AAGaNfHeJxglEYaARkFtelfDz9/FP/F3nk1N8pt6/oX
UUWahFuBUHB22+1u31DutpucJplffx7wOktd3t/e6+z7c2EXSUhCMMMY7/uMBDKJlih/pOL041UE
qXC3tOQ/Z6Gk05XtVH5OXp+oW4hgcXjvivle6Wm/raUkFOEWN13c38lUjYKZQZqDj21nKxlOY1I/
h3wansI4RTMMg0dzCsgJGvyGWN6OWiYOs93s1TqN7tFdNswOlpLElbku9UVUHQZNewszZomGkuzl
iLbWIFW2U4AY7qtxyRMCXOlqHYtW6NXmEUit5jlfuiZcMDmb37ffL8J9EWSt6cju3qxGy9eslWU2
9ilBb3M2AdBYHx3oxr0VJv2Z+7k/b0s4kv61dNmGe87Md5f17ZjL6uV12zbVRVzC2HrYy7mvQVv8
3xP+h9N83b2dNtJjorTb4uf+7Eouqfzrs4rtw335DNvq/36brF1UuoggPt9xO0EhUR1cznfZNuTp
ckBfGVQ2IzEu4uWyfF6Cy/qX3dvqVKbjTu3bzt9WsQTWB4lD6kLQu1D1tqVPNt6FmrdtlERZ0LWs
j9hfAL3LK81kOcwdo49YJ6uybb/svKxetl3e/hPgdznm8s6XYy7byo7Y+DqQ9P/pXJfjLudTot4N
ZOZeXzZdXnrZdvlul21Zq99Jy5q5w1eyIGnJ50qWkKhWc5ey+sDqtpIqQ1GaSLk5ur4u6quPi9Hp
XdprxFI3F5iqRUDKVhDfdo7L2b6sbufKNk/XtsfdrE7b4TMR/mNH7G875p9et237fPF2zPZBPs9w
Wb+8+su2qpj0UybV6jSu7s86fDX3Y4GPtrOG+szUc1I/15PcmhZv2/XXophXNCc5QxQk66v+2lX3
x8JIyL9iEkrstbGYS2ZUCXo3ghe0+Z9qHG11N/11ULQduu1TV9fU5dBttbdMJniZuE1XPmm+/tss
odu/VsOBudMU2QfL3D5s27bjtiVBKpWB/L9fsr34sno5zbi6SLfVeFXcMM0Q3rJenaJshvO2tP0T
lTt4jbOU3l87ulb4STZXu17LujMt9N///mlbl9Huymi3WY43Kt62pK+P4LaULStbc9sTaRPY10E7
TEhE8t1m3Z0h8wbINW+/Hvz5um2rst3W3eIEqU6uBG04Kuf1H8p/Pn0dQbtaBUPW2rlt/xJ9bRTX
1W2HlimIiurqRcWeckLT3J63f7qNRmVXpvi+hRv9mNZLZbQLzI5VLhGpDbIwB1wgeRTIeyON0ya6
2vRWl3/btrgSv9Ry0sj9Iamf7HA5D+u/UvB9y6E9tUgd4H0SNtiW0hV3Ylaw3lZdxSauIIo/H6ze
OsdqMZIcGwh0RCYUkRAz7ZySo99+8+333azCebhww2wb++3eIYhZnPOrJY8SXm8wKc1KC+ZRtzIH
tyuxXRgmLEdTK+1DuKjm2e1d87wtxQKQ37Y0W321z/oq2RXYeYGOrQ5nfTNKf3qmJyzdelwB6jTB
Ozlz05JEadEqmsv4jQtVnYWhMKWs8UgLIQk6uzKN9kmhlBg9kDJPCgmsdknQCxe9sk9WMfvkkBPW
wQ06kzLu5TqqM7fRW7aO5rb17rJxW9/2bP/KxWWcV+u57hnVFCKYXtcv+/86aDvJtp7nihXoenfz
+T4LI0PfDVOYNIrxzdHGIphI3S+eatOcbAzJ7d+EVCysR+OoFUdLi8RJX/dv/4x15LUttUaKzX1b
3150OaZTVPZ8OfxyjLRAbOiLihF0hWNu/5Z+dXlui9xlzOg3ZOY/7p9Jwu+qykn9L8dsR/8/bNsO
+XyX7SVhMr5HbiT3l7fbli5fdZhIAptz4Xrbl9qu1uXrflndvmimHMTysNlOL/++mFYvrmGtCwND
ThY37Oq4rbbe7PK6benTP3t5zWX352mT3CiPXzZ+eme/vO12zH+7zWIM7xm5EVg4yz4t4Jt1+9O1
/XVxW7+YuL/u/rSN//f7/zrp10P/Wv9c/OvceFp46lb87nbq/7J/O3RJqurUau9/vcc/L/7zO10+
dDZrT7NbQ8+4+OG3xcshf51i2/N1fdv418s/9//1cdD8mi1OZHSO+l//8n+vFlW6NxsgwNsRl+2X
F9imCq1vyV8vm0Kz08+6yAvD2xa3PX3uaJ9vUc3MEIvksGEJtn/TSilY1n9ZamJG2Ba3jdvuT5TB
5chtKc5jzcdyBJN5Ix1sG61+nSxvi3+dTl/BxvpY16q3LW77P99pW0/l8rSQkA7avne1/eXlX895
+Ujb2bfd/NyPilZ2gVYggB0wKm3PyuWJ2FbJBWvl8fO5sIYUyeTlKLWooVcljELoTmFkbybueBsB
jetY5/LPKQk8umUP/WlqTLoiV+vOaQUgePunDCt5YltEmSWQcay73A/ZAxSd3BWPvlETUJ8xG14H
ZpfVYgrS9CwcpzxgJGrPrRO/MtghgjAbCtqIHrGH+R7SkedVcyBAiw1O+xYVlTxXPTR31JJXCQqF
oNPM15iYL8JvequM01TuldsZxf6LM/syw19W57QZ0a0ofZlCUNR9iQT52MWZcbYMOnOMDl7WpJLZ
YX8YTes557sIsj2t2QWqyiCMe0eTgJAcq4dRKPxUZneXuesWithmscUkxn1jmcTpx0GjTjFRqP8f
sPsPtSI011nDV/99wO7mLSn/XRJptWn/6xX/itVZFqVdLUEtHV0QX0Os/u9YHZXBVEd1UKHalk6Y
zKAixL9idSaVLIUDU8R2Vd0xdJUKD/8qFkF9ckzatlBtVSPMRgWe/02sTltLQfxVKsJ0KORHadO1
WoVBXQqLj/d3qQgsVqrSTQoMJ7L+u7pGz7XTsWAhzPmtneVr/6ScIh9BmDiN0WcQmCDvP5vENb7g
lzd3sBQLh4pbfBuhfXnzqhQgG1R3Oa6OZTXxlu4qH2+LKrC6g0oivfEc6wPtzV+/zz940//j22Kd
//s792YoBpnwtvJHD8+ruOuVAyoWD3Bw2F4J0kLFf3hLiiH9j1/0S0GOzHJl6Ay8I1H2fnkAn4lk
Bo0Otq8u/f4/fz0Cuv/l7XAoOSalmXTVNjVN/3Jd21whPDY08hh1Y3iOLftgm8YdpjZ83CV5pKTN
4r1ROS3il4ikqpGlN26BTjq2BdlhPbuxi3LZp0qIb8NC51/OdHhjU+PfkYXwqaPWExckXbTY6kto
DxqiAFxlMMqhW5nvQ+PuJn74nTHa5bGMYPJLo+gOGfkrpJghyqrxLoQ0hAt3vDEtLcXa2KbMBdrS
txoHyh1IgFY9xZjLTmalP4ITwryIaHaa5mgvFwHi1yrwtScx2Brp495+yVwIY0oyPRtODe1rtr8x
wAu/3UAimHZYjY7juKj4/9TIj9ByaXGrHS351s4Td57xFs8ApKtyfhaq5Y1lD0g/F+fWGmxPM9ob
e6w8XYhzGfenUe9+G5V7q4cL0MHS+BAFyMEajq0+PI9z7bdte6OI8WXWR9uzVwX6kmqwUa3QzzSJ
tl1ZWUdT5C1igPD8q0/a2rNmY9qR1MRe2o/PU5vWXl3LVzVq+GH0yisTJZhnJfaKiqSwNeEXNipI
Ab+1Uv8wFF43GvwSepb4ls6p9AgOnuMUEMiXh0qrDvWIzVv2Y4gtLj4qzfyjVM5WlRX7rlssv6+R
GSKCLxONTCJyBdOsXleja5oQTe3nj4wUaWwZmMRhRMvpeUYE7+VhfRhKyGuZvXwYRvEc1e8MSt76
tiFzRdYSNmILm1Dx5iwt9vZYv4bA3xQ8MnrpmIFhDc+iLj7UsdonHSbb9TyFMT2rs7ibq3urcQuf
OCxgycWjIIkD3BqGpxU/Uguk3tVy8pdS4ZAKEa3eXmPDLz27yEe/V2r0WRYEr9wwBr9ouWpOrfuj
pf5pdb7jaXJQh6GR+VBsNPpal3hmgUouU+5DHcCYnSZ/2oxvULTITmKlu84MTfUKY+lWIc2P1EBl
k1btu1uhoFdie9r3WXYuVpGKshgfap5gl4q45/TF8lzkYZpW1QRQ+CCNaYWgNSmsow7RHk+ZfpO7
QLktdJZxw2e22/LB1eSjuXCb5Jp2XaUuLFWIAHtDZUCVYybrcnVfks4Jxob7p8HqsIuB1VUzQOBQ
BSiXNUBkZ14ATXn7oV2HRqcJ3xzXuedc+N462viQi4Ge4FArjLzipvO1eLzBd/cw28nn7VvqsDXD
pvqtpdbgT07+EM2oI4cIhmtnOo+ZJGI35Xy7UNFqxE5AWg2xkNW2stN63yAce8LacjvrAl8XpSww
KEVeq2AFqGoQ07ZLiJ6qA7tBp7zBhKSyFP1HrpS4jWP1OPRFwON7Zet2eurxg5LqtvZDJu8TIiiH
tm9vnLp7VkqJaKnn8m13nooOnXa3JP1av+o6j2GeNODT0nCfSLy36Awm7LwqNwxO1ThwBzUm7sQz
25h6ehyAxfZ6vc+iCChCt/B0ZhERCkX9KLTumz6mt0hD8VTzpGrrP0Mg0GjX1C3qicC1xufB5hq3
Qr7aSSl92+0fJJPtXerOJD0imJ4Kxqrhe8jget8LErlFV4Aib7Cf0H6Chs0XP+yL03o7ORUVTWad
xizqEt+uk+fc+C4b3QxUB/kFMsoHUSlBavFAxliX52r+3tU1UG+VRzwOl2ApafK35gj97owoyMN7
c9ML0Kl9Hve4F/hSbrNTLd4kjcyPDtHVDmjY4OcOjf80+qUePjo1lwKC2rO56B8yH2mLXRdun/UY
G4Sj+GDdxMbSrR6S1QxOmYpels+Knkm8IHOycxNgz+tNsXSBsKsXVx+fSVA9S3fl8od3qsXtrCZM
SaN0eiarE0R28q3HvU2juqKhzA+94nP249rGyOJVJuK5Qaca1TawceOjSudnXXA30pad1Ml4IP3y
oKnFQ+E2f9zF9geYLSjPeY7xIe2WictFzi8wBxDkqlOgd28KUCX2fDCVggBXe9OrXAokbjWY1es2
5rJOa+OOPwCNDpUl7A5Zg8gAToJ0IVFA/+PJebqROcyQhVgIM3/9I7EV2s40ecq7u6E/NAsizOw4
DbSfistXi7C8Qsmc4ZvI1/WSzA1djG4O4N15moosx1U8LNsX1BR0xk2PJ2+94UXdva48KkxS9cFd
9i3v6c0YLv2kEge77X7SI0deocd7ma6s3BBzsdoWD7bZ3tC1v8ZGBNwgRutmmwfLXrLrmW68t7G4
ukl4cAkh+Z1u7HuZIwQjRpiurZoIKbRA0FdBD4zqiyyapJpLskdx6FUjnjNnlPhca+qWdDWCh9Fu
H9K5pOqNK7W9I62DBpgFbSGPUCxnjwDagyx5KFCSkneLb/uwvWlKXP9rQDJfe764y2+MtHswFcpd
iCr+Rh99xU8Y+ulAsiIDOe2Mz/VkF4EpsAdkaVV63eT+6aLyAM9P9+MCcaVWYjN3+ApdnFR+LOq9
sjjCQ5sIwzIpC8/q5meXxE9qJUjlNVM51HVBbQWUsqRoQjKXV3J8WqJir9rZXQfxxc+tZvGdyfkh
QaHQdrhktgXARHvYFxppbxtQFp41uPKq4FR0qu+tWPZ1Yd6nqa7RAU7XGX9VRxp2DjtAKoP+Qm0E
3xHFIR8Y1oRpfzWmHTUkIEaKRsAEL/RrJM6kcNGFAjwCgzCKn5bNrdxUI2816a+jRv68yrwyrmFJ
yKWnqEhDOjQCVyqnhxgrCm2s+TaFHRD4PCoBQ7YhaTHStY7Bl4pLh8uZW0WQuhmqF7ymurWEXpbn
v5Qq6+mRF/oKYq27uMcXPMdS98kaw7ooqHKxROYZLXa/G8bulDYlYhNltLzIfuit8Jc555mXdcor
tmHGOsrM1ZgHXFseyrzWmwqQNzR8j8rgnCSGeT/Vxc5paxRZyhTYKQM4vkrtY6yfyQguzhFj17W+
NJTkscqrdsm+MwWXAbVb0BQs6R46/yQGuBKk7wNLq3GxE5+dbKxZVhtiU9VwsmmLSJDdj78XG5Vn
CsITKoW2H4Tjzd3w5HS9uXOoPEHvUHETqc6OPzCj9OnSHJX90r7T2o1X1jBdRwZFB7qJAJAz9k+Y
E1HKi/ANj86EPH/9EAkYoQEojznf6Qq48yl51VATg1EYI8Q7OfjVOGZsUFUwihPkshVOw1RRX5Qo
pJxAB87AmNTjUnc5MPC63E04dfW0Q8nIJJQIuvk0G8mjEduFbxPOJquHylN2MKsMF42nVjH8qQdD
HqbJuTVzg3GgcZb0vTBXqhNiWOjDNgYx+1fomMLPlUI/1EDNl+l9sHmowlirb5I0P9EAMyjowi5w
Onx6MSV+jp2OKX+NbChN+7vl0dxX9XtScEPEQ/zbBBW2w9k4k5hHLE4SxHcZ8frp3IX7qfYzMb0v
KqKOqcwpQhVXtNsLpN61yW0UJNe5wYff7igaisR2Ep6X8Cap0IK7UxDacvAIAufRfK2NODj1voSP
Y+qErboBg6lVUBxAm3MvjcLkelLC+1y8Rzk/dotRew/z60ZkS77Hp5547bTssSgmeyzGzd5Ikl9Z
NwC/KTB8uOjtTddS9q6gWhaTW0Y2ToZgoOywezWWDOyoXQV+yOMVHZS6oVAnByhHzuwLd3ljU4RD
vBUFnI+mOi2OHO4L1GW1LrBmRyHR7JKUFtwBplbdn0nSEY9T9otZ0YBuHmJO3ZiMhQt5UCAsMH+I
6NHJxnAbwzA36pKpjwhKVf8udB1cigb+Rq76EK0CH5Hh34mRtSXhMnh1nD3WKozulJpdWdXHByws
PQoNhi1621TBgDLMQ2ftxhmtYjGkPnLOazPJfsXlWNK3nXobo36PDdmbTPPWqsR7z4TVs5vcPUih
d3uH6ZY07fci0v+U5pKdpWBoW1cpPkKd39UyqeQDGvdkCbT/rQr6RM36l9waHu3apkBFhcxShPEJ
9C93gR52oGfAmtnauEfke0uG/A8MhRDMDX68ak6fDTWPA0UfxxNj1FuqvAHHwE2YOCjcNX1orlqG
Fp2GCZhsPPTfdM+Y0lptjjCZ2p7JBgTp2Opzn5lCYM1Je4jsLdVAmYbW+dFlmvClqXyjSNajXg8W
s4kCeL2xAE2gWpUZY4aINHTGsmUQO9ftIUyP7iCSGxwv38KbvBTisc0qiQooi7E6ndMU5oaKKTZE
yzdEVAZKK6oBiaUr0bBQnGHpKF1DVgqNqbmP3K7x4zmltUH9bL64zti9Tbn7zTLm7sTIqtrlkxUi
zYktP3VtmvBRXDMQLg7DxHPtji58qogZOSGDuB9BcbRYNTP00UGn6k9CN+8UZ/plSkrJ2ZrO7xvd
pqM7YuditJ1b4wFPzC9HCJdGkedMa9VqP4bI/kmMxj5Xl9u9A7WVQjOzzciluiTKSwfvAbSdiVlc
211P3fq4pXI8kt30l2Jwdjp4jHW2ye3pZqk3UR9jtIVyGMb1TstN1deEejDAF/PewQhQEIwTbsaR
1tJbmGOoiPjPPdncRWGsHzf4FvipYsK9RCAo4qUKz7KJPbTEG8psD1aDtgboQ1eqy9F1sqtqrG+6
PIdHAOdbR9Rm4weDXLhga4nhAU6qb5XGz1Kr91IbsvNQ5L9sJX6lmEkG51JdzkDJ+NFF81aZCvOC
STtnmnlu1PC6B021ONNBGaC3hxlFOhYqFszzyaQL9lyJQCpO1Zn2n/uXeOHRasuf6hyh1qV03FzV
D1WivNUR4BXG2YCl1IbuxPTKAbm3xTAHLaz72MVD699pFcIPQ8p3dcyKXVljFddLrTzYCXUCMGj5
VT+51BJ8hCwLVbarYg8b1a/UwF+gliYIMZOqUrzNtxKHwJG0O54IiuhQ+8DqDe06pEqULNXDIL4r
k10eFkvEQagVt7pDCCyBxkeZzXxflAk2Z7DXfbIEZt1/FG39OBTxNwBn38sUMryVU8KGwnBUiMtp
VKn7AxFE8YvYlKcEnnbdCd0HYlEFoUM9NoKWzSjinWuvwnuHUlqL4eURn4Crez1Jg7KDQKgsFOro
P9JDWmtBnxvTyTT5NDklx0zwG+4iliOEnxsFmznB9rXezmLc10rOp4xwLZj4XHDBmQekiPjvsmIz
ramwibwJeXo4pQuymgEDfV3cW8AdCcD03X6umd51Q0mNJAb2O2ukEQxrBVz4cN8ZkyQ6RCPeq9Z3
i0ESAgfFKyR1DWyzt64MRz0l94rqDEdgTPjM0/6PFVuNnx7ssiJAV3O59DZijGTDs8sXjCFGnh6Y
HFE3qNFQRYVI1OFc5kVWHq0KrAvR5+d6Ttxgnd9lopH7uXnRiWB4FkWnYvwaVpo6h1BFdWzGfIOm
vu1tHsd4zuPrPGX4M5vKuVL1x3xsf9hlp/omWmVvKObbzJYuDQpWNiOxkOxlSxAL00cqBGSubbEF
ACsSMbWVstJssd1mOyubhpupmyZmbTE4TUKCxxlqQjBr1XRUDOm5BmtVXhsvwFiu+2Ycg0WR5cE0
l+qqykCvp4u7M9RaOQ0ixSCtFKdKFw9GQ6U8YIFZuDb1mWqf1bAKlCkFOOZAvIjtUPPAJtSBEaEK
b5RIHA0VccK8GL8wgzyNbX2nQ3nyjVC6gHrmqxyqeqDbNnYk4d5gaJEnCv6eBl2/y5tKXE0LCvSo
GQ91Qe9azCr++5iAU3NFg8PEfu2rSenl3sg0LY2ZNbmoKjzRxgx1QxvTqa3CDVqal2opDkVvMtaM
admnhSm8JnsAKhYgRNsO711qDxVja3iFyoOEnOFaok6qpmW+m8bxJYSMvrN0FbfmHJ9rFzJqZRvy
BCVxbRfTZwhR8oTslOIKLVFXWUGvCqmpAWUn30uTUGsjXsJqMfb6FHrSktQ3U37mGfcZTDmqv2X0
Cjk2gXG9gLqQJ61lWEHR5aCmLkoE7BSLVQL51KYi4kDbq8WhCNrS/e4IcIvC5JqWWUs9RScLCooT
ppN5zmd5ZYniIVaIGrYuPeY4VYxYYLcTaePKUFvCsnl8qHWlzRlS9lVHbFJVgApcczAP+PYgxDLd
6hFlgb6dd1rR5KAJ7etcwTAzt7+t0CRcJ/TvbkT8Ni/3bQSyIJMRU6OfltTG68hnxj0dJuh3VaGp
FD0m+Fiin0Tum/8pLbAIWZyCOxEMy4F/dqAKuOe5uacrIr7vom8ICuZ8MuzoN7kBsiWVweq3LEsN
iNGkZ/dmrfwqM2Dyme3rav3mSnXYjZHMj3RF2jmi6t0fnSTuwc5pgKN2xvFWxS7+wwh350BSwcbA
nwAZmWdYQbI4VpCJPL4Ko6x+fEiMkiJqTCDcBZd342bv5UT7PrtNeiifodXg165DbxAAahqbek/N
xIgtQ747AU3zDG2gzqJdXAs3JjwnuP8cxboVNnyBVC+VJ7sccJEbI14RFbjqElJWz5YFYl6LSJBL
mUm1gV63IIPbzqx2zlPrzAh6Gi6vnv0ex8nPINg8JGBhW3yqRFFuLAXTASYTWpP8V6JgR3ZLSh9R
cHtX9IjUdLgNO1itFPUZQYnoDmXzRgvCJPbJsTOVXSRJB4QavYTWr2NrHQeoZt1R0Pg1hGSRu5VX
DMWT8o5I+WpZSMMW+QJpKhYPcEOCrjbwzCtmIIY4aOr61JvNWyNOM/lbYqRMyVsR/kJ5GoSpc8vg
KnBNuV9cQQHBRHMpX+i8GBOVVKh6ONhUPio77VqxCGM3bVC0PO8j38Kp5FsGW46IIM0psVFqRu4r
Oby7cKh2iZbfWllMkYmIgXvazvvqcbKuDWtWCPGTk+9EwRDRps/rZBjUVnsd1cDrQVQ8wa2ghQcQ
M6yTjFjRfFXED1EZn4SsNCIDwNjUzHgJMyBcTfPm6DNJm155YIT6VlOCee7nlzSCi9rMD61GYzcq
5zqhRueiy7cpm2tvrKujhaZ0J6fqjcDgSzIZT4tiPo1ZHiTdeKOQc9xlBsK9qKb+Dnf8G46cb6ZS
/jQlGzJFXrltr66yccZaENgspX7EVwdFks4SGJyynyetI471A3VsuqsT97rgXgByW/02FFXje9Oe
SaTe3vy90LTXZna4LKYOP4X+Ts9ge9kVLXmP5bBpcJSXEqHL2i6ALKcYie0Blj2qoUkv0oCbcwqg
X9EU3wxuuNeY1ubkh/wit3FHm4+VZbrfqCiyixImgQpnKcNG3U2tkx1kzZhbkGbBMAt7qwOwhJef
R9Jzw3A4qCoV+UaHOoN1mo4P1dAcbXt61TERM9G+a4kv7VPTgVaIrZSJJKUbIfSGBbEm3brJ2mq5
mVv7ZRHWD2Asia8XDJ3iuBrhnN7G3bgWc5XGbkiZuatRz6AToZ+V0c3E1NDdbZM8IJIEqin50Klp
ECvJL5nN020raPYTJSEVEqV8BuZ+C+o8v7Ptehe61TdtMJwHkRHRm6OJMn7WXJ90vW4QbXfuw1gc
1OJjHNxfpWPcKzqPuXCbn9NAa9HhNh6cJ0VOvF9K5c3cpdKeiKhWycBoITINy2JMuOuNdCamvE5s
O+MoQgm6lccqx06DCewB3AE/YUoDOcUUn8hwWrqrGcrW7Cccdo+y6QmgDhjjwfNsA5amIUSkjUOO
/RK2ZUopo8a+n9Kyuh7JODxY1EQ11O/FqCVBK1XrLKbkJQV3Baoxb4NsNgKlUuOrilzdTpXWs2hG
85ib94QFkoNcOc4FYxdsEbumqfWjLLLHwR6aW4s6IVWHwW5p4bNgI06dRbnJKuMpnqd3xL3khgj6
XzHYk1fCiD1lKlwf4RPoV2bz/bTQm7QVnW7ED6GHVG9brxloAmrUDvJJiudCSaKTYQoK47000p9B
05wWSZm7mvhVs45Tt74wUjhBqj+iAKA3mKzbSNBlO312aygEgAuCqhRfvWkMJ/QVUTrgku0nYeLw
lgCf+BHdIAlbcqMTaUSVH29r6FEs4OCAV9CJGgRCnPzabl2FOk7mrZpT0ixr1hFoTNhvVP7kmslA
yHCv1cK5VxET+UU23CZA8xrs3qQDQyog1cOrOdm3zqASUFifc+YrfwzJ766nv2SiEVdu6j89AAxo
8NBbWhC6aV0ZfjjHh+1uGHL3yV0/Y7UOt6Cn+51D6KKp1hERccQmrSq/KityYjOB0A6jK8KuHcKN
45RUnLKmN4vTuvVTYwkgOFseMHP9rKfumzuSJk1Cc1/nDmqxjBFAahcxfIF+bYggDoYm8Y58CB96
85tBYPFsVwsBunxP89PtE6qcEPxnqqbiwlzolZcWHRDBSqbsyp90GOezhjrXL8uFWoE2z6ABtHNu
+ZA68w19GZVjhwoW/PoCfwe6oaUiXJrUP8DhtZUUZ6McPmud9b60sXs2WuScqAIMP7a76XZb6ttB
owSzvir1qc/mhknu905ZeTlDgUSli+iiYTyahqnvRkbHsAEcjN9z/Sy6LDtp2dGeHnSFZxZbIfie
uMXNNM3VeYYO7EXai56EV+Qr87M2YH0HT8h3dlXtrlaNCMgQiE1iDdDKIOCH9I9HCS1FOKpNwKJI
7jo1/8hNepnJkhD4GD5aoZ7/aFLjIFWXSrDmzyqLp4cFS2IAYTMmMhNES/peqjZpUp0qeo5mAOII
X8WgUFOWj+/VxesM0JpQds6o0b4pY39ZekgvVpfeuq6Kx2YZsOkmzUuZwZmgaqetnNWEQtixlv6Y
+eQ8k316JSRzuzpy0bkzaaXTvq4EkQW9Mbo9QMHkYFfW75EEvNBzntmaGoECa3s5pvlPu2rux7VD
W8SdUUuVDi+luqYBCpo0GPXwkvlP31HDrDOoOpiO9wPziJ1I2p9lSRnWWHmnuNSN0pWanxvUWtVj
sDsFbBeoMVQNtqPwJeoU2OZDYBtYYdLlqWpAKU12++GSl8e8T6iTeG/d2RKrLKEWMx0YIJNa9U3I
30Fni1d9laDDiEJ0nTDdB3BypyXNdV1CBZkLtOjwDG9hheuHUm96BiRtUBkksCjr8KZQbetpotod
Q8v8QFzruZxr7BUJCCJGrN5kZIanuuQ/EwPbOZ5Afp7h1s7m9CiMCKhCRHDIcafh2oR2ue/HfVmb
4bPO9AzWA7UJwhjLuAx9Oj6HYSBMqpA/DCu3ZMfPIbpaYmupe45K52bWUBEBwH8DCk4ELwewPXI3
wsdiLBdm0bKv7AEkgkLy0yyzayOb/+gkRPx+oDqvTmzpYGbljzIm2enqE8EhsvxBPAVDaFESunGR
5VfwQETH6EjXD1OqcPMtS0ueqALUFA2kd5VeRW2SUAY3WrUT2l7g1WTeWI7fahXokCXoQhnYuJ4k
1+fYS/NowzbqG+vQV+79qBPotIDEk3WxjiWM7AAb7l1mjtq5XgoHjKm+x2RFMIX5UNQI/BC5fVfb
2CWuUhevwvavohc/GxrcrD1Kg38v6quDQUNeqBIfNq2gKdvbz5eSP2TXdix2usX4sZ0hUZ/gt1MF
b1lnFphbOpOSspLfkXg8p02LLgmMNHwGzShO4IKfysSRd5SHoGZ2GRkHZjaUch90zPLj4j64PAGe
UWvzbopr96i5QaZALprSCKq7VN4eraWSu7Z1w1usfsmu1H+Vnf2RPcyRop2SLi8CwMh3dTteZbG7
3PMdkrNa99zXYm87Sb+r1cG9U/W69lwHY2akJzDoyB7nfQwxpv8QgnaswCqLsC0jv8/7fdPo0BdH
+RZSqiDL3WtlhHwmuipI6/pnFoNvr/TxZ1poXjGFw41qYV4fHbNAHUB5jNw1biKJYnPO+Q2NZHme
akgC5PVLz+iT7KoogKonXJGipkq4DnMYyhgIlqTG4FIx19MZMhVpCfzCuAKYmDGypgwiItRAyarn
CfTZVgpwQfdF2/x/ODuPJbfRbUu/S48bEfBmCoIgaJNMMu0EkRbeezx9f9DtiD6VpZbi3sFRqEpH
lSTw273X+tbIG8y6p7YgBjoprxPBGGtQ4Ge9TlriTqAV+U29pyaVozfr+3Wb9tpOkHGohlKibhV0
fysY+MsNC+SRSsa9UXxTWuSQrqVPVpE5WWS4g+aXvF7MOh2V0souJCSs2TLTVeR5ljJGkJbhNg2G
YYdUDtdSQHICXfxtJdJdHuTCbWFL0bBfAGUQLgKkVaY+sQsvKIMhGkzXMJTm1M2coIKmPSmiTNQk
PL+ljGZtGtpqVB+07gGVTszFe3JD6L1bCoDRXSha3pACKDCbXSFMX1NuJkQFhLaZS7se5uEWGHJu
RyHd5ioHfTdp1PLyvu3XuiV3bpIz2FFr4bTMqn3XkGc9lgmIKF+HxSEw/5Oy/JxDxXDL0LwvS/Ls
4yV5rppoTceLDKkPtXivjpqbZrW+m2QduEczfMvxsOoKDBsWvTtjLr5jRXvUhumjCytkRZF6IIZn
T+/NoTBEMVIC/kJl6QlZXrgm0OLGINZO6kQQKgixGrXwrF71sylE3aWLCCiUAwqWogSuTpxzpyl8
3dGlwdjmxDkLRpatU7pbuxo9KlOlN46+pQ4bzYCb3nEh9+o2M/cx5aJt2AjWru99a1sp0H0hcxNy
m6TZNrB0ZV+IBTwJ35IPeufPSKNl5Rj7pekmSq+dCp8Oexwem0r1yedAwVLLsXg2JJh3eYV1Yqbb
g8KlNp22aIJ7iTqko0laf08FFlKXoAn3ymA6ROUt6ZnZeG1VWuu10Ea3SoXbLtSVeEP2PkF1MbIH
JDv1qoIZ8pCFOk1OGuVExXKhUplhKz3368eBa8wqixPQnnXNCNei8jEAS7IaxS5/bCuaSPC60kfJ
NMHZDfSFRSzOK8qX8SMe83Qlk2zySC0U0RwRBY/+RH+p5ZD6MOaICNLYAnzTgDS2mhI2aEKxROrV
+uwn1jqaCpkKN/Ios0aR+OsfIX3IJ80vxPUYwUbWQRrhi0fcLtBarIRzGGvaNtKb4eQHan9q22g4
DXmpwLShj7n8+7Ya2nVpEcMop4Z2bKR2X8eGJ3W6+dgm5gOA5kVG9p6OQ+R0ydJeEKDeZmbwEs8t
kvYQAKkaNIZDegPezDweiQiNIP92JBSbBJA6wlhIDlq3D/qVkxvVNakHINVI/qY3WovQkGTOJRRG
wBUlbfYmTPNBFKXiHOvxsJnL0zAoxYaEEOM884mFWD/kQbyz4iq9BwlCi5dCOLVXi/Wsz9FF8fn9
pDb2ySD7bER0BFVSKGw11xbBjkAoelhTABfWMBB1dAFGf9TUnu7J4JtYylrFyevunkiPfVsX86Zq
Bro1WnKuo8jr6iHejYvmy59Z5PuefvKoEOZaLCkg886vDH1NYZ+THccpNoH2FcY5Oeqx2qyzqf40
/ZiCW3KSl1U7SEvB1rOudro8435Ua/RGl3stXZLVgByUxZ1FBLPeoarZGvSwouunb+YAIRZCsBKB
gEyVJ1SsNSpKeI9Fw4E97UVGlTkfFE3XwcGgf00qyzWVqdtL6qDCNfeNO6OID3S+9g2xjtCbzMIt
zUjesiCMHsNP44PdCf1YIWKd3aGPKJ4bE+H1EyAE1QBkDbNT87olBEIdcyDQnEPCuefmENNYVOOH
RpeqczCNsq1QFGPZnsElEafBVUgOosd57uf7gDLCwajQtuSK6B+bcIDDUoerzhIt+EPU6gtFpfef
spQEmAe7yiAPhZoAX3LepmE7n41ZIlBiPpqilJwaU3enoVMPKaj3dW4Y5k7tCe7pIjhNKSzvPhCW
e5l8R1cQoaqiPAlx+TWl9UOIkJmRNd3pJc3yUZOUozCz4oYNxLOGVYt4XI2iZUGtlqiVg+g3FAXi
ybChgt8htBgNlmNL1LMde7+/nnSwKOLUPxUj/ZFJtCYyvPOa/o46gPXl6iEbd60KYbIJadh0pZzt
hLCHeR92hxF52dac+gFORFEdOJmdyJIg15fxRms9gV0fFjeudRJqI4CCozXu2lGF0lX3zaZUuzXt
WBjMaCJ2miHU62FCiVcEL4JoIXunZLyZuuo8gcRxlFpSPfbQZ1nmGkRKzlL88WqjPlmyIK6I2ozd
vDJToEJKRSoH4qpWD3YEJbF5lvWlUbgB9xwIHDgX1FDzUHHmcaQXC/uRk83EYOwPBkmhMJvrPeTe
u18XR56kXWe6sAmr2TPSLKBcgIKg1zZoUvWLoJPsXHVauu74Pm4qG0fNQI6b5r2+TkAWu5UoowwX
gtOcyeWhmbleCMq0ZLOolHV8bEmo8A081ujG+zh+VGDj7JI53+oitGhLbw9TrLWeGsdnrZiokqSB
vlIqtSNqbOAu1AaptA8AI+/nnv5guWz+v/7dr1/65U/92VpgZPVEsTrDqZzphuLVeuMFGrFhyNhI
biL5wwXjTODNOIn7aPmDX7+TAR3DQdOWinjrO+ZxIeRd+najycQPEG9g67totlGJmpf+eUDufguc
ahs50jl/Nl/7D+sg0S4MnyTBFSj8rjlWqY9cF9RLxUDAd34xp6P/poDbHS5NtbHQEgpkr3DCIEbH
DS1beiHYpNyArPMg7K31D/7FHYEg/FVk9BL3DYIHHuVL1JzmFyO2mRiI7LQz1FJCRuoHMvfc+SiI
ruA91gSyxhS57fkui1fWjRah+G5s5VOsrJRr8q4brlqA67DFzehUiZN/ljdol1Z1NMq7PnT0S/Co
kvFdvfflkQWhocXIPkIrM99LzXrCuSo7XeAu8VJHlNEAwyhbM8wscxNBhq5TNz74KexFW76v3nEC
d16WHk3jJgjQ3G3EeS5k33aFtIca0/AJKVR2sIWFby0Y75OKTKtekem7qZJbduXUrebbSVqLyBVZ
Oy54SLpt/hg/Cq9ICSglYXtYF5tOWyuP6nsq72XRVsbVHH61R+XB2sUMVa/L0B57Ac1Eu98TEZK5
QD3j1/4NZrByAbR55stNK/Vj3AxP5bjrn8Nb9yi5Nexxlx4xNenZnq7sakiINtw4pTVykf4E3oqA
oxQVhp0/kBG1sB1usWCPsT326751/PY03zWDEx+gD4ZoKHEkkCEC+pxI+918HTzsL4VLs0eI13S3
gAHbvBsS4Q/Zo3Sn3fJhpeqXTvZApJKJtcMf1xNpTR/iKl6MG5BbmYEjwCvecrx87nZ4A2Zqw3Cl
D9nePFI45iJ5i7fpuIyAgBvH5AVPNOx6N/+qj9WLcBl3MPbAr23ntbp/QDi5Do8ZX+YpalYIaqgm
fzQced9qh9rfSfocKffbmlNhc7ir2eNesUM8sQBnCoFJAGMwuG1QYrRsqidrGyK+blbGdspsCMjx
A5FwHTfZcQeeL2eqOt2tcvMT93C0BBM47F34CBTYgsXC/KDFUjvNAZjLLriOD8ImPmmbaGs81PlZ
i7Z64IBFfpIuBCJtOZsmlZ0/QT5PvqCVrVgGF24ItVX88uw7dvPSOMVzvfcpAz51rkqyfGTHgPrI
8/PC0EVNEp7Gt3QHWvVcbt5GQHgHZVOuUeVWjumMT8krhpCrcUHjUjyr4C0dnCqQfKNgHZqr9jv+
Tlsb8QToZ0SIJ1E5t560p+gzvLKUKe/0+RZBPQrwDdVvsouUk8KDQanp5VfrXUtW1WvxIKxomZQb
9dbuzQG5gye9N69isqbRaq2FY7UVOwhHtrUaV+YzbLGrFK6GD90unHrT3WXXxdGDFJdAGC+5pqTj
gUilpMcrpRwk3lRX/mie4zcISeRJbLTLbNj1U5k65pV74vwNS7BNvewgXpWLdQnjLWUwfztTQD7x
hLisx/gi7eYdVme74biRr2kTgSfYFXf68+Aar/6BkIlN7pXfjRsS0/BeLZ0m28r2Bt0T/uN2qQKi
A+Hm0afbd8Z9ekmpdZHJbacP1O2fRWWV3BEVBIA3wWnjZSxAmGdQA30H4lFFr9uxJdrGJzrOacIA
cxqQ1sBXZgW64Vmo2GsYNNAgJ7u0kOY5QAjVJR5zy5O3y8fwDY7kLK6aD26sIEEnINA2zdjUJr7P
k84h6uNNnDj6vjtENS+bwZRLq2VrWrQPtnlXXsSWKqHjs2VFe2HYGNC1G9IrV/q62fkPxLyr00qs
7xFEjvNZuMr0He/jB/TcZH5NdpptCNGUjpOH8Q7WNFXxFavuBxGmxzJ2eoe87YNwHc/WYb4TaKJy
Yjhah0A7+l8D4LeD4HJLxIeh3NgRJc5uz9rNOBsvwZUt4cXYKp/CofGYfzGXegoGGX60VejVj/UO
MVCEUnQl3llrzAyr8EX/DvbIxAOar7b8ApceHjsdiZ4eqSedLKjYGxq5FpAKdAorBMAiKRzW2rzW
mVN/i8Fa2MWvIq/0XtpKd1X3Fh+yJ5+hzRkcvfIAepJbGzKZwuEfivYuZSmbfK9iPRSHjbptKifY
ZpMbf1vtowDrwdFIZ2nV48hnWWwjTqA5zCwQS6bTvRAOWnq0lNBUwHcVt8KRFiwq68lREMvQAPHm
S5hvRNkGS++04LbWBtLsiwL62m0fraMkbso9JkjNsPEDH0haY5pId8Jzsob/T1v1HH0FR8KozE+x
3+qsqWfYzmgXOsfINuiEOQSpH6AD9vQ4M75i9dBD2x6waK/GPTLfcF2c8hfrmTO6dKjIezBWtAGF
N+r8yHH9T+2UDLZ8TlS79mf0LHb7bono9BAYH2ufZcERLvo16C/6uJv3qQPYcBVgANpUx8Du3/Mn
+TY9k7dgvlP6CXfmfknHWzcv4WNJ+t8HU45gnHZPFsI9T9eVdn7o8MCM4Y4HMVerqHGiWxJ6lnUB
sdRJW5k2WktZk7fEnLaVJzHa6eZ63GrJQbJ7T9rMiDSeW69FuUtgHPmtnz6m79EhL07c+6JjHPvv
VvR8al8ytaBN/tggGFz1D8ILWFdccIS+ZXfmPlLoN63z6T7dp/ne9yzu/nZ1CD31XbUuHcZnlC3T
anKbD3+rCCsrcrv7mKC9wW0eBBwYmU2eDhLVjIe3X7A4azmi/ewNd1p30ENAsyv5YHwXjG1A9ppt
HOnJa5eO7V64Tpw3IPs/1pcBmfw7gWn+WsDpcSYvCEkNyloDZbKtFmsmZr4pN6aXtV4NiBHW5Dkr
yTx1QnFFwwr5A6D+1jEXCtBOhlRvG4Kd4zbo19P92O+NxF20lXB58Uxmth66Su7CdeHOHukXTgpx
8aCrx7Z1GvPGRVLojhzYyq/6vrWubez5HENf42wrXVigkD/J0QNFwfy+uYvucjyVu6FaB9fuKak2
YO+YMbRr7MAxtgShuOWHaKxCNv1H7W5U8Km43IpRBuheUJyqZEdxjuMcKiTSSN/MV5nECDv9ii/9
q0HtzuvXymtxqLbhrtu3L+p9mW4mOsJoSq8KwZNgWvBAhbMXZk65rgzPem2zDQlmfbYns2XK73LD
wQIYkm1wF8zX4rN8LUOcGzZXP3IDAu0r0NbYPfJvvF2Z+oW3bHrGu4gNK4W6igJUw8JIYpvdusZd
TeDZjjLpLd9E3b650u30n+B0z8f5uzjo1+I5NleEH94Cjl+7/BEP6koh4xFv3rHUnJKXhXVEX1VM
Vt4Sg+1SSasaBcoqfeAc1+ZvAdEclEaPI3W9Jz4n5lDMA2xfuwRdd2Kb93Tc/PJJ6y/CObvilBlV
m+M43esYqeg7Ys/5i42twhixDzhK2Ka/F5/QrVwbbh07QcG/Y/sn02sQTFNXnFfaRTuio48fJ9fn
jPrOwBd2fbrj3Irhh1i8Vf4awYz+6g6NIzFl2J5Q1SHIfyQOR9j5HucWJ7ske6V2NBdolWtuo6N5
KPGCmZyCV8YxvOPkELwyZ9J9D/ILC4y6aUW7vOrzDjzH4rdNULCva+vmY41htGk77WRk9rinrk6d
QvV8HHylmzAj5FV5pf0bvEosWJyoQJqzzu4Tc5M+gseei88X4bUcX8Xi0qdO9UzVORC2vssJKtog
UUBIzfFsrG+jWm3M+65cLzztS5vTdlvx5KxPXga7asIxngvNFjjqMbuNDyaRbK8kIRC2FdpU2T8n
zdZuGFroTkqqM59rWn5u9SR6vEb/3kdSNLDfERuIYtylEGzKXvjABC1QjrvqLrsE5DW5JuvnLt2m
h+KtN+1gn96CE1HghcVZqUOw80Uh4F59pz/DRZQDq7nGJmMdUCwT/IRYfBed83s+tnQWX8WLcqOY
wY/FHcUd4QWvT48iGTn7vnB4ucI+faV2x0Uh/Wr8PQKSpct+Cz5ZjTNhh6KqPZlPGHbf4+/ai2np
bcu1+uEfSAKUfO58nJHt4mjd42Wkrlcehl1GtJ3TrMPPLKaHxX3Ia21UMs/1LiYVlvBwu3umVMB+
3T1T+mhJCMLY4sgOnOZ74SVzxQ9xcsvAJuJXOCeshwg/eeTtW0x96aP+ZtcaYJnPq6Jxhm3YO8ra
//D3zVNQ72PEvFv5AIl2l2FzC8lnsAnEE93qxYIxMzJDedjfSOgFzbbgbNgGWgmos662sS71pX1A
zPlkkgCG/xHh5xI7aCfudAjfOFXH36x+UurokZO+TxT4AvurL1FZuhyb0Gezy7dP3SVUDumn9szo
vI/e/E3mWcS8R461N04S/sJPeguILqz5MaSACS8SKbytvgoH0SOAkDzlySaLe7D1Pa0TJzwyrMZm
HW+bXYgF/ixdl8VmEYlxhzO20rlcLrEmHYYN9bzgND1Iz8+VRFveoexD0xbPORtj9ZqiZV+Nrnpi
4PCSwou8D7+wv5r3pAhG3/Gt/2ATEK6Sm7/ktynbFOwTF38zbo0raxSTwvik63ZQDtOO0AfjJQHd
kK7mK/+x8aVd4na3KplnCqe0FVFA4cr/QjnOdR3tbfwFHyTjZKSinLTDI/Yq8X7JnAagb1OLxANz
K07FG3J067DUNwW6Pmv/PriGzCfbf0q/GMM9SbFcRdFjipcIAKAjs+RgObNpdzVPEMxfmieWx/Be
3GMkOFfu8MTdVT3mB8k19tvkIq6N55rZViEoLVwWTxZL7YWz9UP/Onh0Y55I6iJm05nQke56jtLu
9MyF3Sfs4gBTRq6cxhVp+dHse7R2jKb3+lIJlGVWCaKw3Blu5vM07i2nP/kfw/gUN66QbTRxU6jc
LW1U/Z5xSij9M21w+HCJG7Ax2uLLMoHGUzXsy2/f1WRvVl1SMsfOFSsv2PB/LDbafjqVd6yCaA6t
3cSHrTf1vbYbNzwB8aCsGxqCD3iMQzuhHrREK+EF2kZslDS3TsvxGS/he86xLFwTVP9ZmQQLrFnA
nwQW8kW4YJeecSzfmmfsFDIXT+kiPETaKtDINKG7r24MRNCDlfo7gdbM7tfvklEn5ygpLaeZIawZ
pIDBcSswNL2StsTLUxLyb+i6SdEer2wokmv4698niLCypK0YKlayb6TeXMc1+zieJ9+JYgxTypw+
E9HSuAaJSRxWGkHeiVrObwMz2eE4pOMX4y6JOHuhUkYhOnTnRIyrTZrzecKyx+o8MRmG5ZcY2c2q
o7OBx3tWkME1B1UaOS6Nxf/9ZTTrY6eW+iYhWWI3DuQztCoHyrQGf2h9WV9FY/UHSyC2yUbORREW
fcI6KwVuKr9+0eeH1BCCDc0FipgIjMt1W0ccH0LzCZFl7YXwtBfdIxZECs8q3lOUHJRop/lT1OKb
kJwDKhZDGZiIBiSsz8BnVflTTkipzGMuc7p58fm+u6ii/QdA2CkIL7Z9KD4rSOvciKYvpfSPfuvL
HGED4si751gnpEsORPzHvIhOlT30ypktDDPb43gxmi7ZzFgtqMzQOPPLR7V5IsYWpQK/j8yR0Kio
+RTi+Gal5bUem/tWmBPWSGi0Y/o26CUl1OlpKgVl06qiR2XdlSbjnEyBVwrySeHiafUA/yX1avhc
jgxZIzZ24sZSKx4pwRef5s56aM3Hsps1EOmogfxxfhhm+Y7XwQGmUH3qROWnKfShbfQknYjjhylr
ws7yQxx9oecr9aHJx2bb4bJinUnTbW1wdDVGbxCn8FQLmE4wY0wbvyJsWQyiVaQuXczGOJqpNe4J
CNdtq6cYWGWUg4RZ3RCD+TFRNF6bsuHbEeIMJ5DAswdPc6d9qwPCR8Fn1iVd6mopxwVQ9jsM7Ke4
CrkNS+bqf/0/xM/vEDILwfof2BwT8ZKh6ZaKO5Mf+gPooo+pnPeCWXuDCh+iAFxl9+wXsh9tm6y1
s6za1GoMXJrohLKeHv784//Nd1l+uiUpoqnTIVJ/8F2MURtbrTBqT0yGb1D6jtgElA5iqhjCIlDy
a51ql4hX+s8/VwI79K+vLckLPlyjuaXKywf7eLuP8qABfPS/xUYvR3mUajotsLprnGK1vomM4Tzp
eOFnETV9Vh+x4R11Cz0n7WRutgW4fGv4Lx7V/58dtHzHn29Akg1ZUVVrAZr/eAOAoMUJeWhNPCBY
hLgSwEIIX2Fhooq8C++Ckv7kAoRh+I50z/oHza/mlcVJuA+mvwwH4zefRZbQoiqmqsnWz8+iRb4k
C0VEr7zKMVTFbPALViCdyrcQL5ovmOpf3oTyuwEoY/EwsJiIuqr/eBMJHbu5LIXa03PKfcaQPRiK
hk6Sk1Y3kxO6PH5Dal/L0gcYk28anKjVyNEeOQAukxSeuB8jMY7Jn+ICk8ic9VWNv+QnZFySbRHU
9aOJBqScUKa2Ga+37GiBV5AjuBAhDgPA2V7+PL5+905lRTGwyJoL9erHuCZ0tGRXChrPzNgIdfAw
tl4Nf5k8vwbpz5GjyMwdTYS/ZRjyPwfxiNN5aq0lCbXWbrBpLn1m7AeD4nfLjCkpwRpDfgFbDo7B
4jeDuR1j7Yj/Y8S+nl70kBGVNuV5OIBFPfDuN6WpflntwiwpX9OqPs4TAI1SrzZi45/FLvwu6qx2
//yw5H/Rs1iDFFnXCKczJUtSf1D24e4THSUrXAcsjqaBUUAr0NE40WqZgOTZcx1lXmYo2xHaE/ls
m9p08zp9DKQBgWMCYUQnP92Sv8ykfmgW5oISQCuA3H/2M7P+yxz57dqhqDTuFuaYrP/68/9YO5TG
0gsj4uMyslZAmREW0u+fF+yUlPUPCS31xdP/Omr7WKF2GSCAoyZjp6bY/u2z/G72KCzcooqiHmHo
jyEQICyRBPIUvUSje2JUCQnY0EamkJpQJVebQGM+tT0t9oA2xhBmn39+d7+dvoqlyeQxaKzh4s93
h9/kv8bgiKDIqSWZInMfIRKdHswuJqeLhLpmmXn4skAhL5QYpZevsUldacHJjNjksLGPX/4CRJkR
+6/aWPpqjYSCa3As0xJ2T8ot22qx9xNTEvrvcCL22CgpmMb9bqEstQuG6s9fTPr9kzV1g91YVs1/
rUtoUBlAYu01xV7rKLHrCq5AVGuEu7THlmTY7SxZ25TCeQz55c8//Xf7IiNsIZ6JAPeUH3uCOvpq
p2bsCdPC6REoTQwY3Ji0ZAkExkOs5RRIhvYv3/l3q5YqQkxS4ftAsvuBk0vGLu/JKay9eeRdIrh5
1c3i9c/f7G8/48c3i7RWxifKgEXkd5z1eqOa2V8W39+OSSaDpFjMC5rcP8ekRWRuLbdMikpylYEW
wMQqYpGRR4s7v4y/MEFqtNaq7ohf5oKpiWY8+uE0PaR+tY/q/tiL+ENNWXKGKaVLZVAxCKfwNSoD
t21QAPcKI7kTpoewZG+eFmBUYNyXkf++AMdMH5XGnx+ctEzlf672iihqpmKy9lhI9n/sKapWdooA
LMgLEKfbLds4KcPZWkYEtYozppnRpA+4u2k5gLsJhIquScnRt7Ry588f5UcqisqWJoqGaXFY1WTJ
+LnoVLohmlOpVF6VfxOEDQpApn5ttBJ93Oky1q2/VwBWhMr+zz/336cTVJMmwjpDN2XF/PWE/mPh
tQKpneskrbx5Dh1DZk42PGxSnnr8aCy6NfG+f/6Jy4j/8cz5fqZmYJzXFPXn6dhqomieJhN3mGrC
j0CZzVH2uazjx//Bz1FlUeIFs5qryzf/j2+mc4dTrNooPJPazezLG2Hh7Vf+X86apvK77/MfP+fH
YUtQUt1HOEIyEqmYxM06aL655eu2MCILkAqVvuJ9GhXboonJHpvKFzXeGlV84+tTa+i73hWsRXMF
KlZBjyUpoQiYXlkioCFgR/lk8meQDwYUbJUK4KYLqBmp1oj9nsC8DfxQYT1qIope6D6dZSKq8AMY
tfjAZJ9rfqxstaoJ3Ll3iyzMDoNKh07qjYLATBUBfEE6azF/4DMXtgMXSjyTA/JIevll99GbIvKC
JAy4EOMXAyjyNhgO11NabcHYolczX8gxJYpY6UrMTUPrFFtkSNINH+OOXNqXIdPB/nbQdcC5X4Iy
/BZh4i1Z5xDgNJMa5iwZbq1pz6Irx/OZS3O18amwFhYN8F7HbhMniAfMMXyM5vkWRHd/HinSbzYm
DpSGxhQUUYZpP09LaToLCte0giwAgAByOFz7NL8og3w1a+udakRvi1Nywc7zZGXxubFCFUjTgNX/
UETabiKLDfP6syZVayksH2YhfZV0YlpkpSXcM5U38xRS2Kl0JxKDx7rXc16u360wJW5GX/xckkl0
I7lga6NLpYaPRU/rVAAIqljv6TBctdY6zW13lRNKrj3J2HFOQySzTnUFQhgbYavyF+KUkEECRsMB
L2d8yWT1gJfkIrf9FctcUH/GU75VFOlzCqSNLxgneDDk/tbyW0c+aTnSeox47P6SKgwfnlLTuqpn
xBV4FlbL55TVIXEao7uGuvT56+/1+qEpmgvqW6fpIVTIyPna1NqNiu9ptAW7Wnxr4t7zR9Y0SX1W
5HyLz2KXRmQhhvI50NS7IIENEdYPwlwccbvA3AnDh3BIXuqwnA9tCJPHD4T7Nm+Oamd8WppONd+s
nwrsiOekt/Bu5WesccU9d1DGlI/h6i8j5DcbhWxBS6X4pKHKNH4sJn4GtVSuJ9TRYMiKoJ52hBvD
QrCoQ2a15kaZ9RkhYEeSUSNnEXntSTPSBPWVwfvLZ1m28x8LqCIbKrgJC5aH9fOKQpWl74cyKzxw
IMjTd4kgRItRLVub6OU6XSKSTSnElVAOb6PRfkiFeG1qlDVhCNe66Eu6iaYQbId2/MsmJv371qFw
QxN1XZZMqJg/1/Y6mHoh7PTcC7AMUO8qTaSyNF4Ql5MzONYvfkYkHjeA1GsMOFuhMGy7TvT/sqkt
cOSfjwi+LfsZwYv87+ddsZ0Sc/CnDrys+QARINvg/8uE9S9uCKYOe4zHaZ+niBOVYlsvNI128Zyr
vYWsOI1xNOofWrZPsRNQlh/P8P7mY+ELyJ8wlshqspItlLN+3TqzLpyVPuW7RK0McQ62llrMrg8t
H8tG+pfN83crFfcjBSSDRm1Dln+cw5qkLdMETxWE1u7Uyhat9/oNBpXdp/WtGvJb2k1IfxSyk/ri
7c8j798naHXZTSUDJLRhadqPc2bSl7ibpBg7ikm7Cb+SM07TjWqdG+nVYZCz+5l0i7+d0f79Ljm1
g7s2DA5GCrGq/9zHy6YouqDvUq9IkHyiJSwTIhH1DuhHfKf56KRzPHLjWxYbF1TUn3/+zr+OgP+c
baqo8LVlSZV0UvWWleE/jhFBlJa5mlapN2utSm+xZ3ToMtI7cUVp9S5O9UuPOYD2NklauQDaYqA6
UfWqPYrmE1GNBJTxx2aU3E0NXv4l4bnNirdpule6Ixg/GPZY9I36b2/r38sEH5xLB4d2TePj//jg
lUbdWu8yPjim+1DBDTybnzEmfBCUlz8/pN8NDIWin85j4iSk/fhRIVJh32ytxEsSuAYGDo/A2GRa
dzTQeWMZ40bZWk9//pn/PjDz9SCmK0DOl8Xm57FLLQFrCmaCEoj/vFW+FeRGgGRwxFJ6+PXISRJa
q7Lxl/H47+OrKnIlV34d1vnBPyaB1lDEaH0j8YSu201kUKtqchfp4uHPX0/63TPVRMpdiglZUP5Z
xuXYRQgz/20vyLXLEp0AmVFZCm5slcVLJSiHRJXdWNRcE7aA2rDK1gpOq27aRogCgVRpcOBm40nw
/zayfrMI8QwkkfO7STY6N8J/zomRILI8jrH91viA5ii8KtrIGuAf2qjdd/2L5MeIfGIYUdLfhpq2
7LQ/5+Oy9BkakDB2mh8/mw2ktaAcJZ6lAZdQMfpRAYG1IBoF63oxbFuYbjYGTXANkEhyJWCXNlEV
Z8FdiAneHnp/XgEfPP4C3poSRkCTSU365cYfswRiDTsBwexMewpmklw7OOMQhZRd7vpNfp+qmMjH
hSDzCzrWlioGetwk+MTSxdF2+8UyECoyoAbgRb/+7wDxLNhJQJ8wkVNqBQc3DK9to+3qHiTDXIiL
KZ6ENVOpVrCPQXJE79T1UL6NwP3IAfcAcRGHQwYxgGe3XK4BfxlwyyT914M1raU0I5mW+nPAzTEM
11BloZsG4dUnpRM66VqfdlmNGq0CiOJr3a7IIZFgmvrEnbNWyub85w/x28lF5ADtC0s2/nUbzdSK
w0NQpB6eTiRVfG0xkW6m0f7l0vabeiMj2NK597Ko69T6/jmCcbspeVnlqTcoNJ3QJpodyA7W6YZM
M45QN5gH6MF5N62iXcJOPtR+fxjM+W8f5He7m87B0pRNip88/X9+kDkWsRGDZvWkBu5Fxy/OWG+a
4C3JpmdtsXI2TfpeV9ppMcJn5vt//4HzFFQ2dNUUxZ8VOaaB3ichq9mU+J/L867Rl2W1/5fFWv73
JZkiGCsjfQbK9/LPWTs2SS7NBSuG/n9IO6/etrU1Df+Vg33PM+wFmH0uZDWrucgtuSEc22Hvi/XX
z0M6O3YUTzzAAAHBVSjFIrnK970lIsXgoPM/i/MYdJZ1hd8PKg+MWaEm1kFjOrNW8JSjPD9rwJio
JSriEYQHdg6YOLPkHdN3ge7cJ2jmqC5mAx3wwEoB4PT5MPzRaIMNha6QdvggLGObpY2EXxOB7Kw3
Uis2Up4/8lOepaq66+VPR/0PfydVQ+sO2Qv7t8xNzI9kmUS/1n13ISk1kshR/lgTNkUS0gZZEwff
6vibjvBLKyFX1bIiNYtNkAKA+fODYY1vwOlwwI0iyYsbHeYkJ/OcU6sIPHlFtIZkDEsHoX8b4QcU
KAtUKwOwX5CkMlFd+qwmWBJcOXa1ku0vlq3fJGBrspfOg7oSJM26YrkUMkEiNe1j5cChcbBsbTtj
bzjuvhfqjd0RzMh5GGQtf9RFdOdo4pjk2aPTybscoXrswOEylV9K21gUngS6lvUSoWpCkM7NoBTX
GmpNuROMwsMvQUay3bcTbZGp5g6O8XWjIQGTW+XWrzXkLWSsLJO5a1kInpr3acA2l8deBnHaycha
qjufx2EWGQFaO1+nc8tMFtOvnBdEVPzsWyh/NqvqH957iwgr4x/cvtOlfelWY0ghYWYryk2K2JId
NZuWJOd8fCFKHClRVOnXhoLDfRd+M/mlQ0e5Ccv0MfTKp9qvzgdZv5ECVpmiZcAuyuKIFsfloJct
y1LnLCr9p/Cb4iA5UvuAEsz+EobXOkOLLBp1pqzYBBktmc8ND5edG9VZo4F7HMdizaJJRgEfeakc
tk4DkyDzrkVFPsuSPpkGPlpgKLLONhKCtzNu434dFWOr7sIAAZG1JJSZ0qXXXudu5HCheAVWpP2j
nIPVceMrJ+s/2eOoH0xBCoPhuGgmWaudrvdVhbdah769HlzlGbm2B8T+7yzFXxROegzzr7WirbV1
/2KOxDID4I7/IGfWLnO1R7sRx7RAUM/OyfrlY6RqVXUAKFQ3XRLvgVLliKNfxud/flc/Gl2JaSkm
633WY79tuxvUVrvSy7J1G4Jow5S6qInvJO2xjNLzIY82cmstNR+GFijNPuU/B45k1sr1MRagIywf
6ox/EVvDU9jpD4ktPw9owYX2rZL0j1Elf7Kn+vD2KgppSXIx7OlOZ19dcsKgtKsMG2tiUGZbAhq6
80S+leXgymOxlcbdog+9VW8bn/oKfbCw5rvHyLOqGA5j9a/PFkNeKyq94NnCPOVM5WlWOn3HW7My
sjkO1UeY9Rt/kJ/zWH4mTr1EsW2Vtu7BUOsj1PxZJGxgzIhPa3K6//Od/CCAwpM3bmc01mDs3E5G
3cQtdQTnuZODyB6QG1v2g/EQGgyXnm/N2J/u5JTYkmcYB9NzNnrn3X3yP/hgX8WdkR3NxjseyMLJ
giS39EAkKdGlom+O4/1pTWftVYiYiwfdaY6yHN1libnrIvsQwCcD55GF2kNYDc/C8q6kVH9IEdmX
dFizlvLJ2/nBdKxooGocTWdO+i0736BvmQ7EoUFC1+yrsxfDKG7iigco8Ioru04/SwZ/9LBo2Gyp
hqKqZBFOHhaeDDdTqyFdEx1Ylh5oePRMZiivznPTP4Z+T2X3yes83uOTmZd8vWxoGhloXXXGEepd
xCEf2q6UXYJXMJbvB3CMHdxwS+y9LP0s8G19dLfff9fJ8+ZIYRTq+hgow091VgUuBFMFpS52OErw
WHQZAmw2sEZdW/lycRjyzIKEY29tTAt5HOdQ1m9GRd9Et5Ye+bwy78/lTL9HqD4hk487CXJL8bDK
lTpAhkc+r6T8Bkqsj4S+JgjWoiKxtbZ5Xd5MysdANBPSj2jz5S96qqx7jXWh0SC7Eg7nla+cF6m1
SLPmog+ePdVaOFUKks7a2HCwCbmoXbYWWb+SC2ebl83BSRB9kfpVOVQHqS1uIgR8agmqKQTQuNkn
TX+u1bDUivp7GIqbpuJ/6aWHLkXBJHGHoxGTKVEdLI0ySNpngYWETdwNs/ybfe5HbM8y3UHzxZUf
sLL5ghvvukSyDOvA/gwhbaebNzImORqKNMsCPtqkcOnwpyx1UJKw8fSNCSbICr1imXQgpeXkMQea
RWSxwgdLbAevx50xTZlHzAInn4wnEHmBla4NKqJIXrDhDYYJSqplFXotwE3Rok2HUFTbhxhE1NF1
nbBI1BwdYZBYjvmIUXUfWCJaCcbB7yx/hbIQkHEi2DNMGB7cApx16GirFFsgW8qvkNGDo8NTP9jp
FVLncy1nPWbJ3XmVMhUaqMZF8IUbvIOc6MWBHmQF1Y3t2lvDLl+aILvyyvRKqgRYChfMkw6lPXuq
bOVejeEtplF2F3bnaBnOLBO5WxIH9xbiSG4OyRuRYsdf+wafFbl7GVOrGuEAzTeWQjofH4nOLK6c
3traZg+JlP/kOA4gkr4C37rSInQPXX+Hw/FDZnndPK371Z+Hyw/fH8WyFAYHDdjKuKl+967ia16I
3mRAUit3XpqMyH572ec4XoAS0ntzUQ/Olj/xk3Hwo0UK8Q92r4ApwCqdfK3h92ioeD0sMtI/iuwc
0ighnp9+MhJ9OB0ZrDA1MrakEZ2T79EBB+GT66TrtnfWdVvDiUIJPoGtSzQFT2BA64F/5ZTqPsAW
p1A+Xyl8NOIzqVomvzFR2NONo5MnRZK3BhkFOBxxAeK0Bv/eSuaO6gNAATZ99sz1hmsG/4UfgHhF
EnEnlwgk2wQfawx5hCgvIxVLLdvcuolKBstALNnFiKZFOXOWKCmvYOWuvTh9zjxxXfveBl3xrdM3
iCngNtUYJQyFlGi+h1GIB4E4aet5n5k3Wo0MXMRwWfdjjjCWztQStVK/H5lOcv+opcM6HTDc8a0z
xbEOiS8D5H9WqwhgTgMBH1+vmaUF10V+VdoZGHYd0oAshsfxbmYog8H/6qK5HZp3bKWixES0oUc+
K7wq0VtCuZeVyFdXagEujBk7n3FDQ0dvrngBgZom3NssUvEqCJFTIApVJZaYq2HjEWVAxlFBQjh2
saVvYLVoANRFnL9ApEKYVEabu2uQ5QcY0Xo6lgZCv8m7tlj2YP6tXHjIOzgwtBV0KMg9Wo25qWRI
lPHo3t7BsW3CuyHKUd9IRpA4nM/A5QtGWcE/v4MfzZemxhbdAe/Gozq+o+/ewUCujCSNmhT1Q3JM
6m1ixtu+lVeRgl3N/+urTrdoTY7ecIbk49q3UFJM0RdOibEjk3jWCumTP+vDVbLJvgpcCnA0tnO/
/l1yoeZZoZf8XdG68nHT89KF32XLcd0eKv0XxcNeDCY7csOf/JkfrXqI0hCSYqnFPuxk1WOWwArS
mOGlI+2LAnqSQHkR4mD5zlbJub+U//zDfvyNBpH80dj0t2gD4tSgW9AxXJdhCQGsvEFV5lFx+/ss
Ll8EcwiqTos/f+U0dJyus0Z8LLFO0MrWKfhnqHJU/XFQWIdd7J/pmBw2YBwhWzoYjcrlbBDmsUKb
CS+4Nj7a9k0RoeJY9qwRynZM9WVwzMWVxERVQXaFZ5oIVqTBsHJ6oA2GlKE6gfOIlRjbCNAbgS5s
5PXh3Mwt82woh5Xn5uLMsnnfWlhpeA0Q29426OjOeVe2QYC+FMnb6kxxj2UMMU6gCZc42jpL1NvO
KS5TKe1nLpFYAM1zX/ioCWNSP1fxTyA228I6HtnnRYVoEgBATMKyM3af6Rk6/l9CG9UJA3G8P/+q
Hz61PLMaqSBS02BQf31q287FK813knVb5C9xf+egNhK5wznydQdVX4h6HsJ3HD4LZH70AKEHRCCT
gK7+286gaqTez1UzWaNQ/RIO3D5nqB77WDwmIwajK/MrdH9u/vzHfjT7k3kC8S6Ph2l1/W7kkZ0y
ApCM8mHEFJIhV3PmgNMap/4yMzahrVxgGn0zrk/+/L0fjXjvvvd0/xwOetxkhpxAbO5WdswzFtrV
oVWV+zJrDn/+LueDCDUuxCYgMbaljAonoXLR2hh6YMq01tLwuuuadh4AW/eIxqplLLBxyb8bmLmR
fRpWvezDZbfRzCBuqHCjXbeyZka11rznOEP9yDS7i9DTrtCq7BIXgVMtBuQnKc+eCRer0hHLc40v
IRjJhaoCy+uw3avQGPRDhHOM4VbUSJoM0ZGxEe1elKeWfnrOmhZaNGyTCrY2zm33E7nEtEMZ2ydo
d84hymAjFRL7DQX56xk7LwLGGWt9Kb3BZqOCEkLc2VVWXmPgcScq3PQwhgRKtUiN9ksz6C0mcGx7
FGGsgHsdXNNDyblF/BJPE6ZggcZEdOapaAhHWnelx/5mXDcXpXZvsyLuKp4NLBUWnt/d696ADZa4
CbP6gN1DvrAiadtFxqJFfjaQ/O/SUPYLwxcbPGbFwSh93KIgv+LQ+8kU89FL44wG1CQeeFtPQZ1x
nFfgLnPi6jm7q0y7b5CjELJ+b+TGloTvvcCi7JORXv3o4XXAZMCGsEgVnz5P7C89fAsZIMzYOqgI
3gO7ddW5Up0VKOEGozuUMqbgqsBZm26IpWHiHrogDNdemBzxdK+IFJP2TXDtUMPvqZs/gLfH3KoZ
RmmJaIsWL3oJNYLqyGYt4gYKsGKgBvHn9+IDpoAOxwKch8pwQ6zy5L3wpD4GUxmjeeQmS/BTMNxl
It5dqRz0hL8K/618FkDqk3r01yPJx2zPcQBm9xkRcg8iouSIVVMzCov0iKse+C2oTitcC2Diot+O
pUd812hL19QQj89RvBQSBhSxPFpDy/i+Bo2//vMf9bvjN9KPgAaUcTFlE/4Zn5h3I5pj9nYiVC1e
d2q4KAiqI6Vm34gMK4tS7ZaK4+bzLEE6PFGVGx99BfbwKfReD28QkUarIGIbgGql7dufjEMfATEA
bZM6GlcJ1m+BWa8zhtxtGGxz29/VQfwoxcWVn0GMNnSIyAKPkxId78robhB/vPA7sTdIfc0al52n
qKy7dpn46YuIuFGo1ANzS1563Aqslo+oU3uLaQ1oH136/slvKn8wgoKNACoAwI3EzikSQw5dzyRs
lIDPLjFSiuD71T3DhitvcH4GI8Kv2w1ZcN76G6dFeiALo2HvyGg3tP6z3BfqBQk0stsxikGaO/pz
1gWoN6V/9AZelz7+hj9kumhTcYE6KronOCs6OTGO1ORtMYJGmofoquLbycvWozpu2ME1gxUClWlm
rePI0XHbTdlL2domU3HI0XziwmPmC90Uf4OAGiJ9MQGKphl1Td0XeIrX91Wh+WANHWkhFznIU0m7
to3gPgWGNNNqXZm1OWslW7J3kfNktQzBZlg/e4Y8dw1WM2mzBsg2L8yvKJa+eK636Ty0n7zQmHta
djXOJ411iw3m13FRKGLtvirLG6Wun1VyfeTN75tAVcj+88GaLG581vxt25w7uSBB7m9RrW/mXtB+
37uydnCYDTw9jFZEC6GklwWWKY51hR0y20cUARliGzS/crEe4lF3tJe/pln/9Mmz8NGjACBNkwGt
sKk9zar1JBPiSmjJuguzGFlIbYa873XiVd2K/Ry/T+BcNbqEiec4fsGziRLlE2TJB4sWCII2OHNj
nNFPA7zYXRdFMi7QnIzb18b5nWkhMdw4Bb8NcNK10xeLAR7pLEBr+bO3+IPRn1AJOR3CuKwQT6Pv
KTn2uk2CdB3VmEjmabjWMzTMLITu51oBvSqDjLSzjaPBO7BMXB/x0Grt5hm+z76wV2oaHty6UM+1
frQAbBxECPHlko3zpu7cPWqZcwyTbgIb41DWFitWNawJy/J1FvuvXyiG1X/+m/JTlmO86vnipPif
myzh33+P1/zs8+sV/9nj3JZV2Xfxx16rl+zwmLxUp51++WS+/cf/bv4oHn8pLFJwNf1V/VL21y9V
HYvpf+G9ZGPP/2vjv16mT7np85e//3rKiJaMn+YFWfrXj6bz57//mnBI//X+8380jn/A33/dpoF4
ef7XUTyKl+q3614eK/H3X5Jp/pu1BsBVZ8yp2yMlpn0ZWxRL/bfu4OZtAvVzmFl5dNOsFP7ff1nK
v4FlE4QiNa6MObsqq8d6xf43WwxDcZDxtwigqNZf//znLl/3eq93jR/jR/lfaZ1cZkEqIKVqyrin
ftsTstPl02VnDOQRbNTY//46/8UK2VRIVcZLoWV7I5W1266I1XnuD85KYRS8bfUCd4YB/7KpVbbx
zplaGdq119aY8fS19aNr3zp/dK3iPAYe6nBekxfb6WDH2FsQyfmn7HR9sbXGw0ld6MH5/NFRqnZm
Kro1uKRy93aIc+d9MdATCWc08s2Odu/lcbLTxgisNBaLPpXBF/jWCm6Rfq9a4jlKRXvhEf3Ga3YB
wThcRkPbfzUY+lOhOPeNh0CHE2LuOpOtQZ/H7uBuIfa72+nMzB13mzIVlrO3cuQq2qbBwDrq0QLT
LXe0hdGIX9nQ3rddrFjFkklVYVNFmVjLhZS58rc8CsJ1H+rpLhz8bBePBx+IOYoNoIpPGqbidDCD
MttFOXroAE44zdeO12JlPX5Q3GGZxPI8XHigmJedNtiHsCqbJaZJ9sEfz5BF7WYlkp/zXFlllVbd
OTI6zSLOohXru2wGXw/B8/Hgost+cK0C8Y0cZyohsJpA4yJBkTYvcLkYoymKJ4aDl0v6ka1ItVAb
11uWXWkckURu915e3RYJ4kOyL6OKHUVhtUFX0GJGv67lWFzzd4DzCwKMlce66TC+KzMnCL3zqWgO
qnf9p4umD4qNZq2xdDpvOxR+WS7U/ba1o/eHqQ58RveuYapr9Pz2xz23tUMP0F9XWnA9GqBA15UM
pOpM5JJ0kmUdlEXYdlWHQXMrVkUktC0J4nqTW22ztpUiOLBKN5G4GLJrtbO1M4NAwn0UW8h9dk6z
zdNCnmdqhwrJKMk9nU3i3NNZ1UrBa93bGTQrdR3GhI4UNslnipUiIAPvwj+bym2KWq2XON66Ufoa
2QUf9cWqxWOywwZxKHFh8gDxXudVg6qJlITPwAoXhNyTr8IFiOnrUrCHfOfuPA0KgytI82S1bsyS
3GV9P1LPEBHETDCP1ewA1S07yOB8MS7gUFjEfDqnzJdTQ2n3uKtPzZIvMLAu8idQEPvCjb+qYYKw
cu4U0mYspmnT4OxpDdJGq7OvvJ78QT+LZaoj6jucK1hNA1AQWjHTI13ZhjgsI2gXQfbR2gH+0Fj5
2h5WyjfoUv6aSFWwyHzJPKsbCXdHQ3qSRNLt0QjTDgkJMDu04uGuidt4JheBB3/L9lBlVIy8Jycd
9Zf4YyI8OB5Sfc4VwfsaD+hzBqFkhbNef9kRNe10tV/BDQiuMvKsbI3K5CloPVZHdXdvVOXBwuaE
6JG7nQ6Meu7WGMeRqZhMg8lbmRt4gQcyETfWUjvRKMneL/FxYLoZHjzkjM1KNZ/JERx13LvvE9tp
YfG44S4bymQfwN587dqkww65hM8IqJAlT2YX0uqqDj2F7bbJhHVKS7AwDgeZ7NsveFTF56NTLRQh
J8hBlZnZhp0J5en0tHza9V35t9PTayuImmcYnukLsobybV141wVc/oskCMLbrD1zE2TF3AxLhni8
zdNBMQedMSyJdmnMFnq6/Sri0rPp1B6v6KQSjeGx39tlP694qzfUwdNm0xWff0eRoixLAODY2+io
VU2GP6FaljvXxKPFMEX+6AGJ8jrNu0uwqjzXcXxaeqWdPzZbgZHIY5Vk1ZJwsU1wIaruJOAuCP7P
2kEcO29ILzH3Ma4Tv957vVU/9IbhrwfCiQvFEvUDCU/CPmXlXyRG5a1Lz1LOlFJJZk4JSxWJ7B4T
TbnbNandH5OouLTG+gpaGgT6wT0vAiNFckQ+m+prJ7RgCYQqQJzI/6qIi7bvrAe3T6V1U5f6Yqr2
Gv1chHlw6zm22ApcrslLecFXTQ3nn2w97DHy+n5t4wCmYsQDUK6xwuFR/HVtM4SaXZmyGTyD3NaI
MTB1hXI0fNXlwTxre5U1Q+5q1/VgM5Vn/Vc5djCM8ES1G6peu/Y96b7nhV0qbRbO+9iNdqUmR+Th
yh9nU51kJ5dROnjrk/qpb1ebZIamfm/NoVlcllrJL/7Bx011chWucr++sgzEFbu6bncyPlO7qLTD
RZIN3oMwwwtrfLlhYVwWAFvup66qr//o2gzEM352zeAjPWeSdhniBXRvIn+0UHLFx+9ZeODoJYyL
8/TSrls0psNlG+qYMo1nMhtwdKtr/8fZr62n/SSstLoo44pf+2V2pWzUstbP7NSRd4jqvD84uXIe
amZ5flL/1jeC9bmbiqaR7QRx1DVhF3Ry37q8XTvVwUq6UNu4W0+XTo1T/elliSNfS5EKryeLlu4Q
9zdMnuEZ4eHywezH7Lqw229eDss88mCEhvjJBIHEJj8JkFs0nPJaCZLyDPD0rRJ24YXqy+rtz9Lg
eNptgOCp2iThhTKWxrappDJTvfX8P10HYv3dp7x9H5Zdr9/+6zdMpbHt12+frsPq3TqPcuwoQiXw
93bu6QS+VKxz8SDfT3XT2dshmho8eF+m0v3o91Fnv3PdT4J0E8/q3YvM3kkbt0mAkthB29opATCv
+8zi6bWfJUTsDTxyFXzNp/1HpqxiiLY3UyGK1q2RSzd5YGZH3FNHJRMXf7G9aZasJ34Wc1dmPRG2
7murE1jlleP1c5mRyhgKdafpsYephKzujPFMG+ums6nurTXLXWn11m86a4P2WkmHYNdahK8tnSCi
wAXsIhq8H4epIaudju3EP3VTl4HhGf9vGnIjRiWtHK8DtvnjY6beU0cnwp30z6PlROg8+Y2JULAH
NAHHjxvLXwfLzg8klRiY9ByE8lEMpX1lW2G4ryJUEadRk2XXU53ifcnyMtgXP+tt6gHG/KhvhqA9
ywq1H5dpT51FeOet/1SvedZT7D4GpXPtiHgAPWQT8nF/jgyvZ2OdPCC7jSebPnP80c58eo+n5ukw
vdHT2dSRFQgCOZrOJ06Vrx9u479zVgy+PJcyNh5FTFgxbZx0W4wbjyTTZHBeWgBSiaKc2ihsElGZ
StlYpbkeQe0uyXBC+DoIAr1ub2zjQlQXrdqiM4IJ3lPBLQpds/uasBVBt+GfHqbx7BqbqrHNc+K7
0UwoJg/eWxnVuj/fRfNX9IjOmwK+k/0hgaaJtjtGo96Fsz2jCSS587VnIwWvgPKAQuT4n4NZBfyK
U1kgiMbs5y00EVSbt6oCG8wZcXZtMQSGfsAGVT9EOKiEml/t9b7WD+p4mOoDKDPIQioY1vzaMLV2
+NyKUg0WonYk7MIGzHIPctaEOLgmD0UXKOdGZlQXVVdXF9p4NtZnOrL7r33B6UUXyL1tG71RbxGC
cy4tK9iWba7dYlNnX45thWy/a6vGkq63N1mGPm6mSsV51ebhdjoLQYi9nsU/z95a3848zPO2kQrA
7M/35pXzwRcBUxwjSQRzLBOsMkB3RIpQgzmNhQ5YBBaSYyZ3Zhckw52OhsOy8kNshjzsJ5va3Uqm
5m79hjC/h1DBVJrqRVJbJU6NtE5lNpT2WcEvga+eDsLZDFGf9XVknC21xlPLHRDSbYzuuijM/DID
sYGBdg9ngKo06xr04/EenYpTA6DMo1nCA5iqLPanu8ofbqfSdOhcJSe+EcrLhllvEcJPXxJct1YZ
VliLLuRJzuzQPytlEe8Mnpr7LkCFzk76Wx4mDz1ELNb8pjHESker64wUEy7ZlkDW0R8NQesosPeB
yFa6jiJ+jRq5kXjJKiSnfaGTtXs95DAAoYQY8bsGPO+qi+kKa7xi6pzm5jdFQxEvd3JCRI1XF1vZ
iYqt+HmGBiItU1lTB9s+I+v91OHQvpw6Sp18ELJ5GaMysI/61N9PZ2+HqS5Aa3qocO8Ze2Xu8L6r
UL1iW+WuDjEj9TdsgqQ7L3S/6owtF1OpRttdz+zbRHWTK9nyL/Sxj1r7HbBwOHalUUt37NMDPJSL
RdUyeFyzB00hHUvhVcUN8SPZOEpQIo+F32bYtobFdqpLcmeViQRRwTBvtpIr1Vsp6xvwhaMz+Ft5
OnvrY4+9p6IXmQfkL4nRKB1UIMm2Z34UYTnhokQq++llolTp5XSmA6eEh+iw2Opz+nlO9a4fTjV4
vUjhsFI6RcdGExVVs4Q4ro3F6SALz7hIdfAKDLibvjQCUFMN8McSiOVJtxD04ew1QCRjrb6NqtK/
mA5pV0YHu0eal5rB4m2a26OuRK0O5+nQIoA+tVgBaiFgm6X5VHR4mLa2CPdBIJPsJ3cfZ218OZVy
M0p2XhSwgqNtOiSxUyyx3Crmb3WjSht2SKNoaOPv07J/rtwG5xYzt6dSHoQanPzhXcn/p1QlqorW
l/uurSEuMCfUmsCdRHfa8EN5M52Jthtez6Y6QpHIGLcxa9QaGVB0RfKNlimuvDCtGjnj13NFJ1QH
Kx/An9+o53bR9+ddUsc71UY0uJB690B2AiMiFovXWZIHcz31xW1qFNbMbcsQ4+rgJbSl8MlIFR7n
TrAIRjIDz8se8VnSDGT3QLL2cb1LCsn+ZvrVd9cU9kPqZA5sVSW5JeXPJs9mP/7nAfW34LWNwiBI
9XFQZTCl+SQjHZmun7ZFhfeccGVMhceAdF4XcE1DfKSmYLZEsDaX5dGIdwxmj61JgODfazBbiX+0
vl07tapGh2AnxtjdB9dPHzdd4KtMskZZqmgrFMgJpgI7gJNFsVmzIsJarkGgu+iUfmuHTrvTVSwm
MDBsb/PRxw9/wfZWD03Qm/1ckpAX1YP8frCDYdNZKFtMRbfr5IXtIRU6FU3PYqVTiGI/CCW7N0Zj
pr6IVzXSKQsPEZE1299iZTSqeYt86bU2xpp6MaC2zpx/DFvDWGONjLybCK1bqdGuA6IFyM37+lrr
io1cZekXQ2LlhOClste1FGVmkmwLh+T4XVKZd9MG9GfXpEp/dLUal9D12BUb2/uszaU5QUNrr9tE
5udKTPgAKMgWeMc48veevVeJ+O01kDff1GS4Nnkpv8la8WL5nflFy5PREcUdcMmoiAqaZnPbWexD
sP2FzxOm/byoy+5KljATsAtfv0hTqVm2VukfXIB9q67Wxc5sdWutSp2zAdaUbBDBQkC6beWtXcCM
6U3iYXj9orze5dYhDzEDN+1+uFSheCyQ1K2vU/KX8xCVx5uqxDMmVdP2joFLG+GqykNgIdZf5RCJ
rWF44C8pn1gA7LGytV6MNlnim+ZvPFdv1kXLn9PoaXzR4yd7BSn3W4fCH+BGXZ5XnlJsoopYoIIS
31SfdMJalRnMmM6z5C++Z6z92PZv2voC3Q304/BDByHQDgQLsCfH/i160gtsBouofukLEMu1Wee3
gRt7S4Rpta0oUg/zBANbTLnw7qPWvGudoX6R8JCua0NfmlmorvsA3dhMi+rrBKbXUqvlZmuFfcSA
6OXLGqGaY4UABRKbWvLNKIYlMEmxjTIguVaU29vClEADjYepCJEHU47SQJBzrFMsBQrLdConIadT
p9dTZ7wcAiha+cG7j5k62wEGJZacxeeq5IA4AbV4QHdYhcGcqkvPs5MbMaKsKkmHJoES0+APTykT
M4rFqXylFhBbEIa117rkqZeST77ZK6ziW4VZ33RNatvfa1XObvME6EHNo4crPckJScGkQVFQ2s3c
UmZaxAeW0fAIBI7Vx3gg91pdTPVlPRzfqt7qq0E5TqXWVdndxQE4r/Ez/te66UOmb0BK7yHBQ+/M
DGxjzi7Au6mbojrAj75UpdC/mapwYd5UkdJfyGOV7eA4A95RXk2NIXnhjR5WODGMlztqXxwzE1E6
Gf38ChcuIkwHLR7EhSkkcRR+gN9j1D+oShMjOWFoi8bu+geyB0gIqk51UWhafVRr7123um+eh8S5
1yL0Q3Mt3idOC9xHLexy1xn9j8NUTKKe+2eMGoSmqV26SuZdhsGG6LQE2mesklrjK7AC8aNuMHnR
XTkrcCqklVVG/gnIEH7TrwFDAFo2mnBAVwxeTgiGJ8nQQkuTARti9dYWvlbkS8bafNMO9sqsDfWq
GCfywXFWRC5/lMa2t9LYNvUU47Te/dLz9+umntX4mT+/4ed1QSSVq7ZMh5nbuPnIAWj7g+ns5Kox
9h3cDyAB1EwHpAX7lRSiln/SUJkxuwBS/cOdjfnh3CnTjR8Z7r5wjPCaFzwDaoex0FiaDnoV4Bnm
xuWZYqBGddYIG7t4x+5XPo5Og2nZhMFq58LqA3cToLMVpKFzMVVNZ1JQNWi1DRIzxj8NioHUa5p4
/QH94YWeDChgjavWPinyuRlJxWogSXUExiBvWT+ggpio38qhjW8CxX4ZhOrflkoDLTB1lY3iRhgB
66A4Riv18zxrnQXSqWyuiXJbeZIfozxdwRnI7k3s5ndGTZxkKnZ2oTJqGYKEY5rf94ManEnKxszy
+iDFuJmqTqgiHZ6ZvOatkR28cjHgCn6IK0k6Z7EgFk1CHHjVD8OjoaKx3kcNqhlGYN/WuXoNNyV5
ShoTy40sLDEMkc11rPmjdupvPeIMOrcYhXLZyyrLIRfR1lSTZB8mQ45su5zcMZc9F10L7Ej9Uou6
uowJruMuYmFfq+q5MVOt2LhsY9gMYRlAEDMqxORyCWd2I3lSJKyzph787+XNGD1bwDep9lWu47CQ
RCzB87x/aCMBlL/EfFnNg+ABm6tAstutOy1TXL/2dkHf7TpYo2iwYYgg4DSx6AthhPat+t1T9EMr
W9G3ktD4rMkc997OC0xEsfG86Ru8Pl3+mMs4cMQydaRmb/hJv+6ErG56kHxQF4xsndmZvc9sF4pa
SVaMO0ZeUiPX2HuJWS1Zgw97regH8qAoZ3uy1D9g63tm5Z1zW7tuue+Aw8ymet2thrnmd3QbB66u
6N51k6MCP7VxBJP6lE8Txo9uEQC+JHK+M7VH9zo/IXnE8otHxm8BWt7fibAoD7HyP6SdWXPcOLKF
fxEjuC+vta8qrZbVLwy7bXPfF5D89fcjSu3S1UzP7Yn7wiCQCbBUKpJA5slzEmSUiDR+10i+Q3v2
Z6SqxXJqE+9CWap+aODT58Pq1WtSZHeZndh/Zmn6M1fEjOyvyv9r6Wt9yqzxqKL+yoTkCCoPCAs+
w4raIdGcFEbZF9XKvMfa/AIbIQ9eMsYHC2QTqMmkesuQK1jYSttdelEZDwN4admfoCnZjyB8S0RO
jHJIoGnniSWbUWN9bEqrXbTHKiofvMlFO1iLxCash/IxrZN6ifSr/mZk00PUwZa18JBisZzqF9zo
34wxdV8VInCIS2vZPu6iX23bqEdFbXKYFssRqgEkmgDNPNVzf8iechWYxvhHf6piv7gIRGuvO/8i
mdQNeg3BUu73ZVxAg8v8DGGZtQdYayIAVaASU1nI0cHCxMqS3IlzHt283vYlWJudI7QVcPX+5MQ5
mOhQHcRJtv2gECfglt2mRWf9s0G62CX4Z6qucGy9ekBRenhpTfse1XG4AOcMNIme9DR3QdLQPISl
g1TO5IoVUWQVVc8WAUF13gypKrhGLxp+tGQQIj2wfjlu9Rj7rvKVnJq1TOJau5/I1/D81+DM/z08
8ov34Xxz1+G2FZi/EHJ4nIwxuHSmL3ZONOSXBjYdBFbs/GtdR+0GoCag3LrJv4aO/db5poBycoqe
PKKasnv0chdQZAPKZR6Uj+z+TL32T2aotq9RsTMNP/vqFRR+IBNcIzFOc1DGJ9JGl3jGxOQIsTkx
tcmBaNOj0AxI6Od+QL4XX2uqZ6MdEY+dNErGyo3ZtizBWcmfmlF8PNz6VKcVa9QqDAhEcbkZZLNz
LbEuYx/hLNGMq0HPoEaocm/NckPlRRn12yjOqlNQjQXsi6x8ss7PIZQFYm/EXUeaPNM2atC7FytG
rG3M4uExTT1/Wbp5g+pq4S8GTeu+qiHEvFk8Gt90v3kE+l/8rMtmA3kMlJGTBdouAJVnjD4RrCCC
76DQjmhJtH92QfRk9FMe/+prk+XqnPsB03ooQbM+qHOrcKMDNZ/Jg7RltKTNmPNCv21Qo7KS+Jdx
HsQWq17kOoUwRLU9M7LJaFM5alqG9UR4GFRrCYpeomvawFE2JrhHcEr8IrsnTw32LOODXw4noV9E
FPLWGg+KIblLvdQ4qKA7NlmsO09ujRhxBDrhJ5Jg3P3Oj1qr1MWk58qjC3fLtmUxAIwVxFCA5veq
0tPxraiCY+Sl7blRE+rjiOQtCHwGv9C/zHLT+KWU7Rvcdtqr0801wm43XQynRN7R0Ms9cF9zkyhp
eAQsEG3SsEEWtNais9pWAMqHMHk1RPqFVFj3cxq7TZeYqCAlpK5LewzvzXjgSVPlIcTqvfHghEnI
tli3vjviD5bMMXKSuSHOcG2gE2QPpThCCLMUaGjA9IKBUN/7manB/4+wBKKJo2Xf96J9q0tv+Nq7
IwJxuUmsEVrMry2iWmqneM+QXlcny6U0Q23N6GtXxMrK4Oexk01vQsOlCcRj7bftgyiSJ332ApKa
UkU1gsuYmwTviHwq4Z8UYXR3gHf5KkojWJXzGs2e0uRxikZnAaxC38k+eRi7fqWAurrIlpM70a5O
w61bFMYxTah8hp3O28IcxpOBis1VA6T4ObEHyDvrHlauoHyI+XVQ26qskyShkjOPy+No9MH3dtLI
u1Ba+aJOd9eFgZL8yYP6i9+axmvZahOiwXm4lk3Pm1lSFO60q5U/S+SB/X9Aau1/effZgOFJB4Lm
hbgB4OL/TnJoYiJLYFfKs/BybZH7Bip61dRfVAGbGWhnfxO7yI37BcsSU8+cH6i9LIOWm/jmO0Ju
sR+TO5YFuEdl/lxSjbEoC8O+uWcqoCw5dQqDx+HqO0+N2A9wDb/VoUSc8xr51CGKmqbHlojvz7ql
2KcrEvjOenMZUcR2b0I3syvYdyApqMX3gTuHQeGT+SMjKRGwKJeDegElbjHY6nJCqVRmiEsri54d
5O5khjgE8/WcCOo75ieItP1ujcn02TaPa73G+T+QFTAOft4okUczSMaq9sy/Yn7G9RC+8U3ET5xn
Q1ecVdKNSfmaWj40B1OyFZXeHF0VsvmFPK07pTm28+Fqyc3RW8pOkcIOvZhGdxlkEOqp9nSmQNM6
lhnFyPKs/n3275pCWFRfULZo7khoAY/pegp4i959on6dRafbd0dNqZxTm9g9DNWa+UK2HrK5+QvP
yhNZZeuHHJQpEYOcGGErgz2/HNQkAbdl6BovTlqy1E8vul6GPzoh1q7ecJdUkETZo5X/jIbim9Pa
01dPa5tlbKjWI+zJ1rpIIhuWf1Oh3ihR94mahGdrtIqNOQkkgkLzS+gTJUs7rT4RovOOFDPGGyWb
xHOe+UiPk6n6iTBJjNzTz7ogqktmJn4RiWetIw+ckBxEIDy6DmLbWv0eNGqF/xPZqxTyIuQw5aB4
vtK8bbpeydcV8az6NikSN0q3vell67yZwujL1AbfIEPUTsJI4gOyAR6LXaKMjc9athmGYGfOEcoK
br6FVY3eNQYJwmox7zdfytRaCTVR14qi2V/L/leT9uMfLayl0F4b5c61Ymfuroy4uA/M5GvmUPNU
OWO9bxr9FSSvfye75EE2vQyyQaNCLXd2vfWbja4v4XyoZ5lUMPYjSoZggMmA1Cd5djvIvgQU8S7J
Tzyh3J59m/qUJzrs1JThnbQ5guzYfb7Q3dw+6XPIWFrHTrXg1XoKUJna6/CsvyaTtyFJZz+pMEo8
1BBop/pAEsxsvJ2WJfZKmXRjrXRAYoqSkmZB/H0l71rNpc7YG93u2pTWzC73vjZurbL9Zc1bM7in
wdwosU0XTSXWzpXQnEe/+GGMDnLF1Fie5QI31DaRo1bn65pXd22o08xe71cEp1nOwOm1FhTkkCkJ
X+SSjF1msBqbMDyVcZg9WVP8sX9i1zfkVvY0+1td5r2Z+ikdDfectWr+knSwb8tPFKHvytLfXQmj
V3f2ZPEPyELIBdrWPbdJiDh3G6zlPnPMIUrPiA9D7qZ3T+MQlmjEGPFGJgr9JDMWWWJ6p4Sv7DWP
70tVG7+kCfQkct0+VaWxmgxF3bA2RkHR75QzzFNsL+O2+mq1iJPNsU4YQw/UZllvIhnilcG67FL5
kb/3lKbZRoFnPqZ5ColIqUDco2/MpKGUTrXe8uKRYHCBgu1fJ4ryueejKdf7HPXRDz551Too5SVf
ZFIhcvQ5R+QQbp1/TnlDykiPtGAjrX29b6ti/I6kWT6yV/f5dy69tGjv0shJTp2F8EPqNM5bl9Xr
Jm21P7OiQ+1TS6aHlEXSnv+wu0kj4b1kbf8sPeosYsMapS9QJVfbzs2jvZZ21WM3B9+kB5WQ29Lq
x3PJM23Vzin3ej4I1RbgrTNt5UInOKufxXRSxrNMOyd+yYboztDT6l6+fApaDCjv5c94tt1arRF8
aP0e5/v8EP9z1geixn99/wPmhiIWaRMT6qbPUBXDUholUIfxefIOtaKJbh9lCOh4ntmv+iK2j9nY
2Ei4chZ0PhsgU0+jFYQXykK0cMl3OaiMPkauUyM2caxMYLp5qD4nTuKtbR5V29Fs443tI8nczBgc
I9Qb9jmAdVo4V/OqBAUG5uRo82T94pjel9xN9ItsqQEyPXn8nEREbTQ79w88t+tVkDvW29gXP5zM
yh5Kr1HukqkfFpkl9LvRo/gxS9CHbfvmO2jNH1RSeW81kTUq2vvxNTY6Cn7rdJauE3dFTAlt5LrF
Xe05/i5GwGhfszvN2EOux67qnwZdnU5p1P2hTXr/NFa5voxhvNjYHlmFknfdD8+GK5fvjkLuWNlV
fvudmlTjMTOzku8jgIFP8+Aj4G7P9dJ5NUfT31ITmm/tquweQrs8p/6ov6WZsZJ5JbUFYDWKIrx3
4upBKGG8H4YI9hGoaa4HXp8BnMUViMNFwCu0KKL+l9B535KhiSrva1j4YM0NtT66ztgSVLd5lXbR
uIZrt9rUiW9eap5OS+FX7sYVIAoWrhcCqukS59H11YuhddM3LWgQIChhJfcd1L5YXGwKaKlDK++/
u25UoGxZI1s6dfHWrlVtyRNAvHq2DcWBGaIpb8GdFFQwD8Jj3eem98vqlQc2xbuW7PxqdOBOGhN9
2bbaLBQfIlVpQmFQDM2ws110hqciX2ujd5zSBnoULzVfp7wbNn1k2JvC79iBU7Ool5ToNvkIt2Ui
7l2SrT9JORGzcRD49kN3A2KmPaRqc/B6K7zDIUNMsejDu3ycIH8e09MQhPGDPFSVqh2VxHjs5y64
8etllMEaWVqFdhbOqJ1VUX4d3BKcaF4+9wUlhbWXXsARqS+Fon0pAo265Lhs0HSt7wF15qgixzFb
uJ+x2uUnNQoePfjj94GTwbFSRwXsccSevfUU2tmbsIkal51aw/hHUxnti1uyPbT1Xtx1dovOtpLn
b6ZCRXuN+tdR97qz1nbu/gb8ojoP6XdgS0kZwk07indAmARyJQQxCdfMLldgV9j8oThFvur98YXM
SH6p0viF1UlzNw7xrK4hkNYUTf9FdXlS22qabQmS/OC9Kx4ytzfOw+DsrBTiuSXIQAJ6Zvggjero
i4d+cJxDOSXfyTHiITRr3HsRsLFrO6IoZAGxeYqWXt6vYTevvrCM6dao8vFam5tUQXpL5He6fU6J
0ibyynEJBZ+CyKVt5MfrqWN2bJNYcblLMfeiLvmYumjghOKuFKF3yJvxvhpj60KB8pbd59r0jB+F
0Fjhxe13YVr9/dRm5VIv3HpTR29TTX43ZqczdnHzS5hPwnXESwM1xanyEcFzqpSSwqRzFl3MIx0U
q79TRYS4KrfzfaZ05T3cLuW9Y2r3GQ/9o+ySxr5oMipNYZaWTcBN2Z2i1d8TUsJF41jPdaL2e9HY
NerHNJ0I9YDRTb7FSm4/U14jHrOuWKZzqyxUFK6DHvphdVBO03wonPz9LE2Mfgu9/Ldb183t5usZ
ZUVqg6v/HunYzXGM0l+VX7qHoWrivdv53pH4ZbaLTC04oybTbMPaSCBgVMaNgfbQZXJrKNUytTsK
dN483sxQjRTZkZKcFkYkEw4osPUng2KBjT6q02Wo2mLtA/4ANZ5QfWXCiFCmD3VtgTpwp+yB0q54
11N/uY8Dr4W1rYuIe6X1G5SYZ7XiTk9SsAVa3vwR1+jC246R3RukXXcAqdRdD4PZsir0dE01bbXX
bGYTljK/MgQF8o6hfbPZWOhqbf90y+xJYw2xbAgq3gtDWQsrLn+ZRn0X8ix8C3o+oQiT4t7Ko25X
j+2dy620TXRXbKlyH+9VxyW2YIf6q2o13yETgV3APqtNSCCXm/neJvf85oRGuax6rXmcqGbeVGlb
nNyhPnoxOUFkSpr7ojG7Zd6QCaiKAa7YOv2phmyzvJw1CYwz+abP8uI4TYZ11sGRrEJPaF9NMZ6J
gbgkKj2NR/amUe3qWxRaSK66anUgTOk85o34qYHB+d6RtWdH3EDW3HTx0YgCgJbQ2d1l3rx9sazv
sVaS1kRJbqeFbbe1A5ZIWkQV6ZgHf3rA5BZano2PY2aKfZrW6qbO++6V8AQJEjyieeHsVkX2oEOS
BQ6g2alOkO6dybP32hQXJ/6XCYQfrX3xTKrRI1EF626Ivd2oR+MpL2dpusjzn2GfaCiVGA4JamvC
gMoP9rkF0kHpOQJJDI9r3a4luCvgu1zZIpq1hoF+ddT2gRRx2ztpbaiI7oD1P6tqnz+qfkHItLWO
FgzqS8PsZyERLVhPrgZdeer8JOuCbocXm/eUOf+I5meulXiwRCjlMtKJw46wy+/7qB+3Q5/AMKsL
j3hl1/xpQ21IoY72UyFlUamR81Kp5rTWtOQNVUD4D3LDu8/mw6jFYoFkkbrzbUVXFgSC0OqtnXId
+rV3Lx0RBDW3bgyf8K2vVAb7WFs8WOZZpFtqDfa9e537OllqQ0cCqqEX0+uoBOHaLcr8rAQEAAl9
sX7ujfTkxd4fDjpX58hgfx02T5NhREt90qnZ8I4mTN4HB57Rc1kmxhIRIg3oCXWhXtro+7xPxwsK
g+Ml2uVjlm/YHEc72DNAPdmd/gri/xvsb8Mv8nNTKAhbwif2Uitptmhar1gLYt88LlPUfBSIz6iG
sx4GniM7dVTiVVrZ2osdB87OT5QctHnO/aqlXwHCpKvJbVhwqeV4QpirWWaG5UARbQwrYSXFxlVH
CHWrrushPemeLMhbdrLvdtAa9y+XxtWJqznAv1iNAMptmle3EQgxw2T6pZ8pIfrMMmByDtmigoXw
M2sbG9N0Ggw4w4hjBDuhI/A9Re0ZrWC2gESoniDBtVB7NIe97NMyw170E0xCgP/uYyNyfpKLohB4
2fqB+xgYrJIjXf2mKsp4AHk6HUwFgBGUMjzdxzk0USmChWDyVWmi9E2ooQ6AAJBgVg0uAfDwoDp6
f+wmw14mcK6t7QhhvTAiIYmO10kth3wfTTn3Q6kqq8qZdFJ7nv84OuIxsIMzRWdBuJxihQBL0m19
rS4eiKcVD6yl84WitQpCNayagjaoX+xijM8DcQ1CIW39kpSFe+cl5jO/H/t5Gpdqgp6S2wXJxekI
9oz5fY+25PVQsYtbVT0J4HH2koa4avy7tvxTNuwwVKkORifKcWrkmQLfWxhaO2y70Jjur32qZW/1
FAFX2ZQGdgvmxVJOsqcUcbJUrZwFsNIBk/Cc6tR16ftZaiDnDXLaWiiRaFrysPhcT3kS8btK1X5D
1ahyri1Q14pqldsM5pKzPPAz8PZd61wQ/JrOFhLFiZ7FD22FUi7MpdmCFazzoE2Qgvh8M3urtuCo
n/tatzjoSTPtitjVl5UJ42OX2mThB4S5IUxD5Hu8I+tk3KvjaC0NPwxQDkjr7eiM6U5ha1npwXTv
KuMcQriAYF31lmrymga56ZV6tiU29taHfXIO+x+jUZBo7cZy47kEbssocQ6N37AWm8+0pGnya6ds
y0Pr3JHlHTd9F7VrwqakKEoHGgklffOTMPmDelrqkU2l/cLzXkMTFJU4sCjR2oxr/2Kr/Cii5Bub
KxLwXZ0c9c7i1TI35UF4OqhayyM6sJAmfXDsAypAikj1e6N5jMwmiJeqnaqEk5xL7MUUD6kefNe+
rUNENmlKtCwn4gEm0qqraFKMB3moQo1lAdXdGy1Q3/vqtutI2OjVfkhr8+onNO2OhJ59SgrL25Tx
jBN3NPPQRkRaPMq4npG8aR5FA4UiNQrPptOvvURVHuaFut812qsBYvVEgMC/Nq0yy5bxKOJNppdx
TSkEReAlFbBbuFJTcrHFn64fFxTPCgGdMZFm0ZrDg1UkxXL04LWFwN49JrXyJYyL5FGM2dLs6uY5
GMca7gj3vjRa7a4MlPrZM4S17CnT4glLEyICH0YBQjOIwN9ZBaCqHprYuzy2f2jTFL8GWVzvIzUk
I+QFyaudkO4xRRPtpDUxh3bhh2YJegUrldaU6yTKE6xL6iPvD2AsdA9OT2F7CCmVzUbz6CgTgMHe
MnaW0aQrxVftF4s85y4DwLSCasN+yQglUMLtqivi+lhHFV24gte7kjgWIZYQcVFVS9dyrO5BG1lq
Zbe+ju0AnfG2J843O7PCazbFBDJeWpOe2J85TtW1CUyLF9Y4qBvpnIuU/CZsy1erGiT5uu4IjF3H
DoO/ckhob6Wz0bc6tXquf7WmdtOtyOlWO+msRoLEG9QwO/knJFOoLMmwJlv4KHaW4/UXNL6dTRZN
5clNjqBPomcYwHpNFc+K5vTPWT18CUeCuIWZDzuUnEDuG4O4dG26h0vHOzqGEiHvOPe12rdqUsq7
a1dviOSOonCYfUpKPWJ2zADNw4MrXHGR/jnyYiv2z9HWzYclYoOCJV7kIAsYp8cgGLTHTBv+zAlO
fSvLkIrowrAumW/Fu2hwD207Zfedlbx0ahK82l6uH6jipiDJG4LXOmnbDbH2cSOtgAeaJTlC7yCt
hVk/ZU3R3wdw/HzpvjVVFuz0sFBXpbDqRZzZCPgpFdIjMUlOyrqn8eCVFMivY8v56zSdT00tq/Tl
B4cPp+jrlptkJHwQWI/+KIIvNn8eCVlgvJCEfjH4tT34aXGQLcUSCGgF46NsxVNOVXwu/pStmj/6
ZDgIOkRDFX6Z6qo7ugM5Ojlr3E7wYoFMWcW2YlxGX30/mMreUURwuXWz4C/hOA1epNOtPzU7bR2O
ZIo/GYogVheVT7XAzVm6EI9gr2O7J/H7cn7PhtGqNe0FhepNJNrxzZ1sfwWPo0CrLFfPqk64C+w0
DK7skcOxDpfRTAQgD1CLvJ+l8Chze+e8wx3IAaRV+32WFpm3HnoKSj4ZpLO0ik4JPlhTyUBgi4ao
BLHX66xNAzNfMwHcQ+XBJsAyTvmhaKL3Q8xS4ZDOB3l2M9z8boZPfv/A5Tb9BCA+Wcj5b+Nk8+Zz
u9I/cPk01W3s337Kv73a7RPcXD5N3wQzMO+T+dOVbtPcPsynaW4u/9338bfT/OcryWHyU2r9WG26
MHq8/Qmy/9b820v8rcvN8OmL+O+nuv0Zn6a6fWH/1dU+fYL/aux//l7+dqr//EnRxK1ZHRrFshxH
lnbRfBvKw39ofzCRimJUnrrvo67tzkyK6yzX9nXAh2H/9gqyU071cdTff6LbVW8+KnnnaX2zfJzp
/3t9NjNsvYUZszq/XfE66/U6t+t+7P3/Xvd6xY9/ibx6Sw2EVYl+c7vq7VN96rs1P3/Qvx0iDR8+
+m0KaUnnf/mnPmn4B33/wOW/nwpMPTTokFwszHhs7rohdNY1iPilbIY9pLSDmTcgd7CC0bKWauXC
zYn0i75NG3itmtpjRTmbpeMwBmDiAK+c+rCtD3oBbclKmoN+bZqpdwbzSwWd7OonLz1WHqvAUi/1
rT4azsokqbSk7m9JmgHo5cxYdOUzktRGktWImr2yWshTa5gSZXnjOtKd94G3rhsbku8bsbKsm/Sb
HyHeYPqetcyRa9qSkyIepWbFI6jMHeok7R3iKvmjQvTlZHntvbRJr4o7d+PZ9bCC2D9/lG56AptO
SLDlIF3Q0mSJlLM0ZVbpkJYFGC4z1ha3if7h1XW3v3cs3SeI+m+u7I3Bqdf970FuEIHLXXGeQGKB
A8vh/JFt+NbC5ZB67+abwfztYpsKLgVK4HUh3ofJsfIg/ZD6e5/FqpJwU5gU72olFS1GHZMFkKfy
QJTQiSmdwXQ7XJ0S1z2Dvhy3H8aAPP3L/UNvEWqpi4yEKiBzCnP2mqZ912uRcyfPUsq3+z7vzp/6
WRBFK9an/IY+DRja8NQnweY2h/SQh5Lt7aLz7X5765NnYer0O8ogf37ql5OUjXusy8k+SKPsclLo
SdVR7CtNWGAmyRPCZQILb+3A4ll7135plP3y7HYAXmcfZXPqo5xaonkWl2SKX8fvY+Wwxoz8VWTU
LbQ/2bABAtAvo3jSvYVtec094wiSwOuh8KsFQk3Yzp7VQIr2XgRqe19raK04vYvwGF23/hZZditr
XfYaf/VnwJE3thn0y3EeKQ3Xa8iZbp3yOq4TjNfrSINaTl+zom62skxXnsGS9fBer/updNcGaw/J
s6zlvZ7Lml1ZvRu2I2iHduVVEdyQXn1QW8NALA9VieagwAjNua+o9f86bzWjVpfS3W/rfji2mm4v
gqbPVk1svNdOJ0rnuUQ3KKO+HWBdhwOPaL7s+uDyufJa2oPYpej6g6uh+EIOl4XYlYdcnt9FcAcR
szYNCqWbFAmLcAZFQJKm/pEVCkpvFSUOvz1CW9P2Ri6ypb7/BPpJMsDnG9npzIR51L9aBEBWxW9s
UGPB0GcHZI7m2B53ymNEFvV4i/45WjHzNqOrIPvKSaXCefZryYZd/YBaiLVht83KasrmAbW7bBO1
dQx/dgzbA0hBtNDaLF4J36sfSjHWD7JPm/u6KyMEMdqNbEvzp3kGNb40nR/se7sRpx5yvJMHB227
kO3YD42jq98VXTHkq6uB4BN4gMHpvofwO5C41/ulqgTl6jYD4h7vc33qC+f5fP3uU7etRgpi98ND
95so78N75Z1Ir0ZolhiC9uENc33tkAI8Xn1k+8PI60tG+BFktYCekOVpnSU66hRlpNGroC5sm898
S/KQ/j4bJa/SrS3NvUiuIz71yyY76H4L8v9rIzp3WhD4pGrKo4g5MyPlfDvk0Plfm2bQLjpgIidp
lP3XsT3VOMsAPYP1bRhRdX8FZ6W2NEceyAuTgkPKoBDlhZ8qigABa9VacZo3Y+yy4NDmjjjlcc7G
NGqqfTyl1T4xUld9FBaxA3Vw86X0qWfHRJYqjB7I6I6s21Ef7mSXG+roVQlLKP6y0dRsiWAIMiuD
M+14zWkXiln1izzLoMLTp6g73/p12ItOmW5tZZenAqpFGK60tg4fmxI/xt8OhPX4S0B9ryIFCpmr
OTK9hCF/XU16N/MlhwJZmPlqtw8Q1nlz6hvzerUP/Sh5go6BGkpMOlpTESpGXq4+eV1WQUHo2z90
tDfDLhPf3TYXy5qi/nv/t29kONMnX+F8rblMWoUoxmmkALpGDcG1N4STcsh80tESV3NlR0QkQTq8
9xUUVhVQmG7kiOtgOY9AynDjV6GLNi1z1QU4SlR3mNEewp10+TxknpvS2ugoR0hrYVWrVHecwb6A
Wc/XbhMTXp3/RDukTkRLqm+hHcPrYTXppaoT6C/h89pY1Lk8S9946D/7qv1kkaYB+qDotbJwNF5J
smag0XuFYpiE5lxQoBr5u1VWG0irg97c1SrHFh15SGTyTA8ZM+ZZmuTJF/VMqUK8ngh8BX7q1pTW
aiZjkdasKI9RbQJoarRtDMRjYfopoCmSqRd5djPc+sLZCoJD29ox1QrSTx5E67wbqN34MZHhm4Qg
iXobIC/xaSZ5CUSKILWaJ5bOt2un84cCfdWcK2BN8OiUiD0Dx4vsIX6jDsprR/Ut4AsgWRiZaFl3
2ltlaYCsyvFpLAT1eUqSkgkPtDcHzTKSn6p/DtJJhQOMH+w8XM6at3m9H4j3/rNZUfCBG0NRHGfJ
4nFvCdfaan5PZTb4LEQ9lP4U6VHwGiJZEFRE+1s3np6LqlgOraZ8oX6uuNM72KuD2YuiRdbOtlut
pNVL9Io/hSmlVU5JVZ44SWtkqh+mzMecRDFzIAb6g5RCSobBK0DQO92jqiTtvnNDe5MRsP+iTNGd
fA/fPFKAn/sSwbhN2Fjt0jIRKEEjAzGmrVwnT3FkHE0nX35aK1NUyQp8QoD+aKH2Iq3vfdISNfUH
yzjw+llIJ+4jdYcc31MyM5gZaQqLjtkcWlUo4u53k6RocJaHKYfxTBvLs61AzMVExa7RoIWXBw+A
R5mAxZMtuC30c2W2R6M3m2SZjdmwzTpEDaR14v5/dLJZCgRqpW0RUyO0HFv1ULadc5Yuo+6LO9ud
trcBuj0lO56gVNXLAZQyW8vWqlC6+/0pEPO6lEURXicxNKCH4UjiU34KBxg+zMW+hZLHXx8bKHS6
Atsk0Ndj+klxSyhGk+BJSVdqrPZPRdeIpzGo9WUk4H6UfQOI2xOoqB9eEYgn2VUVJlRBmXp25i4B
On2T1DaryLlZsul7NKyv0ibdzZg6Ui+jZKdVffMwZv4b3CHi6AWBOI7+AApdnsoDj3dFaY83h89e
s97Zdaj0kU2/aINqIdsqv9y1bk39dc6bT1bEo7+8jZbzWvX4Ptl1CtkuM+dZFaief3KxG5U3auC9
hFZtHrzOMw9ur0RgB9EVPrjycGtLu/SUZicd4ndP2bZvnleTdCUhMS61AJ4R6STnkGe3S9pToBjL
f3s16ckeNVyEEchEVW+Gi2OjeBQPWrKWzd4L6euN4dK7k7MQcFBsPhl8kf4IybfsP/cXwyEsM+1Y
53WK4uY8yeA+6SNCc4EeIPHiZM7GY2f5YKtZvfDrSexlUx6Szn1UzT4+yVYVx9pDZ6E5mIQhCqm0
PDMIHijMvA2pYOE4d52188dmipZe18Iy4GXfNMq/kY20jYlbREcjQA6fLzygL7hpIvS/Eb9ZAu8R
D7Wjhk8UAoCr9J/kwYjtFgSR5R/Suc9tAKpOk9Kif0iTbH13yQP9UJne+wC9B8JgjQo3OV2UomVr
Z+rLjfQHe5uf+sL5dfOnNBB4l908SIeqr8Zl0IfjTjantuwAo9nRUjYVNzUe8/JLlqTvV4MVqSJ8
aTt7I20TUDeFQdDGhTb7rEcgR8oK/m+lSYuz7IsKCxDxrW3uDQrlzrLDnwdJL9mUByOyY3A0BRzi
s/VmuDU12zc3oWWDEfxiaG55HkYjeKCqmGTTkBZLC+DjqhXNtCELD5G1i8ihGrmLeCyzf7HKsSbS
PdI3NdzgSY6nuP/zeOkRmvy/Pl3h9/Wl8TYHoOANefnm4lkR9QEhHF4Jms7+wqZ45+wq7ZrKjAAi
AUv8WbdxcIhnjPVCend25CzH0Pgf2r5suW2e2faJWEUSHG8lUbImy7IdO/ENK9PHeQQ4gE9/FpqO
6Tj5/n+fqr1vWER3A1QciSS6V6813tFBsNY61yF4xlsh70oHTR5FGhY7+kyZ7L+E3G5P88hDGY1r
9rjK6M/x5qVPV/zFCw1B/m5up+YO6k9X6pl9g1p1hA6nHK03Wd0eABcEtxQAsIqaPE9UwV9ZKj31
8QJZ/kOuOagNuyBvvCRY5kRDla9kH72uQw4IzvwfrrNce/zvnwf6pFBOtMFQ1uQ2O1Xc3PWpae9F
yPC+lfc9O8kGy+DVK2enHNI+hxEtwKD0ZicyDeSdYygcQp96YAgfvSRqCkXS2jTUxkkHRADs1iuR
NTIgI7nnK1I4VOimAM1XkEn2kuz1Ll1L4HxWtcXkTTeJQLeaxFojqWEdkqawAd3GPV9EeOSdaOzT
/Z38yOVIL6gbIW5e32vCMdkjy6fd4gcSXbwu97ZjJdhqsenKAdJ9dOa05mwvwbwDLks1Dcy8n3vT
rvc0n0w0wcDXZ4NvCmhR1HxyDH3hnRxTatu0GNHPMdQnYCWa0wQW8tPfhuSgEIhpn5x2Qmvtf4+l
lfIk+uo6YERrnYdaY9qaziyAVuazUtnqXLMf6Ox/EAdFFg2oYCQzvTz4wI1FQxMwXq1MAJhV73Fk
ogNUwKJ3TLQ5oAV5yEDbVkRnw43QfIb6smUVwDiPFgOAOX1gyhwWXXaQ2EuvaWg3aL0HR5IGAPNU
PZsGkvDIArln8uKNfl5jwjvNXerGDxGalZ5xyPCzhfohBKy2TgFl9F1Vu/c8dNr9uyGaQ/Z9BEKT
ncb92RuBrOyaOpZ9Ilb4CTQptmTdkdjiQ8UDzxMtgYBQYm7cvsbNCxoA2WnyXicshPIey+epZKL5
o51BOgZQmk3tNTlynZ3cVUbCrjUarYKuRp7Msm12JVuoWWJdVw6fQ8ghscAKzGzloTblzy6yjQNS
w+yqt+VBT2P9bHTCg8rzs0Sv2FUol+yEdjac8UYwFwLQuIXKQ6aZ/8yRFpq1gE63qjVdc/kwedQB
EAJYTA0M+5HsufDFukknvpuXWj4MuekDgm9//iDLctWz4WfuvkzNCIQJ2NgxtbP0Eq2/AdQffVsa
tvSrxWjICbhb2i9SODDfiJRmOscsSyyOxbYsM6llJvxOQfc8PiGF9oyGSg3SYNLeQfSgvhFFmz+C
ye+bCeDj998DxsS7C9sIaRlFrDFKHX0yDEReRAaoxw7bOE3xfmipIQWTl4KXIXk/zK3Aun8jgLFe
D53NzkUGPNAYep+BbzXCQ2SIGr0LaOjM21qTSNOk1hm5XXamaD6KTday4ViJf3Ko7h5iUDwd0UmK
/6pGq0Gwow1VCxIxWEHIPB6REiKvVCF0RoeWo0lq9nwcO4lgB6f/Xvto5hUUR8vRGEmkDq3QzSGV
kVOtwHJfoA0aBzYZsXYzNkjYT3iOrHu7Kb1/8twqjkAD10h9JkVx5EBErSHSYECfGJO4l/tB0nUJ
3q1KV7POTa2ja32Q6ABUVM9qCNYoeZm1MFz/1WvrfXudhJ6f0YD3jF1n9bkrUui9VEn43HWAIxl9
JZ9DEN2vfMHL59DNoehQRf5TF3Ntpdno2e0YOppQNvAP0JQO5z5tK03DeWgQ1UMN3jny0nDxUl/d
/3RunkeQPhmwJReq+5N1gMewNjHwruC7Z0exnaB8BhS7RM3wOERNQLYRkMtpM7vVlKKHnHGrVrDQ
0BX4htkGXqvVN6BP8YIMbbtfzCx94mgxuOo9pNiGoslXZC+LHiIXOmDkvgL1ov0Zr2bG53BqxAF/
AL4BXCv7gu42vuKRH94CCzjd15q4kj0yiwZql5aNxBguknCx7SzAiQR4Np+hABCn449hikIohHXy
2tdiukniqLnRrSK6x3YQGHqndH4kL6YA/wlFgt5MXp0UtDCvb9bgm0TnUynjDSgscvRAvfFokxGt
BnkgpZufgcZzL2WjaWstsvE0ezuLSqRKyZa8nS3e+Swdq3NXghwriZxrjLfXPQmG0AFN7NatnYb6
zskZBHOVlMTioDOZhte6Lrw9xS4RMUPuzLGBOe3z6B7kfuWD0eZpADF6/Cw5GsdSra7Xdu/m3wX0
HSdLji9R2qbB1GbvI7gqkfzHCOKJytMEZJixfLEiDQ0fJag2d2C3KfAr0nQoi6gdCY8hEmLr4ARz
oLeLTCxtTly10SB/GKG/QUvsow/O0G7jKwd5/dzDjyZvz1KrWzSFqD3Nu2lqbdSAxyNvz8ShbfZI
+LLGr+8lgIn7wdPM7TjV2hMyWHMEQ9PPqpAgHnJStESVqA8bTOP3ZlF9RenZUJTe4h48ivI2ckeo
t+Jjr/VKVltbguKfYunA9PwrKOyMI42aLpnQUwlJIGxK77C5XPdTi7JkWFgbId3xs+DIw1UM2ZGJ
C/nJNcsNtUCDHhXb4S62NtTl7JmusfIgm3lGg+I6j41ee0hCKYPI0yoHnTKgxaVD7Oj6QbPVAVjz
AncRnAJba5loKei+Fbg3olKgPBSuetr/7bSEctOqRTss+l4bOV4Tdb8G2ZeNGk5uY1uPxoXy5xSK
csvrSILAFYcJuNvj5Da73JMuaO5hYizC3/ZDSJmy8ZjL2FpNYOHYLHOXODqLMr5L35b6EJZ5F803
Cp7sQLkCjQ/IWGyEcMo7u86x0bSydNdCvnnDzQQ7TT1H43ynT3vbar8NdeFvzV6HyLBi6M/Ggl/J
Jvx+ghzLyK/k+Februaiww+tqUsMTclbPqw7ORobKjwuBNFz2fJdHTPuSmcbDsMnqlrO7pk7+s/z
ubxpMYYmYVqyqzpn21fdJy/ZgPxyZUPL6TxIqBkFmYZWT7f8Y0gk/+WADF3ei90sEPArVKheZBIF
eLPTijQiO0W8LU12S/Uuv8XTJSnUf3EaEDDVirWaDhAzcAIIP02rxUZnij/zbFY+aGwpxvbAS4h+
/dd5UMhAUxBFDlkTncchc4Oqyd7HLCsKEK/tUI364fSNc2ga+3b+e9AQrFdoi45ePy99TFTZ5jCy
e6WLKsDb1HlIng82ZHy/hlHbrAxz0AMucGcjdoGasx8A1PeXCNBiYFgNqH+BrJxHTXGyLPCEUhRN
cqMe7AvK++ckwbPza6nESIwx8C2I2fp1Js+tBSUZyKQ745nG0YQ6fy9RSiSbpmLeB6LrOsDdyp1n
kxs5YQOVReTfgL1mIB5Kf1qovO2hfc7u6DCJ3t24A4+CxdaivQ4lRB1a9aVuYVvcR5thmvwLHZCt
BkaiRc67HEMwOBqVf4mdjN224wsFvDN3vbEFnW2xJtuyBnJywD1x153XIIdTGv7ZjPCqqS7VvV0P
KKB8O0FF+qMD7xzfUXrt98vijY+fQW11+PL55g0YlEAJo2jVQGrYXplZoc/atS68BMlaow4qgEwU
QIfUfW+iUDURYGV7nvj7Wsvyv68lK/EZCg7GwTPjlev8EplLjcraRUbYrWPQi+VrUYEUyZx8a98p
Xbq+L/y7vohVjmrK10M0WLtQR/Q8RuIKtfjSeI120Y5zV2Er8zF6uR7N0NX6ZJPW6N+NWJ9GXW08
J0X8PGaJex0HvO41GYv3NKTWHX9yj+hC42fq4SlSP7qmxpEGFBSDmR69jNZjonp8yI7ocJf1QE21
NprB1p0HsLTB8cuhGRSDDuTXSy1LqUu5SOKeKcwQVXwNW/T5qTV0dF6dBlymgEzT2tLDchsp4vgc
OP27uOhvW8jtHMlEhxqsTjt3glgxDZF5BNIiRZxuAzyQaW5zaEYrVfKIVe/c0FYio0ccndIBHI7h
RhiGsaJtCtloW0Jni22Z8cFGC1io+q10r+qCGA2ggAyBFuwdaRiaRd19q+dQYlB0Ymh3fSUMq2Qb
2LYJisw+Nouthv7JbasKpFNWF1u0GWRbkqtYvDIyv48GEDQo6SVr9Cm5wQeYPA3JW6PkOHsXmDzB
6VGljee5HxzzUsqbTfze9X087Hx0EdWV/TTVYOoKDTD6e71hP4Wd+RKCdelCzk6YK5DkmY9NAZEW
acY7MseFZ57ZgD7c0Uycp7HS+b7U62xDXjvikJP0U9TR1AUgBfl6gXnJ0f1wARQT310g8bi3BZUp
UK9ocxEnO87WGCLtQsPCBqBPGuY6hxyaJkvv1IUy2XA7Sb41aOSYTPCfdrZmbQco0oPUoso+Qa/t
SgEAULogu4jYZZk5odHoW2NgE+yH1ud8KuytsCN8rWyw1udjAX4YhVnpFdhlOZCtHJHlTf1yt9j9
pB22DYCSyHMlaL75fSoNNQJTqrno063ezZX3aYIvk91Fbb3qlD4FHZyqQ6KKTtsUECyhDoubbHKK
4s00IBFEjo9LzOvULQrFyEJvmNmCR/HtMHQ9P/Q1oEtvpghopBMbQbS3+XWKlsN+4u9iKpGMu0z4
3yB+Wt2CK9k8t9qWBqCGBvDFwev4bG+KHdnJQmdCzRkybp7xbrOYI4NBUhHwvDn+16Lv1lsu9tui
EU+2fckTz12b6JxSewragNih5+zGMXuZtyjKTmcf9h9oFP7cOxPwtCoC+DJzm6QjssVquMS6arUm
Tl7mHRB55/1M3wwbAJq8Y8qKBimdsn3gORr4dG2KDEDuXPAIN+6jhNDOIwhr/slE7X0ycP9EDs8I
T1Patkdozw/brHfZA/7mwyrWhP5DE5dRsXepOXZjvs4JDS088Shpj1NWycAY5FoWFXbFyGi/CNyf
Vz1IXC4t70HnoUfYfcXF9MJdcD+AL1Kucw4uR3eQ1QYVlfQC6PG4dzyp7UyXV1fP8BvsfNCHxXzQ
LavLy2S4G3tufv4wyRCtBrZVq7oKxXvgSdPdW4MvC6hO4AUS/UGtu83skj1l7XibSy//Dv09dFLi
7e0e/JotekwREWs6e2qHHpJCyJ/9LeJtjX+NQBObty7RBbzxuuwTeCmKOwI6dIGO6taTLXmLBrD4
kQAVVaw7hxEcWzPMoagZoJ5Qw9iyEexVHfh2dzUr+3VVWeaBkBBpmcyL0nyxoUUl0JK0KGEo0Njp
zot2huyCFKIlgBbjNUV3h7tIb8oTtA2wA5m8bh6ih55fiTfWgAm5EzCsKBPZlalN9fJES7ytQ6bU
Bu9xqhn4M4O+3wHoEY1XIPmITpNjZhdue3zdxXH5vVP7dOH7LxDaC6HwnsdzhC30fgWB0JUPpN3W
gTIa/hC/8qmgA+CXqs4NOFxtJSl/uhht8GCvekPD1oVmo2jTrExwPqgHcuRsqnFCek0WxQU6hwb6
rMH31jXpCEDVn47W0bCXUI4IGbV5Rtb7+BYrR5TW1slk4CE+j0hVQeFS5w+v+Z2BucV2RIH6NNYG
GMCgWv9VZM9plBbfkenT14kvp1sD+KYTGtiXgLJPgjbXgOdTMq9SdFtbF+7RkaHtbpAuybYliBSB
MjKS2Q01NPeY4N8D+qEs2+ZovdvnJprY6V8GmHXAgP5/7kYwfSx2cOMEVg4R37/EO8puJn4FZCMH
F1kFeo88a/ErVfq8NNa9qF2hbGzfqGfC2q+NcWU5hTiLsGHPHJWXViAJieTAbdxCXplYNsGzAkor
DXyHNLQc6z9PaiDYZU6lPCNJVYH+Vh008FQCXgj9DDH9silHGlsOFGEGwJ50J5BgN64NrzmlXMpr
rA7laAe8rsDurkZ0AODfSjheOpXFLzr90qFWTCNwOIKPA8i+sx5Gx8WUjm1xHHr9C5no4HR+tfd0
U8wzedLG+7K1f0KipzuC+xMyRt2Y9Uc7qro1iNBt1JiGGvl2ZSQPRdLZHE5jKyp+lrmuAy+TjSds
mYygmXroVSuYpTGg+wbv5fDQmGLojA5gSQNvQXZazKDvBYCz7rrXCS2v0T876ZfMdCFlpAnfxT1Z
M/GX6yAeK5vI26QZk4+8j5FHtf2rqQPLFY812EMdQzuScxp0HQ2VVbMjr+fZzU0RxuGavB4eNWdH
ul/RWSwfbXBBP0AOoGrbtltXrXZpBnCLUWRloztbyZrvaR2zxU+H24MMyGvybjgY6HcFGyY+EXAc
6V1q1gdaliKAhARhn9bc0ygpQUSJLWdzotWQs+pAYt9I0Gg51SmxSm9lGz22YVNsfgrRzIqCRwKa
qGTQbwZ8kfcMNLpndGXj1txG9WMDcoyVPjTJtwp/tBAJnwhyQXyjR+l400UlABcqdYrttLFOkrgB
Kx6GBYnyAs2QnfFQUqLRFpptNGgepyI11nlY/BYYuxABCJtiq5dNsoqVYLOmSnChEmzOkQPy+1Hc
komcDgeBje5bA8RAEUEOpwORE80n27KIYXfA6BbdLdl1rg2QpIFmFvr1jVPbNeVNHYfXcNIsUH8R
pVVUmCCyMsCROoXp9wLPcpCrKE/MfZxCCybbOm0J4JMyQg0L4XQ6h4K6sgy6DmUpvw03vv8cV0Je
lhSA1Cy0BYSJdkOJA3Ik3BoDkCi3G9xg2R05cpOj5l0ZzyDIyA9uVZW48fnmzio6/7YW0DWALDYE
FcJpWuutmz6LwatW7lSEXxuvuR0GJORX4/RSY8OHv2ol0EHSNz8zq3iyh6x86TT816J/WX7CfqDY
xGXOr11fISFg2cbZi8fpRkZud2h0fzgmKJB9vHI1Wu+vbKsra3F9W8sKeZYqf0HR/v2V+y57SutC
X6el1V+mpNyCxAxs3JOl7axKal/ZgO+532XmA+hAvAAU//4JPf/9AXV0Y8eGVL/LQGi2dnlTf7Z5
96xA25j/D6iNUOmcsq+aoenPUe9mGxM/+rsoh/In+rfTQwKd+vMo0imw/al6dOMQhNGxZXyDkMbr
xzDwMbQwir51DEnADx9DTv4fHyOxvOq3j9HixebM8J687kb8npsB8hUoQhSPYHWtrkzgtqJGlq/j
ACxf6crylkx42+Ibn7NuR0OaHk/AKtFQsHGejr5ul6/VVDQGoMccpMjuZCWbnsX2Q1gZxRVbLQAT
hP0APQH7AXrJ+KlDBOlItjaKFOpXcV2B5PgBCKPi6oSv0yEJhnpiYiObYHX6qROQnqQDV2cZ4O+O
1gNdqkZO0k/IreQMiVPlATkPVHsMfa+DpXJDug6WgewCSiDTCWyw0NTTv5OZQ3rwQFGkU0NR5STl
qW70K95bwnVS1+DDlIPVnnrFoEIHU/Q93o9BBp2A/nG/OCCNgGj9LVqObVCJ8EZU2Dkz5M/2VLzL
M3BfgWHCAxkqcNbkBee1v6dKX2FO3RoSBCv0yIfBDByYhjheheHg7arEaNkGfT7VraGM0FTwdrqL
dnipDnRGXhMsbiuhvI0AdqYbRLUvQRJ2mWL2aBJLrRpJR38kClvyqdHiU5H6W+Tv86AXOkfWrGVo
JAMsLBxsGWQCHEr0Cji/DZJxTGrohKiXRSqV02GOtgRDly9K88vBl5oMZI233yF2blJLYwApJPIF
wK5NnfvZs0zaGq1+sBM3bZb4YLJo8tnuScUwBjnVF2Vf4g3T+onXtwH3MOReRsXYTgfoyaNbZIA6
Mw0Xb6TiCldMADvQbrHMi/g2MvDgEmJAp4Uq8/h+GG1GVpgHqu641d00Sf78IWpwU1VbPOTY/V81
/Kd1zEHhwktca+OVMQqcjdrjMz5eG4n/Uipr9Cb2bFReG5nmXnNLZw9g2Qk0PG+gmWJ3Jy3Hfo2U
aszcwOucGaOJSOnYQPalBDQ95kfyitw+SNBW3EdRbNEaZO4hLXqKC6xBSzLkwYBHyqDuHlcZFKy6
+KGWTQP6HQCVGpbEDxWI+0HW4q0nCLVCOY710DQMQ3fbWM6rN8O2mqaS6W/zVQQ5XTTYBTY0adA7
0LqiVv8UPhOYu5XVnPBP4TNnuW7H7Ym8k6qMkxfVcQTHUDpYvPRromHsmu/n/i2Yfmu4q2Wn4Vgm
7rguHV971CL5x5kczVfb8Hb2IU5LI2018nbc8TJjx3j0QLqjvrTAQdzLepQPdi/YEaLUOVQN8eVs
QffNsHt5Z6cvc/grfkjBBTr11eDoQe24SBCBxOQ48dg8SlM4m8JK2Ypsi+NvQ+QSzGZF8xY3Kydn
I+KIfXQYav0cT9yN8BgkvjQjvtChqPJH9K+6QDz+MtEZeN38NTjl86AivUwy1ikHbYrjgQLt9+gk
Btg9d74tZiajZLlC4VavV3BtYLcUa5y/NqM4D2jGEuxoxUM0FHtNA8smupfSVVOM6VZA5RNacp65
F5Pe3Oqq0qvFhX/UO0AMVKUXT1p+z5FzgsxCA91WFUGOglt7Az1k8yS0F3cbDnEzaUzhLeRIxUrL
/fqLqFGOtM0iPhZhXz9Dj2y2txIqRRAksoIma5svNd5VDaOq7lkZgq2okEAaK3uvpqMDKlqmN5Bc
fYic7gkiF9UG2nvZw6Aj3UJnZBuUTSobnf3vxGkV0gulDq7pcYyNtc8m0O2rO5q9m3opPltmLI9S
B2aZrFleGOtxwB2ljhn0K4JuAgm2DxEeDQR525anxo6ELiaX3dpGpd9nxZjdJdz8QWaK8hJP35WW
JT+rKN13d6wAHkZJbONdE93MNm4CqMfbD2Sr4ngzosnxymzok6Q2qGBdoK53FEETLIl0Jyluk01N
6B2wt855AM+MEoD4sgCs3fEz4NLtPuxbM4hV6suF3Rb2e3uFbdGLiv+bfZhyqM824Soe4+42Kwdv
m5l9FVRlXHwCjSG7gS6lv45DUXwa4hZNy27krjQfw3QKkZRQOkcUbDDw+fTFcEvOrE6n+wwkZBFe
nQbobG2KqDIfzW5IroMrhps+czwdaThHHGo8LPPVYETh3mI7w+a8/0EOrQLd1bEwR3GYwyHbB70Z
iFABjNWAhWWqx1srqbpnsXFGa3jWNS4gODXmUDPBMKo7xTCpQQZWDaFKWkNcAa0sNCxGKJhF9vCA
yrR/9TrnTGb8dcFQFAHkXmctlvSgglZACOaGvK4hX0JLim2WY3+3PG6RHcnlKkGGBFoA7x7D9LRd
Hr7hGKim3ncB5ItJgQXOCTIvZzLRRBM56ARkSCcL7O7YQxrDtldVtqIbxX0yhVvRxdGFTJ3uQe84
bn+Qj0zLpMX2+yQxTs3R6IYfFP//OymhAiBdpeMe8qTuePHTCFCPmg+s+Sbb6KileNt8KENRPZZZ
+I+h3roat01WHl4mz6ATZPPQ+X1I3iUYGSt+XoZDho4zI4+aja/tQ0t1Fo/Mm+4wiqjPuP/riLll
uRpyp7kHJMRc20VsXj3TkFvISrcnEMH1h4FDLMd3PX5BfpltNAAmPk0NhDRk1bTfvCbecwN421UF
ODdICiAUWrBvUN6JPzuma64zlNvmJXtN0T665euSwwTAUjfYr0uipfwU4bubCD581iqzBzUjziR6
8FbQORg+lxzXpLNB2f4aV7EJNLE+CEvXoyjiLal9h0irnB0XFBcNiJMDGrZdC6FwKHKSUhhphtWF
6Z7f7CQt5iCBgYdxluJd8OyVkA1e4cQK8fxZQapjPnnv+g8xOgA/h35K2DbqWLeJJzfcJ74vP7uQ
s+6Gqn7iRpWeczBEr0boenymsCTJtD04gqGzabmr2uz9mzQzw12MZsUNGpOtIBlq/F/X+dRtWJVD
94PGUlgdaEUsKxghKgRdUGcKmO7ugGX6Edoy2hNvPUBX4kJnb/bFRPbJNuZ4orgnk60AIyPseKpG
e7KTiZz/1f5hfXzH332e39enz+kTouNt7cG0tz662raG5lj4Qv469CCylWZ36coMvO/N4KF0Uabf
WuaGWQBsO/I/bQeSETVhjmFTCqGX1IUqTIq79J9LLZa35ebpKSh9nbGAQrhSQ7AqW32LeL32DS/f
ko20Ezown94Oub5ivQlebDxKmRUZe5RG9Rk3Nni5tbK5151dsMx/Shr2+gBO69ewGUamwnxRdWew
hjifsl9hkxj/WO33MJpehRH+ix18+9mEjTEUmC6itqFJzxr3mvDEugLtOaB/GF/0Sj/lAswWFMkt
Jm4ch3ngSjSxKVHx7ZSA6jBuwXVLMVKznVXLgaYzUWOZY9QVwL5sv7uCvpnD8yGcTqCNuKNoWnb0
cd9ic3FI5+NhdIFasUKtuMmhg/mk1yhJhG4YnWkIqr9dW4jkQYMi3UMh2UaqHtcsZya6nni1ouE0
GewGZMz67M3HGECYsSxvyEtLxhDcONNQLSlzcPLRkiXodfIuEmc7CkGLovlIVsRrk/Im6sDbAjBx
yMGdKJfSRfUETbwk2tLQyOLhaOrQLOqbuHyMUDd6sPI5lUIBbQPK52U6542+9t0uMASDSmGU+tex
QauaqdRC66EH7YQrADTuerA//BkxeOLYjnjUf4gAcgppcVXy+MsaLvbvmzFh0IfHO0thBkDiIKXi
MAvHSdHu96m2JSL92Tb7/ZiDZL9pwQJrl5qxsxsLVQkTrKboCG5OLg1RMpmHhLAhTE082LNpwdS8
TSK0DkW9mWhEoW8TTbQjnOIIrdSpWV26PDtCftB9ADTYfXBN8wltXO0ZJLEuJMsbL0B+ewzIKVzN
P0ukrIRykqks89vKzU2w0mJ2lthpgJb6dkvTPZ0b2Im23+bZahKkNHaA9yd3ZNK9Hi9VIH7e0ScY
e687xtADXpGX1jBRgyt1s7+Saag1dBANbnZDHwHq2s3BNh0dAJBfnwjMPlD90u7JIvQCqk/TtzBN
+j0l4DgIcndT09VzAm9ImLjFg/ZKTvqSoRoL0fc0vtIXLM4E2j5+n86Lut7Ejgn65jLz9gmeA8Du
envhN8WjbablY4H3JDZm4yVqGL7jtmmtbTPmN+QEQnq6YSBKWNOEt+m4XxUgcZVu4DlVesvYA4Em
TDyENoD0TmDfAd991qCo3A5j8g00uF+dDvo+IBrx90UMNUY3z40XTCQ/TZS15m3sFKCZcqPpqbm3
FQTf0Bp5g7K4oaAX/Iq6sL0K6zbfemAtGCCD9LnLEga20xwVDFVZFErKRdmBrDXf2X+PR83wbPpt
3O3RujwCwpoBqaAyfx9ygLWb1GuWoKCxON4lC1vKBLoDWDXLBPfwvq/ApTGEV6h4hVfHQJUFr8f+
roeM7RUcAcj5O2j9Gjz/RBFmmBp3Y/d1kradrnM/dhR9+M/QHZx0bSt24FYtSbG0Bi1pNy00+9QV
mt5E8raDenfYo+lN7exwX3Ig4xeJPQ1bU9/EYIX9lGDngdeWP8PoUdHbUND2C/HXsEatRkDmtzC1
j5lXIztdVOssvlyUVut6MCr32QDgBITJdmLKsiN0wfJjYWjWTgKFcImHCjD2yvAeuhCp68a0qy9m
En9J4qH+2aTQu8vcMV6xERDoNq5+dn7zRWpx+aVoyhTSOJn7IE38mGstzi8QqHi9SmOM76/iWEka
oA7Wgv74pWH6K2sMlKaHIzBbxBHzzgxtyJlW5m82mqQoOLzIgMSG7wU5cm8PEImpDjaqMxDmsa0H
skX8sxis/n4w8DjwbcgOtxO4sJZ4SF8B0sh1vKW2RnudD8+9mCBaWll3thydA1Mvqw6wG1sjkynK
2BO/oNg+Au36u3EWjycjU5FpYB1G7nk/qkw/6eAkWU5cx5gt/q+T32Kq1JdPiWhe6B2Z3pbpRVn2
EJvnob4n++B7l5h5wD7k05cuguzAkt6lNLCyWybEzi0n2lLngRye6ghKFZCKMDYJ6oyQnEunWxZy
fU0Btv+UicZaxyWa1Vse5Ws+6dF2SmzrVgPidj4YvhmffG4FfREivUUOChkgt7Qu8SPbkq1H/99G
t5MIwnQdv/QD6EKEnY3bquT4+zWVhgQklwe8NMrPYM91IVFpa4dODU1z2/ij+1yDvOZoe1Dvi5V2
tFFM7rrjoPCfXK0EE1b9s5ZMe1EnXla/nhjgx804BEFsA9XF0siNp8YTYhN33LoMBrQFsjYpDigY
gNEhnPygNqGKkBphuc5rkO9ESqiuVGedB7Q3gDwY6waKfumoG8G/x1AgHdIUbCexil4Wo7O4+FqW
wsd2i51oy9lX8XRnatOJZMiy1JR3ykc7TPK1Jr4tanP65vtP88CHApb70XppIcuwAvFR/BCz0NtK
DxibATSGZzP1k6BruPFUad3XohqhZp6ABw9vdd9B98xWo5qkmb8mAXw7ntHQk4JZU9OfpnGcJ0FW
dZ7UVkhoAW6ihX12TBpbW+fTkK6Rc8qOUTiCpJ08Ikzl6ym5pkxHAsUupgMbUUArVVtlpaERPDEg
vA4tsOTkh2DQ0Are3mtWWq+rmscvshguro1er1U/fO25J36iZeqf2LO9Jzdn4GH2RuuSuXoG3Sce
H/CXrc+ZZGbALc99MFP+nITRblL1IzoMlfSBrYnRN07jnKFcnNnjwaAK1LuYN3fsxfJAI6FDcV5I
f9oRJKgaoVPet8jozQghBR8CJcvfbdwBAwWJUlMwxY1vcwl1ROtR3L+uZ7d4R/cycQL/BtpTdFfb
LBmW3tIfwZIOzI1K0pQWQIGV7YCqTKGj1YEmhdB2ChbblPq3hvbSYNt9SDy/xi5Z10b8DaPNPByH
wrnIoUjRuZv4SBeAOClRB3KAyS5cMbuMd++i8ba8aWXen5dg21XE3ln98C4MQu5JMNpFCy7wZxDE
+Gde1TZbCeQD9j4Ln2vTDG8lx75lA/j91mFgIJtD0HM1rdIk1HB3kcUGeCKIGiz3p9HMa5BZB3Rj
EmS3ZGfdlrkoNoMKJk+YowK30jkAgimfgz/c/Gj1wmQGyBbRlq7YDh1FjxiZJfoy6VQn4sPFRcbB
SC2g+oDNUFNIA+9dXNwbVbyhQDsx0B7EapftTWuYbfMKTNY3LWTarHhV1AXkJgzDukuyqbmxE5Hv
S2bLywQhSGjEpc2XEXKPrhZpP72huXEq030RbjGuaVLhpM3NkBtgHvE7eWFYcp5U6M6Z7ghWKW6Q
I3LmSSFwbXd+KgMTCn2rQnUqOKpTgQ712KyRtPLPzBoM4GrU1v7/sfZly5HyzLZPRASz4Lbm2VUe
231DtNvdzGIUAp7+LCX+jL/++z87dsS+IVAqJarsAqTMlWuBayMC/RVKD0DI+OGHXROYS5qyAt4c
IZ/F52C9iOUW+miQN0Y65w6Y4f4uT2V1Nl0o1Ddm7kJ8BxQoelwPh8LXb9RylYnOwFuS7YSryhPU
UJqEOrgWphu9BPyOBTX/mMXPsnZlCkRSY8ML4jW3sdHsUxOEhPOlkFvCpwGCZkez9UOyC5KkuTQg
VVh7nozXdEcV6rbSY/4AJTfzRK068NszrwR4/9BHB7/S5doF4mKdFP6HDZWrt6DQvOleRFUtP5ej
dUf+dCuCPL5Zh5Gs1vNEMmiuFmSLzzQPgsOg3xhYgiATKFVKxX9lpPHvRibs6nQQ724CsNaTvXEd
tjRqwzzWIe+fzCTatoNnvGbSgJI1r4ctuaVIoWcGNvb12JmH/zbtaGrlwpWg4aJp80Dyg0WwwFoT
1g5Vg8E6d8Z2Qyxk1EwQW//SjFSTKMv0ugrWc28gEZTQ+e8Qr4WnDppChybFt6SmHSFaXrgeChFU
b+IojsioBC5RNfUE2MNG0fRTEymD+JyWbTo1w0Hq57DUfk0zIeNxSUL+g1ph4ziXrtWf2TiOTy1v
2jsNOmLUFxlWdK0z/0J9PZCL13qwwBmAK4JRo7phgbULQLDyFGujBkzRsKG+vDONexeEgTROOKJ+
GNp4SX3lGMaPbv67xC9vKxNg3UXAuweZ8xS0XFl3dBW5E2DD1i4x7RJaOuCLmlxQTVNZjnOjVsIz
ExjA2NhQszOA4eapf6EWDeJYoC8QIOiO1KQpmSduLE0eB0V7knV1eq+pqC0vI3uLBUYHuZuo3Peo
3b+QC5Iy0QUaFPt5QJs3+haFAEBQqEnoIPK4mSYJ86rbW4AuL8Aw4SOVXbqLpPKBZi5tW1uYmhNB
ZKvxV7YYg2uZFcEV1ZLZLoa80UInn8pEmR0vxYV66UDOw4H7oXudnNIaD5cav4Fp3tQHU5LupOFu
HjRfi6vLGAkobP2UOysUXAFD4oe6eXTwx/lcC+QyBlqb2l/e/n08ZGvBEAQvW32biKzbuagWeggj
5z1Kxvwn131kDljxlIMu7W8Oac2e/KEoJwe8eLtdOWDTpWbIsFm6Z+CRWcQuNO25EZZnlmnWi9ls
xiCPX8qqry59HAKnrcyCy2ibAji+QTLKepkHfTSxWk8QyRrH4ji9GXvTxz0SRwXK+yCP9OUgAgDe
om6Ayi86avVupTPIvLMLNjyx1fsrsvimiXVOWhTbIONQw3NsH7KuWbN2GjN5anIsBeM2bN8LxKo0
07Z/N0hjlWxIXp0WQY0M+GzstAW2h1h+H4yyRrGdGh5A7GYaPnp6/YSUR7dOMqz2a4WFcBU+oqlt
vC6ZuFCL6WBTGNu0WRqDAXyH6hWe/OgNQ5TLV04BxJQa+jne93q+0X0wmMagsEYsAIXwnapRySzQ
quAGeUDe3gNXFPYCHTP170I+Un8AbreVafnjkQZmamBLxS1j/1hl8XBgqqyiaj1+cdQZNUM3wH0a
dCdjhNY2WDjAz1gV8kRu5DFqYbFtBchi9wAfiaXn5BUynoM21QYEWVIsYkOXV6PzyguwLxrQrEid
urIs8PsslTjpPyOsMPVvIAQEh3lm/2SN1xzp5STq2L9ABm3bRnjTL2sz7DZg0qtX81JPDXBl1h7J
JEHTt9E9CyBphEebxO2/B1m5B/GO9stwjBOES8fXBswCS4Z6/zvwZmk7R+jdDuWlQG2qQcxB3WKi
V/uxj4q7MbD5Ih14dM5UVWoaAx4tIQk0tT7tTuPwZpXL/MAtcCnOJDOAhULXRxMM7Ko6P1BHhp/X
ushs5PjNAEquQh/OFRjSXsTvUhriJTT7EBy5YEXzK996acD/tUkM2W/ICaytH2NMt7JfjJ92mO1k
xeObqKzowcwtAOMzHfRVdRI/ZE1Rn/DEeaXOMYrKMyiqz7x3s5M1pNkKyrgQWFRNX+ANuKBTOgRa
gkeY6hn6FD0Mwp1KqMddk7Fz3gCJy272wKpLBvzoou18/VtU99qqqEy+p2aKjAXUMeVTaqgtGHC2
iwjMMN+CpOqBrdC9PYu85IiqU3eJ5dBCpE3zPOZhdNa1wQeBLmAAEJJtV1rhhYdCNZVbo9z0sIrO
iFdCEy2skQwDCmsFKpvoQM1PN0PNBrAYuNEIVDDWb6jsAMNWWfzwXcTUVcQ80WsJpJXwLr3PixMq
4tzVpwdSEigBSKRcusojaEEpTx7QJCp+hNXHHOShQXEOXETgSMYDSb9vkUxbjxVqQPqiMu5RSm/c
Z42/qRGlvCOPPE4sIA78foHoFHh2WeKOCzxthj052xYKs5uhBuYKQ2lEreZEOLJe24Uc82Xpapu+
c15NaGrtU9AxLVrFDOOMQXmkJkRqrCdHNB/NsB/iTYxS5VVfNe6u5BAMo726i2+9awoZr2gjT73U
pN367Gy3MjgiqJMsKKvV2i2oghPebeLa0wBSzsWhsS3vqAO1NWXH0gCUXD0yrDSA7JQ6q4c+3g7A
AE0zzQP+nBORIqgSrtIIyx4zA9Atyrv06qd4o/Uju1UBhwkYgmNvet9nU5e4kESwc7kM20wkSxbl
zSrR2nQztctwVJzlsbWf2kaAl29V8AtNUeRueh16gf2hGgy83TR/hhJbkNT1hyw+5qFMT1jtfBxG
LwHY5892VJTdMa+PZKcRbeBboFHViWrGujAFNh+7AILBDLWUVqCZC7I5qgP//mLJAYpa/8H2gTA6
0qhA2kVx/jA6g/PYN4DJDPGdAOXcI1ksbdyDPkJcG2XqLL1aJKVgR/LgyEis6gZKaLVWu1hRoVSy
qcAhRUMjSMkeUIzlL6iJkljj8j9ciVmVuMaAuNTIwvsic1ApPVb5sVWHuLfQFkOUAzM05kc6o+7C
Fj3Iia0evI2fY0Jyp37yLMcSfD5/nlK/VnfVGlJa8dbOwnRFuuH7XFWHlfidrMxal2cBAP7ZybJ0
lemmdezd4lcTpAKlGeLjECa2OJHN9cCv59jZkTpH5SHA1oA42qcL9fSooAOlM3jVcu02p6nGjkVH
fahem8/KchtpBjJRmooOWguKSuVFLXKlgWPUTgOnjNY/c83T/3susn9ecZ7L/OeKNLPJuXVELTYe
n3gYVSkqbwnB6302sd0xn5IWj5W5F8uJr03qRUI8ysz6bDuaPPdmE+zxaju0ZgLEDtmmUw8AlX1i
GAey0YG7JeqZ1QFlBiApfYla7CDA29Ww4UkD/N5LtJeyrYo3bnkvHn4Ib6CCnk6AJ51O/tWlBz17
hlTGQXVzNfJ/mOL/3AcSYKjyAn/32hGOc6p6114Q0UMeZdGmhk7txA5hMSi7lKXuXFp85WfTe4xH
03r526DAM+uJHeI/B/VJab2Elh2fJEfxpci1/kqHNmYZtDKXs2VEIO7qxmpBnkZK9FVXbJa8NLZG
jD2qK43hy9BMLLWgKoJpys4AV4feq6CEuoKK6V2rIDK2aQAiWLLZyFAu6pZxUIPyct2hpn4fsCZ7
HrRxyysToFZl163Un+0yLD7sDIxt+wr4umenwB7y0z77/9teVKhfo+zVlPhS2StQXkKTeZiSZRVo
a0/Crx/n/FnWmdW2c7x+OefPJFKYiMLG3mZOigk7fM1Cuz+SabJHyyJARRnl3EYtSE+RVT7OlxZ4
4GyrKhqW8zR10H2dmjoGI5umpol0UDlfhWsuRwMVgo07IjCYAZJyyUrXXWp1k6MOoA8uUw+eUMMe
dS1PubKRX20GUFAEgmRLM0xjaYLPWSTYfVDQpCb9PGB5Os00m+Y5qzjd4n3DjtQJHNh94mTi1KGM
f9XnDCtutZCZVh548ZWDjdSsMnngmd4V2QCqLtWk5YrDQ+TaZJAeyeZ6IDgAKPyOOic3Na+LVPhm
tnHz9zytNnhfp6VBvoZgViKbFPsoLINo2g6M1tRJh/Zz2qDBVmEosarqW83Zly1WdrSe8ULgIKhJ
6xlqul4nUYiE1MTcpF7UsuF+SU9eiF1PhwribdCPP/wWW6KQ6d0JhOJY41GbKSOd0SEOOCRi03pL
QwOwrOO1oYZQe54hKEDwb3X1/R/2aeYvFxkyP14wj8sNQhzdvmfhg2l3+ncGIVY/cOKfuUi6Zd0n
3gUqwe0JNB4oJxwK/4dRncnBgSrxsmDglK/6sjxz6IisqMPdWtCYeoOyc7VyKxmf/SjML9EI7AFS
W/FP13zsSmP8YaEofQUdW66WzcEWKWLEHhoId+KdO3zPdbtZxKkVXjl37Qt1YAuA2grVoaHEbuoo
NfAvBybqKPrqwIwI1IqOgkD1jbwnm2wdoOyGbrivEBncWKEm74IsMu+MWr81alGbIJVELdlq0UYD
Yz4UgVHQEjJmHhBV2VNRy1zoQk2oOzsHkJ9PneRPdjoMSC0dnNjd/WlX04IdWjsURrv74v9ZP5OO
WnREQc7U+cdwVO8if6zL6ePN9TbkBkgkP45ltp2nNYGpPyeeXFZa059dFwmdHpj8uy7A6xqFZvF9
k/qA/RZQbOhrny8N2yhfWFOjjE/W2XfPAwpASv7TT0GexF3xW9h8laY5g37oPZJBCXYpWbMsfSv4
jdQZYNxZ+tbH76jRq55sIYZ1hEfjqdJ5cTSQXd2Mno1FJcgHFmHutT8tM1xqY5b/Bgf3s3AG+8XX
egT3EXm/uJqu7wsbpfsMe7Jbwr1uKVvd+D7Y3V66RvZbZ+NBDH71HaBNCHSB/ZCJZhHJbnzQTZ5s
A7tKDxVr0jvbi8KV4XfyO5D026FMs1/6EH0TWTI8d7IfsPs0+Mk3hH3CnV2sWceKFyYQDlSuVjvu
Y+ZFx6qOnWUZJgIU2E5zjD1jfGgb4wE8Hc53aDRDzSmw2xP0w8p70LS9kR1fBlGZrpJnDtq6W91E
AFLH3krzUVwHAszwouU8PldGhM2+ZXVvtbN2k5j/BLgGMlnKwWzcYYsaymidmCm/oviFX4sABV4I
OJSI1zv51YD2mrcoc3ziMbsjE2q4NGSmpW9Fi14rdqHWJhupQB/4V2s308viBcLG8mCp997UEaBa
YAyKK7UiNyjOuRmd50FZgbf+EMUg8fyciCNhvMLNlGw0gohgQf0xMfmwyGgWuVf/JLK3UfFxlqkY
jm2+4I6ifJuI36Yj+dDhS7vsw/HYAOsqDO8ACZuF44LFo8isy4RZGCGNgeBAsiGMQ8jN5owCjWfq
JJMbGWfT6j78GyDckSYLnaNWe86S6Cjsov5WxLZxbyJodvqLvav4V3titt+crPnwrwAAWhJ7BX43
3/wgMe/7ENVUUySLB13zwe+KJMiJueAGJUwClarl4F9o6xbcE4F9xR+meOogybRrUcK9aQfL+Dbi
wRsKFr3hFQb6lCbVToNwxjuoVHsgykBBshqJnG7x1KuRTYHAUOiW00hycAIUgdFIC4iKO5FAdJz9
M5KuqTNAFGmkE3n6twbgI3LASg+1F+E6D2v7HgjxZIN/hn+SaQy+YYhX76zGKpEXiCyohQsdetQW
6FUtM/0J6aLNULIxRE1itAZHl/EzsVFZCMRs8uyMulz5pjTvChlq227s2oNbtcMJeXaIj7Oiuq/w
mEd5XsdfsYx4DFKAexfR/ShqMIaVrFSqIvZro+l8+bfPNgrrPz5bWOpfPlusaRDZVbVfVLoV9U2+
bKyoPUzFWaoJQH97oLKvxtTuUUfS7EuZpnKByCoo5Chc59WsWlsxGAMmo4u07drrI22BNDbHrrVl
mx5iZsuoD/BXJ2NTxHhHh85pVCpevTpwobNNE0LsnJX91uoZP2iAhJylK/ozndFBJAUYygLXXc0d
VRW8xY0eLPKa9RsrCa29x8ro3htUSdsAqhIgT04o8SxfyGOwLRP5TesJ1T9yCT328NDjUWLNaf0v
Mf7plJxGOFEKgCWxs5F9hG0/2OgGBHcd5qEGJcjWlYIVN1bTLowWyMAOsKBH1wFE2k7Hb+QW6KA5
dcoSEbgOe404bttLq9y6ELV8avjf3Hrc+VsOKCJkrJh4qvN8i1Ju5PVw521MJxq3uWrKrFwm0A15
SXmlH1LThey4NuqvutP/GhLfuyLR3N+BTRsV68rfMnx32QiGzJWaNhd8S/5Dwj6mLRA33o05KttB
rQ2G3Y0HzNgS2cV4T1tbapZ6kuynja/qRcVG/KWJWGa8TyodmegK1aUeAVfD2OkWhtE5a5/7+skh
tCteEp27QXnG9eOKUKc5hi3iNNloticUmYBeIgdR9QkCnYG5CUsUlReslxvqp4PG4h+JW5rbnpsC
NSw4xDzszkVTFSjlzxwwyHhuvyBjXDQfPpYrxLJsGmR/lTd1CBb24L+E0kJaInkLrXVxFjIAmBD6
UiCVg0SjTIHmR+oep1h5tRswvrULD6HJfkHGWvXQmQekzL6o2N1sLw0T1B9Tr7BWRgmgYY+VgYPX
+LGhGw23UHRuUxv3HJ1G3kNpZQkUzhA3pwNyVJlESPefdgt+IQ5ef7J8GUntMY0NaJYvaa55DISE
EIpXBzNn1truMze7gB6s3ejgAr+URmCddfFkKLgXHchMZ2MkraWbDHwdY6XCsAcJvNMY5ktySck2
+LyGfk9kr+cZ6lh/wu4kAk2fJ/hCgyrZwVcHOgtTp+VgUnBhxH7OX5O1HWsb8F3l5TAbSufNsCMf
MtlO8c9omnJukw81iyJ37OXc4xqsWBkuBCVriYSR5PHHIUE0ska9PNpZ71UgHAp/TbaMesjdqVmx
6XLtN0UgvwQp0ziGyk8E8vQWaPYT9o5fo5l/BDdpsOeET1qsPQMFbZ1NDfyA0ooGKMUPybkaMg7u
JaHdUIRmLqs2MhHjycIFGCP5ex+ma4AUObAfMYRrnCD6JZLqrQjd9ls9IG+vuZF+jwWPB+7JRsf/
sUj3eGl1YMGpUc3P0rWLlyvuB4fjb5HI4TSdapbQDkaNNRVPK1QSqR46uBLIrMF86nrsBtvYRNEe
6DBeAby8QayzfvDG0j+hWLBekl0TIF8s6qi6SwNrvPpOj/WLGhCBKwAZo8I52qgvfvQKyOlKnT+F
xVgvejDynegwSC0/6eow26gppGiWTmZuihGAcMmbc+OGxZMPFOx94wVL3awj4FpWtcuzJ6dviydE
XgFvLMU9OYZFdgFKyrujVp3U7z2vhmkS6NWBVjWLcB+qOQu1ocWDSO6pmY3OuAIWyN5Ss/VKpAcR
4N5Qc4iDBrux2ltZ6qLgCo33yG5YS+pFJl47VAXoLajXc7v43LZYoVKv3pv1HUIGN+rE0jVelM6g
73JNs0awLac1CjLqQ4vFAUJJeRqc8dsKznSmyfIb+LLlzjQKZ1yYVdAhAD+ACd7IsTHMocyszugQ
QhXgEMQ4zM2/+c3DaAS50LC5+b+far7kH1P98Qnma/zhRx2skWLfGQ9BBJFlDSohxYJO5wOIP5xV
YZX9AkIJ2XHuYDEo6asi/2cIteduT804N+nszwtkLTKSBgPL4f9/mqj6/GB0Ffokk3G+KhndurKL
hWsbt1HE2LupDzEPoebkQqc0pCyTFyhvVnvNiotrC2lIB6mgE1eMnXQoBwcoEC0ol4NpfdgknSXp
RoOo0XlQdwCw0aLZ1CJFrcTnWBpRJEDL9cw8z/ZRR+32mOFJRFedOwbQ60hXphfuRViZi6hz12kZ
+8vpip8TI0qFwm1weEu6diY4dsmVkaymqWhwJF4zJqO7aapMGOU6irVqcvE1/2KBhGgLhglxcIUu
DtMZy7qPs7/YyKX3bJbhxsY4OvDPs9nmqmnmWaljtlVgCV0mNu540Lv592XHwE0VgUmdmoGT+vfC
hIS2TM27SHlUkFfbRa3TLamzsj3/vkC8Ja+kfp4GSQGlQBTxIPIFiCgXDb/zLOsCmpTqvRydi+bq
5bst2CViOOGweEHSnFicgZvJ14M9q/snAqQTDD1UWHREAib7bCIPsufVeIcq84U+YEOQOckVBHr2
LYkTdsEDaU0tOmgj2Jwzq33vhjBFpq8FIq/0q2bpuQFYDFgeHuvMVvv5yn1tP8/SxPiw0VmX2e5r
FA3ZQi9y9jr1hlvd8B9SIdKb4zjpDbzX7qlpxyOZIA6R3loA8e8CPMugmteHS3LrulsEMqYredGh
rZtdahXyTK0+TtJbzYuXgnEwaaiZydQ34KxwNTPcz7ausOqll+jpllyoIxM5ii4KFPGQjeaMKsiJ
hq2druarhkxY27QHA/U8X2hl5p4ZPfBahocPnBSjd7Td9kbD6CsBF1FB5rT8MrtRgYY3mT7C/BVS
7Cgl2L8us4kH9bX3WXSaP5lgQbwwQJOImlT8wci3cetgoWku+/KtKjMAjNQEXRW50MEfwQHSGI0x
fSualHU+RPfyXCzny+ot93ZaBdz6/E27utMOuie/zX84BEjB+y+y/fzpeu74d0X4SnNN/0O/L1XU
dbibmmNpH8CwIVUxjdwzEyIJWpH3P5KmfTSzPH1MINl4YLoOhK6yQ8/O0or2MmIdDvCn12xaUBnt
vby0nwSI7shJd01j2bp6fY4tR1tpTpEvBAT4HrreeJbtwM9StdzSHzfAioA5ufKNh9rt66sH0qvW
S40HMnUGqL3CPIyPZOu7sNzlcaEvpwGOGT70xiYQwgATJyB6WFd3yZ4mByduekBUxFhQkwb4+LFo
rtHfyNSNCCVmfVdvaXJUm+SnxOK/qJM+rhYbR6Rww7vp6q0lgTaL3TVN5rFUXnS7vJA/Hfwk+VGk
zDhRq8fycBswswOdCL7QqPXhDUiVFXWSqYBE5sKug/5AzXQsrR2LEawjF/oIEpVx+vhABo1B48Wv
Rn1HHwC0HvohFD22kthTyfhFj63uNtpMXMtRvgfS979B2n1YQxFw2IU9mpHQViDdAkYz8f1TWedQ
4EMF9TfwFNqgxM3bY9nFgK6Zt8ncQYFPVBX4QhCjWX7suEGhtptwejM2P0Xq49jxcvEFqGclDcTE
Detew8cuw+CF8tehzt9EI4rHEkm2nWgg8YMorf+oHCi1jTXgm9181xDkfEscACBTaf9OreyuzQbz
VSTtAD1Qk99cK+62XmX2h6ByU8QpUh2sgXb/mA5QxuUQ6PyphkOj1P4dYzjLEQzGTzTYBFaGn0am
oyRB1ZHHngZmCyNF8VkW9c/QqACXM+yzm1TV55nPkEZEQG1yc1F7T26ojviYbVBu82xx8jMgogNI
Hg+g+UZ5h7bIh/ecRUCX+uYLZIcrgBKNfNf0bfpcdfaJlUb0hnqebFkCHn0RzNTPhTEgtWYN8dvn
SJlBjIJGFm4I2LZl6SstSZAgCnn2TGc8dNPpTP7F9je/UDd0PDfL7EueTXOt4QhmsN2XrN6UY3OG
B80Z3T2l16ZehizZ2tEqlJl85ujImWbJqmZH9j7JFnxEYvdSdmW5dUE/8GLm5cRn5WaesU4tr94D
hQRx3qyY+KywloY9aUGgbfras/L3ECdDlRpgCg4JiJulNNcKO7+MXB882FWU/pe2XCZiEcQiOPop
ZEcAlUmLSz46SLgYckUdyBMWlxgagtYqGfsVMFTBcXYLBifaDGHGlr2Nak4JoMZR5F33GEmTr8FS
1m+m5ggiNtut8ZFM1j0KaYwgcM1O1EkHyUAYhqKuG7Votj41PmazDfkxW2hp4aYTvEXEyzPTBXFm
QX7oJD2jvlCr0bNml/h5vaQmHRDkBTFn2FzsygdgU3k0IBBb2kpKhGx/mWPyUAP+PcffrmJV0H4t
O3BPRoNdPmipcSRuhgDqpLsUtVbrXt0U0OiLVSxa3lUQ7X6w5XjUIf66xsORHaMmjJatN9qnJi2s
Zx106RNtneDFASyU5SoEau4buQVZZZ8MPdx6ZtGhqN59ozumaSBcUSFmcWt1vT22Yeet9DCN30R+
LirL/96loF0d2zE+6HnGH9RA6q/TAho6JuBCVpy6+zTDPG5juu8hAj5R1Mo3ZEvlsrP96Jp6hgEx
1xEso1YxQkQ5/fB1oMgiIMfIVwaSpx0YesH9Yeurns4sbFUlFx7CBTibetWZFf1w2h4q7h7KhNQB
pJgi3DYA9G6d1kZSVuBJ1GIZAX5/Nm59PGduFUNqXfGlTf+MqB1WjYugK/0vs6hLblCWUxpcV8fX
ne8ZuHYhpii/m2OvL0WaSGjphXLXup2205HpvJMoCV8iLze+Vn1/Ig5tn4O9My7kd73KIAeJ+gtN
JvkjR+k9SrdxFtYlZEPxSH7UEvFhm3vpjOt6s5a8BjOQjQclSjTyA33kwM2yk1vVP6ZPrL6KW4Ls
izzySOygWJA8+Xl5KgrNf0xA+HTAE0XdhXL4ruyZjreFGUX2wWWgSvm3fUQiY1EYTbXD468/Y8Hf
n0fHldCHtottapbxotJ7iBBQD4vicdFWTrQt5ABdMw06CJ6vglqqOdtYmg07YNvqW6cODYj1kb2A
jZrUMduKhjWbKjC7JaHcCO+GPfCN2W6wJ6TbbNdYMm51YIcXGdG0zspWvlXfkFtr1lzg6RFqhnnH
U0dbx+osdIePM7L9rRfAUtDnACu5TfDrOXhIHWyakZVPdc3fLUQZ3+Oq2SAQJ78beZCugJ8aLsLz
ENkzimbDM+YuTT5qi8DLjZNHjAgUKKa2g4gc1jnhgUx0YCqKTGdIU0DLtRwhRAvw6iZhAtXKquCO
QFxkAwEA9G8s94xATnHx1eOXC/PVhLLcLrEdPJJLrU/3tq7hLVGl0EDvmtCGmI6RvAe4KzzTdX6U
fpSsDMfJL36qe8doLJp1L7hArTfqxaHm+W43+e+h6NpHL4rbbRAU+T7MHSilqcnIY7SguB43zg+E
9pNVwEa+Yro37EAhSBh1OvicV+uAOeaamhLFe/fuh4NtOVs3zwEXH9qHkQco7U/jfI+cBgoMofBw
gzLIh61iZy1I9jxy13/TrAgsvGpV56hS8YxH+gqQRak9ILqGv4KMw3JFtf8pUlc75HpNvMKg8gQi
xfoWIRgz2ahJHUC3tztrqTEQIHR2Zz6hDLw72GapuKk9hA9rSEPMTRcEivi7WufECoGQ9lx/mSqG
cUi1PrtNHT4wp81O3ZAGS2L0dv+xi8LKToWlNJcQgV+DyzeDKGG5wG1rvIFvQwDzb2ZXJtwBXC/4
R2RO3D3oXg3CIfWoHaIP3y4Co7Fliug+MkBeLQIksrA3HL/bOpR5ejG8QC7mw05ADHBkTnbyH3kS
rENtRI1B26Y7W8bRBkkO5PW8Ec9F5MrBboOikDTLdkaat9/II2pje5tAnG+BxVa+nKjnW03vt39t
E/E88mWoknE8f2e6oIaL3AbqZ/QnFfXXJvUi4i/39PevYvkfvX+MnZ07NVXlaWI7huNBDki6Qgq9
OvaIAGx4bVgPHJAwyBzz8b0I7speBr+ssfptOZ73JDIDO8uwD05AgdfTGJGX2poPqFSi+00f7Hqb
aFGB2JNaAwm14JHqkPmjtdT1H3PN9FxXXYJMYp9XEPexUXkt3byBQPEgPiqxZz9oMmBt3uVPtt7o
+J3KGtw0ubXJHICL47QqzyiC52vAnqrnmhk/qbRRc3/isZW+z2P0eIxWWuC8Chf/TKpaA8K42sxN
v+mrDeSRo03GwvDkDCi9cvoXQr8XRQdpuigYLp7tyZMpsJGJq8D40aSTg9U/6L2xQLagAkIEt0SB
FSbCwnZ5IhmaXDUd1aReq0NtJ/Vir2g+Ue/fxqZuhMxFzkGgqvELlglYV0KA1qx671gJHUtNZZe1
C8KAoX2thFdYv0XKvHvo0a7AcBvmtyhUBQwiPoGp27F/ctQQr0CrYd9pJVT/Bo2lT2FW1GsoSY1n
lHxlB7dM3e1YFtbVSkpn2Tlu9NqZ/D7PCvs3CvuBb/TFe1T9M5xFAvCNLjVB5I93BfgRfIRi/Pzk
tF0A9ED/TLc/2U2bu1tW1pP6kD+Y+RW13UfOIYw0CxLlZdRuHRGBDHeEbtHcYZQ2BD+0KxhswERV
ArWP4MqicmJ5pGY7FB9NKj3E2+Fr7/DvJvUmOsrD/uvYYgRGp+L5CtS2J6dhfO+rBRbQiFBk86o8
OlObDsolKEa+T1IWnwwsPonPIBHyV+AU0dWVvX2vj+mFyBAsLq0tYKPJhryGfPyFKr3wirXt5EVm
c7Dg1WfwUivXz7nAXzF58aZ0N8JrrDUilAAI97X+ElvghsN9Hdx41ICPGw//M2pkkIMKughBF2md
R0DFIY7YWPdt0bTLwuD9t8S3fnQ+S3+ZVYvhKg/lZBW2Snr67voQWu1DR4cgW4h7OmzAjSIHpEk6
Iz4HhvYj0wJ7WlB2qZGfiiT6Qcs02iB4qHJdeFaXHmix5tv4DaIYvlwTmxfxeok+yM5ajVeFYv4i
e9sLlHYouy295exKdsh0Zngx+NUChL3jFkUz+QuDvDg3vOgtD1AGzcDFdkmySF48FFADatBGbwmk
ARwd3Bsmi4Ptv0emRjxeeW698P9H2Zc1t61ra/6VU+e5WQ2QAIeuvv2gWZZl2bKd2H5hJTs7JDjP
06/vD4vekaOcm9TdtYtFAIuUInMA1voGzGyOkGDKjpj1ZkesQKKdHIxPrqXUwYrUJjDT8jFJou7e
jh0AWno4gw7IuSwrn7EdjRqdbG6DwH2bR9lof6tB/jhgcoRViy0MWF4iQ0axtIFw3Ub2mXGilio9
e/Xvf/3v//d//xr+T/B3fg8YaZBn/8ra9D5XWVP/179t9u9/FXP3/tt//Vt4ruVKKaBhIT2oj9i2
i/G/vpxRBEc0/19hA70xuBGZj6LO68fGXMGAIP0WZX4AblpQInXriZ3laVUFMOnPTTyChtu2zjeU
zlE+z/7qjNW8jg36MD6AsbKNaYbVS9ntADWTyZ09henWJV052KWKRTiWaju7DMaq+akNHvFdCCDM
ZZoRxTJaoRqTwiAEykS0CWL/Yx8Fl2myYrjGb2BPDPSs3sgsHY6W3gxRU21yPPSgyPTPaFK1LxDT
T3eyY5ixy9SugEdyuzmEjqVgOgHcFNji9z+9MH/96W1b2LiypEQN2hY///SQx8uNvnbsx6ZX4w5F
4ACoKT6tU2GUr1WMoomeTvQTeNClK6p7irDBeQJVmwEm9p+jqsw3btLQ/XCenmmZDWtoYVZs3EhZ
h6+JqsxVZMX90YEl5qEsoJMxojb1aYLoM35e+5sOhf40MN46lPlwGgmS8ZZuM16NpzaMrBshTDxz
QWlw/nBduvbPP47DpGkLXJowtrNNU1r6x/twXTa2wh8FlMO/QCNccY4y8qLVbJhJU2Bs7oIHo5ul
9OEYWUXTCjqsiKHhq8DIDWF4N4dT0KDPQZGXcDolNemU0AA/JaYFzW8kBO+UsApz0fgJmMkH6pl6
a7yLqdspYLEW9GxYJFNdmovLOKb07cJxEpBtuRrv5uH3swCoAqPYCubIebCepe1JCYtHeZmuaJc2
tZH4oEutqUHi9x+CL2GkkxUy1zsYyfqDVNa8C7VXWNrBDHtDXll1lo2bAvoo1/6/0gnUMLttub1z
W6B8tP/gsUUHz25bXvN+Bmp6hfRufn93cOuXK8ACT1zfHy5KXJYn9JPrwxUQwrgB6FVWfYubbILo
kFOAABiOxjFxy3us37o9teYuh8PlocracRVYrnYqobaOpvEoBmO3d6r9mLnG0UpD2UEHK/9wGhqg
WGWb8BnOwQf3iwpyTvlkvEpMdHLYKAULiASNDRIwcK+7H8wM0Fy/CJZJk7FHFk7DOoOSjXY7B15K
ZeXetUPrGBvIFPI+qh6tFOpZYx0Gb/qMIdRq9BmFH8Rn1wqrrTAKiJ70JdzrQSgvB53whZjJegLw
9IYntn9PEUll93dJBHAyqid89m4gKwenhmgaZFchiCgtWCW2DSwcaOQSmJttsrLgXLLEZAOOvZDp
md/JOiVn9q25Uh7qLtT3I6IZynjFB/9MEoIS8y9UVuAncaFqKSRfId2UR6tZmhDZy/f2hVxFfQbK
GKvLgv1yrjSDDy8KBkgwAZqESUG4JuJ0q03qLhTqQmbywMtgfdVPETSoj3R+0LNpjzjalT7yx2kv
/XSkqYb5tBc699Vn/jht7eW7P1ztwvrleecxrFOFJ/HC9Sz36mpHSTeSXtEYX+M6Xs86NQDplisO
FZBZosbUsjUkVuPiHXDnvlGHyqDstSBJGyyAylU8IZ1MUdRHe5Oahrvurw+qOPO5fj7//KEoEX93
8MiLB+j+pXrTOeeQifKefJpp02ePl57ATeP7AvKcrQkgLWzWIIgI1TUDbrc17Eu2gQ9JT0jiRwfI
j5YLGh241unEAQJl7vkAW1U4oAeJt66zram5JYYXtyu8IfIdNaEv0a5gxpDviHkSgoU4j3Kt53wZ
JdYKjTIdfHUsHDaz5xyc8z10u7/7eqkRahdU2hhB920qYr6nFg1qIbB9ZFbfU41vAAdyWg2eaeFf
kgL6t0EyY9WpGFToro4BwhjlqRxZC86gLNay9gPY/RmYAYbWC4DhqyAooaQwQKoHz5bwsdPccx7D
rjhojBN1DQqK4CErkHmAivS+alF0QKpWA8QUUn5afKfErG42DC5kECy4PSX7y8AQe+JYGhN8IBB2
6aeTtA3c9C4DWdYBdERZMOWL6dBV5QnOnv2ZR0V+z7BgJjXDsQP0yeFy3JLsoN/mJxtg4DM4DX+4
Dxzv6jbg3GIC2gqAQEruWddzIlR93YqV0/AVfgIVihHZALU3GKjJ4xBaD7lMAXVxGvHd6kJvFjfh
TgZ4gAOk76T1UmjTFU92NpVnapgK141wHH9DTdBzJZRN5QO1ZgUV5X+Pk7I9mB08CtwS5GHythqR
Bs373gDHC05X0pxwpyWuF27CLomXlziLRrzWX5cepDiTG0rHpB4cieIiQZ6N1v4/N70RvJTGKTbc
MeXRSvLHSovz06aIYZrYVQW8oNHlQ19ynVgOlmZQN32EmIl9iUfxzlp24MvfiGiwVrQH7Xn3qRyR
P9H8QOoXYyxuQKJyn4Blu+63eoa3YYS6TY/Sh7/9w6NN6iXEhyWGw7mN5LPFbM8VlpDXf1PUUOtm
rO38az327gqmDdW+gUlXRHrzpF5POvO0l8dZvUdO4C63WC1vKFg3097HHN2zzglLnKOXq3RXeF54
0xh9ekSW2147mOc/Qt4FUE+l0i9OOgBognUpnA/BBUAe4pszjtEiA5fUrNwCDslApUdIxq6FgxcS
yt6wNyb0eobssYeKSAs48iLszFj9bWaqWWWgYMM35x/9ONqjEjXSv+8actSn69SMDwG0HzwOJ3I/
gPZTZ+8B79iRVosFudXVWAi5J2GXxnZvfdMrzm0y9ueo8Q94BMafCufkwH75Fl8lvqU92rhTBa58
1EESqU74jvoqr6vXphmw7buCMCufIF/pbw0YTt76OnVu6Dz7pUl9LuXU/4mdw/QBtlGsfWQ293UR
jIfLZuqK8ZAm6S5NG3NnWQFg5pfRue3ABYfb/rSXEUS+J7tftRn88Szdoq4Gb50D07IWugvPmPf+
LmcKtgoMxMIffRTS19Ebb8d6C1WypvoaQSZq3UN1TtttGoukGIPX1MqQfrDVeMjHNPvMq2juz5GT
349hBEnOOAhfrbxWi9Tm3kmkmf3ARfNs637pOtEmhovmNjPAzM3NMUTq0wc3Fl7DQ28/Zlau4CS1
IUscUXNqEI1CQBJQj1Aj0WEQW7mEBWpTRl64/v0tZTH5yy2FZ6Nj2nBbwUrpl1X7YPVQqcwm6ytU
feu9I6DMQRsDqegN8MTN4tInUMXroHBdvcdkSQJYMBa8P46i2KsmxUs2wgcxxT/JKZvH0IBwX6RN
62gzSrYUAjORS5cNmsZiBFNpV5rQUaWB0LLhocdqd0l9Vh/zlUSGBrI8oBgXoKHs+VB6T3DNhkWG
BZU4ahaTqHZx44aYdWIUAHTrwPMCvAvdbF3JTx0TR2rFqM08BXI+kHpSu9O6bc594CmolKTZIbWn
YNeKwV+QoiKpLF71zbn3n+MufYZsfHjmaOfYq+Nayx0PskfZHOo+r22cxp/gnGCsuQl4sTlCSNue
WLdKZAyixhTsGW/tbz+HwrS1PQgdKmH0sFLD0G/dKnSWft6Fd67elEzmt9COgWoFhLlsWaZIfOsB
aiN7eIe5vtgblQkFfOrzOhneVUbcLAE1z4Cv/HFcCcbRNnGN+rYMod9rTc3b5HjsU2RjmiZSFHSo
WRU9HOBjWKtSszYTtbbc3t/OwYkPPXIAwg/UDIwSzJawPdlBxT+FEGpyLfl362vfB2nJx1GWCilS
/kJvMeqShXfA8kadnNxzboNYnAUhLWjeDcVXtgCDYthcJuqXST2NmlCK3VxN1w3Qq/cDTGNvvMnH
06dpx+imVKC4DixdRCZMMYuxPlh6E6RFfaDmlMc5nnbe6tJFexRGEdSkDWuc+uD7vN7Cp0JB9r11
t6YPWkWeK/Vi5zksWKZxOsZ94H/yxlPodOqF+RAsm/wsW1LT9FKxcmyGSp4ezZsM6Cbun6E+9OrX
9peYj0gh2kBueWGePkPICTBMyGxTv9L9pmD/sd8JGaySNZh8GEsfeh3wv6QmNAggqFt46NMD1Lzq
a6dmV0xsb9TMOvosBPnBjNmCmpeNp0ffQ2S6gC692lIzwNJ3nKOr0oyOIAn5RYmCnxeV62AQcOid
LPc4YBW2CPq+fMVacloqkDAPXdT7z0Xr42ZX5auIIVMdmUmDkjIrXktTHKGR0z66IvTmwycddnV4
CvAZ9WOqJNZSRbcK9S0QEGR9pg0gxdEiAgHmhpqYCfBTPXH8HRAxZk4D7W/MEt02iIGufVbEZ0MO
CouDGnLgg4LIRxe56T31SZtHJxPybm0O2tslLJMvcY+VzyIsDA86T+fZz42DkbqKTUttpFYoY14J
uXIwtrW5m9/Zp9+/Ibi8Si7i3cBdz/ZspPakLbGqxBvkQ/bESY2s7LKueCt80S1TzL8AiVFaYJRk
Rud9khftnIItzRAIvXcFUgqgoXlTSVT5e1QwweyFMkSaJWtaVEGUt9y6uDbXtOTyc7vY5kadrGlB
ZqP4No9GXZo/eLhVma48h9pdkfYA03uunFbtL/0FcApzRP/PIMWPP+jj1PRYD+enGjBrGDlmsXqO
owG1pnR6MXmCewr8c2Q4oG7l9dOw8NgQ3sVeP4cZkAI/poNhLmnCg9kF2/iSA82gZ0PUd5kJ0azp
0rwEX02nrpqXM+M9pRZXJzWH7raxIvfkwerW0SXqVPUP3Ij7z6KS5VpECSjWBgCDMMIL1wYUxUA5
rO7gHTJ+gXUzwABZ0ARnH+/SBYfyy0lIzH17k93grQ3Xk1oC8jfCjYuaFGZ6AUS/eQfSlT+iOqKG
9P5yLaOK+9wVA7uZL2YLYjM7aM+V0HTF5U6bRu+Fdv4M5xx2c+m/xNI555sGiNz5fBEo+JASD6sl
FqnxGfroHLZj4HsVnozOtDEhDT+lYjxQy++5e+/HL9SgY0LHN/dWA3D3pe/qPEMGbObvbyBpXk+x
AEWAy4j0ODctnYS+ys7HQ1zD4zkv3kDHSm8uYnZDDXsB8AW9FfRBwDe60rS7DNMAnF9e61oUB1po
Nt6ptYPuTI24ghEsxLbDLTUNUEDhwj2c50VuHLO/yxxW8h0o3LuRS7WEorbsV5HXBiurRCW3r0Z7
V0btZ4WlD1CBUAAg0V1JcrztZH12MxHdXIR4o9Hgt8wvt6TAO8EDe5FAubSFDnKBJ2AOb91F5nvi
wQ2nNX0p2CNDPxEFZ5iCYXHt520IcLNYklIpRVQAtS5zyGwCTwEx09Kx3ZteJ3qoyS1Y6ZQxSAWJ
mCD/JsC3xGzpzi7G8W4q4finwe39OmiNZhmCKGivaKg22JtXuGI3egEosfDWBBEw61bBMPAzwCjd
akJy5xxAJ3A16L1I9+XQADoaNG13Yu7hHan4jZmE92SXdDFUon4s+u7J5QgmGvBjjryDi7rd/WR0
r/ToqPNg2nSFkW551QeHtonsfZj5D00y1MdKP7YbM4v3IVQLFoTboY2R+g8wR6iP1LpEVFrWko76
cQ6KUJCVW1i44xeX5yI97EjZovG/XXVT0+kgWYBUFTUuj0x6jNKY3367PFNprxTHrnYrG2YsIPy5
UQyWKJbPWDe6OxsklSPjeboJ3GRAvi9U+FFBYm8Brluk0If6UqbNvZcI/7vdfO2yEQAEA4yd3J7M
b3XD3+Dumb0GsR0sM+S7b2DEGK1AcnSOoxk5x8hpnKOSNSxyefzgxpk1rULdRwOwFQI0CFo3zNAL
8CGIlllnAtn+IzU3ZMkm9yAhHoQPqBmLv37sJEE098B75zLUcOdkhJCkt1niHo2wbqdFXyG12Eqj
wlIEnWCi4kuUjV9sst5RDyqS0DphA8yz2wYul7WQwcpgsacJv/UZT5/qIRpPiQHDX2+St5fnn4Nf
Y4P5XrqcH30dokPXWDs8Cva9ipMnxL9wX7RfW2Wni44j1w8V1RqkB+i2A9VZvjnA+FJE3kJUsKmq
+JiixHoHV/ViGUPPBLLaOV66rgdlCaxcD5XeUPOyqUq27a0k3F+6Wjvut0DFq+kTr+p2i/LOGsm3
8M5UEWRZHcu6d+HvhiXV5Gw7RwCnnrtRtwlLmy1pGP4dUBofwggrD8h4qDLauiqBdCQkHLZRUk03
oB1mtwnYoJuWV7h4BBi8tfSdz6Uj/xommf1dAG3heIDPLKZgBM+kGr7GhoKnNAhMqxFJcfA88uox
hww41GbhaVW7JXyAWrUGAyHe0CDEr2GhY3gbGqSugMOKpkFCck9NgyX9QQbAAad93EA8uU+ek8hK
jlNZZKtCgrO/KWuWrlWK4l+YoHbIhI2KIe1SJ21iPTzvMZiigByLUuMlhpp43NpbVwzGTewDeL0Y
RKVuQhW9wMTVO8Hd3oNyE/agrGcsWVyAIqGbfZwPO7+CmS1WL84y9hUeK794XgRws1xmSPGUcKGd
Pk2AuuLCNaMzbQLjufVL/95A0vncyGw48LF6u4xblXDXfTGYK+ozWf3FzYcIEwWnH4dtMir4bQfF
lwbl7pVnm/mt6plzx/nYL4k/8R8iCiD3N30hXiwsz84B8p9gFpjP1Ipk8KGlxzDTsOaxnBvrS0uP
jbYd/50iiXtI8ja6b+txOd9vZYKkP2iIcp6ut1BKPsN+8OBDmBY3KaxiteuYhKB7BYXyJ9+ouzPj
2Z48ykQmh9vSSkDF0VFR0TvbqAyLNY0mEWRnwrrg8MSAmimdGs5HyT1vUA//sTjo+i7fVn70/g0g
MpFuG1DiIJrqQoRzMs9t6oABlI0wZOtsVPo4PNzOtEG57G4ocrlu/PokSemgqlEPBioUyXs9rZw7
k1HmW6irxSs/iPAKsyH7CXp1Bq1s6N1A8qo/ReGeei7dl9BQy+DQAAxjBx3KgK7edoUlxQ6sJXON
HHm98Gw7+btWGwJbOymwV9xummeZeGzd83a6HaB0dXBgqQwd78ok3dnxzUqUpuJ3zywA/7gL3A/9
YrCiYz7lX9Mgtc54+SxZYnlPlGmBSM7SgwXimVqR77zwzvfnvIyJJOiya8v8hga7oIFpONSQttRU
lt1sI+UAXKDPZo8Q+XdMw1lI1683HbwZkdL0UCr0K3nLBCorQPLZC0Ls4N576HgcPAsLL7AC8r0b
QMrL46h9abCa3taVAZGmxEqhsJW0j/4EEZY2HMddpOzunExuu6CQKEa2RWG2kfQG/iJd2BwnM+3+
kAMX/2Ey6TDH4a4lcElZ/Go1ZvljFnCvSN5gL7mwO6h9cm2OHDdmfFPUAPrDY7c5U1/h1BwP/aTd
UpMGJgvKgz8fNRh8B7GyxniUNuhI09IdvDSGwOplB6V18MxZYK6RjUJF2LGa+kAbP5XlJpfsy2QY
9SELHJD2TLh6Q3sWGwqhJswgcBztXg7+cAydZxir199PvjnV9nMCKxEqyTEdvIdM7kKwS9jeL79X
XbEaGqtW/2p2WbpJAw4ZLj2f4HpDe0WY4LWuWHOulBMBv4YBpScVfSkxgDpADakTK1pQJ0Q9XQg9
Wc5t3DlYAuUBFqM2P13tdWYCwR49CtuQ973/eVxvAkgkYSNHdUrZZe4iFEis0bKYmoGI4gOtoakZ
iyH60KTRS/Dl2Cbv3MVV8KUZAEqGt5kBYYSBO7dunucnd4x3qSZB0Ab5emuZegAPIgELjsfkZScb
BCFhsvIrAEfGQsmseRijztwVMRaRoStirAssC/5Hnf0t9hc1/trf7LgF0ywZopuC45EMgkUBjGGS
vQQjHvlGOPAtNbPBeTJA0wXbD8W4kFl3kG9KX1SS1zvoXTTruRlN08Lu/RGszW78BIZklE7ZS59k
2cESrr6ycWqjSdUqd1l9Q6PwHoAeVVY9K8UGLCfwDehkLIU1JH2DuSm8J2g7ZA+tl5XnupN3kLWW
a9i+qX0bJHxVDVCgSZPCv1fR2AKrDLUp3ByvCpjZR4tBAMNWPNzUMqreXOer0UCm6upAv+Wff3/9
E7jpcvlLMMSRtkFJ0rJs4F7Q/jl504/IY1WTjHejD9UxubTgD95N4bZwoO0BLKNz7jG/ga8ltI/6
Nr4H/7r6dInwDTGBqmAOC6Qgi5vRhKoOUspJvgzhdZi0eQBBwjx8lCwtb3o9Sk3aBOAkjZiF34aY
KD5ejs96GUOykvOvrD/8/p9r6qX0z/9cwQD2MW1XmI6D7NzP/1yU2dIRpIpgB5grkhtWsZzBgYCZ
e0czyMChgZx3pTfxFNSwpER/h9JEJuGVuIht1CWCtoNHDHOAoA5MazsCGhWuIYX4U/syTvJkbrX8
/b/Eu0JxoMDJwFXGgxX5a2xt/R74kHXrcf24EHzNHmdqiV1IuMnk4hN49flDIMbuAQYzzwTiVXVm
bAioS00dBZGx7GEsgnJnht4XMJfbNR7hGbw+AadFocdfAUnYvJhtdaS0EaDc5yxi+WdpFO0a8x6E
jrk41M59aOTVPcq/G8jMyMc8t+Vj2eDLdFHsH6ivNoN42xRwLaZROqACTEwaDQzhowQYqEqJFfzh
0yUoldF+cjL5aPsZhPoHH05PyD5Vy9pHiT5sHoOYycerWMHva9vcuz3bXRFSuE7nmS1AY3qw1Em/
qQugqd2DqgfSBrvlQv1d9V761OgN+K1FJSPYVqKR4g2+6CCYf5N6RfZkYt2xMfiUr2mUju77ZD46
h+X8aWbJisJka1M0MTTXkvpEmw6pfGCJebOhgdJk4R9wjOJnQINkzOX4XyKFhLsZd/QVjhF4WHOE
AVrwKAGsXlgVnlY9D/mS1PFV+Yl7tfmFqAPC6IbbQPrDnRF6IBYYVbiwo/jYBW2J5FhRoKoMsbtD
ELn/7FbU2+gABem6JaQioxUF0UE0QM3/tm8+WcBif1vXLooYo+UmO6efOJZHLqaJek8MsVUuMjXq
tA4r2U640f4y/EvM3CGq9k/TqJ/ByvrHhG2hLZjteibsU72raVQcVgz5XeafHaTZXgEw8xZcJu09
1lkepEpTvu4SZCJyJnHrw5+AIqoqhLZ8L3r4ssMuHeIXhQvHjK7Y1WDHYy13rDQm+MMG0tjHrk3y
IwKom7sMVEkeYp4WTNmywmPwiJdm+sC9GBUgTR2kAZYa7wPQFEDe1/XHN0O02TIqCjiw+V7yYOMJ
/oeHjvPz4xO/Ct4VTDrchFE81stXvwp4ACLImsQ+s7yMj5YNWB4ygDFWHg6ejpTjCmxkZIbiQSGl
uiKgBW1UXg3HC/iCGyXsHNzGXtGA74xQbxvsZlVXkXHA6qNekoBdLmEq1RfQBpFa5y4Ktk5bOJ8v
UbUNTTWHleD0a0Jj4UewclJGsKNmq/t6F7ra4Wj90kdxhSZIzsE6jvpG5K8OgTBeCRWzcIJJPOIx
DICMiZxRI+1yTyOqnKq9X/VqSaMfoj1RY3lUCO82bE19CYxvuJyKTWTW0y6TfQEBA3PB8sHGMwJU
2DX08lz7DRB6SMhKd9HV3vBI07YC9hkQHAG/RwPV9Fg/FuNj0oBM2ql1GGRIIvXc3/dVVNy1jWrO
4QRgh5s6L0nWNmfqygG4XiVg3gOniQga4AmEvxn/8vtrxJS/3Doe5koeFiCOJwW4Y1f4wtFjAGmP
FqZhISoSAJR9jupKfc16SOX5g80AbasUROUgWwlX2PArliELqNL4rwXEEDax4XR71NXU089HelXH
QLsZb73UQNJQL79t4FzBpITJOjVdNa3Dop0eu9CBF1aQbRT8qz8XuZEfYW6OiYlughfT7FxHe7Pp
ZlrBMrt05bCjJuSx309JTaSR1goCaWvXwlVOOtbKN+u1muzmg2EIPE6A56+qWe4aWOxpj2kSUMJk
GCJT2B9lleSzYUhaVPnJt+QHw5AiGOp126ft/BH0OSPkpKFWasbOq2k67YON/MYp7uDaMEB6+tVq
zWlpM5beQlfHeeJBuffDgr8WVtFs8CT1txQWRQW8NqHQ0DcuVLqwgAeXG4fbovlyOa0VTOAt68Pp
tAWmbSCQF7d1KyaoHebjeiy78ClQuQBCDhzTyqn3wBYD8jQYSC+hHP0NoP9skU6l/xx3k7nyjSE5
ZVA03LV5Z+7pTBIV8g9n6lkanL1igKUGMG+dPyxNv7RAqQYo7oJ4k1UzrmtUMpdAH76j5egAihtw
lMWYNZ/DVdu2zOqTG4D3l4k2fYuhvzTy3P+7iZqDHCbvFdJ79jJyxhCqv4G9c5qK7wYFmjmKMxa+
gZu+uaq+qf3sGUjo+MTwOHwYQedBjixA3TbvnoreDO7A8Myf8nSqUWUqui01bayl93UHuVNq8lxY
93XNNlFr5Q8AifBVDkzZ2Szz5MRKZ8vHwTlT16D8ZuWb/rSxdJ8pSlRJijncx/rkziyQgtIU44o1
p9BK7H2rGY4h6TrovmZwUL7oGGxMMFlyYTj6amT8QVUSVNS83lt+VX5Hkf2LFU0unBpqfwlymbgv
uVVvRVIbULGaYDIE74FNodr8/J/Ok8T7IS3KLWh23brs/OCQqeJMOSXKFlHeKDPybhHWSYZbChkn
2siez7H2hKeUq0ooyQzjC1aOq2nMx+cohqywW9ocCgHgmWF2K1Zdn+NFqi15ZVKsIIc93PQzVLPv
+vhYg76wrDnzHrzQDreWW6hDnObjbWwCTAnwofNom6C323nofoUS+BroIvE9aL1D10BHgA6HiA0K
50GotpDhmja/fxJa129LzBqw2mB4MdicY6l09bZELatszMHo7vqRgxjc+xBFoFIdTBLvvbDlO2Bs
weOjvq4u92HTPU2NXW4g9GDsbafgD1GXYT6gYfo5rkpIoonPlwgozwaQV/HV7gJcaWENDtZO510j
2pP63IFRHNQ1wCl6HmFBM3PZAq9514aNeU8DDLz9+9//DPx6Xqp/Bskwb9D/2Tbxwj6sVJwBWUDT
Ze3duxKr42n/A9zyzMxtWE+CvDbDWi83fRJYK6QCy+uHAR1RJJCmpbs/LODCCn2H6A+LK8Gv5jlI
n3HXxV/OxcND/MKXgj8C51mnort5Qj/5TrVsxkC9VXyZaCo5POJi1Gd8tv2nm97xFYcA2K/dAdyG
525mtepN9MtLdB01zkqqMoOz4LokNq7jqWcTbJ0ElZgxrGF3D6L+Kot5eDaC8n1v1H19C3Fi5PvE
atR7l7gsz7PFH/6OlrB+Ti5KyUysnT3PMkFvE657TeFjrMxyR4X1NmmB8m2H1FxCJgnyXb0MXlTq
wf8TmHfXqSATL1Diov4A0hoboECgvqGy8MVjebIABcG+A8tkfE4hCkFhWS6zQxCCc0ZN5AzbVR31
DI62CpOuoSluIBfwFUpT0fe0uMPcAw+2DNwYB/T6V8i7FUvQItuz8IHmSVlZ3jZJ59xAQaPfNpWY
7nPY3K/wRDA/6/N0ja++T9P7eUwDxScbSgpFcceDEM8h2Od2d1AZPbpBnKO+C1qd5sa1sN8L2uNk
PFd9295RFHVTc2zLaQfrhy/UT100SJuxK4E6wuxxOX8Cddb6lDUfukWbZcGW+j58mOs0W8DK6sOH
vhSJytuGlSvZl877l6KPklC+3ppJlc5fdO6jGENW+aqTSYd176/fuuo7LC3AjdrihV3uA1bfWwlk
szeR4BCndxMAVWOUqG6jwgRXOeY+PEJboztQO3fzYNkEXGGSNK4TYMryZTnF4xLu8Xgw2U366LSh
c5yEf7JFiJbuahOw6eqGyb3yZAryeiAOhki/XyJ6yb6XWeTgCSGQydZHQoXA2TdOBc0SfQ5PbxLA
S1q7lUeKEEkZ70AMBvtWD1KfFYs1MiDh/fxJqTdu0nGcAMbS51CYOEVTdHKqrapj2GTqXrN2szX3
uLOez5D75YMF2tflpA6fkCRUotjSWcVU+HcqCW5cCfDkElro0dIr/HEHTD4d1AS+uB2a9DOFU9cA
TZNFAxdhgMTwmT5SoDcG16J2ukmbMoCZUGKbt3RU4AbGrirwN6FvRX2WCS1WCH3cUbwSCs5EPg9R
cMM5xsF/00jkWxfGmMhqabywAPRRb6wJPoATt7x1Y8swWw4GCncKcrEUAoEVC0ltDZozzXxtRqLZ
eh2s1OvkS9InyWaYhNoLwyw+JZOP95iTfIH8W72ym9w8WH03nI2u+8pLP/4CUSi8kbKG37mBF58w
yUEdWA9k9vC9Kx3jQfl5fDvVTbKiDwAt+ADi0QsET8Y7+JS2ewdp5jV9SOI/5YVnwXp6SLZJ0Xvb
Gjy1FxDmliOr/I2Z1NDV98BhN5pDH5UgXrfIKS3xdIn2PHYYDCbwkyGBBcjnoFi59PEQ83mQPdAo
t1W3srGA3FIzNDyIOeXJ23yqCtdwiaX+neu17NFkWE/5JvJB1Cyzip2g576bY5sB5hQlskVgQlp/
0dmcwjG2nujlEos5/mgagzinABvrrzX3gBCwTCH3NX9V12iyG0x92cLSIVaCaToclKCZjMLNgLTe
+3fWqbUISgVb+h5tzsStJbL379zb7glaitn8nfXlsIGxS76mT00k5Dsnx4GMiP4AvaHvLcy+n7/X
774zHTTUxi/fOYgrBhPTPDw12bDpjVhu28rbFxAmgAB3W0DVxgDTZ0G7Y9JW0OwDIbxQjtyBz4UR
18gh1Z4lfDm3jQY4x0i64OJNWhRHn6OHnOTGV+7n2AqL95MxeCuHtzQ89xadyRYATPuZEa8AN4Gi
QfwY1SVQBBUsLpH0Th7BoUwey/Szi+vpgQKgmGKtGXSk19QsWGyecTAF0iFpMrqrPuyzDfXVYF8C
6raUjTXu8y5Zvh+G89ZhA1Gitky3yuySRxbI5jRye3uJSMuxxT+zzXd0LmBjPcB+/j9l57XrNrKl
4SciwBxuqawtaefkG8J22yzmHJ9+PpbcLR9P42DmhmBFKpJVa/0BbMqqKktg3bxgObQOR8dHz6U5
yLp8VIfTZMafczV3B9eo0jUBwnhntqN1VJM8O4djzYJvXAc50IWkqF9nNc/8VJTTDzFv09xpfk7p
/J2NmP7mFjCr4zrIEcTE9XNuTPYnehs+jgEmWuBksi9k0RDKYBCICRbMrf41tgxoq+2cPckrj1Nh
HeMYwgS+qLvStfFW02fnro3FD2PQKzQiFJx9bdc6k/UIt2YZakiJB9Z6SipvpQau+6o0m8rElShF
YuarG6qXIisX7Qc2/+7IhxyjkiIivfhL6cLvldrbH/aoJitzmILnBnNegGnYcrjG/OvaWJiUxz+u
G3Wh+4gYLJrhQgxvSCTi7qAhp/If1xuqCDHzoim33lRqW3R7jW2NAdI6SAN0/3qNddvUa19RJfeD
Xm8+vQafEYFl5l5lS/zmmfaxypZZa09buXPRnY2x1+7zKIHILkcS0gpENT0HnlYeHTNhU7UMyPLd
rMfuF3R1063WDs1hYau9zJ79INuhOBIa1KrhIkASXZB2z1bXgV74yKbOeeFv1x5GVSTbSq+DL0G9
vQ403H6jdzNpcpVAySDqj+sLQTLQV8A23iesK886aYBVsbwSVJuORdTlb7Mrpr2OD8Y2a7vuE6SJ
LzsoBuLkSqFlC8y7evLcOAROwsjGwrmiYdXwECIAc7J7NV3LBsVqth53zfeOYOPOxad5J5JReS9M
vvllJP6e1XoWbop+BXJHttJX14+L7CCYEpZ9T7bidncBSYnrlHWM3BHxiM92tsPdOJf13h7c6W0u
9IN8f0mGqQxMzAx+hOKhPxbr/swj6ZWcx2s1DbkfuVW2L8KkJUgvVT84WC3OAYGw0W1YXLBkgxY6
z8ro6oflaVorsfVULgc3ZW1XGTEwlOXhGkGIeCrd78Iem+sDtcyieQcq3FjJQbJXj3ThxHLyLEv2
2HnH0V3wM0Wh71jmakfko30HSaDX1FSUxyQs77SgD99Hp+DDQen+GtKqaw2NJxVkpmy1szBdK2SA
wHcQ4epRDU1LV73I0jKjjoTMa77M2M8E+ZdOVsV1/3bKSEWyMVHEPQFadU+d1bM67atR3w9Od68v
DXXgoqD9W7Mylntu+jZU1xgKEKJUEM0s/e/TSQDzaufxr1D7MphhvA+6PiOW4hkJLAXRrsBhGLsK
wmayUsJ0p/eucWkQ232aa1XAolfvf3XOFfJGY5etr2WdsJOvV1V7gNjBZE3+HNpq/JhGXvo0WBZx
Y+H96OyUNr1zs43eNvzM5IVAzn/vylYDOQQfCLFH6I2FHb+noWJvMsUDQLMUqyGw+BUk5UkWR0Pf
I8DFKqoIFrYx2MQpT95DAZTOKFWkVF01eXfRrtrVavCrNU7HZI1d3XSQrb3qfDULUd/LoUq4mQ0V
uda0Kh/gmLzK62S5WR3li8qW+SPL/PcXJVszgljyRSnYG7NYSCpAjQsfb6HiSViQLOaof/gBO5kr
VEjWXT1UfpPFC5WAOO3SyZH4ottE105yzmjpZGXZgmwMNySRV2gyxc+I4MyvMMY24OK6J1lSh4Il
WmQ9ypKrGQdjVpNrCUbdyQiL4UG2BWCWMSt072UJiuEzzNLiWkJS7r0bHe0i2/Iw+6YJK7o4MwrA
agA1GZvx4Xy9hFqnPv+N4CRbcZeu/dybUMNZXhyMYgxbtNS9k605z3kwcibhftlqWwH/qdQ5Qs1Q
X23AhKtMPbd2nRzIsBQvs+3Eu0RRtbUshqnant06+HCgBPIrrhI/nAIV50X6qi2XKozGO+aNUryM
SV9s85hIr2wdAiM7NRN3tOvYFpMoN32RXQE6Jj7xXhbuy0SiG/qNYYFNla0e9jNHKLRpPTSX1DDF
Ok0ybQ26v7lYVUHIq1tOY+H2PlzbYHutrIRHU9VoD3HWmweS3ZO5lnOoqOBkoCXqQRzAZ+IOmgT5
s+YN2aWKxEVVNKVAKW9mw6YZzkG2WlHT3gUTkK8gq4pnWQfW7YsFjvskqyJvCPZyIwQWnAkmDclW
vWi4+zL7qKEbFYi5I65BUY7Qy61IevVJ1miCtd5kpclWtokpGR5IvF+7yx7D6PCzK8EuyKJL9Owc
F/3T7Ixf8AlrT7K6Bf3h8wPtj7IYNpWJzDJaqbIoD0Otvxhtmp7llbwZbVkwxC16zbwyeVCt9Yiy
Kj+U9GEwR3VjqF2/4U5TbfO2cNZyYA8K8Wn4cX23DeDd9QQ5Ck0yZpljQ79P0ninw4+7vlsrJ7+n
q7P+6+W7ockeyHpHiiAEVDrbmJGEKwmLlQDZBNocXA33eKuSZ8nobAEwj2dZulYNvUL2aRx3uAn8
gt82SWRAcpr6FTYvB1GOziY1EXmVdKIbyDho3Cc1yoNf/IyscYv9OOa/+hleN2w7x+k2niij9ZCE
2pm0aHtGBi1bJ2MqvgcHGa28tatm/1/b5XgezRmbv7TYkixx1hWZBnDwGJNIguutKB3EbkXJhS2W
zmi005nl9+utVY5t0KRb1xBzDi6JkPvG0H7KzKLtCvwp69reycwiq7bzVKfeU8sqVPYKYud1GjBr
D7PB20rNNMTgX/suah8906seUyN9k4CKMg7drVMiGtPx6CSz50+AjHwcFgq4ZYTApclgqtTZSbBt
SZIIxOitS7SALZNRVGt8wMbNNBRQZh0vf8D0NT5IdahrndSIsscWLodXi+5QjjU4A8g0u95WXT40
XOTFbKJXmKMajOmp8SpbE2f0VqWr+ylEwe0YEqcrlQErYU0v1LNIvI1GkuXBWA4T1j8PkA+/TXqd
HGVJ1rud/muorJMH1VZGyOWRAxIVo/do9PK7CXbEi5V0zaatRLMdlqKpaM7BjsNoJVsLMwawXJuo
5NAoq0qYqJ6hao+yFOCi6ntTVtzFTfj7bICDo7C2HyVSUUnOnZ7DZlrgjUNGJtYLWvU3eKMdKvlq
jgYCQv9AHr3k3NadDqo+u9wG2tOo+rIoD7eBRm6RXWUQYtgDYYr515XkgDjLg32hu256yVkn5ANY
V8UMnb2i5PpdHgz2/zpjhY8KQ4D0VUv0iEgaUYpFghXthaHqrZMsdaNi3QnN+CpL8oDe6bSK1dzY
GdmgPfW9Gz71xFOXwXKaIGqV5d8drREHmbPVMmMrLOuEpoR4sgVYmzQ/ATZ/0+VbiifdXpvCdvF/
5uOTh7iu71LDUM6yhIACNkmD9iZLtTP0p7pw512KVsYpCoV2PUBq/3VmRV63a5PqU/ZItepXvSxO
abqyzDI+657Z4r9N+mGGe+97qeJchir17tWlIVsaChMlP9yw8SgpBvDtgGauI5D6/zmXOlrFVnro
lzy2oc3mo4n176w3T9mS7Xa4te+bkjCK7CDrhsUJTUEI8DqoKRTz0fG2uXO2rXFlJ3p0wiPMvMjD
4I1o38wxIuX1xIteGoS7qDxOS4uJePtoEFKT/WQrymovfR7wbS8azbln+6Flu3fSVdDTLP7MskGW
l1YlCL8jeIf5iECdJfcG/fl2FiqTWJdLnRLSaibe7623fmNhncDkfhMLu5XgLAA8vv4L6Tv9qSKp
JetrpYAbzg52D9+k+hRsk7KxtN/6jgUPkF623Ev9bXhe9riwoEv50OpAPOcsCN/ZSLgskTirlzp5
Jutkq+w39LX4s9X1hl9jizqoV94g9J0yGyiEtwKHOFGPR3AMG1l1q5dnhd2G5841m51nJfOLmQZn
pazGv5YT9OIGeSKqXzVObeDdKe0JAr6JLu7EUam1hzRgDxHJb06eNt5c+aU7DQRI+E7t5SAbjFmH
nvT3CJd3ernqIDu2VwMVgL6jF2O7G9xKe+GrVHZDGuZrWUwbZBYtwja+LDZjwjaNlUJYR3q3MhR9
OwxxDASFoR5AOb/in3entIb2Iieu44rA6lIUNhN7ObH2gAgvJumT+2Ch7FMKfbxILSSpk6TCFuqR
fCYjGrSm8Y5dIn6uSVauNC813xU7J1oLIReR78p4r8vmc7KM9CEk/vnyL4MUbVLXeaHb57xbK/A/
E9ZKaAcB3uMfs47kyTCveWLZe9uwrW2m6PluQuCS+Dj0C1k0GpOd1fLwlcW29arVnInqcZpSE1qc
p6wkP1RVuwKUvpWdCLn070CbctOcPmQvUYKzrUtv/PBcHMtxu8tORq/IXnLwv/UyFIRwc80WREOS
/t1Eg22ZoWy7X5eVxT8uS68mHYptpQzaGsQqlI9/DrGBGWapwib7uzrTeI77QHvgg1jlSTagqJBf
cP7oTmrZdx95xn+Z58xrBDRqn02VtU1M1froYV2mC/QldiBbhWXrnmIHy+ixNx3/iolhZFDHyWta
tb9GaiDd5UjZIf1nZKVnxnWkBM1Uafs4Fe0+CuLq68Jowa3vJ6w/oi9lb79aWBRtin6IznWlJHe1
MupbmNvFM5EWcltOb37v5s6Xo5Ji+uzEHL23BOPXgJMQejAB82oW8TscAJKnuEF/IczS6luErA6x
++hnEkAiUMrmY468CsOqRtzjldsf3Lr4ZNGfravRJBYFUROzu8n9woITaGYX/dQs7ZTEtf6ZZ9oi
OmFF0GMCfe+6ib0vDI0kUUQs0NKH8dO0izMovfhdU4LPjgdCp1neJai04qVHP3VVTgkC2F7BXotU
1Z6nxbwqTVG+DNOg3rfw8vjfFS+yhzW6+3Ce0gdZZddes4pdVxxk/znsrV2VaelathLEby/a6DzK
S8kqV4xrq9W7R1lqheEhtqyGRzl3FNXK1i5i7H+WF2OHRgGWsvwi+45FVl+yyMLuAnUEaFhR9kLo
6tKnefHFiIDamuh9HWvXBaI5o2jbaMWXKZiwMu5MfhRlrn6U6jfZXdGAuIwuC3tZxJTGKdrhszC6
ap/OrLdk9dSn69aMM4RkM/1Q6KLayEl7xToW/BlRrGrRIzfMA1Ck5CkpTGcVmWCEG6fvk1XRBzwK
K57VRJOfyhawiph6FK7zIVkhudHt3X5QSJAu5f/j4OtUy9X+dQIt7Fs/bguspxa7mhZbE733XmNc
Fs+dVlq+rM9hD67LcDCu3ep8/K1b66a/d7NZLB1U1snnKTJYb/gkEf+KktbzG0frTl07m++Q9YkM
NNGbqnri3rYr4c/LTZT1Qb/zEKbdyKJdWSC/CRScZDEwXvvQbt8EBLjLmIUJaUwm620LJ4UOf9e4
921Q5t+x8lirek5wAs7VXax53hfTcOJV1yvqU2k7/XZMWuUu8BBkwdnC3RpRqcD9xO1SYHDxxeq7
iy7HzwkeeENU/1Xm8ARHpx2wp66jTRl4+cUpp+6gROi6xkHT3meTgqV6IoI3EkQ/srgXP0N1b+kG
r6PS9Fc3dccPZ/nvKYvCdhxX2g6AeXdsxSzOTZ9bmwjj4xd1uVGQxhy/KXazVSpiYmbo9fvEUIP9
pCCh1za68YpalbsvK4IQsjiBTNojQhlfi4oeGHvda5JrcQj5l2a5gnxuEZuvqTqSLTfynOcrxdaK
R4p2ce3skK7eV3ZcXVvtOmz3DhGh61hROKzzUtFeW0ub7Ekzad11LNrG2T4w4VnJmTMLFf3OVaGE
L6/Z88poH2rKdG1NF7m0sNfUa+ucxsGOFDtkseVV1Q6JkKgyjGurpXlYI+qFdS2KSDV2aouJtJyZ
Z5u2m7sGz5ZlbD4O8063Au/aqvX6uEM9EJ3qqTk0btnuYWu9au04jn7VZ81ZHvh6f53Fxr3TzOPp
zx6ymxAt0XCrSHey2JSNusqFla6LMfDuM1OHezy3wFXK4B6tBnhdguTmtgpxfpaVsp88hEX8zYkA
KMqSbLQVzHe7bNjGy/hb1zglFgXRke3LcpnbodXVFz1Ph+Nt7maOlDtXWMcGyT+4UMuAIMZwoMIo
bC0n1jJuPnCBUJLHYuLudrGgaKO7SikeEjbkv10GJkCDw1seb2Tf28UcPTnA2ixPt/ouVLKjHShv
8sq3uaNcd1cExrTrHM5z4Gjo5KPyeD0okdmdhCeS07RIav9dnabCan1Z1kv1dmqRSit48KK1qWRr
FYDF6Xoqu7Zlqviibbxry3+Zrk0j1H1CUgvLJadlHjvs2BXJsjkpLv5KHvKuscvaDBNwb9C8QxXy
K5dF20oc9k2iOKM1Eb7V6CLJem10jUNVqyxjoft8aA062HYDahawrPmaEQ2Q9UnmjYdZIO13nVwH
WzKThfOJgbCg1UgFyEPZxt6pXg6y2LYQ/NQAhV9ZN1QVSWpy/FAIdNUkMvU3LT9Jm3XnGfMdD2GT
2NjSYAdOvyHwxXNFcvUlTV+2aKjgyd7iH/r+bSov0H4NkwOuY+vQOqICOqbfoPjupklXTkAaUtfM
kPHlMJkRbn3LQZ7JuoiE0Ro8LHqE/9kgeCT/NixWkC1Uy+L4R72cRA4lTR5sa5bL1yv+28XkWK32
vhFAXCJzhH5TuGhbddH5k6rKN5Hlq/JyCjvhYIfqpkaTiCjm0lH2GYxQXameMuz0xol9C82OZ0Wv
w4NTZuluEGH6FgXJo2QmzE0Q87Nof+/hgWn+7z0CpWrX09zije1hn+x1LcGrNsxPuupsTCM2D7cq
J41xhrmVbyNqPen2BmxZWBbZSdZfOzuT6qz7rFJXVte1D1PJExqeJrFGYice6b7a2RcAXP1qstqH
a2WZI8yno/Yk64qloanRCWOPra7lNNcGzYHCiszZ5ia5PSqTukrToFvd6q5a3bL8p6D3nyLgv7XL
/k2DEdAf0/05kSz/d/lvqRMu1cD51/Fgl0PcvBpX/RYVaUA8ZFxGH2VENCQnLSOzU1TqXQXFQTUE
RdnSBY3ercO2RmePb3krK+3aNgiLTEa8TmqMn42heaqgsPq1HjkH10sIlwx18qi7H7JN1gBcjFF5
9PLVrc62IhNDb0hZWmLVTwKswFPxJLvLA3xqlu2q61yvIetMocY4JolmrxfusNcyFQxMliGQEA3p
uSH2sRdY4FRBoQ38dl2OskX2gT3YAuvtMbFfessGhOO1bdEb+CVmqX4srKRvXoIszjZWpSIu4IbP
mRWNn1oG9Lm2spY8dFVjpoIS0ZQ303GqcBRh4Rg+4CJco3mO/HzC1tkfkAP6C5eRFVyGIfTTbgBr
ZHhglkzcVNKoe1ECkni9UeNb5KjpQU2T+KAs6y4oMMXGGKfxpWyQj41s+JqamxyuMw0R6pJjgNtt
x98vzfJLMGc4SLflnWHp5HGdKS3JDv1dlmfy0ERNsTcbA6e7MDzb/xwIrYVn5BaUUxa5+k51m0/Z
eKv/o+88VmLBtv3rHLehInH7Y5vpGzn3rV6e3erm0o1Okft8q7l1vdXJF5PMZ11x0eBZXqzshTpQ
tKvsHJfB0GrOuGIXvuKExnZ0s2aDpj4w8OzRc+ADKkXrvpS5/lA6EOpUEqkvTafN/uy06V0/ZN7L
HHTNmriLw2dAq9kM9tZg+Y9qCUVvmrwD0jrpSs4U97V29oT4KhstBGeeAv4urLlPdWKVh2wKUeZI
5DFYvLzJQIFlkGV5mvEjOoJoXegDo/eaBc4X/pTDRZZgBD5nuTrcX0vCJLDljg/Xku3ss7lQH2XJ
S4iQ2Jim5IbzDowZz4Shne/lASUxe5MHhgpEgbq8Mn811CAqVxViNZtWtTrbxzKQFhyl/BCbgv1t
hgqTlPs4FLs8jfrTrR5nEG+TG6AvvaHKYc1k5gbjRfuhBXTzYBZOvJ9MB4JSXwItWQ4GUZFzlpGo
CtiNsCqlrjPCnVHPI8tTSrJvHJm6X9sRXh0dNiRdt7ZjZTyp0TSsMyJb37AgqzT7W9213VpNMv1k
KKVzmXrSarKhwmojMRr1sx8sqIBz+wNej7ubmrY4ZkGf44B6O40hBB9J6zbzKg714thqdrlhgxIc
FnXJFtmFB9uqyxfEkgsyZjmqv7lZvmQscHZ1A6tMtmZw1M71kL0RjE7bVYdMj9tFzVO5ZGex2Jp9
yxkQNg69bAdnpc/8vMvVY4O+//WQ5MPvxW/KbGe4nCvhHVEh6A3LWTAX4reibPijLl36lW4eF74c
os3thnuLta+BA41CkPGYMmTlhVrf9WEUP2pWDaGiaqpvTW+/eKNqvCTdaCJFbQbbtOyDdwU0+giU
5ls147ec91N7QYrUOI9kO1fI4OT3YyTUZoe81bTJQXlhBjQEB61JQt9s9OBBXw7smqrLsPChYsL9
GzCwLNKb4SIbZTce0T8IX8dHOYc8CDsCBB5uYTeCSxPm/FbP+LiaBgSDssRmmET6YXS6eBf1IMKD
RSk0xsTmUlQCw+smsIlEULw1iKWYmS3QJ2MCevHPCAUp0rMCcNOB5LNy88b5MMIAo3lRO3c2rNX3
oftmL9VBWEKQWYKDZAkqHwRzuNegTGL/NyinEjXfExxUczOESJvKBlknWy2NbS5iPPQBDlutMGD1
FVR07r0WhLjrmNE3dUqfmqpSXkqgXftmNnU8DHLlI7eUlewwVXqy7qrEPMmRQQ5UJ+x4QCgqNlaa
Sn43qy04rl5rIQGlJcZ9bFv6PRHJYRtmSvZbnWytY1GtlnDGdvKmHioaO6N+Gl1+mIyVB6tO9YtX
vMiCUXCD8DNAf4excP5y6qlLNqy7040JEWx9G1Ut40Oj7P1mCpydbJAvJQD74JOBjjBhUox39FZB
azbibSrb5L4v8acgoU/AuZ6nnVM1zkZ2cwNSBLbp8dxdWv/fo6w+ql67rvEVQ+8fcGbrH2Aj4HNk
lAePTNLpVt9FOYnieXbZDtJNNiSpqp4IsR7kIFnP+8Xxph2WEJdj3KOxSYR9cO131VI/pKNY7O2g
rzs/lLARQEPc8s1pFHvde+DrjFCgTZ27/R5klnFvlc2v0XyiH6CHfxph94PpwjOi9zEeU8ups/hy
Cat2V1GQJuubL6psaPvxPk8TdTEYAAzcuGepECzlf5HD2IUqAiKyJOuXKtnLm0WwuyZ+9bwA8LcI
w5WTHjwq2RMgYUQWlgNKG8o6rsZf6p/ARYkIBNW0q+IZV1+3OzVaO91bc9a/dGTdVzBz5oNsjJxx
2s4CEV7ZqjrpeJflxpK0YGidYWc4geOSjbIKpgVQW3O6lyUrIMYQNKeA7U2ur4HbHa/MJgCl6xRA
+koWb/qGCPvzkcnyuPRpKqT55sCECuO4IxRbbXp2XUwmdEV3tyx552cFHQk2E+PrtJRklarrb3hk
p2fZv+Enu0PPl6fO0sMFRvTYC5MAPpN5kClwGAIppq/EqEcXG1XdIRu5+5Tp46TarB7N6ExeSl3z
goZHCHc6C1uf++bjWPcl4Eod74VswllB6T+AW3+EreU9JEebm82jA0U4nSayrWnm7LASQOLV8eyt
WaQfZVwqgPRtZSVIT+5Jxx5wQY8evYCbuwbV7YtLoNtssafXdNNAKsEcL/JMsYAbVSXutbrN1xqj
Q7+qDaTGUtL6xJ94ShOKJXLGI3lQg2I1NIG5dgudKG6yIMn3zvg4ecuKyEMvPuT6KClMxdHQ63n1
qkeQhVFhOPL/R0iqTr4vWuZPpWqEBxw3Pr0+/Cri0NsFkebtk0AhtsV2mKdkxK9ofrWiKd3ZC+DB
bcZDXJe8V8zD3OgCvN3yJ7z0HkoIbVsBex4lMjTftJfO0L54mu76KoiwtdkFRDvRY6oNEkTqBPBn
CLtVP/DvIUqQi/XcNrGP9IT64Hlq6qvkCX19FhCASERsAD078BdR+F6T6dgMQ8dzWU3juxHYoi+K
9twRjg+J2P+VWLkGYNBoN2GhVVtsUDJ/MAGYIi+9wlQXoFP0qdnd/LWtul1gRYdmtu6NslbvvAZs
Kw+nfuNFde7js/Qz6L7WOdbz7H1/xKPGZ9F8YrG6i738vc8Ak+hlB6OzeNJBq/lDXRa+rryHebKy
ENHDPq4914Uwv6I6g+nh1uCTyb2avIzT/FBZJqwt8w02QHUEcszupI5U30S5ZqsqyrDS5zwFYGV9
0SN9BvDNmtKLCrGiwyecxE2Z84Cdsr45VGVyiWyQ1XNI3s5Kmm09Ft0OtOhXZcjzly74WXkJgcS6
eVWIjrJOmC8lsqQrNG6Qux9THh6zs1Y1Hf6p4J3MFZZ0hBeASA4/0jisL9pkDOs+fen6Xns1nGMP
gnKlBOJFgxeyLiDI42ZiLxFP81DU+cWcx2OB+cnTnGSXAauqjQZFZjMnfBkkevtdBJ70GIUHr2o3
jl6ah6CoDZgvwyPShTWLz7baRTaOq33fPQD9WJv1NIBCNo9a4Sq+ijUDSLvu2ZkLEpZTMa/RCa2P
Ih4OdQc2F585UrPA15VO3Q8DHLPCzAG+gusKCo9sf+S8hgUKeXHbucestzpu5/bFdYA5O+ZGdJW9
azukzPJIRXN2XAkY/Pt5hsdgTngXakGuHdmWu6sBDSPwwRhcwVgzq3YCxaEeY09AM66qSN9UU9Uc
u8QeayxdOK3gvaX+b22zrlKRF3a/a9TuUJQEukBH0lXOosnm6wRhXq9i3CSycR52kD1ySLNm7bct
gqgj7lZH4UX61urUe1UvqyNA8pl/WOTW9yn743WD+v2u06cfPKtsaDKz99gIjAIVVgY+T7/waOtw
9PNwFZTOxhWp+9dTPnafscsGbnKqyM/1b7gJPIsA3UVyeocQyuPGifvvZcPXI7z5oTRt3MtLjOvJ
wCPoCoW19+7rNIkwT9+CfhUveTRXm7QDiFx3PzIH6QuAug7y4mW5mZXIve/r4JDNrvIc4G4eTNGd
ZnSvuYU/AgIYn22eoosZNHx5uNoiItOfVVv0pPBJVGtN8dxE/ZewNltsXCN7l9gkVMqh2wZ9na94
vcldlo07L+IDyUqkP/TM6s9VwYelpeIlG8jr6xVbl0DskjjbzgSU97ZoTllWoBCTFK8DQtciDrLj
7JJcS0OvJKOZbNsiONUl4gQJf0ZV6x/KQPuIdIdQTVPfqew3MI/r+w3MReuo6OhUCi0xD6lAK6Fu
q59CKwrfRGVfrX8i9hKjBxmPq6pJ114QPra5oe3j7FiHnbWuK79wmmc1FW+VqUYYmoxsfd3sEjl2
uK2NAe+rEGxq7WUH1PPSdeImH23toV2auNPKaU5lm/quPdm+8HLdd7LS3Rakey4dkMU6bNpLjvzZ
3YyqBU6S8LBaoWLIi5g2Mf0YNxPrwyhCGFmEnO6F6u2HFOkMtzkWyvTDc5B1tLxPa8ieEssYDkgw
AsIXpIt5OI+ryQLOV+ieuyIMPe7ZeaVk1xBFSbPqLh5a7sHuaG7twNb9ThmHNZqMb/CCR7CruJxN
rreOyz71hwRyqhjiO3nohRXfkR29S7PaPgKByoDx9s9uAsGCyBKGHYrftfXP2LDerGH6XustObDI
PAHGvithIeLrghOFjVkWdPr3BlcizGDSFzfqrMvI495v67Tel2GTPWQTODzERx8FGnFml6WbjEXd
WoeYhbZS7KxtbQBLm9mrTmuyTaUvarZ4Bu/rzA1PsSDL1gxGdDd7mXUIWKkh+5lox3gwYGhG+XxX
xMmwz3GAPwENN3aaENO5j7KQxSy0VuAx1bYfBh1IdaNtyhjB4awNo01Yn6sOWo8pbJKpU2chwcCS
OK8M+PoISCLUmHqrNlHJm5tA4i0hrBfb8IbVMIvqtWn2vWJHqzyP3deWpP2qdqzurY4jDNY7YEDG
1Ft+DKL+fa7YOWlVX3woFTlRL2nHQ2mZ1hrKa+O33C4/RgumTwSv5QNacQs4GewDOFWsNzpsrHiA
dX4LVetjtLsOeUWhfhSR1SHbaEwfIboaPrf14YN4Ohu2pOo/NC9ARhiU1IdnoahjzW79ERbcIjBx
rT6gkI2+1pvIVSnGMZpYIWG+6xGQcIK1LMZi1i+5AotojD7mNlk0cT0TTHfYbitz5CFrmsfIZk8c
hGZ/aXGwvjS817vRrbcAztgr8wBal14G1TJ1rDNrbSJK3oMy18pLm/CRDeaqt3mVKNUkqy4ZB79U
0BbpQmOJgiIKAzQK2G/Y8AsZTW1lAxnfqqrSbMMWhdU+JcWMxARUcXyc1Hna9shS4E5W2quKEKnf
I4R9X1mD408iMTYJIWDfwINQLxLvEXndYTuXlz6ppn3XxMFl5r0gzHsCs/iaRoF4IJCKVjebCJYb
inqvhR12pvn8YJsTD+yiRkdVxX+sF8uiOmAnq/Zxt4LM0G4N11qFHbaDqCIk9/bQFQdv1twjvrbG
eijnL0VXbNv6f+g6r+XWdazdPhGrmMOtqCxZtizba699w1ppMycQjE//D8Ld7a6uc25QAkjRskQC
E3N+oV4ObTcSUTTBB+DgbS/GDOILz3+0gPidWz/hX3HBhvgjpBHQ2hhSRXkab6KCRGsnkFPBsNHa
ZxmUoSRiG22MxQsSpwh9MXXHBYkrt+zFtsc4WUPOi4U7gfhAQgAj6sgJ+6D0NnpZU4hkeZBZ5L6O
TUBS3Sn3XW81m7EmqVEHsb/N69jddFSWd13auNvZF8MZvQf3KUtQimzyBdxCR7rMsJlQK0JoHEay
a2W1gHSt64zC2W5w5uwCt6M9EPg7fLJn5Lfao4HwQqJ10UXyqKIx1PyyvaUPHaqMxwFFkzTNSCHP
nrGTMqoPdZwUoZ29d67RvsTzZG7IqP3N7E2FeUzmM04Xwzw0m7SLtWdUCvvb5E7apqJc/4TCJf4p
aco/rgfnVMLnq0nz5FK8kO0G3NAD/KkF9ruV00QHzzCQbERDc4Mjt68b+Q16455bYrrJjmpjDirx
HEd+FZal/1ToRIGxVmwGX3+2SejsLHeeN4bUzjKo35PE9a6V1P6IiR9qcgzryW7aatfN+e/OAr8j
MGjc5v1L3YvsWgzjtNGyGaXjYHyWrPvoELKs6G55LnU72s2RDY1zgCndR9G5QhoKgW/tjz3Z4wWL
P+swNWmY9pMTdgn3Sd+gqI9CNxRQi8ToPNUnfx5GSDp1e0W66qYLtlQWUBELNWlTyzLAskRkSele
xBRMZ4ni8sYQQ3eAZLtLJ+xC/DZZjqVTdEArmzfZ1XcNj43Q7yk7el333UgKM7SEYfOEFTx8AeZU
/QRLDkMeP25v7poT7VFV3o0rfgnq/Iwu7RA2QZqc4SjpVK+Wv7vOAitHWLDloUBvbWZWXqYp2bp9
8L2IKnsjvYFcB2o/UyEuU+di/yKn2wTIEOkbXDX9+MND82Q3BWYTZnhnLFPsshke+IKwv9y7caTv
Eq/4qMtp2rakzHb4TaNQn4ImrLUYvQ6zuVYTskpdxBJVughoeyiL7bVs8EJZZgjpR+mBHFxxzvEd
d3XTvRDjX+fMkUcb1XvLMLRDw4O0ieaXAgDHWGbJvWM/GzsUmvGmZM2HVyLbjh2rjo+EZ7Kza6x4
OpSNa2wzADabxMdLO3uOk8khvOnwGAEhuXW8/J4GycV1fLGT+INTty71/QAd77h4egDjF60M5nCo
NENe7lGp3i29W6MKlXmbWOObi2Z913m+2EBXLva4RzKTREm8Qyzou7FaEbR9Nz6MkrQQViRQKc0E
YbwgCqWFflQbZdO2MMWDn8pfHQF+kP4scE9stvFsbb0CjExMUg60vid2YyHQRTOjEpjPlHyk5Gfg
uYYa2EBA7VKEAyHFvnUwP2lRggAdXsvXtoDCZVEIDKj5iwkEfTHZ80YnkrZ7o1jnn5/ILIyXJCvu
WtQu4aAb0VPSWd9dmzr8MjTnrM+TE4Zy9sbWgHPVVDMa7+Kxy4R6ehksfWsspMPb1tCZ9yKocxE4
pbw7SyxPEBcvkAaM203kOvpBR+L+PLSO+GycBRSEXZfDFg2BexTkyx6O5hT6OYTUfkEofTOVGUCA
oD0Z2difpzEZzurVVxO7dn8uM6BTcGpYqT3S7eDbD3NV+Ad+3OZsFXpzdsl37eVS32aczs8o6yzI
s7JpC+AlhepqvqQY0BfToaXAiELZheyFvyHVf0uMQJzztvoQfkkCpbJHcVxSDJFZqP82/WLGk72f
z6PVV7sBY9tN7RolfkMOeqBmZZ8GDRmppjlM81KdWUUqNkFTtHP6+sNNQQXIIa65PqmWzsHqya5D
La1xrJ396Kwawlfi0DS/OaTd95Gmi/PS48FbjM5BMB2eBQYAaC0Qlm5aUb9lufzVyar//K7UK/U1
pYtjEKlEi4/2aJ8cIjTx2dGyz1Cv/LU7sePg996Kppr40DTuFI1nN36H1NQw0e2MvrbYXVCVDbwM
Fdy4MsJOb/OTlAsF92VrjPnd0IJsV038YxTfHNQMUYIggu+6KAqZpNYP0KI9391yjekC//AwzecI
EWw9wrWraI9j167GN5G/QQF3lPASNYI1YLCTdVafADEP6sLe8k7ZrjmzMKwCvOtLXO8atr+RtUkl
IEqkQqB/v9VVwNZqtMnXdL5xBuhgnhM45mHjwWNrf/pL8ZO8i883GyFFNpiOz+6YfrVqpiVpgr4u
v1VjTvVZrI3qqsZGzIPb/P93OGrc/z579IJuP48JycXqYDRj2A7udzYnPV4OiIvtXM1GYKTKjwPy
/BR1OCFu5HnB8GDTOvNGBAJ8ZuK1QO5oBhB/+/l3EiEtjReCockr7t/pqdDKdOM+9w0Gdn063Kuo
uebMA+eqtIqwaMofqJLFJMo7f4OHg3ZezOeuDDAgXTR/5+UC8X83oZwQZ8srTgEVc/dS7o0xvntU
xaLykXrDu0Dy8TCsaQLdccrzFKM2KIR5mY1lC4U/GL1HL3iGg8EHL1nWb4GiQXqkEGOIlMN40mo3
59HBaiWZ0fVyPK0jaiLPGCDe0A7FGXsv/YjrLGEVZKwLX80JLRjN2SxUnTfaBEjLt8xNHsT2AxXJ
qmnyc1Avv/mxvRB1Xedkjwhb+2YmtyklMnOUwW1MFutAUrmBNRZmbCG2jujqZ72E1DiwjQqTAguu
vojrZyej4owe0qXtqwNE+wW7DUBoQ43bvTUhkKp3lI6X/C9Q/+ISVZjORGhrbDttaa85whmWUWsf
DdPs3puEfyok3I1AY6e8OIv8NeXJwVvkYQAs8/C8pD7wCFTHiDz6R11FKCZk2o9+9ddA5XQAMZoU
N01n39MFw64p0uRH3KTvZJLC2pvs7wPWI+hqen/KhHwa64JZae5zERG+VHHWboQ+H1u7c3+SmffJ
BTBHebrsjyRLXikNwnHpW4hWZEu2ddzlJ1OjpumV9nJEDHM5LJQOtqA0re2iyW5H+LitmzE76O2a
78ArpKvItMqkd28A/fHQSIZXDCDvVlan3yOtcWGCU0wwH3mj1yt5Be8My11eu1H/Ljvjr2qU7SUa
IExS7acOU5dQnrMAHaCx2iLdm9+TLC8ht+Yzk9ROzmVxacsGQ401ezcD9R0t0R6DQWjv+pztksAi
pQpjbxv1xQ7LlvgdpODPRPrLky1M7c3SHW0zDzj7+H0JstGp030hJv+7IH8tAh9sfRfNFxKfMQZK
yCkNVJCP1kyGumJD1QWjFXq5ZzyzA7BOokm7Qwf37JHaEtY7lfA/AhVaJ8h+i5kbhhSLdQ/qokEx
pbSPgTUkd6uNSG1oSfWraP4gK5BSI02bzSLc4AHaONrHqQdhuF0qAup8eSbF8Hs25WmZE/kYO+nf
e4Qt0go88zywLBSpYDpS9e+CD3tWNe+cWlqx+ep/HlZnqkHVV406/evdX2P/z0uow+4SqXkeeWzt
hJGlB/sjZVX5fFmPBkH02lev1HozpDonqf5/vfw6/nW6GlPN/4yp66ix2ZDV1tKbacPerkBtvKoa
FtX1pe4RwpBO/feoNdgEBOvxQgOyuzPX46r/+dbPNpkpA2qOto/zpD2rplmX2dGuER9Tfbub/91H
BJkocsiu9WzGr46h8zj4pRUCIopf1VhTuszumT0e1JhqdLjpejpG18+h0s1fYqaxrzfJMQhOtgnM
5+tNVbcI6jurZO56cdUwP2DKYwz66WuMHScO3K71XNuFsUv9Jj44DYrVtdY6N72x9VtUBilL3yR/
CN/4KAEiP0xdm85LlJQ7t0rcez0vbJ/ieYNCev09BXFxyKwmP1IYgbUMO3FEld4wg2E7iIJcSlQ9
ufXQXbGIOvissRfhToRIS16cYI4dcrb8lwrlzwPiLu+VKLzVBlTfaWy7mFZi92mUU0aErz/lkzwj
hlJegpHYs2VzcwRFtSDCj6vGrJXox9XLj8RDvZAvOniQ0H+qpNC/o7dWbZPRrXb6YmDakvRsMXvU
/up8CjtE8g62qKn06AgyGSZEOULvbT4M+nvrjQBGZb6yKcgkFaUDHt6Orb+y5rfV9R07ZQCNfex8
LKPdbEu4c69FikhBM9U/yeXjNrwOidjsbwHGfqqnGojC8b6D+r1V56sx2ZvvgTOIq+oNab1QYZqe
pJwDcGoy2dZlPr5WSVRBg03HnYYJ5asaS2uCXcBRN9UL+hY97bb8gwzNv05YJhSPyUqCQVmvoZrS
/CcdneSuLhM0S3rSI5ARXycMfbOG96I4qbGW5/YqtegWdNTwZwwlYe++GEupv2qYL+w9P17TE0zb
agwro3tZUUFVQ049LNgQ1b/UvK6G0nGZQ70xzIPqZnNXv2Jw868rVPleMwEqKcyrArkCB33Jmsw7
Zh3zK5It/wbdfp7S4Y9rG9G3r/H/PY8UP3aLumXu1fW+ThyM9DFRjWNngw07Ck71E5KB9smaVv2c
Np02akw1Q63XT3Jt4kyrNxQ1lv3/HPg62cgXD3cX/eVrSL2ai6h++hrzs/KPHgiiH5EGG1902VNt
UjJOpvRfr77GXE0CIhDBWZ2hUWH6PK2K2+KomYBhpIl4ddbY0areIt9jEkG7iJhhr7pGgk8aexJ4
157TvSdRtIJ81lzhenI6JuUxS3AcUt0x6ZvTlIIzQaqJvVfivltBAb6ttskwr12bovrR7EDuy7F3
36dKjMcEn62tOorVXH6Uopm3sQ1XfpCud44EQYmbk53TNSNBJK1w37yhYgsWJB+q55RG/ljrBKqX
+pH7ZtkOKkmyvKuhuo+JJspmuaouiCk7zCfne4vOw9ac8Fd2UvyLtT7Vdk4Q+G8GodFRrwjqVLdG
6gX9NYIcdbLFdPECg+GiDkYgOt6+mdzWQzjOFs9V07zo60VzSbgrg6C6qhNbvF/CaO4DHiy32Kix
kZVnl2C9tw/Y3wdpM0CiYYmb1MKm1ibf9CLSnev2Sg7QRULLNZejV3R7rHQLsJ9xeqhQC3mLx3vT
iHIfaG2+L8ZV93J0HyQJHIq/Rr+rQWW9a/lAdqrQv2H6yuo+V+W7Y0wzcT6zXOC5BbG45V2WFLoz
zhXF+6Bh2tkH0Qeqwjg5TGgIB719UL22GcWbZ52YHdOdu7QHD1QQnkZmAH0rR9G4ipL3biKTVbSU
pKDRmEcD950woSawZvm8cADpsksLu9+TxlpzYz7hPJqBvVWFtlnGx8DcYnfhv7j6IO6qMYujZWvP
ViW+9aaWYuLXzs98aGQ46ol8dcHeRbOgRWYUj8PYbaAammgIoppV/5DV8BJFrf6WxShNgrjZCDuI
HiV5rbwlVte1lu9nNkAXrY16lawxhlvbT3EVF59DxhSlZ80aXrOu+NW4vnXscEO4JQ76cDMh7qVs
y7+Ivbtfvp3chqk0/uDWgOd657BZeu7mZcOCW1HDlhK4hJNjBYf6VLzir3F52cRYLLzbWXdKAfL+
MkqE4bSXAjeMV9OtLwi8VvvaIE9baVm1A8DSUPROvxH04VeLh02YyCBB5jyXLzZecyQC3PSXSH7o
8eIegs5Y0fmVjxkdOcIqw/cYxWmStjrIWCwO70s2Vm9jn63swiI5q27RojcKaOIK8959ifqZOlQ/
tnA1rOklFfbKL8u6Pajg7Ni1aIQ4WnW0hhwvgMIVR5J+YmevtHJ25tYroT9/fqEGSYFiCwhql2kU
+ilqFXhWy5Tkjbuxzfuoydd4YQaymGr3cWTWmOZUoL6wY3w3PYlLSlndHXZr78PiG3fZmXt1DOnT
4NIHgKsn93fP5PxuJ17wwAB74+K08D441vxYMABUxyaE4Mg166Hq6egtvrYDmfv1fQPF4tfKrHaq
hwNN89oF+T6JGudd1q12J79/UMf6wNHvXiSOn73Gbu9yXE62nuvIWpjHvC2WW7k2Uh8vSyZN0jX0
mr4b9oOvuWgZme5tMg2PPe9cbsjooBmgBnGndW+Zwxozz+WlNIV700eDo9Esl52dpgOCtWtfHVIN
BUy7q4eb6nxeqmw7/N66mjQqvu7HccBBi8m4xpLQEQmEIZTDVLde/wBFAJd3r7BnqhbAiehO0uTs
xdeXE/Zib59ddcQQzXBOnfxWFsNfdp3Vp5KM120Y2n81KGB6uyZ32/B/Dox6MD2ZfJSvc6XlGRbm
S0a7AUCOtMh6lVSSDJrMDMEAO4qfrdyf9skAmdIo9PiZJwmSgDss8zUFXqXG1Hk+DjPPquu39guM
O7IM6/u/xpe2Q75IuBq6jLEglIuMbTJHCYxTmiqTFQBjKJZj0VBEXsdSm9kTIaAYOIcr30qnem+i
NrmpXhDM0QqtrNjscnCUmXbQRjdjI131b7pbmU8u9hEgRiSgF87AZRKQp/1QnURQY0L2fLmqriGB
ckDGK3DN5dRmrrJTNAYgh9cuMp7l8zKmn39YDbnOHKaiiDHd5QSnHEmxjmiiqG46Yhzt2msiej2a
uE5zhovh4l5LtzA950VAwVU99flkbB4LtxQv6rOXK85rcjIN81vOb1dg0WzijKq6TaIv3JrV6oXL
0cAtkUHKEIJae+pqaTS8FA0pXgrLlNYco9JDre3E2aVYQCJ5bpmrbdyydJfKUOwaxbs3MUdncez9
AEB8EbxKYJi84Pm8/EPe4mMmE/q9we4qpCifPCp03TaS0HAzsF+5geAojk3tRmdpLQku9lp6pA5Z
HWtEPJ/NMvsokGf7LWfv1Z6T6cPzm99VWbub2s6ns9Gk7rOfgb4h95P+PlGI78jgszEwYj+7FVOV
gcSJ4wsl0kM2LW/uUlkb5DiBbzSF+ySXvl42ZWtwe/OkDkX5rBoNx8JnsqF48kQ/PBQewyGHge6P
LfW0uB0AXAE9h0Ono7HZw2IJ5HQBLL+cRNf+bLpCOzlGOb85fcttN70YkTA/3CX5VS1+SIEer6gm
2idu8qfty/w5xXRwZxSetoemr380TmYQtMq94Zvue+IeKIkV36xlGfeWlmY7XysusRb8IlzXzzh9
/rHT+mc/JTblndY7GiBGqbL5+C8hNDaJrECBCfJDkFj53yNFIlwffaBILcVKjwc7b6dgayaUl1qA
AK91fSAjn1Hywx5TVhkeIqgTUyUwvrVLHBydgMonwPdi1ybIY9oeYKURLHzXDdHV+duH9X0bK+PV
whkNInqLo3OFuV1NRsxB7pLEy0S+Vyc2F571PE1/mxhnWPdauv5xLnvkDycAyiIkz6gdDY26Gpym
dg933kQeJLLOv4B66LeCDNgWfSV3W7nVxkKt8sTyiMSmG39vS188FpNFmyHz2aNwD7jbS8iY0mj2
lFynIPs1V1r6NI1o5y5L888CDaaRZvB33Mdd6GC8eKd4axyc1knOsVORlU8bfxtXuvUB8vPn6GTN
PzYqmNSC/qR930L+TkjW1w3iEKPsNzoidacqikdscIz0pQWlonqqaR0MaiHOkxxbz1BN1JggXaZg
NRkdX5FRMYD9ZUewEbsMSf/nwbD1x0xpdReY1LpV10FI8VZmuI+tBwfQhY/Rgow9ucNVDVmwDw5e
6rbbzs+NRzBYEpQnAKK1p4YMy0HwTRb5Wb1hXX1OFiszsUt6rI1oVfts+sccAWm10+auelgbxbvC
j3BiWQ9O7GyoV0tsyekFptE/Uq0AIeBhgqbGTKwmTkNQuSB5OUU1BCV7Ho3yRb0h9rV5l7c4p3++
wYswZDWpPqxX09ZmGkn8aZAGTuoMUt3jOapRgfq6JIbRZ8RX88/PjI19HabB/Jgz0h2zY5iPLsJh
qxLJuSgTVrpaZv+40kVXmtjp1Uvc12L83QSL9UZOM5wtZ8LhorLemqn5leQITahjpGj1EHHK4Ahi
1H5zDQmeawjGnTq3ssz43OJ2Eqqjo06lR+9S5xDZL6z3DWAYMZfnICGCgIqWvqoGcZR61+ZRvcv/
M2bOabmJ2wDxbtdMX+d4AuUVBWh/24ciSa2HX/fWI180Jn0wLSfVzbSgPxkL8BB1ijG61oMFbPbK
9PP8qqOMPKHSenTXt7ex2AN3jxBEh9vWar33qpo865jtunE6eXHmvUq00W9TpkEzNwGg1XYMOxpj
k4M6mYxgckdLjj1NJKsQ1G+34wuadgCb/3U90f9Tl1q0g9kPMAr3jVe4dCZOaV3/2VVj0hZbYbCe
qZ4ed/VhaQHYfXbNiHct5SECuPGshrDNppzXZzruEG38UGPzEp2NigdD9YTUhqN0RM0Z/FHVDO78
3AAOefocggWJMdKIjbRXpS+ez2Mu0c5yZ9PeUNulUmyN8atqAj056LW13FRvinDaTYV/qM0izcOl
W7PAovU26midssoXjknqrMuz/deYFeR/Al1n0Rua7m6kcMv+eP3emTr9VTXcRyh4DFSrv8Yie3wX
mEteUfTRX4c4yq7CcP/6OiFnn4LyRtcdvsZ8XK/k9HnRbhgRrEBGKHQmd77iuf0i8Wi9sQaWN0ro
5wESxFn1XJyocXleDwRF8mpIW57+a0y9zenqn0JG8dZo2hKQT+XdVeMLsoQehAAY6ow1ugZIl1qM
GLc5HNWHyKLmEeUN6bUgSw9qrEwrcpUZEPOkqptwbiN9w70fndTJtuX/HdeoFFs28J9Gx1WpYJrd
xX0qHmJpXiWJwif0XjHtzhG5tZPVcxQ6KF4P48Xr7YEvgIMJ8KkthVSQUoYrHvossucu80/qoBrC
rsoged8FJ2Mem9tsTxdXJDi0LqP13tljcw4m0YMKmuPyScTNrmp2mj42267zxNbAYxXgEWbB9ur+
Oqwer9kQ5auL1Q47sG+dFdXw4Ydr1AxPzhCj2J5Qk4KX8DPqs72TIHiQO+x0aiKAoDHa45S6vxe/
AsEmTvoQw5zQEjDd+mBuJTFI2BF9VAE2NWa5WUAJh1OqQSSNWM1VtQ98DOx6Gwy6ro1nEBPvhvDS
Q8yCQIJbB5IOSHkYzIu+oDUnDc2iuAA7ydcOxWR+sO9isgG9sG0s/Vb2xWnWPO3a9g302GH0T+UA
Ac6y3rNuzNj++eyTQXuWQ+I/ltIxzjMVbfIdkmSiVW/KapZwpjb6ZPVo0pCth07UbYNmyDdyYY1k
M/ykD3cj6YKXVYRvhsTgzq0N7zG2rnaX6XsNK85NnX6g6fpGRWibSqPZ1670L0OJ/yiJAF5+NfOI
ArxrtRdEy76BsJgwM5PDvvGSaANSI7oN1W8uk5yRW7E26D6PoWdjzT7XmnEtiVVLZ9LvVsGVx7Zc
Lg6Cszi2mrtSw7kvN+HkYWnbGaM4iz4SO1wIx23nefG18MWy1aX5LZ7wDwAx1e/iBYqGvjR3B/jH
vTXtdy1L22OJWuMVmURwJawpu6Lz5LWpa7Ik5gh/a4nCuJ2HK0CCYy8QZJQiDyvRHIJyCk6VNbfb
griBrZWdbCxMmUIx9EenXRGBcW/s7NHN9wCEfyLV9GP1pDzaVMlDvq0hBA7Xh6izkcHjvnE7Dbhe
LuXFoEUnAbgWWhLs2HuL1d5yYdvoP9vcnOHV2eIyAjQ4aWvCw+ruKqI21rCaEIXbqKcOUiQIs1Q5
khHpKPV3s/wxuNqtKOD5Io4SFtkd9PI/i2+1Z+pvOithLtBc089z3RqvNgwPm9uecq8rxhz8jdeG
VpWk175q43M8EWGUBs/vnOAEW/QNcnvjevc2JSkrb0CTwkvfZ/wBdlZODtVthTgk7vzTt3X/Ovm5
DEkFyoRU6CfYAYsuakuud4qHBEeIGDKNgS6nUYs1U/INIkAVjln6uyubM2lk+8haPuQgVpC3Enu+
0H9EgUXMRBqe6gOmHLJ1XkiMmJsMdNk2yroH1uxwzPwOEzHdqk+JYB7MNDtcxqELm56cgKhe0DTV
r0OaGle5Np6N76EHCbOoNokZRzu7B6mXGCY7FM3rmXudbhfnuR8Cytqndfxbo/KAEkOKohCpjF+D
MzYfEllzFu1jX+GG5vlwmsyYGog+QU8NCI+f4g4gz3JnRyJD6p5tY9/EVJQb3ADei0xP+POes0Ko
tzPk4ucpIMEuzH6mKhy/IqzC8ilbEEqR3oPDt7PrBPJyg/sSUQWbwj7X4fDYkuT1UsR7N1jVZ9vh
d+xHJQJlFvBG3ywAMdgVwMPokCw4/pkQ5je9AZVJ/hkhDabAfnddAJxPuB5ZZ2+DJbgeIjRd7/S6
B6HcaxiwGLqGGCR6MXEcUVho/Mfczq9T4nZXUo1luPQzomilfIa9/Eqmuds46MmfgtkEBWpGzslz
/bMWDcFZyyP/7Kw4nTbrf3R+cG1Splm705jGirY9Ligs4cT59wgQ9dD2/d94H1hwgt14pzX5/DTi
VXT1SB7XK4E4LsxH4fkX8A8zUfYU8Q2Of0/s2sluxMCXMkzmrR5f6xoSRZm1JCpkbFN1a5xj67f1
xslxqQe6XgOKCxxANywGe8jMZ6+iKGXWaG4hHftonN4ny1Mb2zzLDs0s7cMg2uCvIniDy9TrMvq1
uGIL5521NFghMtqv1BrCyinjsznF2Oy1erdlpx4cB4BnBwccKLgTSlJaxOath3DvOTVJD93eEjM+
BZMzvhQjGkUePcRk8p2047eq1NzLV9OOtffZdYn8T66AIoax9M2JiB2D0QHH6JcAPdsg2EdxFIRJ
gPqawdQXsmXemHrMoxjZ1mURGWVToo/fRWXuqjifz/qCfBNCUXcji/84q0MUVJ1rVb2om5HdGQvx
2qziOXY1GVfdFvI+DnK+yWyduekFTSzvIiXUbUVxaGJPT8LC42cEE3bSJPuPfiiIPJz0Iy9MdA7t
+sWxJnc/VSn777WJ/Kcl6OGhSSPbdf298Lr8nLA9OBeRl26tGgIAbOz04rj23Ywt2BvBxB2Fa+AI
4or8XrYbNXFf8DkkscfmrF8FzozyqDBg7lqRhioMLNF2Vq8rEJj/abSeetGAtmkdYJdhJUhqRQ1I
jakMJGkW/Bo8ZM/XQoC2mDszwh0Uwy04EnhKBnCs4wE01hyPMzvOiPeSGrkiKH3iRq0vnT2/6Mky
Qe2I3O2EKk04r11kCuZwsPmx7MIHaOYlBbySHunJxQBdFNj1BUTGcZxhpABXuvV2f9ck/k8VrvNb
Ey/GJVSYuWQl8Dvgz3beOFdwChb/NhWGQSjYl88Bpblz1rUfC3Cjd7w2QBvWP5IxLd71Ci+YQP72
64ibW2UJvDVVIBaTnU7BDeUFvvGkmpklDIBVoG0jdTYa4Bh6N6rVAHtGIAVmUdlndRnMD99SEVen
MmuYsqfe2+L7DDyEkgIguHoJaxTTUq92eS7c0GbKexoNKL0CoIDWA6zKO/4ekiPRU0aC9ZgvyUeC
FBzio/sZM/St500Q3Fe8EQDtbW7w66L/W2iob4l/2NfIixzLg5gEyySowNzDGVnPIQlJeJxCnLzk
e1011jck5FHknF7NPHaOxai9LiQBVnqrfmjt1Xgg+1vvrWMWTAnV+m2QLcEpSZ1bRiktLEzkS6Ve
IfxngRh3L75tzlejyN4mnV1q0sbIKCZQhleTpjZC1ybv+HtAgT4+FSDiUvR7l4I3WK7G/RSOKOZ/
+tEzHsB2faSxtZmNgM08bay4+qoYum1duMELLADvWZ/fFhB8LxZgBLeKu32b5d8aAgPkK1OglQ3F
VNVdCrMk5mtKAJqadsh7PyF+sgrgL862insrbJt6OMKOqN96W3THCbZIqLpm7nXgjYWD7aTWPREu
8//I3t2aTfx7drX5UGfFckH442VYAHvbvps/x0i5PMedIagMI4XpDV6xc4TbHhpo4FYMO0PLkZgr
+XgrU8MfkQr2EoqMdbzxlqncsYt+tshzMItvy/K5TwCL4Wn1hmmZPJUrZqZZcXUJCIuT7T2nK25U
WLN+AhiRrEhS1cxm+qFpVrTL/jOkxtXp5frYiXMT870GEjrdpqwLWgX07EyQ04Zo4220nzEWPDrJ
W9aBFIgeUxcX+xg6rystuEXj9ECoHHVDPO8+dTUURkjhhkqbDYOfeSh5r4Ib6kAfFZAkp5+z38Vn
cFnOsiNY5ZOol+qJdlq4ZEf1Ml/IIMHC4t8bRQ3a15cmCkKNdphXSCGxLMChAbh13OH1EG1yzVjz
CIzGYLF2VFW+e1q1zfUYo9Xf9jCCYl6/uG69onr1hU90jVxfdgqqqAanpZzLozoz9STfDLKI8b/e
L9eLqLOMRJ83rlcWW/Upc7SmKcAifLa6+h3iTj8ohREvCCG5jycwnL/69feb7NQ7VqhRqxqwanL1
/auXGVtkSloY36luWbaHpNFM/GfWz1SB+4zxzjiqP6k+Bga+Sfp/jJ1Xc6RItK1/ERF481pWpZJt
qdXmhejp6cZ7z68/H5uZQUd35sZ5yUgHVEGSZO6911rVADlJXx3RU/9TjkvHAIz58hjXJyyVEi+V
+3hdrAU0utWNpd6doVpBk4mgjzX2V0YDsFs81OOUjkdVr39IPLAkA2HUXQ2+DnsqlCNZNdiIEVVO
yhzvNkdxeq9xXqEafO9BLh69JuSJ2lCIntqkeZFnbyfu44Dd5zTXBtO6NUTw7bF0x71V3KYO2782
hLNte2jEDuuEUDfBQR6XPA3JlUilJqhd/j02rFD38St3O6/o81t0HT2izyS7JAARGBvKuUIynLll
SGYCEQhzRrHWnI/vsnK0gyIFkciukd+u2TntiYayoxu53tg02KibQ9wmX+ZRv5U7t94loKW7wkqn
g9xruStJW7D/bzXIV5YYAHkmcoTkpG4dDlKWxEhRDGm6kBBNSB+H7pM8+HVoyq3ZRoO01Fg+dxUx
7Ad5IeRH6n3N/WmDQt9jQWeVa1V/tItsCHSX6/01c6efCbwyThmrAUbdi1blLUjb8JTPAJ1bffqk
L1OHfLaz2HbOczATCYzq3k4FzgkTbgOfkJXkxf9z4Xe/QbLIXgF210N97bk+PdhkciJNDP0gU4B8
3zvoxm9sArLGTylY3vXmruEU796ad0EVH++ggRuviEBNzs3JCHNtPsZu+F3pMvW43WEmwVvdcYF0
/zOACrV/yhCxPMlv6f3qMbVn9QRHYz/vmyy8awddIcxjmYeW11qOlNx/1nldOUMcECYHGQl9nJ5Y
wrB1WQaCPkLtZIKx3obP0sGuZjqYOnr1wXQjI3jsrOFmyi22JdUxdwaEj9wluPI/r2sX6cUPiRX2
coNwhSUgZRt7c3zv6ksAo1HY9UJvw/S2TMsykqS41RVYf5YZydJn5+g71UDMSvrkBApzpPSXZHtb
3w3RNSvtc+UNN15j7mUkrIcgK3BW3toGB4HMhWzYmzMM3ZftDd/GstRJMVhGodr3p4YgvXPoRCdp
M2WwS4/t+I9DUMry1CS3HiPlNfuhXYof6tZhW1a2/dfUg6wcDv7UvARg5XYp4TFFSpBbbxPhvHw4
dA+gaaCzUZ30EzoU+OlZF8gTH2wdYVDnMZ/bZ4e1AfvDOx2LxawWSDUnzzlBKUPdXa0lVnUey+d8
cLuTac4sJRpdPahBge2mh2Bmh4P3JLiDKV/kIs15qA9BVD46WfXuwctVZRysr9NWlsptmGxjRboU
Q9re9MgPymCUpF6ma8npCfAlMwbzJHdfTlIQzzgRs8Kw631g9Xt5S0C1UyvZd7WDa3zNLUiUZN8y
oRp8BFT3zRYsRcgN62IlvWAHBxoSL/ENY6J/jnrC3aExOco9lkQee7wsTyDKZY88pX/kk37rxUZ2
UufxmpglBGVedyOTjMas3YLZLWHPPYRFsH4BjPZPQPnZRU4oT15yzPTtgoaxo+HPefCekJdz15hl
P7FffDTPTrmMiG0yUDXVuXDc9vv0dtQO/QTwfruLZeYwkybLZyZzM+vgW8CFBFQCLuArcckGK3EP
+lHpgm8NyIkBL8qoWceVx0wWW8TrVufJdS4TgTn4c8/AI+Eojux9hmLYurpad1GRFhT43HRtnYTB
Uj/URmKc5Pzyu3w7Gi+t/jgbeXtSTeNZnur2aCWXd93P2Jii3VgUMP0DIf9rg7ZNHIp8+6W8LuzY
npYo0rB9IMb/qGV2Djq/zYd7CNnNG0LTqltB7QxRV90yFn6XYZatz1eexDbHbA+GD/SvFHimOXn1
wQIgDS2GY6BwUvASuMzgBxgCjyW3TJ6MDOtAxfZoER7sF+iG/DOZS4dtRt+e5Dqgl/l+uwlbq+Sk
y///VKzVRtBL9/I+yUpBfowU17X4VpbcWjlHyH6woIWYQRa6SmffqGgsShe57LrkkiwKm7xqaxa/
9l9h9euHUn7nu1XGemyZu3vCAu5wCCKPwYde1q84RzBdy2syF9DB7IPJ/A7XCvbksE9uiiYM1aN0
X7P+8gWNCAbpgnRdx8lIlRXdlmx105zhctBgitQIE1sWYfJ3tmSNkpTyu7Xs+uvLeQSJcz8W8Lr1
5BvC0082Xqp5D19vgRPqD1d+iFnf6q6uXuRmy6JOctu93+pwBMF5HQAA2TrL1bfidqzktse4NWzn
+3BslH/uIOpgDmPOlIkTCjdii6Qsbx53PGEbv7SvP34utWIXKYP6bhkpj3AdefOPAKD9RYZrpKsO
QdPLMwi7DsoNGSn/npWj16mKoJzmxi3Tw0coSABSZNvCfcCECMBDWreGbQ8oDZJs/aQ4+D8Hrc4v
669fRvIK9tjemXU9sw5mqfX0vMN/8s97J7m1l2Q/luWg9azven28wMejFA3HRmu/ajNUszKvbKsH
Ofbf6rYu0rqusyW7JfI8tqLk5Lj/POu77Yz0lo4fLvVvdR/O+uFKwTLhIzRXdyGIvuUVR8MZX0U1
r3tVeeElwZQCOBMYEZv3xcy2JVvdnKEJCvyOPlVrkF07yXQrJ9+6vmuRrG8GRAjhgl9HtLws2xv/
4aXaXqDtRZO67TA54j/rPhz2b6dfX9c5X8D9RUy033hwUWhjWbusheXDtSXrTnYrv7NV/Fv3D3Xr
fmI57XoFOc+HPusVhsS705Tht9p54V6mBtmDSm77RsscshUlty3Its4f6j4UpZ/fQxjQ/9RqKBGS
wgbIx8uJ753lrQzhNSu1Up4xZbOtzqrspHvFyza9E0wFbHwrK/MCI5eyzPyshQIsSlZmuavpyA+s
dt7L9ID1H0rWBmbgv+Bq66Rhq9gQZHYpyhkQJuRvB3mSkmzTrRRlKDiy6d/6bMNgq/swhLbTjEGT
YrJwQXoN6mweOkdP573sfxMCDDAXJeNr0A7RaX3j5aZsyTqtbmW5Xf9ZlIbt1ZVigCHlr+lbyh/O
IHVzlhA7oSW8Rttkvy6s13Z5PtuRDVolbN6yi4VhxFgsJO92jls3OVYSWRhsRcl96CeT6Fb37o9L
y4dDBq9SjrNxT1TgUw2UAtUA6YGl3NCI5Fg+XCWKeO2LTF1+lmTZjdyZMunz7GZWnV2TOdaNPOHt
ia7v/jtj5rulwtZVcvLwo6LHord2Wo1cuQPpiRFH0KTocGUPs1fijoHNRZse5BVd7ZQyAsZZj5uv
8iL/ZdWq1eCIdDaukwbnYJ5nlwSKYFDigNYkqRu8lbut7FuBAv9ZaO3KhXfYmS0EyJiQN8uHpWvB
2dT9q2C2LRwAkQp3jdxVeS51BpRJr4rXMgZnInhyfXnAcwvpTrvaMz/cfrmp7x7RunVd77rsWSS7
vuYRzsnZM6ej3GW57JbID9iKcmM/1K27Omn5CObcekrz9pf0MNT3NtJ6O2QMkYoLcv+tK+LxbEAE
eNRBzFIEegYBaXFBZ5JWS8d3ZjjQ9CytnkeYp54kaDfVwUukZWdtOYea1Nl9GdTtTnrNXTbeKHNp
HtQ+I0hvGIpdE/GqS+Jlrrm3PQI8NWKK7tLEPalRaOVHKIMQXGZnf8QqSdTw5FwaPWgewWTha4Y0
FuB55qBeFKt3qT++LhHtnwJAKZ/A39QHWONGWDkoSl0G4VGW4J6oR1ggYrtKP8WeA7Og2d1PMVwI
DmELJx3f/tmz/PkprZqf4B1velMr38bcRFUr9b/nJUvyGh34Wz9QiRTPmtfem60fHtZ6PLt+gMNB
a2HHGYZd0NT1l3omppcteflZV1N7D6MO4VURtF1qscgCmJiS59yq4G9SVaiMYpxMTUkcN0KM1cO4
tGBKQkxgQFEgTLRzU9jlwzwl1YPkJMmKwoH3LM8hFsYIbxVxcCgr6If8afhm4jw7t+pC5ZeplYEc
CUwch8UAvHN9dm5xEcN6rQL4NHyERFUYDA9tVhAT5LUD++GmcG+J1MC95mFsb2H9mvopehqWBKBL
9OSryXdoNZWLVJUZIt3wLsLKVUB8Zlh4a5zgqYEN+0nFE/qUKpq2n8YxYAdBQ2x7hFalNvcyR1IU
DdndNAzdg5Z03uO8JHVG2J7N2AJdTY+tIdSzdK+VDqpoA94Zc0Jsbhx1eGH8X1MSzQ9riWgOmH8d
xtx2fBVZ3iMsM9G+CtsdvKfG0dEs8zBNTQ7HG8H0haGZt7ZDqDNhrdpBt/Wk3SEFDw0GCuClF5Z3
FVC7u2ZJtiLj85wU2FAHqI1ssGmlfpvPZmrsNdPQbiUppuDvyqKvlP3kgXL3whRjM6QGr71PwKhr
j/23ZMi/GrjSiQsH7s+7ZYJnJjKRaIWigiWmn3/h7vwS5on+bWoSohUgxHkNxoywa3iwHmcNX7I1
Jda1cvP+Vu/j9iZN4+KBR6AB+W/VT82oMLiy1LxXjf61hjXo3o2Sx8GuGqCvSv0p7nEcOZA9HqUo
DbhCP0O/nh/rcdcj3LGblu6xliLKFxPLtRyHB5sqRwF2y5xxeHewlX930tm8yqnqxtQeHC+8ARyG
UmcGLdqJD0512H5BGyS/w3BO1vPWxtw+Nl17zFVobfY+Est9kL0gVDhjtC8a9sq2eQVo0XwCe94/
YDq+SAmh3fYTonWAobIRsqalh9Q5RvnxoMR9VV34uFANJFAb2A8WiyWrgKC7gz+tv6sHzMplCtuJ
NDgwWVygwUyIZuNW6KbSniHb1PZSlNuTperyqXKICVvujz2OBLpUy0IvPtvj7/XvpEnun+2iBnO2
3D9Yp4nIyyYPfXrGzDiYMKdIVpIqmEG4b2UZbWMLheS7SmmWlg5wx2F4JHCGCLwAnmts9T/gD2VS
0uuvdR2EN709BHC8h9X3sjxJezyE9SnVYW2qZsXBYK24qIVjD7w0QRTcdUsyJPCeuIZ/ftfQ9yly
Mm+Bb8dHIAzxtRwzNAyXRHJSZ7LLLgAFwKgWa1GD3uB/dJRD1t7b0d2IOOD/5ZDUHYivULXzx9O0
XQHJ7fP4UKpYA/cffp30lotMRak3d2m74ChwO5pWCwIWRsr7aElyCCbupTj5PoyFkT8AXldjjOtL
c6nCXL7bOkkOBb0rH74OPzIHxy5WlbCsPDQxJkW5dd4sQvFhlpLWD4dKUS7cwjp640AEvh4qV3t3
RKabx64kQONjw/KrpjIG7Pg8F/bXFHlSIpdmN722U5Ve3TEi4ESDebPL8DOqeCuOSRFqL2oZDneu
Xv+Rh5r6MtiF+qKH9UPHBPuAbxqkC6SDfP16A/4vp271q01oyZubcSqcOeV9CpvBW1QpX8AjB4/S
aJbBvV/E9pO0ESl8TAHUfcqXnmP9lgya+ar5UfFZSy7ShW9O9qI2DfDLh7BOp7s+0NL7cUkg99OH
nZnUZO1m3jFnE423FKUPQFMcOb77S00G1EtdbJcgl9K3zKvh0daMdi9Fo2+GGwPV1ENpWjDi72yr
6z8hegV1kTXqxwhA5VvTI4uggtc7L/jKN0LByoOd+ebNiGTmU2mPr4TQdN+s8sfsNu4XS3Hb26yM
oE6y9e5bMxNIoTpW/gSJDly6Yf87cOz2GyFb+mGOURG3G/9VI/gMDtt2IN6TXBy2xxlpWPDCf1cB
i/yr8UOdbjlExWbzXTl49RG9thKGOad4zRTLvm3SboJzuy9edRDTn5B+30mjQhjbKxEYX0DyqvdS
ZfsN/gV3KM9SHGGTuGjelOylWMeu+TTjpZOSnLEb1HsVrjcdRPQ1mGbiEgorNK41XDHAomsfFjY7
v8foHncHYvGg9YRa9lj5g3MrLX3re0dTGyzGHWons8/MA2FM9NarVb8H4xPdStGJVJswhai/StFG
iAgdSN2/k+KsTD9cvvkPUpr67In5On8yYuJ7/DG4CaNBeU6zVr2PfGDEoY9c1ZBXTwT6HKGd6J9L
r/2cxK16JVhheNb1llclhlW+Stw76SD18CKeSqXOHqRKEhOWo8gGwFB3OoKrBeqxmR08S/cYONpT
bj43TXFyO7dCsLA+QmNeXu3JKa5RB1huIQsur4pK0nSVC82sOh1iDxUt3Y6ax1BzkAKfrFcYwtJv
qlV5R3gzyxspgtEhpF4v3kpzhJLS6IklWLpp/eTv4PQjqiYfUVdWWwLFq/QbUdTZGTi+c9LxfXyz
LeOau4r1YoaZc18mFgEWS7d2Un9NREte+LRp9yzrNNSIyLlLMmupv8eC1xC/+3fd1kVyltL+qnpd
O//b8XpLAExnx4/1ODcPo1IRLl24UN8R1WXyJfqVq/5ncxzst8YZ4QfK9eIuCw0bZuMqJSJumL/0
lfssXUcjvasjw/taN7l6cOvYuk9LDwGWuoYtBV7Yz8CRfiqQXx3jYu8SNnSnlrxU7hj/6DQCxCzD
bR49swtuFdtJzlEaqi+wqtQ7Ob0zf1VLr/nZ4TcijMiM4WGcjBtstiWsu6X17NlwjvO6OxBbavku
yeoCZlw4qu5K5tQ7uwwPva/HtzXk5H81rH2kudxqwZEQ/AyN/0GdAzU+SHtI3OOdnC12XCrtCjhh
5ZiXtSjNuqcl44lXO1p7Bpr+bJmJdVbtAez2dgrLMa824eW3Tmgpx1QrdGSpBufGIt73gtZNc6cZ
pnOyk2x6mtBxOfSt2nzmbVQJ/XGd76ydn+HmUX433qs7JCxJx8I6Pb/YbWH+BJMIWaTJPM/o46XN
EgeQSjAf66qqH2K9rW9MoxpuI7e1UPf1S2QJOgd+LIJVmfhAZuoltFh+73+Lg/FzEpnKL4VIy/VC
Wa5BFVdYf07p8CNUFOerZjcZbMfa/BLacIOzRAkegVC752whFVcVP732aWydMQekjy5QIGKcGwv7
GROZ7c/hNybg74APlT/1AB1kopNYYbMITwLX/JXBjKx3/WuANEfTfuo7YpbhKW5evZY9YddX2iNx
Gx3hOSgsgbtyDhjXfP9G1w00qEZnoTRQ0+w6a112lZzj1LgAoUC47xJoXdCv+aQ5g/eap95XbYqV
e7P3PO4B9L11mNa3UuwMmOdyJ+4uetxDTKWxLrt0JaFuReN6nwMA6btqCNX7vir9z1E9f9OtQH+Q
0rxEgDu69ShdPc25RprlP0kp7INzm5bpJ7PQ/c/+jC+xsJqX0nCcz/559DPnW8yn8tyOant22iH4
Xujneqjt7yURWUjmVPXNEAzFV2Tu9r0VuZ/YR94h8lA81L4CeX4AeKPrQ2231i0NUYHHGWXdBcky
niE7mniJIF4zIuOXyB1akKmFTtB93jo0Rm0cKruzTgOSgg/dkjAwpkODNvJBitKAw7Z4aGbUtpCs
vhLsxJWDriK6AcHRHba74sFYEhsq3qurGPe5U82fsAJ87cpo+j5FS6BHC54DHigo91L9azwP0/ex
jqz9uNRHS/3/7u9CubT1912f8xCetm8CF8K3v8+/1f/X+f93f7muXg0gtz3zaOZWvB/YsD+Xw1Q/
646pn+2lDrqM+lkacja/a510gSiyeS6Xug/H8uWEzkrxzrHON1ESa0FbelWjnhgZ2V91KvLRXm6e
tm7SOMaet6tr8AZB+ahkrQVgEszXqNVDcHR41w89PDaHbNSKR0lGk+dV9G/6Tmuqox4m6l1QAcRj
kpICDO3qXbskUrQNBdD9Ws6qQ892Da7Hv1ulfivKEVIHt901jwho26rWM23llElvHt3Hktv1o0f+
A0Yy71sCnolBVeYXzwdLqo/Op8nuvR8GBHRYC73h0XJdBEcT+FaKVI3wvoImBnh8aUrlZOje/AVG
huHccVYhPH0DlnWRa4QZ4Xx91Vr3KGF7D36n4ehazo14xaPOXftM3IiF6oBhnPSmHW/1OoSz2/SC
e1HUWcV1rLAAnMvmSxok6eHqProEWYFE752LmZol5Dqt/5w5ifIMQXR30G88ZMSSeYbTxYA7BhJy
x9yxBAEXE4/1Wamy/szmD1p843dltt+hGBm+RDFK8EnX9o9R02s3atxmF39MzYcw0NHEUMr5LQ3T
3wQdZr85OEQO/lYxTdixkP59Rk/mbIxd8FAVTfNcLImhsjwMC+gSlw6GvkCRGkI2rLZ80FJw8VAm
q8fBK7oH6S/dEHg6Iho5IYAGOU2yaLITMo+WbJ88B5B1HNGlTJ8gHUIgwkIYzejU8YQOWv1gBV1y
roDW3CcZoApjNOc7xyWyGHS8fXWyIboUUBlfPTOyLpg9iltvmofbrBrHi6JG5TUzCoR9/D66Sxof
iqfBce+SckLrtcZIEnWJf4rbVkWBQa1PrleMAF0hXYYAqn/CP1Ee09jpnn3YnuANJnaQGYdooKrv
X+YOqR/EncfXyIIeuTN3fRdilAoK9XODD3ofjqrxNrouXN7wnn5Be6bfVdE03vvoUEFBnaeHagoj
mLDgj+PbBODDT+c/ksY9+uiRfcV73cBrEy1Y+zl6IZb0d2Sr8x9KYvyB4Rd4uRVgKA9c/ZS1fJz9
wTz3yxncGP0O4sBKJB5GNlT2BEknISZ/FMQl6p35wyPWgC1gNlzhRh2f6sTRFzb+GdK1+t6zpg4q
ZN4AdkblTdZoEMlA3jc+xLC1sCgfb3JTiV59xXMeHA00rQjBh2YP5M7yh5s+Haavps3eSdOCV7fg
TdGmvIA2QB2/RgQAHoNy6G/kKD1OLrUxaLe5ow0HbInFLYigmK3qEhlseQhy+O1urTInCBGli+Te
VdpLi1R+bNm6j5nwE3KB7TxSV1UuODQcePsMxcAHq2yRcmyV7q1DwPJ29NUM+gpuSQbfNnbLAaTH
UoTRzjtObYHO5VLUzQnQkmkVFyn6aa3tQCfGO0QeAMnZDpuCJdHzEL2n0pzK6+glFQoW5CTZ+khO
6lAap3ejE6I05ERj/R+OmyGMKgGo/69zS/HdpR10BC6shHbv6rZD5PpjVM63Wfq1mcLwlTnX3xWx
Y110H2xFnxsvquf4Z2MIlf2c85gdr4if7Kq4kZIcZBreS9tl3r1lKTdQF80PXtcAKWzz9ks/OtXO
GJzgRxsorwCKvD9NTTvlLtMBPOD7QMv1iA6Q8nZZ/BtjxiPsIPEfVVTHfHaa9usid79PrK68x859
VSFxvwcoUN3nWhWeoDOdd4mpVvdbg7SywPqrn4kkT9E6e7V7I0QG5eblDHKIdNyKvT06O2eo8Vn+
c5EPp1bGBLyQ7r+lxKhCmLlcZDuBFNNBvcH5Fd8e3EFx7roxQIAI6VAUX5Q+BEKiO08mTI5Pqb3M
vlpBhIEZumsdSF8klVL3xsFUcO+oCJfEKlT/a3GpQ6l7uI+WROoIwdSO6KLhBVlatwbpJ3VVrWYn
c0AVQIqtbeTHCFqYQxdPmPer+o8I4IJXqPU3LZiAv/Xl9OaUbNrrqfFf8jnvD4SK9c96F8OG6YzZ
o2tAqhJD4nY/Wf1wUxBVC4NjRMw+slUXK/XgBFlm8cFRo4c8VatTxl73SYVrF4sB1uvUqhUM60X2
mV8X7rF5u18SGwYUazbN72iKfvWb1P5ZWv6tiiEzgAkHXFNSJyylPxdla0Pfh5EBh0b3e5y8Oz/P
i59GE/9QTKzUzJYE0BM1ZFk9algmVAsWlJ7ZnA2f/Xpo4DRnAyGtoxOW1zADCiitORKed34/Nztp
jdMwQ/MSTjlpnVo7fagV83uynAmPR/6Y1tWLtMWmi80JoiXW5NFj2arKQ4ySEPnAmqNHyUmiZsG3
WVery1YlOdRQw0OMjs961NaqOplzjnFE7aTOaULoJt0G3CnkoPut33YddcjuG7Owb/1Zp+8co0oF
EullTLwSF5GP80RLtavndtpVBUcFZj3SzukMVYw0SDK6sAbtlaVPrShTddqO0XzlZzmXMNv9c5p3
XSwnBkMmJ9/O1iPTse+dqTys55VmP425xLues60oe+SwzINhewDBltMrQw1EEATruwOlYb2k/MAw
U/2TZ5pva50hv2C7+OQlDEHf6dRLE7aHf/1PW++/zqv9mQXwNqy/YbkLknv3Y5cft/4maVkv2pXZ
YwyxK1Dxs9W66rVYukkH36wx80hWWiSZ5PZL1nQ7qBuGPzw8QvdKN5xYbSCnNjb3TRJV+xoBiyAC
ahY0+Q+raCY49Ihp7NWLHfrz2fG6X4TlTocUYkU1+tnrCdKRpo0ehQc/mDd0lzBt/6wz3zuxZrq6
UJhGlR4dNHtaqGy9n7aCRHbc7ZSaiRyiWRM6fNfDxtigbuXWyRv7zBtAeJ/Npvd2Pa8dvB7Ta+1X
BBd3n7Vg5GTA/GDETh56tblzYvCXFVFPGHSOKdatwtR/hMVwp+D1nAokEScoGMrF4VcoOB0S8L43
4IjZpnrJNVK057pNlCc1Zstbomf0VPlXk7UI8nJL1TD2wKTS5H6t0xBx2c3FkF22owIseYeshnIJ
3VTlSRrAoP1oZxBXVdsD5ZxfmuqlSc3haWAh1Do1XOg5W/JhJmQE8rKYHxJ8VkpEVlDIQfag6hyY
HdpxNwI1NT3iDa30oddGFMCWZEr953oAx58VVycYLKL+SQqsxXswZuNJL+Aak7ocBobzjMoaBtO/
67qZhQSUpvq5QkWvcC3/MVsS6Ci80qmeWhu6prSFF2dkDfM0L0mUGuWNOznTTorMIMZTDBsFgKFm
rdrqG9v8ElmtcStVrlLp8JKNM3KhTXGUOkkM3ddxE8HZKF3eNcCYZ0zNemGptvQC/+5U5Be5sNT5
4bCzvdY4tFONx3r5kdIYJWp+tWwICJcqC7P6g+MohyEI4+eiPBYAgp9aTYue8Zn/HqPKvwyacQ8R
eXo3Ilb1JIk7w/UPrZV12urSqc8RcYOZP1GVWAHS6BtoXne3iZVYTxj7rfXYLrKPc+GjfhS2zT7P
XTZtforG0GyV7nkto5BUneoiNffE+dIelpZ+XRbPceM+zh6rg36u8BVVnfnkeYnyaEXXYCkYUfxX
Mlr1tw6r5e1kpsu2ELwP6n8EZmz9xgSWo3Rm6pUTOWpho10RPSF41z2UxXRYR9RcRgGxxu0OVuTm
saiz4NnESPasx8VL6QfjVbpJwpJM3yELVN5IUfpqsKwfrIrIcTlK6kBUpEASknv2cOPeUwPvKc0N
7wle7vnWMLrvgV/DErLU607WoyQV7/zYBfkv3WDAvOC5D++lByu/JzXSjGs0M/6KKWpvlMCznwCL
Ok8oiFVHLXTRMhhn50katBZyT7XEOSNFaYAwxXyoUhaMKG8oMMeGLa5kw9j3EfNv0lt3W98Q2yli
Zo1zTvUqPrkTERPQWYbPJWiIA/IsydFwYEbbO23lnwzPgDkc/pZnqJ6jZ7NtwIYaCfaDEXuoa6SI
Ci1aJpKwdplRy0LNU59HVhtlgByegliIvzD1+RAP/5VbivDrfclbtPzQ1vCIv1ukVXzEoW8lh1xz
hv/6tl1QQt0Swig5SQYJlFwSNrUETkol1LXd2dPxeI8xhC/F9BqugVdLnLfKsrv+quozZpaWXewC
fNgS1shAHaScCeqhN7Mv5gI86hYkTb38BLSJQB7Zgj+yKojdYIPEKADv7q0ketWOMwJH9cK/8U9W
T72fUaLDgdHk0D5Kc9/PIEQlG0M7A+V/EuPmgDgfpx0se+sdcyckSBJ4RmLXxoUod3Fthuzlulhl
znCfIHcAwgz4gnlUJkMBYtf9mjrzTx+2iLSoziPyXwdLewnQdbwtuv6rw229RsiBnVrN/B5Opncc
l6jahNMU3pUZJzvK/93utuTkCeDDCo9mwL1SUEm7qp1+qJPAvGkRaru1jaK82GwSkiqud4ranQfT
/pzyry1rBKEPqEPlCTMEtJo1uQsh/axYh7gGxLyA0vIl4tpZHpbkMkgbjhW0IHx3e+22gdkiqGwc
XUYJE1+SjnfvbgwQZe6b7TVQKDraXlEyH3s/BrcqtH6aWagcDeuuGOrxtgntYU0MMxpvfX25c9n0
PdP06hbIb3Xr5RWk45LNXa/XjpIV6VXJSZI4fkW0kwcbxhI7XyxyLKVRAdBh0fGvA6v0nPwSZRAB
LBjR5W9KIn94K3aZAbOMhm6mv2CY5iVGUW5HIZhTybYzBq88c6bD9mRknG5FyXnagLwVAF4m7wKe
QBJjCfvbEqszw3NnWtdkib2XcSBJtBQHXBynOWrupKr0LcQdApfViMga9KJoYCs9z7cvik+p1tSo
jxo5GLAFNbZmnU4fLgkkX4DkuacLP0RlImMgiRTjCBZiLVJ+1ywphyvCkO1ubpweVRQlHq+OWxwM
ZLraYpx2QYa0bog+9UF1K3Yxuuqfsf386aXjq1YuxLqsR9CNLRCcA0o/4To/6lkPbjS5z4oq3MFR
hqN0LsM7m1iY+8Dv9vjbm90wZQ+Zxici9yrr4MGyelWrds+UUeJCx7JYVt0FuoFlazurz6Dv9Zt5
QEHIdtGkdb60dZufTJwwRLF3PVosTXCKWoQoUQJX+gz/CGGCBz64TBrxo6lr9n7SJuXoKy2yML1+
gvsferr5s2Gml7wssd8hSRQ15rdqqNAsnNIT9EvR0QLoV7TdXRjU6o6PI8jksCgODYCMsLuD+JV4
khiXrqLieg1ijCpgqfaQskWnoVo0oluDKFxMFDin93OpD+gbu82hhKKicbE19uPvxuHGuL2HVArH
z713F0xJvI8Q2PLzWIXXFInSSMNc3asQ3xron0+IZlb979gHka0SSbUfZ8s9+3DdKGV70+ohNwEe
usi0udNmCFa8GUziYoY3z11MlwhBsh5r/nT4dC9zi6bBHePYlzw5G8oEEFgh3r8blDMrinmP//E7
i+fw6E7g90vFTuAmIkzHnVl7mmBzXOjRCN/kjwe5N90k7vMIBdINHk/1jmBa1DNcFBjUnAddgtIF
M98FEAa7gauitdWZcE6BegqV362Ptkw93i8jSI/t9j4N518Wjfu84UNZsclWHP+h0LufVQY7ks4r
uteGHrGmacDfGDoo5qixecAgelckDQq4NjgxENyHFHOCYQIKnxM13dvtQikC1/Ju1NsvPt+LAyyv
O3SZ0QfNcOG4XMuuvAhOiLnfE5Uzwehl3XeVcsqCxn+eYFyfK/ePMkVVL1CDH1OvnFqXjeCg9Ydl
AdjbRnglVu5keeGfCjysu2JEm1gb569ehcECA6Sm/HKQSITXyIguhoYlz4vVZxgX3L0xpQc/7F8n
zT0hhEv4SEgolmKqeFvZISnJz6TSutNcjd1hCtPypLhvoZLnOyvO/GOd5thn+vxk2UpxN4eccGix
DEaa9hiMcQs15XTp1B/s/MO9Nzn9satfmgSp1hq9Luz5R9srv2ltDz3L/3B1XsutAt22fiKqCE26
FUhItoJzuqGcFjmHbnj688n/3uev2jerlmUs2RI0s8cc8xsAkjyL0ONxfsGRawE7ytOAFM9qQzVo
BCv81Y1PYOpmXFS1yd10bwtN38wgu5xcvAAS6wQmSTBfJfVRp4d1TvqKBzFUN6a9YSU231teE3/+
jJOuB+rU/OTr22oWwNfK9BtzbhUO5jMRis8zfkm6LtBS5a0PMvXa2xjV5IVobWqZXCQzTMBObP5D
vgFh4rzn0j43iqZ96R+FyWGVIU+WTvXPmp5vZ1KHx3Y4xutEgGy9RMTzOqTL1ul++SI5G736qain
D2MiUF4flzuRU/lP6xXX2yAEEo1Oo0+wQtdAJic8w4ANE86JoG8mgGD558ybtOlbQoE1Szu0iiIr
FUYXjBHvvR6WLoI/kQK3VrvrKzu+J9tw3NLayQPVuc+OqkKrnlgINDC0ZflGxn0ZGj4N76Efs80w
VK/4RRlyHNlDqyIjLwn3ptMTJHzNicUZrbaDVr4A878HneZthtfZgUDXZQVz9/LgZeZPoxU/VWZ+
D51FWGAPmV9nD4XCHdVyWnZeRbMgM/CyeyU+onRJ3gxUUFUB+5NL86jn3bm7ClX1cm3E/lqDS/SC
5BdOscoOs9jAveu3SnOu487tZU7zTdY4qCVXo26XqENjcFOo8Ag5wPtgvbBqOkmQG4e+yi4uRoxN
Wzbnqmj+VZZ76Drnc8jYeClxl3plFQq93GNUQQ+KR/JaZMxcvSdvRtLMElDVYYcDfTtZOUQeOReh
o5FGb2rjstHsWoWxpX17kI3SeMaInllbQaiUObpOtKj+iZg32tCViFABIntFyUzr51rpO0Gq985L
HfzDeFYym9NMa958vclv5iBJvStD7GG2Umjj5cuyjmUIf+Yp7dfvRjmvZrPcz05gVk63cxJ1WkFz
Fg7kuYH8ScNxTg0Ya68Z4Aw2Jh01MRyKOMam7UQy00IvI+v+fcnaDz8pn5x2OioHT6MuX9Kx3A94
cArFOZGPww4kG2ia+ZgCDsTQBhitL+2waNmBa31o9VyfUOXtct8NjUTEXWDGwYcGGkB2RWJ/LKP6
IJu62ril9jx4gGzGzHwfquJbgtOzOvXOfNkvtl18sVa0ztlhEtXTwhh5UOrNQzsBL8/gMM0Fjmre
j0dBiFjU0AbA82ehHQ1rRAMSmNpwSKbpnkwjMgQ99HE5ur+DGEBTcIclY5uo91qA/AWgvNGEJPJS
r8E2lUdzrO8L0DwbY5X2Vvh+pBz/8F4NAPqgDR0aZY/w9gvM8gv2iJQcTdLYbwnFaM7MDWPhc8Gm
m1yRbYyygyo82t96NR4LXb5N/FJs/V4zTBiQPssXv9duWfkeMZe1m2lyeeuTs0EyfWOb0ZjLvWri
3bAfZL0beFtYJNj50ztUG3p7GfW/BAXstucMlWo/kqemDwSLKf9YNLA+J6ugn1LvZMbVK734tyyJ
UC7wp9Wqf3Wm8Wj6493klQF5DvftmHzYFftGRsiIbpDlu8tMPXzSZg5ozZDyIIj+XDk36AiAja8p
G3pDUtGorWfpGIynSLDPOPjslpvqTPRoTx2Q6WhVXC7TqzMiKq+lpzZweC5lroZN50IE1AWGI6tK
nhqn/G1H1W+qsZRh508kRjJ02Kf6Ydb9B9eiiFxSyNl1Mt9aA1V2O8Uf08h1t07mzgHm7Q7zyUK9
g5xShCDuHK2kG9rFoETxToHcfYVBiNEpQUKz0A772eJNdnkbiTxZWdCNKpxM12fg3/M2cy6rsHoc
KhhRc6HpO9OC2TD02QMB8GMM254bHJXkvf+jq2k6GoDI2I3Zey8enzSxgN30pw8xQhpftAzfy/TR
D/4umUGKDhkZxX7hhyUSQU+Do8QYH9a6xsVDEdaJPOgSFIFJ1ysU62JfrbN3IGTy1c2A93AHn+b2
xxipjRfJ5dnA18mzo9AaEuYkDMWc06XLHgyWn5DpJFxN5PesWXdMsuYfIaPpRhgTbSXrOR48gkrq
LwNynbf2TEkYJILFmUc+Z32aku7WoVhMxvo8+zQNyRcBdXVigOiFWvvFo2kR2Mk1K8JU34vNDqDw
ZnX2fG41zhIW3nRNGORu7hAglQ9wVLvXwuy4OmTg9Kt+sedKUYyXxUZ41GBOiW8jyf7N6Nnjrd1c
CVm2gvem5LPdyK1h2orCitCMzIXt4Ex3mlTtIdOKOyuhICeTtjbtOrJQprpulRS06RwxpG0NThUi
CD07afIF3wp2aoFnLzU6rgBOGu0fot9n1hSH2LEUycAj3cpz1YIxA3EvNiVu2/1qJ304QMT0ZR7k
q33qJx9v6vRrazdELR8zgllrRGiAj3jvinbLKONdPgux0+vuHcjCzVSvEJ+bK6L5oxMEVyvfYFi/
SZ9b4VIJ4YHyEAk2nZ5QdzYZmEks6LUXYVqyiYZ0ZZA7DPc4C1Mh9mc+gYCc5UJmu2PuhLU8mbpz
7HKuwJR3uBCEStCV/LXdeA7LEeJwtU0NJ8oc9bGqG5wzzyWO1A25IN22MnifiBI/M4mBbWRlv+4w
qzQuVwneftUg8129bQH0kDdzuNWMnUPg0ca3tUfRiN0M4Pa6SDUbOKiMQi0YqKMrXY70j4KFTbNu
QQe+z6n1ZTrasovNGVgyI6QQDdmeliV4OypC2+fsbzRmByhMiE1MmV+hxh+zFEZSYf2znLHeOAq5
34aaxLqJhGiDFzT1+8zTTahybliQcrrRfM4S1zY/EVx+yVBub+eCrrVJ434hqqgwjQeAfVWIVYYB
SssI9aKxrz+wzdCIQ9Okse8VkbDh0hpK7V1j9qgD8jYANTdATxnfcqMDRz3eahlnW9OLzVC2z3lZ
M47k3ADGDNeG+lmOPqm+iBQbp0wjSeI41M717GBhb8XPYvjfbbXmIUa2ltN0undr+e4O8huS6H5d
lsAxjY9GZTa0ZAmil+GLWPU2fBJZB/RB9FY8zoV7Pw0eYxl5dZq9iQZKp9PI9t9zeyTRvrKe4vFh
EjqobhiiJIiRuKO7cajS+lTa4igMh0s3Gclzoo/R6+6lZdcxN7UM00y/I3Dk2ZxJxfSnepeky0Ma
2zNeQPeehgoBLnkMs3l98/wHz9EwiZhXFl81qmAccwpsCkzwdUmYm024QLEl5nwz9xP9hjTS2vpU
l89g83yanfGeczLo29TaqtxgJzYbHGpm9VYzHSvwboYEYCeiH94FssH9Cc9J7W5lp79pZUmrZTKj
WMHcUzFheCUYtM6dgmQev9MO671tHagvhrqkwJDuxqaqZPclL3pxoJK2oQ6XpFRlfmA0s8PLkIdQ
+loQ482tO8sIPC//Wdz0LaVPuSxTFWgzbMDcN5eDu7w2Iiu3sRmVgoZ0zRwqM6jJ1iEHphHTW1En
V4WanX+c86n5Th9wQ6BX0hsoreTVaVHOEOniFM9Kcfe2SfXetZKSY3ZG2oQD7eGUkGjf9WEo/7Qx
GRlF2p7HJN1ZBIns/EXdtoX5VWoM7KY55Pcrb6gbv3EkPdMQb3YaHpVNxxW/9TWXvaHPpSTlcK6X
nQ8FeFmQ2/FzdWFcJNDZGsYCOyYRSrpa+cDsXxmjhWTZTxOXR93VgJrnLclCsU3rKRv2KYCNDaYl
d9M35o+0wE6Vz4bj1iRuGR+uoe3dVaGf+Lh5rPanaUCdwuv+gTfzSUUtd52ZnleQw5B9iyIgDRYK
wXrpUyJc7xR3Uy5FBg7rTywxWL/nf+RbnmOfiOWMNcog6Lya3RffULdLD4wEzhxZ8lZ/mXvxWfNh
gUS5zwrfjLRr5HLaLsfS1qG+Z/W0yzL2aTq1f9vKF65RbCCY6q/LobPtkyXi5+iCTwng2/RArNBz
YZhaSAJW9MIgabyRXYx76MdXr51nvaJtP7nVRLWJMdVecZwRXc3oxG1Z+GxTWaJii4KXaxOTLVpv
12Ovedcd86Mz8FJVeCYQbB8a3rxNLa17rSyQDIX1NtO3NBI5h6T/XHkqfnJMbfGUrM7eKCnQRUIo
H6sTFQCkPfawngm7tZssjMaQhBGs7vw0uW9/WXhjOj+SyUqVzvelYKfm9MzT5JJYFKG/pT1BDYvZ
kAclnwCQljs8XHe5Ox9pKzDop5VnUSZjyCbwKK/k1sV6ND6T2vt0p+Fl0DkxC/uF7ItH06lDkZBT
SAQwFHCCZJeboedqYawLh/h+sPS3abS/NHdGV8bpNlhk1+U6YkzO/d9dM4uJifnQTeeigwPOAoAN
7gpvNt7j6+bV05LjCqkQpPaxMJ0V4W74bju161ztpSSSeOOmlgxkQ+Gt27gZYs4WqpipbnxGxYW+
sUV508TjVy0YoUinFSgl9qd+enRLcWtVzhCY2kRNVWO/1wFUq1zTQnHN5518Y8soOFH0efOdVuke
cMVNn6U7vbB/Uq9Hp+rpApKkSpRiFplLey4cAkX7rjy0M5Gpk95ucYV/FsaAXdQkodvOtnlB4zkf
8b/FNeBge8uvcDulFzerMQnLY60Z8J0cI90w9BhL6yEeGaGI439rrT2ZRAkpp0mftOIDZmJtr2ag
JTpuLGmeF9hjoTUa3+40Hkw/e2wknXUmAH/G+Ppmp+XHYsyvRc1cNWkL0K8a/uZMnpdCnpoce16c
fFJCfBKsmm7cZt7Z7fIxtde5PJ0buVb5OALXBva4iduO2vyqVKqILl4aWgvSrJ6ZBMCbqAnph2+T
SFEM9bEqiVNq7IfKk4IOuva+JvKodyCk/fpksoQL14vGpvGCSgK5q8dtJrO3rOxF8K+z22/bKr/i
tsVraTb3FbTG0a1YXJyetCV7BI93u9ZyG5Mfj8uJWW2jvWXO6NHUZszpTP4yZbFfJFjClGzQPNcR
9aZ65mzEc74KK9TpqcLgSpgFqWWgB+OqcpISs2K3Ju4tE5Sfjug+ynW9zHC+aKs5J66QV6eA1qZN
oV83eDC9JDL7PHDlhOFYIy0qX88ML91ArV2jzra2NngD7j8GeZRl4JlcXfOqz3syHaDoYwNX3gRk
nT+qtfwH5SLeuOgpG4uKjrO4PlnlyySKkADVuz4d39KZFvj1FFwXIqYwlui7xOFEYX7ivJZxhCL+
FrvjGeX2EgPKZ5fAHFrZGVtSiG5LUT2OqfleKUew0Uspa5mn8nwoT2Lkxlhnj39WgURHlEE8bvfs
xh4J1X5rx/yb3e8TU6DjAWw+mcprHDL38ma3x76N3ykP8GOklCgxQv1Ro5HTG4StTItdbL3K3OMy
QtbLF4uSoUvIh9SOjdtqZ/aar6pC210nd0dedh02tiPZ0yt/V62gaFZRFvu6P9WNRoOAJ9h6hfbN
vnezMAshstjbq1VjbrICWUlIVqK85GbOJJtGyAn09rWgzW1iixc7WobKuNFKOlgdkwh0Ilw2al6q
M55hRMvidwfG47JNv5DBpAyretCWAWi8WwzR35f/eQwMfc51OZRx6DLCAYi/NblXjYSNu1VDlsE1
/Um9eSIDxk2AheOqJej85dC4jKQz5PThoCMbAv+pa03anr9ntxoUqpOIUfqA2LO1eVnLfohmKvRe
cg+bewTIbHwkX/hzGsvrZBd3n1WTB2HMfuTG/1wyO4OlND7xkXGvGbC75bpIyDku37UJoGpjUdo7
0viNa4+Lhgq7iuMvKxdTgETkhWADhG8BcdZr/iaHZcnrbjJ5LdlS7TZ18fDF7nfqm9/zgH17YRGO
p/gAiRlAOorV6JuvfgH02961i3bqri+XXTswloN9SkK+970X+HlgD2uSJdY6mJf8uOrOQ9Ve2lzM
m7yUj3VC97n0vEPfCiRN91KYTJO73k+vbCD+SXe32OV9fm0d+FqFbKj6W6EnMhh6iyvCJwWeqbIb
8jHqsEs6RQ9/DCmuJZe1dahnQaCOze5tbyWpADaBs0N3IBIYbgsTtbBcCI1Jv83t9tLn85uqrkGL
Kp+j2Kr+yWwdTiOkjQR5W7fZKVuJzw12segPWNbWT/W3bHFPfvLPHCx6sj15aB4bzjbzapbH/LGS
L7GVQRfy2KOliZVsGLHeqBGWg2pU4Pk5e2fXlht6qlGe6cZr4bNaw45ld4vEoiryoYzsVkyoL84s
zuyxnxy9eh0qr9xqvcgwWiRvMEYYYffMiGkmPcDowTJ4NR26xA6hHCJSTcFV9tzOJsPqJp+xee22
rhrBkHZRRASZ8lPmrUUvbKd7zufKJH8lkSrjmeYKCBVG3Om4y1Gxh9PIXfLq0gsKxzGYaJqfjBIg
oG6BfJmbFlsVgpXd/hR5B/ullvtyQWc2Sts/mOIwVuO0WRIaU8OK+OS6xeeEyMfdptE2NaaHoWzS
Q5LP1wLafLcZcdmgVibgTlR/p1cVjRXT/mquraf4o0NhCYxCo3YdjwOaJTbZ/iZhNHCiGLmPHc7K
ukHsnHTmTubzzHxdgEel3fq1DSV9oe3hXBNrpg7FL1snSb+MEwYyQhH1KZQKyruN6ovpviMzPRyI
N7oC+W/R5U+J3QXlhG6jIGoYElmTWqo95HMH8YM7QtqJOOimTD+NUt9V1JSbxWVyOltJLBf6xW+F
FQl96nYQIg9rl7sbp6i3qUlgy5pwc0gSMdxK9PbCw+CeF+rFqTGZ6uMzXTM+/3rF+oMiG2dDflM2
yOrsW+HU5g7RK/MOFgMUia7OjqNL/7TrEe1bS2kMxcKDLP1qu44WN2M5vIHo2db2tf5sGI1b54Nd
sJKWWfNSO6u1d80GN7NolhsxXHtCPXYa4jfw8LlFT11bkifO7MZWpJwWmhQMYA8IgVxobLMc+6Uq
+ypwjToOQK7UeDmZem3zgMi2GgDU9ZK8lIqXKBYuYavs7UAIcc1T6I62yF9Hh/c2NkZnn2cFBiYu
e8Z8XnqHv7izeUnmiVBiEodljZaM482vtm9jLC6qI6hPdZs09zoSCmdUvYn5VLZpMYD7Hnq2e7y2
0S47gkZmus5UWS69nq3jtU2QJ/NesHEnXrgiYnUSdUSz2IIRs/PnU5MS3sKs7KfuiPGhMuPtnC+v
lmTqcnbn5yFm1hMbUB/VBNGwRI8Xla0cpP0TpAQh6yRfreVMoetNNwk9VIRD3wSMkizI5k77A7+Z
t2jJ72Z90gif9piAmT1iN2oGE7oWP62JQmcSNjKRsFlzJtsxuDUuJKb+25NYRpYbVZsHQCXNSllh
c86J1vhRif2pm/9mtf6AniHcAlC43d2tg6NDxonRoeNP4Fv8tDCdnV4yQUHLEHrNwJAJuocm57Ok
x+yQ4pOn83ZItXe/F952MnoC17KiOdH5c7fl6pGOJ+jp0PYKdINKh30Ow71UrOxrI8A+IoCJUYTc
tg+5FS83TqzT22DrI2osOW7SqJ0GCx4f8uOolfqu9+5gXFAY6svLrIz9Ouiowqp/Hmc6Io4cAzOp
h0BJ36BQLFd+++SUDuN76dAis/6Zc3bnsdtnE8xdcZ4VViO2A5OiAZ36GjX7vmdu/JKQR6I1hFkT
7hTKQfvpm/ndSsj1KuNTMeGtFNOP9BD02xwJHnfl04goQN6bD/e3dhA/rOc5ZnuYQ2/YMqDzqV2n
11J3uVUu0QVVnt9rooWeby+ccmvbbBqsKKExs+dzr0z8oa1/dUt+jbNOxeLIvcHaE12h27Ipv/Bu
kF4J/ZR+Lztj0+0f+Ityzqo0R36xyygFgYvZMCy0fF/pBDr3sXXXDX5+0wyc21YXJrzJm6X1sQfS
BDc6396mo5Tn1ttauGdDTwnSNqbPZWku3GFzqmBrI1rG5/qmxgfS7pb8OrA7su8gtA2D/Nr+5AxZ
sVXIH03dj4O0Q3pNGzvjfwgnZdJMl9phMlf7RmuXH1qyp/uqg3YS53mgzbaq+tt1r2wWwdaoHzDW
zXwqhr5Gib8Ol+z6j436VuGkvfl7yCk7ooxQHtrC4a8drhE0sdpX2B/x5JqspQSre5oPxb+fl7Dt
WIfj1njKpyznPNBfB/ASoWGabpBYe89x7FCs/muSpYIpNzTtZqjkto/ZyFSSOYh806umO3RqeJrd
do3M3Mq2c1+eFZYxesd056y+7CIuHoKNvamAI6zo1dKJo4RjjWVKH0wF6vDW6ofpPLfeQ1nzhtZr
ualaoz+P/tiS4b3zuOl7LUyWkfYG1LFLHy+I/MiMY6q+5GRAEXdpy+eT8WI5OAvb4aPtILkw0UUp
VG393r1UdMTCdhVDQNG6jRkdnGmxwsy5Bm3I37xfwtiZR+ILb4p+UjvA3zgX47O/JqfEYa/CtmxX
mG0aSK1AjzHkjUH+AEWO+mXJBR7leneG1d93U4EM4yQv5UL/U3BfSiBI99ryT5EfnMeWcc5saw7H
ukp2WkkyQmd4/1wbj2Y1vqhxjjcCDHLgLnrgDgvrs7X+COXte4uY7Pyf63CCrlX53Slma3V3pPbT
CDGql+RWWu1zX2CmGDm5zOGJOY5bv8fhk8TpNs56KB6TuXF98X2dOKEQh04y+KYVxKZ7NHFel/Rf
tnPiHHwsPzcMKj4b15jxpNXotje8Aa74GUqGLZkjahBfdyr2gNrkJXnJ9KlNl4wiWCA3TrNcZovu
gS3i9/QOBwqrShDLdTuZWPfn/rRMRRlhyzgsc3whLoTRF7SIwlBYdVyeM1mW16q2f/tVnYSYLlSp
YIvT2yLmCM5ODUPQsCvExNl9rc7oo1ycPBWUs0OFcmLtO3s8GIoc9Eo9astqnCa8QCY+4F2T7aue
Enf0rV+zsKZN7QyvWjOu6FwFNwPeN5PJzA7TU++ltyO9NDS3T1OM49EgLDZPvWWnjaMfDmsT+CLl
bMnuS8gMQcJa3/QRWKUDnklu5YVuMt/ffpQOcWKxskic1n4Te/osRPE19unK2W9GsuNzERnhheSt
75x1+EgsRMg8v47T53TQLDKezMZLAgGiDIWBjq3N2zz38w7jEyvsTT7mz3z+D+5X3/Z+mKAXINMi
+g++vtEk2yo7+VWDehhM97ctx1dvGR7pQsSBmWtw8l2Cs3yIUl3MdkAYV/cOfVSN1GBHYMkm8sDb
TNXaseXX6Tq7sXULKO3LiKUXdDU+sWs3qx4Zz2enVobE7hxm5QB/uFmsJXK5guqkiSoW7tjR3qwp
+wfcrEZ57lTU6NjaGH9P+9/aHV7JmUKNrptLJ3ZGzJ2TNR26sr+vxAz9uP4yCw9vutpOXoalThct
uQzMnbbX+BltwWAXGz+u+UtD09umq39SWNLC2gCNgPU663Q8vX56o+zV2ORZemobjdRKqzo6TKsV
dVdF42LrW2xzNtWFDKbaiQypEmhjbUcES/dg8sQQ1rj8C3HTsylNmOgk3TFl8NrvRlb4aGnz37Tp
rtCp8WDVGn83qZzCQcWhvGUTds1AW+SLsab+LcpGoAayxz07M7bKrZ/Str+zJoIgwFTza2ShrPC6
eqjlzHvbJ6dgK9TRLg+yRSe4yiqOMPXusX8D/VMtHStFE0MR7oRzKupGrd3K9jKuunFbV/NO1loS
dgVFWTvsm9qgbkUTzuqMT0/VWy9dT1nFAhSnXb3V2/Em8QhuT3RiF3AcGb42bP1SY1x5fitVv+3n
gRJgTO40g6Jf1s1PQkOvywmj9BMtC7XF/HTG7iL0cV/55bIdDerdciwc9CCLYaESIkss78bE+mrF
bWKxapIT6NIO++fjcWiEzZj77P+SkfKJ+CU674UOSqSIgWOm5dZiU5omlBEqMS8MrFxSqV8yOeH2
MA5tUlY7A3nAqZw7ZfpXKw/laNsRpLjgdW1783VQ2RMOS8pROFT2ODOoUTvnerUeYyt/EKwpO8+d
oqJfI781bmLu5AyLBlNDg4xoym2eo0aS2Jln/cbslBVio+QrL6HYafHFDBWqObPcWZNGy2zs3HGk
KkFs9Mks2LRaeRSq/4nz+acY6FXk68boHspumrhoGPmLmzczdX4yZf9OcwOv3wwtvWwj4Pf0yxbA
Ch27dif9QpKlYd/WPeKZdrGa9Sm13ZfcVXvdtA5dSqmqjeYR/A7jHgKPzsQN0R68aXP8Zwht2+kt
NwzQELMvdnbHHVaXX30NNrD4EpYgh604IOreOy5KXDk2r2vsh/2yiigdjWefHNau89/T6eqIz9Kj
JjFSYLQjBaJSR7si97QxEbgr71mH4jbFzQXg0Yzzan7sZrSYMWEYtnGdE4NjBNrF7UPFIMPGX5dj
PflhttqkKHEIHZOjBSeFNqu3s73+wbKrz34gq0zTXVj7GNL0+ckXyMuWz1iB7T3K0aBgs0OWXDrQ
MBKw4YrngoBOxk3Ai9lW/1nrU6jhUu1IDVWZeXEMl8xQuIE5mvvUxvvrLY++wOtaF/ZGpDWz6Yz6
xJ1931nD2e6VF9BrZNtNaN1G66y7cnKGbY2nR3o4H9V4a050gxPaKb32DcmBqEe01Y3sIUjiSzVd
PlpJv7wsDfal7gEJnrUxM1rua2s0GdNLpSOBQUW6TqRHGoPdg+9QlFAoSqZVrm1AeFIZ2Ak9WRAH
qH7j4aPzjN3Ui+PkuvBQWpIhC9ZsgBZug6A5jSfZivFkNNl0QoBYaetJbY99RG4GrVWHahDtQy60
4oFt9fX/fw80A/OPcIq4bToxLMg4TYygt/Uh+p9vc6Cm5i2xht3l7yHsAPQhbPH+3yfJZZKzjntq
a69D+4AO0z1gF3tsdeAdfw9ZxLueO1/f/+eA61ElAaY7fts0/O8TIaQzpS9N7fB3HGZrda864uuv
z/r3D7Ml+5SBStrW/GZ/jw3OMAY47GwwLv/7WJl5gQHU5/J3BOyuBbdLjqBtF/Ii1Pw//7C3u/dE
LW/+z+OC2gCUjqSh9b/HG50DxUIc6ZOa5/8+XBKtdk5wGP096d/jZbMQPZXad+xFdq3ZxXc5mZ5P
XYxxqmnlePP3peM3xTUDbt1mKp+e/D4pb80OLbFO5MSdY/TuyUAISsZvxqB21UnqLL5/P7r0/hAk
mPUOf1/mpZ9HDDaI8D9PnMTySFYhotn1ZfsS6lxh/OfQv5fy/PaVros4/b2SzIhsXGMvQZDgcDl1
1Z7ttBb8fZkxeXqSvvlcdRq/h65frM4YHv+ex+AnkTL67vj3RHaNqa+r/Xj3990xt4MFTy9TNWVz
//ePXXb9rui5tEBlpWkwOQ2sC1kNwd+3cTQ397xgtu/JYGYVvx5TZWuK64qm1n+fpxgWxX6gjhAp
zN04WtkFiT3dNVKVd7Tgr86Btr0HUeeGTZLNDwVIzXCAqvC49J0TxEzfPFF79UEinfJlRH3jurPl
a7rCs3NL232rlV1vSm1qPkTf/hIqy7hkX796c159q7ZmbDC3fuoVI3vpNf9GRUVR0VOhw9EEs96y
cKz6XayoaDb9EbUKS24FhUY4OfYDookpd2aOXpsopRfySyPi1hrX7qfs3XsXh/9XJvN3r077T509
AdXb4L+b9G43RV4uu6xNiEbxje6eMHm4mqXLEnQNXP57LClaRipXjeJn7rr7v28YieGySMTt9u/L
v2/0GeJQnpQa5Q5P9Z/j2kRtHSxm4d+X4/UJGtf0trPyIOr9/9cg67nBPk0fzZZdkwZr7+o7zTKg
EF+P+Xt+n55gpDp7/s+v+veNeoinqB7oaf0d8vf8StPx+c8p/f6mw8/GRPp+nQviImmBXkgLqvZT
Z+dEgrbpictM246ayh+BGGRBb9jjR1VqZ9NuZUKP+H714vRfV9mfGLz9V+mYHhHII2Oz0i1RVfzu
Vqsb69Y1pbdj8zpz/VcmfXFrfpPx/GY3oFxSe8v0AB/QWqz3tds678oxmyBJ5PrgG1mz850K3E41
zDe4+72I1Ob4QqzpEFpdob/gKMwBJqV3nV481Ktpnq22ArRgOZLWBL3AqUi7MycOjaKkKc4FW6fI
grVwKgpRRlMHJaWsaXBVhVxOhW2NkVXjKqgFzf9JGNXJmBYzgmyTnAzfdCIuFPdYFAwCNCy4XGU3
NaaTqGW0f2/ZeXpPNUJJZ7jOd1LewJVwfkb24ZthTJaHv0Mze9VQZf73UDUP/+dQizHnB52M72ge
bVbfqXjEPZUfyT6LZAzbFNoycsbfYwie0dy1Mt1K4kLDttfp+sXyvjIHkpXzeN2a2Srv//4hXtYN
/h9z57UcN7Kt6Vfp0PWgT8ImMHF6X5Q3rGLRiJR0g6AoEt57PP18ANWipG1iTszNREgIpAEKRKES
mWv9RkdOYjMX1amf2sLE9fTc3OYMbRh3h8SyUfXx9lpQ9G/H+SFBZVtzywNJ8G8jbn4IVRHpB+t/
qXMH2Rt4SqwG7V2GiwoYyw4yMLyEGx1V4RWgnX4913WZ7d4wuwejj+ImOSH6zXWy01fdgDzTXOp8
NzkjUbabS/OJ4Kc5uxD3PODMnGPemIbpYtzMb+i9DjxnSSrX0vbNj37kP1Ya0nbXc1Xu2CmSbuUu
K7FQ7+O4XgmtA11BAKXeKKHBd4cdpL+GjQgfUxkjYlladS15LQAEmCqJTUbLt3JVlAjwEcd96zkX
Ec4n1DRt3k8xN2SmV19bpNTRnLaRgemqa9UdxG4O3KdKzEXwYP6bSs+0xE5RCfHPB84d583cAA+V
dPB08DjmwMcjx9p70wK08Ev93BL/ufaSAlgLqoFfiBpWJHnM7KLlCFWYI3ycrCHhqMv0JdUy5ybw
IN44BfH0uT6Rzh1yH+LOmaa7RQEtRvEb+qfZMctRhTIH3KbdIS3Wc33jsyLqmvyRLI5EnKjHXjUk
dZmYWM6qfqccK8nTtJh36wHn0rRvkTI3leNcVYYRrXP5bXeufW9vHYhrcaK8/lY/F3+rMzVb3SdF
tO5sYqj4Xg1HXxu+b4SoboKGv3U0wIsnvjQ/qSHkA5FH+ReSdt9MI7eeFJk+1Kpa7w1LN7a2Gvpr
J9FR/UAD/sHIVNJnMDxSzWY89VR0mco4eMTxElNjBkxQGcq60oejjcqWO4T6ClQ441/an4eiSF6G
HFHPptI+eWYlQJBmNiv2Tjl0jztNbZEVFaTuF6LTvZ2bpCyta6hdtpY85Y76GX9y5RbB7OyYasgM
BnIEkNA3myLJ48dWkEQblFjdKFC4vljukhMk6+axLb38oBZlvBEQxPZZ4yUP9jDsCUamT2qnZ7Ce
XPeY+G146xre6/xxo2bzDRZ9di2zpD27HlmGfjpgug4QlOS0QrCBqeUZW+Qkv4ZIkp7mjZ72zakw
GuC1po3EgcIqvQAgedK1wOgXcx+4nNMuMG04cMbxe/HHKebuSZ4/Jkmc7d5PHevAgg2lrddNATWg
78c9ui3OeS6lEQQ02SJ7PxfDEhQL8NR9Z1dnSUKw3ldEQECHiWCZFUr5OLTkVcPUKD7Lkbx10MfV
UxYnj8A8umcsmk8N89GXqrWgZKUeDvbZuMhsaAILhYX8FI52PPgtSQ9CxvaMiW6fwBOv4SlP4nKZ
LFCY09R8EWAtvZ2L7w1RrCT4IIOzbAl3XwcPSouNuI4g9ZVt+YWzqXIgvl1vVXtfbw5zad7MXcyp
31wsJnaR0XnEy2p5E/RC2ac2vK4Eljqr9BYRBQ3y1SqYmuc+peKKZRwTEy1Nkz68Vp9Z0iuHt0M0
NV6Wmmdev3XmezqrOEuYpSlvIAxxkh+f8XZ85yYlTxafUQEpOPZ53W2WNTjsWy9K0lt3WnIEogSr
86POrpp6FRECA7qDJBzMFe1SCtu+KrSwvILL8sia2LwX0KrQG7MueSWRlA3Bk0sexKu50UTVfgUO
JN+JHJxg3er5NpXgXeNa9z4GbibXeYs4ghb28Kigd2Ke00J16xPrfoxB2TiZp7xsyK+5L2nLlFQv
a/M+4VxrALLRVW/q/ioPYwhEIAXuiGaue8510U3dvBtLl8Cp1FhhQrJjbY6ou27U4WJulTqZzqGW
7hXpeQRGgyA+55VVniWINVLoZfC1kMmhTEPzodRzCafCQw5kTILHXCGAMHWQvx5JLrUiqG77X8GL
vB1pMWIt86HSLuSWiLjLIr7vYhhKCHgGN6Hrohul1hkpklhuu8HSjiHvCOAwSUNGO8yuGN/q7ZAI
eTa4P2sZRfpNFmN/FwhF3veTZBF6vIuiMOxt1bjjsEgmD4ZGDuqJVGdM4BLVrakqBcF/yqfNW7+6
NDK8LZTvR8wt9TDgkNwZLhaEkNvJca9BJDa3lt74d7mFZkWA0Nt6Ls4bOhjSam6Z2U8sIISH3jvM
dXRQDcKBREC6ves0Bs60rXe00rg8dX6XrKMkrh+0IHyev2pVfw3Mzv8W8qwSTB8wupiOsZEqOhrT
MbEkplCGRvUw6lP6oHNfjPTtmNSJ1YVmJ9+PKSxwKVGcHqFUOUe1HpwjKU/yW51GQqIIU28T8W4o
ccOmKZ2bft9lEqyvlCbYxH2RNJgUGPD4cNVdVPz1qDzjoz54iDAsTGGzTaeK900dBxgAg3q9HyHS
rpsex/Uq6PWrLNWidWCGyiMk+euOp/CbGbQXo+r0R3gLKWnx6p+6uklzPU9dDb+/5E7wvetvZzVG
gcd6VkSEEZ+0MtU/CrfM7732p0LQPqmtpb21qM5PLb8fkzt5t61KFxDKWLQ4i1ei5x0L45+EqDDW
826kIggQTJvcCVGYtK8Ful3HMprWa/Nuigatgqfqr7VzGWX48jDqhKydQTmkpneEMmJsY1LFB7Ly
ymGuh/hO8HSuVJPeRhd56k3Sz0kXc6/GUhtzN3eo5tp5d94UtkmuTDbhIkc543v/uWVQvS+NU/rH
gXH+4vHT2MU9gTk1KdKLm6rpZd5jFvpQk0w9vNf3rqfubJ3E/Xzor31Bm37vW6Pdu0DjoEF22PZO
88ZE6JPnKDHWskjQLqkbuN/z7nufaiDd8XufudkSJmItLcYyATBD715B/P2YprUgPj3tagqIr3lv
3lQe7y7gSf7iva7V7KE4vZcja4w2YYKO2XwwFEeUmn47D+FKkjRVZTFc2eTIfjoHEye5TIdegK/J
4Woh19c6wQUhg/TiCT+9FPEg4Yi7+soZtOTnhl3dIuD3XpvrulyRadVX84HzBmnl9FLtyqnnXFF1
4MMsphxbeBoJTjOPI+nGE2YIxWIuQmXKtpWO0tJc1Awoowpczau5GFjBihekdp87mnaJEuN+ru4C
tFtrAw+5cEiHx0ol1csSQu7nVsUU1zhpjjcYZRt3VTq+ndqJjebYhU2OnhIHkfEY1ugKsR6dLkuN
URPMTEU/d/gqPWouziT/fLXGdLVMw/wNmaT+8f1q51NGXG1SIdBcwNLfzkroCa+LTZ154KInsfQ3
dfRJT/29WFQ+TDQHCM3cOjeMfczIPpdjkX6O1TjdzaUhKY4MlVB8YnXthMx1oQUGwQVtt35VEc9e
95UcgDL5ydJFqOCcMRXCOsk1ST+UyGfNvd8OlLoPdrqwJ1+P4GIqVXABb+axtOhuIvwvrhCQPzZK
bz8KjY8fnB7WkeNcijb6WE3VqQPPpoxIp9dNZD/2tR4uCcQHV3NrbYV4YgzRg6eCnq4NLHb6TrEf
S0hjm7QM+818lKZ1hCObMDw7Suw8jOHV/JG20oorlF7JAE4f5YYhidwyVbZzcYiGzyO+s2hYVfl9
5bnr+SOdmtyYOuJ83bSx9mDAGosC+1THOhkPISAXY2R1wilbnrrCJPcSqpYLLtS4G4bYQG7oR3Ov
gGF4P2Qcx4FBFIl9k1erbsI68ds7z2/aO4yWCB3GgENdjyKSNxjIdMPTew+1cT92oR6f5v64nlRb
vYVoORfL6YRTFnc613xMVybmEk0RZ+vo5rZuhvK6T+HbMwEAal8q/FoFIpmNbnnf/JvGb7NveDgl
4AS9yWvAgG071jZE/y78aFrVV0dX0m+RqwF/sYpPumYW6xplwiuikdYpH9UCDyRHfgmVYjV3LWzy
fFon7NsxxhtuEAFvErPsbsfcaRfz51mQFOPWKp7cHKiiUvRMxpTIPFaQKtdZYNmPAAdOc9c61D63
toCDqFkqF0VEZ/4bMrcrlpJ11N9/Q8Qa6u1vyBLmVPPfUMIa+hikxVfgu+3GLSJjE4to3AEOSFYa
wh4f52JbRulK84X20air762j4+k/FUWkFTuSRskGtjN5El0JHwQ+6SsxiPIMGL7bF2pU7ZBNRkdU
CeKVRDfv0zC0j0CgjVe7OlaxMr7UBcMEIuQhhHKOHh23PFfEM7MGwYVOT5+6pPC36GUlyN/FXX5F
ZA7LqGnvt2KDyDM2w0a9ZB1A76LoBtgR2EC7dWKdY1Vfu70SXJE2spcxcdf1XF/YGlggiM7plW5m
66zusIzwGo7QnQDjF6e3307Q7XVp4KqlTvZ6UoorwwALOpWK0APFk5XDW2Nb+uq6LFsUCaaGucvc
6rRadiSBgIp+SIIKJbBNXHrmySC+ebKmzVz04846jphLzqW5fu6hJuSPSPpIlKnTEOr7dGyX4XHk
m8nGx/VmOQuww3T9mCP0fxd4ACYrFZzFLIQux+qj5djRHel0/60+j+WyUbXqC2obsM3bb6iN8w4D
/nLj5Ya785AO2tp+nN5FHUmOWhHtN70TSwSgmyeBatMKGUf1jHQqDmhNHGz6QqkeSqF+9MqoQ1IH
o6whdR7NEA+VUJXRVZMXHR4g+oBq/+BdWGNAxk69G2jl3ZWu1daNOW0MDdyimd0MYWBNimLNCQjm
Ef4fWMvSiMq9NjKteO/fVFWwETVLtrluPqz1QeEPQZNs5+LcIILyBdl68/DeTYKkklWWXEPetG7i
wq2u7VZZvndAWYapWTg8v5+m0mWxrUdIffNBc0PTBP0qin0XygUnmuvUOu0xuw6S/VxsM9fapEEO
GkLgjeN45qPNku7YOYAA5mI1DP4apRqxm4syyj7WpLsukKncOxjqm6puzMd88CCwObdqHxonUhdI
8HviFRiW2IZlzpJmrps3QZBWV3CuoC3TV4yZvnHHMt/XbfoZLDDUc8fVVqqww9tuSM2LoX1tiC1A
nMGuYo+MGZTXqTErs+hWGIFYCbJD67nurcHNP+uDph7nElKK5sVJv87d55rAVMWeSevP5wnjTICK
qJV1KdsWImldffbgUL2dg8UFcO1i/Az5xV6WDpnpkNS/Og1AAXqvd+8l130rzWNVj8rFe1v7S+nH
cfMg96PnfBw5p+5O68hVTwPgj55vnze1TYI7/+I4p/dAP3rd3uuG6ASzMTqZkXvbJEO7Q44lOr3X
z3tvdUVPwqwD2UD39+q0ZKRfzOVqbJ9jD2A+/gwnNzGz07w3b6piQFNFixsMxP5ucFUR9D+VDRns
MuElh7DDh/LtNO9naCtlWKvhpN03nX/ezOdiUtAuPvzxX//47+f+f3sv2SWLBy9L/4CteMnQ06r+
+mCpH/7I36r33/76IEE3OpZj2JouBCRSU7Vof366DVKP3ur/SkXtu2GfO88i1EzrS+/28BWmpVe7
KotafDTBdX8cIKCxPy/WiIs5/bVmRTDFgV58dqcpsz9No5NpQg3N7N4h9HeI5rl2qrUtLxjgtXOX
eWMnhb1MS/C+xUIJOoeJCiYB8cYLI+Ncjqb+tklG9WwwtB7IDXOvUUsyzqDy862ies3ivd/cQM4N
A80sQDI5DwiKmumuSO3uZKZJf5r39B97Uw+UU1KmceBOfZYmJ1dT93XQZDd5AJTWNYafSk4q9qbv
DJv/fOdN5/c7Lw3dsgzbMXVbarpt/3rnA3MAx+cF8luJjevJ0pLs3DUiPuNuMe3D3q7Ib0w1xdoc
cCYDttEjHTJtvleHpYNsYFG5J4Xk5ioxhIngTV/dOIEskVCgrnctEzipaH1YfX+X86Z8LuKywX3G
fyiA618HZMMfhPYQR3XzUYc0dRuB5Z5r7aYOT6oLxXAuxipJlV5XEM+fjjHhHqy9uCoh7zfmA1iL
eDnKND7OrWkW/XT+Pv/p/Iou9l1TQrR0VVxPXbdGrKNqT0Sf//ONdvR/utGWKnjOpWGrUL4M49cb
3dipzYTVS1+IiHToxXD/5jvsJQ431UTKAmIfannzPX5v7jJkUas0Pbz186sGpjA6ogffGMsrwjrw
YSMeuMQaGkwzp8rWnvDD867rGtOu1L73yk3rpS2YdxVe7uzRrNLXrV2PT3W9GCri4SMGMRuRaM2+
SQz73nTVy9yesMohYq7lMDld61wib7ysWnt8cqvovifGfM8Y8NsJY+AHt8LRARou+xjd0tHsL62U
/lXT5ae5hEjgcPle317weUaBr81Td9HqKD8Cc9FXrvHehUNrI307VFOMcjUyP9llISgPH+kQJOyD
/la4xf3QqyoGby2xJLue/hZP+STlemhM8Vmg/r8DLGS9Fa0hOKdwWO90G5OgIDMTDFM5+l+ddTq8
1NFCmB+N//pl+Kvm4fA5y4cy8Pz6t+I/ti/Z+Sl5qf57OupHr1+P+cd9lvDvP3Y5Bc9lVoEk+L3X
L+fl079f3eqpfvqlsE7roB5umpdyuH2pmrj+exifev7fNv7xMp/lfshf/vrwhH4WYVbMWYPn+sP3
pmnYt22d98CP98T0Ad9bp1vx14fVS/wE1uHln495earqvz4o0vxTGI4OVdQyhe5ANf/wR/fydxNW
I5D6LEdF3UczP/yRIn/m//VBd/60dSokT54pha5yUAVTZ2qy/zQMlgWC82m2rgn9w99//feX2NvX
9q9faoaUv/zkTQOenaWqtiFU27G5PPHrTz4KUftSR6fYIeIBtaDND6PaFhvbsg+d6buY8JkotWJO
sYBjMCm7Kq217oIi3alt16+SQtYYGyM9aaoJkmBo3AzhBJBU8e4eIlkczZCl/UZI3ApzcvRHVDIx
QoA9hqP4BC3TahaGJYKv/OaqTNko3hfbyqtVjcbYsoJKdAxsz1syjIoV1gxPvJuJjkvr3JkD+MVc
WwbWJNeJx60vDJT+bW+NcPQL9iQIV1Umar78iUuEkaHWVp+MHpBhzp+F9knZxF8MdBj5ATfbvgcm
OwwWIjS+fBh0HMUj34UZWypr9EmjdakJuXZLBpnRBXeamtibmuZdFsZH4ZUQ1JpJUsL1R9z7vC1Y
vm0uA8wisNZaDzb6SEm/txsx7iTgp41RRRfN88gaxuqdzQsVMtmVGyblIRkHaI3DfZO5PbDm2IdV
QDwM0/sCsLWU6M6BCsYH7vOIg6wN1345auZd12n5ujei6M715OeAmVWMapOV77sas5bSUF/GdFK5
QdmKaJaKqqAzSfJV5O7B55dV8KXJ1qQQNEjyZQRLQUXcNKjBH3XrBOIDkPIEUUSIiJZ4jTrY64Aa
8KoI67vcy/WFNekbbQA3PSSaF6/GviJkNXpH37KWre19MxX8R1IXGK7qazdlqxGAayr8iyOfd7eP
1gSehhui4tqZ1Va3Etj8ItKziuVhbAUUTTVLTkSJF4lh3btuCkmeYBqE0+Fo5sG4ccLim5qZ5sIs
iFHCgURAKWS+xQchPIT/hKwhIxf6otG0G9DGi0GXeDI0vLAJJPt9etcGdbAM3GmaXtdwlXIiVFEK
zdGr9tGkjm0nVxmm0qb4WubJJS+iQ48MMlwGpL9D0p/w5LwvjuXuh9wi5LEkzLiPdf0mGqIvhdlC
bM+yuyZK1hKe5kOE5E8PTxA1FzRhfLRBRLlKpLJrBBxiljrL3L32muK619GUkKG1AOtyzxXDHzZr
bVk1zQIojrpJWImD7RxR7RFeQ7QJVi3w6qTXlmUDJLytvQyNDQcNjrbfZV1nwNuXuwZUPrrKXQ8k
jXBTAvJJ7XUknlKSW7LADgun2n0QeveWir5YWtcozYrkNbRvndo/VtCs1nCjrl1DOYCyh3lYgpMd
7LumrLprq0yuEmFtAUPcoUpU3+K6BzsP2qda+g96Hq/7LngFXOrid7GPOxMV1hGhKRNgYGUBRhmI
uukw23q1RnDWvm/8k4ytch1H7jLDfm2LRQWsYQfOFCYQV5YbybWnR4jAJiCyJLDflQVDuooYaqIS
2bv8K8J67sU867FfHwhmnSWDziafxjYlGNHFdxHOcNXHoeszAgjtbRIgI6+R4WxliDTYgPpMfahw
U0YSpYQ1kKE/AZFh3QF0h5vRX+mI/ICrcIjX1IO39vW0XLNCNrZJBhIYQSpzbONbu3CMXRJgGRMN
1caNdHIGTU1S2Yd72mIri/QP/IsMWSr/LoOghQVuelfVfkECP3nF3UJlue7h7u4jNxEcFOb/h+7O
rUIUmJD0QPBURVnRUS+yUGMi9d25HW40mNA1eRDoO74F19YFuy+ew6AlKq2ZD6OWEmJpJlEgA8R5
41pHy0jlMexbdc9CmDkY9CAvZ9EDJbQ55tqYbDouQC/qEqtSrTxqXRgBZxu/tVEPNQbu5tA/gEux
GRumPAMKuLpX17uhCW4kxI+tgxrQCjUe3huytI4aDoUkjr2VTB4mDulRU/vmKNQeKckYzZpEgNYf
sXVDDkhd4jHtgIwvoitkN2GIDj7ZqnY7SfFNaDLo0TbjKM7z48rJcCpJ0cUin1q9ahI+Tu6OoGTA
dB6JEZswybWLkprmMcVLcRkpqbL0YzTF/bgRS2CK6GdbMtyl3XiuQzXdKWV2QjlPHG01MVfcCtwG
SMz4hRNdyVR/dJox3GKY6RwHwGM73bHQ+IClEqZDuPZJpq6C2rDerqKcLmW+nmJ89WUoD3MB351+
x4P2dpWpH/XHqKmDLaB0FBm0QzsUZvJ9twisvV0/mE42HjxLv8+ErpHqRHoDqBahYe2m11HXjtGP
9CdZclnph3kv1VT9YKCvsADiKlbZ2L4mJpoMGdCZhRZ+ahHy4UGHGAUXAZQCKttiMC5eamB24Iyn
uB60g6enKdI9kHMa2W87ZTwVvdDflt//owno/8vc8pcp67+byf5/OAGV0mG5++8noMD305fnOnhu
fpm3vh329xxU/VMyt0PUSNMtHUDWT3NQ/U/JPFMIXdqGKolw/JiEGtqfwkSaVoK60qTUp9Xg90mo
If5kssjMVTdNCAC2o/5PJqG2ZKb7U2jFNGyp644mNJad0hRC+20SivyU5VhZ0O5KYoWYEfAoecWV
ASYbyRsQxmZdf6qV16jUb23BexQ+Rb1OJ/+8KITRntoxrFQYpvzm08c8M65Fbd/brR0doAa7x7Z4
7ZuYNadRgUOw8BvllyCCfSwUAC5h6yyHBnSU4zERgGXeAzwyYIcj7J5aAOXS8WPgkHIeVOLfvnKT
O4B1MUR9qvroo3S0G6LxCHJ6HZYxJTqsF7HGxg6lu5xJS4E4roch7YKg/1XXbaBbPjGC5Mshw823
/8hbL1yC07pxhls00e5LKN3KmN6Xo//ql9bZMsOvTefwTvRPXele9XV6YKJwxt22heEErK5pLLHM
2/LT6Of3vpvdIpn6uYrLLZZ764ow8ipx5YOh+5dGRq8tKSJkR/JPsANfM6/WMerlNkuLaVJuHkuT
NX7KfYo8rtmT5ScjW+fILukJAnButcZuHR4swjQqUD0TdrATfopbdzul8XCXBGLnpd/0IiRnYINC
4ra5FQoC+hQyn/TMWseFdp1AtI3x1LCGkxahvGpZfKtGtLMNA+01mK6i4BrQR+N1FsY7YaQrDwmd
3rfsNUSMvdFbX1DYeXZLjgtapj5xCAG0w8chJT/muxoU3flJUSqmS+MXFZW1EPj7JvJjLIt7b28V
VrBsI+NmlEio57q2m04cGi6qLtO37cIuN/JHb+A+5LFerwsSjWEz4UXCnqRKFt9UHnSOAsARJlSB
1ZHOILi/B0S+6loEWQ3eM0HVnRsk9AHtstAHzYr5nzXbOH+MKodIp0Qcm/fTa6WPDjT+FNczDzNJ
Hh3+b2u7MmGHVSoqY/IR4mx7RFr62cWWcFGXzj3vTZa1EIL1jIQSHF0fdHGFNuzST0JmFDVJfFUO
F6VVn7XyWY0C5VarwAzjpQaqOxdYFSEKC3QRSzTgJtGmRHxp5/SHzi51lBi41s6U+9aVe79lWjX9
WFzH6aFftgjBgZEfxWsOCHClDvpNgqDKshTOfdF7j3iZ4MjL94sMXyLMmzYotaWmejdFnQabaHBR
XCZfAsiMP5OMTYhSwuBC7tHi5565MQ6s7QrfAWabIJq9W9E1kDbwjMQaCHU/rCSb2Hlx67UfJLe5
pq8nefDYEK8W8iLILUw/vIIJuN/zxkT+GUGDVzwK9YWmcVeQZHs0ux2STjhTR/wSxCNWlAee0X7R
qgrKauWV0fGIyJYpdJLwXXlEYpHuRV0bp+RVnVktj2nlLKGnfepCC9FjAujgWdqYnxh2GxJNMzig
OL/pPA6BjschawRyuzuEXQ9j9DXiTRvZqAQU3GsEpl6F6r0amEETfDPG4D7A2EmN1Av2BDneyPxo
yjYnBZOUC1a3+8JAwNVPJmd3GTFHpN2yw6+6KiuUEwAno533CbjOsGv4CqUh77USbqNtNGtamN47
AT5TRR+tYovxVE9xcPP8Dk+ELkYNsfokkUHE2Jw1E2Pt1gfGZDN6RsyEll1+SXNGoKSCyAVzv2Q5
n3xVGMiWYV3sk5yBJZWJs2RVEWuVuc49VKmIZrCo8C3WpuptY8PiDb2i2YHwzJdajiNQV7L0cbTp
N0tubTEE8kzSE6xdWT5pmfOKYXe0VKqYTF2BQnGBtEMEjD8zlKNNjn8LX/MyGQ6Vvq6t9YI/yPEf
KsIT60hmiJl2OlRDxKrTBjeIooKrjWv3BuAqSxARofMFkQBWIDYYR3ClwQJk1p0CTqyvFWNpIzIA
gS9biTB61bMEGQXoF5vWN8+dwjfYGibuTx7iJ22aSnTYIRUCZMpslZWVuShOAkQ/bIMwW4iEhbcj
M4a3pENzysP6FMUn2Ae1sUQXaN2qONa36MuAlneg8U8itJgr81UgbHal5e4zLD1cLlVUyfIQinh8
h5cmU1fzE0YCyWKU0bjJWOFtSbJ8zUGyLHBouEezQltaus9PL7bRV9cIrBg8LtNY4lXazYAV4spz
6lvCDneibL71Tf+xtGIEDWriL4AKLhIt+ukp751djRg/ssUt7P5tZ3QQnCrWUrkEXaujkpB0DLep
AQVTZ/04v7CIKAVY3HChmVIh9FGxfHYdFFZCM/gK7OG6h08rm/TVN5JtODafs4LHQFXjb0Lhtwh9
zFl6WrJNDA10Ymvs3UrgjuooiD8K/wiLoTj2lbs1e3NbMNoPbrNXPFShXc06Izp36sj3uiHrXYGE
0rIgv9mgAsjkiAF/FC9gwR+gwQIyjoebUUdJZ0RgOGhGNBymIAfygAzlvQqecaJmj21Z8nLCzLhy
+LtShCFYKT6JLnosc/hUgF6Dnvck9OpciBfTIBBlu/2X2oV0Cj3GW1reEwyTdtnmV2b32a+zeAWb
GqFoFTZB2ddi2VkMNk6EAkLD0bLGVoXs0Q5XL7HCdHKpxB6DlMcqucn5Wjqp3FftyFBhT6mgRrtp
mxK1o75H3YwB0oKVu2gr3sQCxi44jWPRu4vCg+HrgvVadg0yVKHfwRc3MIVQz7rke41FjVBSrC/m
1yE/HkAGzDjiafYV4j7fK+q2DRgQFRRXxqH+1Ecj0RHYvKSvGGxN40YoSJyqwt84DW9KXz+ZNZGr
KGTaoJj5nYLc0dJ3TnqluoxuuEMgY5eS2IcoovhgFKJXYn0nWVXKQmrqeRjFp/nJcfRJSJH4va0M
Bz9VrLXslWzR8IrbGKkVraPRKBelAjazdSGIJzs0ObEiODtw1HmQDCQJe4k6me9etLHzV3UIFdAX
LvCf3AdCMeCRk77YnYoOm4kBQiHcJ/LWEH9bf+03iLvIRVbIhyRjqhQpTLOsyVPEJdoDPtnK23AD
QfGWW57uNAvQVK1Bu503xZDVx7Jr4eQPZcqUaW31rXPQ1Wpr17m6Ywb+2S+wAwMgvaqqZJ4cd4ey
RBwTtZnHWLDQVqrpbLemL588OYU781xDlqkkKOBVbN7KohrjVdoSRdKQXDzgwH0dhka/anRxZ9uY
ZuVEWw5qmlSHTE5SC+Ea5gZehUbZHMxGNAcSfs1hLs6bZmpwNwTHmoNlfO3UqD5IRVYHC2/GpYWY
0LIhs3WMEvvaIJG+iSqLsItdwkAPVWup6EiBaKWNbsXkBqHtRuRz+8o4q4AqtyJAEx+ErL8CmBKq
yzBqnG0C/Lsyah0T6elaUu7joU/ij2bpxJtibsDwDLeaAJigWnj1YaxV70C+MyhQMQlVz+OX5OKH
XRGObeDp+yn6m7VYp5qnLSwwpFfSqq/yxm+WZewWTNor78oFb6hkmtjqvm4dbBjUBwcVLN8y+p0F
pKBM0zvXfLH61L2rRqI5ldM+A4Vtr3wp2qvxJvYJBxZID+uxbR74FMTSv+S2Z00imhh+t/E+rsN4
XZQ8MPYEywUFqaCKPO1GUmOKY8WAjCgFOYrurLPh44/hHUjP7oCWa3+Y92KIpqn0jtLCKDqEO73p
Nfk5VcZmheE4xMbG+iSFhSn4tOzv5lAAOQt8a36UNQQL1lbqf0umlT25eEmMYd41ImM5yIi5o8vn
KCUhCFVxsdeIkYtIuipAehdxuKC3x22WaFdF1qJoFuJ75ZnoNU0lrQsm7jyeH0vy8/mKJKBynDfV
1PxW7PIHHRDDxsJcec1CBdwloZAjQTV1rXVYZglptcdEtKwNJZOAKA06on8+xHjNRMSq9M7JKMwj
+Q7zWCSp9baHTapcGTUi2nPd3AVxuQNU+IOKD856rtGng6yU7J4sc3xWKnFSdfPkdmGLRAlhml6U
n6PSTVc2GRrUtjBBaJ2mPXbwkU6Alq4g0S3laHR3QV0p5zohpNRpiJhgRX0E7KTeK1XqrLTM8rZz
0Rz9s574+RqOHhqZndDu4yBUr6qReFLXxhm2WEm+iR3bW9WB3n1BAOz/sHcm23EjWbb9IuRCYwAM
w3J4785eFCVNsESJRN/39vVvA4oMKqIyX66qcU0geEeH4GjM7j1nn4M7uelDapsQItPpa95TMKt6
KDxZwQAhLYgl07HgWz17O3KdT7/VF/7oIf0uhDCW2fiHEMJeZus4FWhQORws0rOoJvwuhADcbSpR
Nv0R02hxwL6xzFXjdJYk4VCnbRjVWCR/xNDzQMhw9/rffL8wpG46UneRY/z1+71ZmDMNif7YutOz
rerbxmUwyUQQxBkQtY3Z4hjqnegckA3z///uRWnw3/7rrkPVTBikLMm/fTWDf00QPtTDTmSeuEwY
296juYy9gh4ZlFT9qEdt6K/f+n+1r//QfDUoS/32+/y35ut/Zd9fv+fff++9/vrIH3UvKf5BU5PW
qidNsUSNUXf6o/cqaaNSubJcQ5pAM4xFU/LP5isdW92l9yp1jnPH9WiZ/rP5qv/DNAkf9WznVzv3
f1T3Mv6qKKL3amNqWzYD1glTn7/rWhhfmKK1hMaJ1Hl7U06JTxWA1IOxPFbhnvO+OJK/pNNgXfgz
8OV9NQTpfzqf/tVm0Gmm+IfmQzL7/ev5pIgpnAc1EJJSlYsJwpQX9ImvbkuMIEGvYZ2Y1DEqbYeM
2/U7onC3kTlZx99+un91Wfl7EZC94RmGRbHR8lxatos45Td9FeXJhBunFRz1RlTbgDiyJfXRPGmB
bw3uaRzLL6kT3Dux9wXZBjPfsvMrI4eFXSD8bq0B+iFq4N1/2CwhFmHX7ye9Z7sU6Gm5G9QnLVdf
9t9vGwazzK4pxAdHxJX4/PS+PIikvjPKSF5z1/Y208RAarWuNMpkaoA4YzslS7GcKSaNj8Epd7Yj
nEPQA0WuSu9qTFlzdd1DCq7sSpyQOtpefk8zXFznPxdZ5YLNscd0W81y3hVjaaMoi6Y7zJPzOdbm
lwAf6mUKgGRZsVbehDOICqfU37RaOmfxYIePtU1H0JvGw7zEe2hq1E6hUbx7gZzAfIJVxk2/a7v2
6NbZTWBk7c7RrchHM90xXW1/DpNH02qkAqL3xY2eqCeJsXuvzT+CsIOQnJT7qdu5uJOHsTtINyu3
6TxcwvRkSLTew+B3Tm7ta62+dZOf3pzei2SMwPVnCNjJyN1YWEow146fYGQydqWYuWu9i45XMzFR
MWe6cPaGl/Qb24UBKMdrGafJqYnwjQxkknLXEXtYHSQnnGSE5ydhs9L8fa514t0rh9la5L11yw9S
RHBH4pfcdubD1PX5VoUMvB2SflNSwP2xFYxOLcRanTyMgxEwc47fMICFG6TxtMDrd7dQ96WHzpcQ
YQqF5mYa6ofkqcjq19FFw9AO9JmSEgARWo47yB4bgpapWg5w2UJ79m0L3qbLuDAkrwxMOwSoHpOf
Ro6N1RC7HTRHt0gpGnv2k8Ht92AayWlg2kd/ispBBSrczsdnaZILpM11v9MmBPPVVL8i6yKI/t5Q
7rfQVdq+si1zo0XBC9ifbFsZBA+jInvopu7WTbM3Q8xiQxEWZGKuXB+DDfXwcYi2hfvVqDAc5FTD
izm+S/TXkCIsZQVwqFB4ojzlBJgYCqfj2wTs10biv2lbj/wofKWbpMrgEckeqHUx3fSzAaYq7K17
kRekXDQkPMgZjkbTEHyROz/m0MAdgWnSL+fxPeOu66dQEzZZr1G3dJxgC8c1P9Bb6vZWHLqUcCv7
pggafJ5jsI1rmHmVAWzAyyyifC17y6C8P2s2C0inSxz0sqon4++LvIvsbb1MW9cXNLt+neNM7Qis
7Nib0Z0TtvYeD3d3Xp8aQkSqm/Xxuuj64hlUBSy+P9+yrqXL59dPfLywPvfxcF1r7EkdEs0+rgm1
6D5j5Y+TeIGJ6PxKV16ThddXxZK4LObshchQQ9FdJXZ5jEVJasESw7y+0QB3CMDadbbry+uCxnyk
QNHwdg4Z6FfsUnqgmoHDffngryd/Ldd3xV6KEWgEqbU+bJZPrmvrQjlU6+DBLx/9bUtmXY+OwWzs
ulaHW14bya8t/Ng2CZ4GYvS6Ceuz87rx658HvMyGrav1urlcQghJA14nHIr0duK99WDLNhT2UNeE
xuuY0t42sdsdQrtDaUuIVheFck9Mzj2Y/QPFHaQ2REk1UwMGaRo+xaL9idVygAvw2XHMa5E7ZAcX
w4Nbq8/C6qHdjGeyCwn2tAmNCipUSuhj86OlWpAi6EZOGhd2okFCiQ+kOQZ6+Cg0x9zZMSmJ6AIe
4eNuEse6Q77hHee6ezBDCdIaYgEo553bR1Rl20ZsoyUJxg4ryH1S3EbFHFyL4huq8pupkrBIE0bL
XL9hoHrVWze4THKd5lhYMBgDs4EnaSdk6OjGEyrb+FAO1a02BdFZRdlJDLP6ZFrlIdDaHxi8dirG
ctAUNMERVqdcnuuHAtfPZgoIWq0i0VONBggOHNbe6u6sbeK5CrczFQJKK6egQ2Wjj3q7ayNPp/cO
4B3qud/Es9y5cW5y+VV34B7fas7fr3V/50SovWLNUvvuZ+qGztWJnQrIQZFgvJn6Xd8tNy0Q6r0j
FMFsYJVRr+xrOMhLYYmAUwTcMbFm5fQ8Owa3s8Js9gP5BYBXL+0Ef8pV4RGzb7A1Qe/t4/5nM+Zv
QqnXQW+eba0pHrXBrY+m5h29lFtdiAvwjpBRQhLC1vVpRJUX8c54z9sElHRK+Pw0w+cMN/5AI8+h
itP0hm+5cbkD5gk3vTEvUYrE29PPMHC4AEBjX6U0A5RGTREekENa3tQDuoKg37bZvdThWJsGRLOq
YkZUDue8Ni52gzBJViOlEppX9R2Y1C8xjNOt6RJ549b9mdQGpn+YgJ3+OwIEkxkrrf04q6cjbvcn
o4cOOFAQtYwYoqXhvJp5TbkBfU8V1/UO4xLYSg/SSlldDGe6yaRQPmz/W6WhGFeUE22TTueIJNwn
Cmrj6RwBZm3tW9c6GYl9nG3zmmbzgSHGUSe4ZcuBfeeY0bzXQ8abwgmro1nuDZNQxn6YdogtyL/r
Uu2+ZDRzGqY35XJ4pUGo9iBx9nCVv8WlroinyeZNGD1kcf6DU/w04CWJUxcFVGUTLZNvyX54Droi
YTTXfHKQ5g2PUtg7OUHuDujCaY35nabH0Yoga2iVBM8ioy8WIg1Hl8Q4FAp6VnWXKFDv9UBKq8kN
agr81EM5P2hmdo2b8F6PgI7Y6nFwrMc5Bw4SWNJ35TRdkPTvtSF0fdO5Z+R3Su2w9dVUHrU4yoi2
nx4bA1uYs6AYNWW94zji2MItV0LMXRocu6EivCPXv0017b7Iq36IgmS10a27zUrRqmPuYmn8NHrU
fL0BDzrQKPfGsSh2JwiUuP1ES7tmh1Zf20wnEjTOZi7vpVvftw4pXZMmNgycvk7BeKML93OTcmny
8nIDQaKmjMJVe76f4pAdPcuHoGl3tjF8Ap4UcnjASgbGRqSB5j26Afi8IIogx9FvmFxqwEkztxhL
6X26wwvJQLZP4W+TWKQhDBHKw7TedwWRnATPXh0Q9i6oQGeISaSar07HXNvW9GuRQQVVQ39p1KOp
InMnTfBVYVB9qyzK5UCePidwFCkl0gJTFxkv8TpBdKODMJ8T501O+vd5QnUTPGuRc05Fs4ALcRqV
T6FHr4tYr6vw5M9izF/KiuqfTofyMveIh4BZkH5DWAVaLlp/G7zL+W1WO9YuRmmz5EJkhHDx3K+X
jcxhLIWYCQPrp5qbDPZr88v6rqDKm13VT0SUc/u/BfnbHxB8FvBWcfuEAfzZBLrGLXKE+WpOYqOi
fL6F3rvrTC3fZXUGz8zxlggVcqrjpuJsNEFru7VHkwcfFu3txg+k/u4eh7KerxYJarQui8dGEPIG
cOPG6kwaFMbSI1LGtHexglDuo1+juKUFgNhuDO1T7Lr8D5ctEXqndk4b5FxVXXYfKr6dR5FxJO5i
W1GgZj+9h50qEBCWLIhJ3Ihh+D5GzQCZ38v44eeKKMkpWBATBGLzeyv+LTECd2aX46cx30yPvo6m
Td+0ytpmpIAwRQquSTfJU47Dto3huxcF/D2bbFBT9bcyT+MdqTXvmubcpeSLUoQN70bTsrjpddat
AQvfDbLs5lWHH8dHypNeOiezHKgu282NGI2WpET9wc5M/YSjLr9Wc76NpNbyWXpV0fIjVnme7EP8
aRvdpP4/t8a8kxR5/coeTnODFDCPEUXC++1F7Z26uiLkisjX26WqVgTpLSHZ9dGY69e4DM+WIGzQ
S8b07E3qMejH+RbANWZht8bTkL5HDtvokb3eDnxNzpGVKhtviZ3eGMO8DMHtl7rgum+3+tEw6y21
y6/S5lchrbli7gcw0mxIXE31I/cl+hSyuCMsKQDM1DS+sIsAn0Btc+8HeWrMM0bxsr54aNqKTo63
2bLwzPENtI7Yo4NjbKA+Z96cb+wjwEomQx0jF+Gms6/jD0G1HL964TQeCeZBkdaUW1o44JFM9VOW
073tvWJG57AYz+tiWNa0Es6Iv662vaEMf33JCnvJTYoZXVSfK1GxQ5a1JHLKbPPxeH1SVA312XU1
Wl9nIv/H+//lk63wtqlFHibt2NHvKOeeHTR553Uthkzz7x+ub2mWT6xrH59dP/bxcF37+FNSEH00
ZWRprl+0/gGu37bWyVOg6c1Z0z3I6svax+LfPieLxbb+rz5Xg0+MHRQ+Aci/X+9Y3+bilaUB+eff
z2v6LevDX3/r46ti0/vnO0V0yQN6ndR2O92FHbh8/LfXQ7GEpa3PphLI92/ft/69viciV84meWoN
DcVy+c60hqC2W1ezoT1lofmcKZ1RQZDc0dXOGHhaxGzZkKfL0LgjLNzbdMhVYXNXoDrDFo5nOiwh
XzLY1lg0YPggtk6gWU/kJzaKo7rH2Uf+NrQrgXSb9Hec/JSM9zXw7BuwTs1ei1pwN8vDITSym1gj
gVeL7Gk/VqO4Gq31GdGkOCiLqTTaXZNgvtGutmhDj3HRGCeJfePq4uVVevPk4hSNRHLswWxdkyjO
rlXURD75N/TfkLyqsR1OstHvEhdFCcOiubnObN4mBHC6n8lC7FR5nYfzMxNxdR3om1zXNdmYDBJK
jzvt8oKxLAqLyEwGDyCu4j/eFipDXVE0gQU1DKJALbQfbImyv8a5U9wkZOBu1MycoE11pNgWAtxO
GTu9A6CNGeQ8ZEF47ZaFQe2iTUL7lNS1sYlG5KLZrdC0G5OZCpK22rqYEJC5sbGP+INM57m9qHK6
cjUFaxzmn2pEf1yXeUcTauM1pb26mVN6O23mLED7KmeanlFhmOLPrtlUBJxDEoZhBFBbFD8iDyp9
0Fe0str6KCOIYUtPBRDYMaiZGaqMCMzSS3L6yfH3AGrZvkviL43nxIdQlvpVz6R+XdfWhTXO+tWz
deWbGc0Vuv17aj+axU8wqJT00vVd1ewVYB9ygsL/bN7YlkHumHS3s+H+oM8vriD9YUISqaotj/rl
SGF+QZ1SLP3nP5+LXEor0JTaYXyscJhvEpWL63pgrWtyGMN9YiOdxzM+M3Ds8Hz1ztHOlXX1xs46
pEnyojxhVtsQTQbCOHd5aX3dGSvrKsFbRBmDPpP/SjyOu1Av1cmumFEufV1NJ3XbtQlcmThJrqae
a9d1LQvRH6GQIHI0r8CaX92OkM+4t2EsWLZW7LKsfiHg79ygKduZi/PfTof06phZerXcDn/XwROT
sV+fBfrUbB0rp8JTyuTq/vnO9e3rwpWXxOk/UY9O9z39zrM15N5WzNyJIaXp12jhDMhlH3bLQb8u
jD4ufWUYCBXbiomgnVxUNP6x0OhZIoVaHv9aJRNgXmbtBHNq6vP6Qr98pEx6nC2/vXFdXf/a+vr6
0NWB5lupZfz6mo8XPr51fe7jodfV1haGF1q8v27Y+r7KanOavi9WIrsS1mac/rbp0GaZAghvv771
1/Z9fOPH5tXrlmcDlbOAXoC/vjJywBGjrB8+3reu/W3z/vZwfcvfNuNjFwxoe8nSvGmSID+EItO5
75J+YFfpU0p4vRwjBJwYUhDLxcV9ScH5aFXWlzIT2m3SmIUfUvmB2SFiP4WdcOORPTO6JLEEpXex
9OmH3mhYloAsbcCq9dvCzoxzmZnmleIjoCQSThnVR3On7sLkpXX1Q0bNYmc26Q+Tce5OOp7HRYqZ
rgD5SaZ8tiFgFOsJ+pFlbhl9k8UBRa0LAbiVu3Gc1FnEdMvzruIINo2D6PE+F7MOFSL7EjGvOVDd
YDpqTbRwMfye2AjCdVqGg7aXIAgwIM3M4Y0Kim+5PsuXIfpedTg1mskgqXOTN0ODAn94KAhZ23S4
kemRUuZWcmh2aZF+jTRuy2pUoKNrCkljb/3oRfsj7TNxWiodBEKh7eqmBO7M8LUN5H1ON3ePxCuM
CChJjBfmafYlm7Od4rfccT3HgVMalFQlGWO1JHqzjzya/qipymTmSpRLGgATAb+EnjDuJ6EEpYhC
+rrB7PEKOg+qtz6eCk7BR7NMbSroMHg6wBIHTwcCXwErnRqeKmB2UA2efEOAhaJjT4hmq7+Odfut
021jT3wUMn1h7ePqi0rs8Clv0wPRSc6eg+RmpGNMOEFyP0Ai2bvNdAeCD/cHBR1OZXHOjgqLGFMw
3Dqd0zzoXrdr0rja9YNWHKH2jhdbqc0Y32md0x4gt51LTzjXSc5qS64wiGRC2m67b0ngyOs4zNWn
zovPHeXLUzkkYtMXQetT/LL3EcRG36hK5070TJfKXBQb0ar9MFT2o5GEQH46ZzOUzs2ojcZNoAeH
pMqtM5E7E4HIkbzU8fhmEjdwYIEHeM7m49SN/Y7aWUpmjFIY8ExtA4W5xVwSaicGJGQRRBqSnxFs
ea53GEuIU48EviNqZEi3Z6REoFNPTpFT5ehRIth9ZR7LOXkXkUzvdFEiDeGIotJGbmg8HjAN93tP
I0UZ7pm967PxlVkfxElH7VJpmyfCA06p4XS/2nL/1/T9T01fpvJ0XP+94+FUjn9t+f76wB89X0//
h2G7Lq06Yf3W7/WcfziCTq9DYIGHldymyfdHv1dY/+DspjssUHdAGfirz8GiAWxLdA5kYi6f+h+Y
bbFTiL+2EnGSEybAYM7Cd2tievhbj3POO1AlbizPqIFepm4RcXN9abEb9Ut5VA+Sz9KcY3S2LXRB
1V4i5rO+S1qJtqRZabjMDkFFpy9Rw7WS36J6huSzJdwrXlgfREJk7+Snx0egTT8n91vXaMZFLFyc
mf6um8bmJ0tXOyrOhOXozRWNhn7bj89Bo6envEibfT9mn0z68g+zW121djrP1VicYxhgvlNo48Ep
Au+cjvJJVBJHUOfC280PZtjIKzciZGfDxBAoDfdAmQhWD0A3h421Y3KZ06px41ORuu02y5yXyEv0
u9KkgZsRmlgtdCHMJtvECZYcMGE91IXz5jqZ57fR8BbbHVfjxr7GXjedhGyf60mFezdrIecsrlJR
WtpFCMTOY/eVYqp2G/fNdhhN8vfG4ADWb3omcw2lv7gxRZ+/0vO9lG18DEs1PwBq1E9G350QJUOe
yiG2B6WZHIJZng2i3khcYHrfoKOWdZVtiYLXiTW5Y3xWxAKkK3025EwMY2Y7vjSVq7ZI2kwiEmYF
PNE6iuxE7t92qpH2TfYRi3G7s2JAx2kVb2U0vzpaZl7nnnq7OxJ7bk0UeIbeOExOBtSg+Caa9nk2
Y2rpAb1DxN4HI7B/1kXe+wzpmURCTvUpkFNJH1wgQSOK0TK979rGPPeONe4MBcwFDWNb7hJnNjf4
8pJDFrsXK9qZ5qAvXWLK+x2k+EqId8sqLlYwdpdCa67JpHlXcpX2zmdq62R+ehSZJ831VRa9ipFc
bMzRZzGkJk5Q+1bYZU48djwd4/INtbaDnQdrQTrl2kFP+q/4kEeiU+Z8N3QkvBWBfTJh7owIPk/g
sgD5Ww0SsYiKNgMMbnWMv4bB/VmUdrJzBUYQytI/DVDfRysF55aGcgEBzvG2M2JEAZoLBZ3y5zBS
hLVD7ppMi78VejSh/exu0lARFIryjqpHd8q18mS7IZFHJriFeSPLMnghLawK2/DBSY4W3Vsjakhh
4wA74HjY2pX8AgpQXWas49SYKd+Z1QOMLEpo5ThcEwMR/5TdMAwJdjaudL/RgnLbYmGsXNFcHGMs
Lpxx8Akb/ZKLqj9VJEBsGcm89A6BbiJ1BOK23Lnq5Q8gJc3BG/Kv4dxhFJUZWQKNFZ0xHpiea9/q
ZnBlhIdsO66ZUo7zV0uC8c86g1GKrd2NuYB8WJBYn2HNj8AXSX3bD4K2tShuclz7S3rZeCw8Z+9U
uG7smeRhITsCTcLA99K097u5tY94LfdkY78WzgDTs0e8HI/ESnlJ+qXDfxW4A2U7m7HYtziLwSkX
TCUj+diMXLgoaRGJujgAZHyxW8zCdcBRk9AAU3Z8HJNwsTVYOFHNbKeX7UNmqncR6FuZ5hdSL3aQ
dOQ2tvU36WDdKTWbVHZSyYO5Pk7EWLDdWHJS90QK4rwpoLjuJCA0G8P1RdnKL8cZhUbfRocuJv8A
kVzQQg3Hr0ISuNxNevScc9FGAtrlS7Acad0dysOmrWb/Ef5OzdQfiqTtTOmt9hjW3d4tivhkVtkd
oNdh39vOjyGi4wrzJSS7tC72jCtgEhNvdyJRkVZsRuKhk9w3rTMQVZVWOxjSh6IjvS23JSpvTR4T
ceeQjofYFcfAgCXF74M02c0aoulaBX5HBLhqUhjO0MBzTAsbfSLxslaLhGTcgstWJHj9tENcO1OK
QA3AwD4XCPNmp/nmMHjaiIn/Zd25ld8q9yV/m7wxI7yyUaemoxtDzGoUl/MV38O47ePiRzl5Vz1w
yXXoIXF1RqdtdRgHNLxOccQml8yiiQekCVTkJlm2RFfse+1NLQPSeMKxTIev2VrjW+qO2Owmjwl5
bIWfuefuuym+Vw3pvTpJldtknq9JgtYhK/JX4WjPmh5cjLHdGkwP6MSYSEm04aWmnUhVi7CMJDiD
SXF3hUejLmvDJy8fHuuhsPdqsiB7CzLPMctbe6jHTE4m92kOdPQIJfoltE3mXYr6HdCDDM590qGC
wDG0HUl4JeLTmA9BK/Jb3aUjbS1VftEilgndot2VQt0HadPtvL6mGMScZ7LxtagEn1Vq5CUHe8O5
kTCRRgaygcbgnUkhz3Gh0xiakGZsTS9rsKgj8RVebR4isztSJ8T6hVthDvMtykOFPWXAexih3vfa
pDsPndo6g61uLaeqt4OTm9sKH3YcMCIGSlMxRs2e5UzqKQl2z7o+G1sZQn5wh6netPM0bHsMmBvH
JD6RupOLapMwKnsoKS2VMxffoNuPTgMrv7rmQOYvNIEIlSGIymk5TWxygO/GrDs4oXUL63E8myRV
tsvkuojzkBSMIyYxWmYaOt3JI/eXO3t9nsbiICoKIYxatL00RoRRo8MdWXW+U0ZLLFCxbbH3pVpd
X9wuP3oM+8la65OdbFzvQB3ioC2GKo+4PEjPVQdiihtwTMFj8gQHgiRfKjIlaYqCgPsnLa60Y0QA
22aOw0+BSwIed/j64AQEN4wRrb2mH7jlIomAjHK1AxrBUZLYN6IawAWg76+06ZrbTByzwT71oPdB
YDRECosiv2tjhgEechitPoTEzYDuiMITdlMk0ZpDuE2vMjgm82GuEZvbRGz7MNLIKh2N/BwxxUc/
niX9U0eB1A2ZeYTKNZQ/oC0gVnq2yeRz2m0QUR1bi+cEnf40u1nbDkyTl8L7R0ldLKVy1+x9Vych
LyOxbHIDdZb9TCu0dEeOMs05V6ZDIkxEZApxXt3ZqaxvSTo3ONHxpFFIwAhXYbDsSLPS+/m8LlTW
GztbeN9TdN270B5+aAqEnc/YoDzr+fJrZ4R+ibgqz7mt+mNga1tnMsAhRGHmu7E3MRRNi0tiyurQ
tRL5zC95fupyH0httNtaipmP2tXO6LrXjjE4fYNS+7WRUzEipjIdZEFBLM4TMEx/oneysdrnJnf2
Qdjq51BrnoO0A3fcZ/VZ2pLIBa+9JiXwlfVRWEnqoQN9O4sDEXQiXYtlzURx8mttfbgucsGQq4q9
Y2+MzXldtH+uzSbY9TgkVDCIL5GcyGLxHqGwJ5eaeulp4HpS9NLw7SJN/CIhRrG00R2gMEC6Jqr7
dXNH15KHKA2PjgrKM/X2PxbWiPJ/8/HYCSOaV4HzMs2qOOPSKlAMhgB+g+W0n2LcVg1zGe6tzXBK
mqJBSEZBlvhUnltXW8HuTXWavuvxRni9MRj1CVIBfwpr4+yvq5lN1Hat4IOuP2sqrYK92IcZDI5l
uT5Btvi9cvAJ4bX4GtYYJDk+y/O69rGALUqpx2THCEIJHIrQG8UM3DcBZVFrxAJgL4v1YTOnb3rV
Amr786m0gjcjPOL0jKKofu0be90t675qTftqm3GwNz9RMlDEmzXiHCjwCVinC+5SmEzWRbustfK9
7hc9wViiJ9HRYKYhc5SyqIfzNNAIZ7CDiscdzh8LD+DMWc/ccp966jlfcOXVgivPxuWYizk/a9g2
SsMlsy7k4GKAdtq3TFf4ydRYEyrfksTCuOO3vpH8s83zq7mjQ44HOtd9/WhZkb3O5VI69Z6BI9e+
vq25qnugh9FGnp24vw2aJjxMQvVYetrm0XPHeb++OCwnu4WYxO9qlCAiVMgh+2zqNjr5IfRcaL19
NLnWNWOW9OfWphdCls8xmUtoJ/mN1t9i/aGGlHhqp3CfWiuh0hfQJT3Xjrcn8c85rEfp347fdhyZ
U2GJpk39zwPbJSaBYfPJ7OtC+euBPHHVoHA41+C/GRD8vdu1Nq+8qaJ6lSd9dGI68WsXrP/L9f9L
TVGdP/7nXLaLvURRCKByi/sdTbJu/SxBgCwsH0Ezx3gwmBGDusu3ttkw9rYAFOtKfG3BSUkTjFXX
JXtCtJ+1oo/9RJI6aiqF8lF2bzq/iqQ5NWXj/AWINRfYJTuzKLKY+7hnbZu5S28+FpPXEHpqxJfW
numgZD2xbYu4DT2NW04Y/O3HIZLRtvduFi2sGQb3jcPcTYu40SNRJJUFCo3pnEQrHsuufCJpljsm
ZVahCEhOGbwbebpXhF1Pw01SFD8QtX/WQxxamZYy81uUraR1RSmdMll9CYfii+kGjp9YnAJGntwi
mc2OpZge9Ma3yzrZj1N+jUPsvjnydIYW1kvfMvNsGL1TqGv3PW0J9hc9gzDrj2MwM/Rxh09JZVYX
+KY3nTXKIy34ZxrWLvSiZKeLFHIVRPYTPr+Uvlp36qVbHLCv+sY83Xu5/JRYOTHSaXyRr0uNezcv
EGlKco82RvhxlsO5FSSGNT8m80GqR/Sk8Z6SHvm0eUqC4fTKhCT3Y0271XoC6VADEk8GnDuQZLql
hGRvHCJpqTlo/GLNE100VGD3s0x/BnOsNhQAuYBm4fe2Z7CigUhAGpZepU1Q5uQORzupHmVz8pap
nhmQvi6J47TL7h7R0kKJssh4yrNdMMKiKuueUd9wo0+fAxcMWhdiAWKQ0TUNp4SBFbZFv82YeetW
1bMkZRbpBMKyhHGVTOOT6sp8O/mdSL+39vCpdeS3gZ2gItgr/UhSOASOpyZLz8iLHusM/JI1W7uq
UXh/mVMPS2BCMrYPInBRIGLrbDLPJNw7/twT+DoN5jOsSNqbJORigH9rGosIFas+9SZmqbnt7/Nq
2EXlXokJe1Vy4IR/b2O0cx5hxNsKBgRRaNcaY1prl37ZoyUy6tjdJTb2s0pvH/OKhOX5aCYqhHob
vyozfUy82aJb5txkMyIz1FLXJfSdyLdzl8+XVPR7GlQhXunpR9Ebt3jZn8nbe0oN76vn9GQ/cx6p
Utkn3UrR0dXyPiM8uIDtOab0MBmTHhqn/1KW+SNbCYCVvkZoJPJQREy8CLndTxZa4xn/JpWSfpOX
zNxdIEBgON1wvJ8ywcAx3aHTGBT1msFx9zH2dQsRpU/kGQFuuXcfT+0XYt7Orh3MftC2XxqQxZux
TU+d6bR+jmPSV02ITgaz9oUktxjgm/a1KVIPglTJreDUM+lxy9bdB9JhclsP33Wz5+Kn9TvbhCZA
nFu0dRa3rZt1930rJbqAbZQ2GaDIhYOXxTjRjE+tLHA412O2jZJ8S7Ka9C0aIHy9S7wwZbkmH0bU
wO1MPzlEyoecDJPk5DejXh/kYPh9UrxnNQnBg1N9kfQzoYV4u9Iw3ghLabdROdwiF0IoqKNSQrSa
Qd72MJcPcCxENPtp/Din0Xzp8yHehMPBAp+xqcCwH/WUZrLratB5a+2qm+EVEztgiVFP7qseMYpH
q7K13UcvajK/RCm5JeJ9I7LJ3Sez887IItxZPXBxzlHXDA3snJ/nNn5gXkyjXcTX0ssZWTv9u9V7
te/VFCQa6/tkN/TgGv0rPtByp5S49AhX/aRGQCdJLuytn4L0yZ3CjbeT4bhNU9CgNCBiS97YFV6a
AHCKUMCRcHJsPGzjfqWDZXaD4jmO53s8eiURD9Zw0DuBhdbMPnPXAKsQUAicsSWH9BA0FzdCrz96
iXrFNVHcmDZkTrUQZsh9vNM9m9hcbQm6yiFTdwOIxSE85dESVQSrIQjke5Jk5Mw6qOBbLe63OI8z
JLvGLrKrLy0V6yuXtW088WvaYfNO2WPeIyjaWiIlhSkInmquQWfwIu9g1v3u/7F3Xr2ta+sV/UUM
WBbbq3qxint5Idw2e2+L/PUZSwc35+QCAZL3vAiWtrctSxT5lTnHJKBukefNb8QUZVGPfzw0xSut
uPN09BmsFu/jaEhX6YBAzVaZj01/YUH2wyUGu2EyqABHao7urR+8Xy7pw9KSU4QyGiFUru+T5Ce1
0c6Nc4/hcuTamFCT9cJiQeXBa+w2SYtaO+OSxgepddZaKhl4EQGclqQG+gMZdlDHSg+ewdDHK1vj
LENVC1lSxwTeCQ852Kx9oXtjHzZ5FibGnvNB/NCkdn52inFYkJhNlnE/ukt+k5G514zGegk+pFpp
YrRWg1g3/QlwIusz8dFIt6DO7EcMqTbC1t/G4yOfG/7GByGysIwOvSNPreyISiWyMccE0h+IAH0v
9bpYzt3Kr4HJDGNxQQ8+3Qc2JFuEZfPakqGOylp6C7AMoiczYEDNp6UYr0vdyDaD6TwAtSBH2UuT
Xc3K1qrHO83xvlBWnDS6sJUjSKcpxFORznCGktRlWHqDsgzXYLCWfVMhFQtgA+XyzKZenCyOaqIm
iUoZ0UNaYCNIMe830YHUpWYlW0DCnCUAlZGaZmT1sJhLICz2Ou9acWTgvQwrMMa28RBy6BNaZxFZ
bLvjd2qlT2V/agvy5wY2CSv2v/5yQH8wAcJZynxmAueYUJa6bUz4wXUattIgLpYxGRpqCHxLOFJk
YTdoe2Pzii6yX2XiNWW+jfqCY+p24w4OWusi2AE/ehKc2MbV6KJ5d5EaLhOGQ5DfyjWz4BjsOzL+
OOXiH/5BzFsdg1HoW1cB3NreUSdDhNFWduIyt0yJFDnHeMvA0hWPyfAVd8fArJFlUhLB0AnI1ras
56YT3EG417nppx+gXmAX0exI5nhHa/lF3YT+NvsgZhdUcYaMNilX1kDd0sT3VsbzIfbkR0YC6ZO8
Y9uLX9idqY/Fp21P1aErKodGeT/rtFdxl/32wn0oa+CRXdutbCv5qkzxNTPxWFWdBlxS0Gr2HHWe
h6onHvBNlEG9lH0ZLnlPOA2nRc6AgH5f6x3ezgihcAgMZCLRgJHpg1XXZAfU+doGj9wZ/h4a4bgx
s6TekEbCKGmEoWeY5bp3W+BInbVHIoJX2+6PkyycAz6Zi2tE9Tr3EsiHue+s2risLl2WbvQU9iPd
ADv5IaNCadL6LkI3n+o5vjw3ajexjU59KFa6/l1XXQBiEMBkFZmb3jEkgCb/c6wKkJgqWX3J1Gle
8hHPF54amPfGdOfW53FmaOE35VOeufAptImVqwGBoJsyHWGhctbc7uvKxm+q1uslUwCB5mbzz5X/
/3b/75u4wrVv2pzptcI9yMmothFhi4uSwf9qUj9B0/kF8a1n8zjeojg53Aw5hSzu2YnIzd9unb+M
OupZDCMkgwBAyLJUvzSRdtbuBgU/0JMTSqJ3j1HGmnDX/oD9jSZz6odD0RWlsSy82V5CWOS6UiKP
o0AMx0OvtJZkQKISiuK72QjBH6nHdecdyyDAzRxPv9XjS/F6CsF5sg3gggRrITCHStCxGbndBVTg
I/mpHDUsA02hRhuRjiFwV1HOgJpO9qy72kVczOPKVeMRW90wufnnTabSpmZTORpUYy9UJy8D68Ho
Miq1OHuyR5wYNtrzw+2mrgoEvaQcEGWh7QLVOCdJh9lG3dy++vuxUh+v3Yh6vHENhvKqAw8D9HV4
LX3cLer+3w/CKVqVSFN2N09WBo+oSZ1qh5yrP8yyiri6ByyLGhvpCRDl7pCpcRa8epO0+yRh1IaW
C/dUudYS/p+jSBRVPYOjUF+JG5hC3ajvqJF0w2R0xartYIN00dWz0FXaXT9w4PeJd9BNgz/RaVDP
65p5yB3TPFTqqyGpwz1WONA1nnEI0lEgwR19Da1Ferk9loScOW9fGVKYCx2NAauf/tewLLkucJIe
PC0yDiKAq5nWX7c7t4dFV3T7lHes0wv9cLtp/uurf7tLwduu0wqh0O35aaW0OJSJAuYPxp9q/XVz
e3jqumBPGHnfzphKaBPSbZUlZ5JuuZupJ3t7xilFAhQ4y0BBzXMU02wcHHVzu3u7AeyRrOrmIa24
EucZnjrk8bff/48noV4kwk7cfIFAnyel7k8cCAiR+YSPqb0OvCdRN5BOp2rZR1VIzwU/RX/NQ5qV
GR/qIgZ8h8CCxmtyHXYceILR01pNJc4z8d7U9Iy0tYFpdht0d4Zpk5TqJZ+pzL6ogZaZRfoEWQvO
yijjX+ILnsuOoySdimVUGjVaKISuoOiRL6W8XJKUXcp8egmN5eEQt7kSVNYbaxLHjo6mk6Ce04Ef
12jR6g9ZH/Sb2zlAcGU2pB/yHqjsjCY2nktj+NWwAiycARRQmGi8Cq6Lg4NpbDO4h7BDNgks7VFD
HLOonSb+f1LA/wrTjoVeR2vxP4tGIH42YfzfdSN//Z9/sQL0//CAoPvC5bOtxCO44P/FCrD/w9HR
eeoux7/zb6yAf7IBLNsVjs9p1GV5bv5fpCKme3Pd/zfXuYJx8tOQpghoVo6yy//Dde6bZeEFpZft
2rz6LZMaplfPOKb+Q61zkJrZLXo/fY7z+g449naKonjpRXgostk4TYx23Sgb1qGncLEyJX8WVx8Z
4zouOg3aGnQ6WOaMC4zWj5btaNx7vXb2RsBOYWnBk/SsP82kq1bD/Z2dmsuT5h8TayA+MwIlUybi
rGl0E0ybh4UhjYbdsFZsGsLgLU5i5Glm1Xq0u3xN5RzR5Hnn3Hwb0YR1nKqXLfAhrOr2tdI0bIGp
naBhbU9aPnmbRqOy4n8OALwTk9QLa58NOYb/1PwppB2uktnCUrWLdLyRDbzwohQfRoM3n9IXAcns
bKZE/xRZdEXRRs3YFofcJ7VoHvGGJz0uvNK7DKQUxbDsmNqRpj2N49J1bbKm4Q2tkih6HPKBqPmS
pGG/BAQUe99+rq9MW4KvH4J8RVWtU/WzXLYT+yFJa55u9dx3w3g3p8eymOe9GAeMHEwR55zBTVaJ
HDL9KJZ+2I8rMUf3mjP9igxoTAgQ2EZxDGIZGMA2Rtw7JvSrEYzrvdUjq8VYOGX3qUPCylyjOTPm
Fa/VFcXxi4eShnRwxr09WyUjLId109F2jnpXLWvYxX0TAaVxIgf+MV6ZTsqFNL0f2nlQ69ofcwhw
Dh9KHWSxGW3t2f72zWCHEO+1CD2OB2cb9vY3xk4UBV11mfiziF26un33GqCprvyCmjcIV07Kjpsr
E/WcdFZsM+9nbcpWSe49jJ1412ApsyreWuLO7PofWsNF2vWvELTuJogyykuwc1qY37Bi13kr7oBr
i3UN8TCYmq2GG7/Lpo3nUgtHKTJKq/oBWbYVIl4PxG8yHZt3zIUoxkUCkyHD0WqaIXlUeHY8w191
WdQQBtDuB3ZzRydrH8kOWQp9+rbs36knOUpGur+26OaMUOjrNOBVJ+YFIaXRnVrMLvtJ8JEJxuxU
eWVC8xtAXy+QyrewLVCOTA8ssPNN3OJu6/VkTy5I/5i1DGbSeseJJb8fsSxjEz92sXySQ5jtEE6D
UaAlmEI72IMNeyPeEkgjlkzU65usjtBnJJo4eqY8DQPhgjHpdnbShqvZZTRnhZBrSfPRFl5kwk3o
AySxGAMBIm3x2CLdZU65mIKWQRKD9QjFGNuq8QM0dhAW67TDJ5nUktOFU55wJnyAxickZTKeE8mo
JnaBNVrJoR7n+S4hcK4sOXYlONUt87P3aPDzdTQ0d0Unpk1L3+1oLH46IS5l6rHiHEc2VZINYRBr
ay6yEWPl9n7wYuZvP9pUYc1KQ3tlmNJZ9FC6SIAN1rgdid4FuXj0Knn1imTcGBMoCb4B7l0d7Gik
tzbcqe1oGAgSGJ4tTZB1CGfqalkY1vwE4pDDKPqCCkwYmawfJSPgi8NaHI9mdmhcu7p3Cbrg36x2
lSTpcexsUprowjaO+5ZqvnG2K/pYJ9mw3rLvGjv8xvE6bJGFvYxN7NBi8cJGqkavwx7w1Aga1RIQ
7T3Q+JvcqpdTXhJQOdQjlb9XrqRZvWe9a2+ERtZoVtFZwaSc5bcgiPrJhsM5G03CsnlgQGWwkYVy
y54MZvKyzd27G2PSmTX+npDlqZYeNRe0MU6OfP4JXOBxtYG2hNneKekGl/9tAjVMsmY36mikBtKl
KalfOnSTK7YxGyTC6OfNdCPJl3jA5cOC2ZdrvcrahT86GbRH9wigkZFCFdUA/Y1dGxbPFrYX3DLu
1nJkeSyndi+i+IMLaL4Wc/AQ0+dhgWbNQJxGNFv+mqDU5m4UrctSEP8ycOP8pSuKT9bWp0SK8WIQ
0AHBL/jOE43f36Ssh5roZERfWlKgJm7nau3YDbMaw3g22+QlbzS8y0V87Dn4122MUNrXx2yd69WF
nRZe3qHYj5idfcs2dqQxTyvgtXhfbA/MztQfPbgZmx6j3EarkbzE0bvmmeZ1ovKPJl2onIJ+4fvE
tIatfI/cvjwbbvgyTN1hJDBqETYsF6vEQ1poID3DAfpgz0CnmlC/GH79EI0oiH2nHd+EiRJfAKga
Srs4yI6nakSBsbBcSIOGh+7GQuf5XGr61atzeZQpLIBQ1vm28lFcJzM8wniQb1FlnLigtTu0XzGa
zGtRzvBxUmGwdQzao9PzipiRxMEZAA8k6eQSlXs2GCln0pSQxqA80yF99mYfowDL1r3VNe/2yKYi
KgzInhPvXzGNdz2akUsQYm0NK3gTTM9WTP+/uNY4r7Mr0CA+Zd0gjxlQRLB5/iPRKCWyruY1nbNv
8D3+IYoDFzGWv5u9eeOMK99k1L3wc3vb6O5PWzJdwIf/lkSmj4YyOY8+Lel4cLp52EYW8/xJaOld
iLDvJp+s+rU1asMD8EK5MDP/4kXVsLJ8mRAgUCOo4GIMoiA9e4k4wY72D5yqod5H01kvfAYOWqM9
6Xygl9PUvROgkm4ESsMtGYDdSvcwvALiDLke2/bKz1x9Hc6RxorKapDTTs4abqO/yp0mQiYUsRTp
iD+0zROIiS1CNHRCtrdvWMxhN8/is5Nlu3po9jU456rkcmISAXSUMbxd552MjX6J9/hd97P+jAqo
P096/emBajaCjQS/hM4DaZjNh7bKK6y/AgcbggXWakGbLNnfdpsGKf2y9E25nKscMr+RfKQ0Q0um
S+q6lKkZOFMyRvgAttOoObAbWmvBzNlS18lUjNroNWxe+uhP230AUoNn67fDlnXCU+ia/kOCFTZC
QCUbdKRlSSFhRgbqB+DezJ+yblc5YXoBRzA5rrcvipBCTiK3CShFdL099wOT43ySGjb28oQAApmw
S0ZEWrqfEc6RpUFEHMq4rILX+hg32TEI2bOj3gb9HHJounplrJ0q+6Uc8hGU1mKlp1hP0oYXY04M
Lpqz+Yr1ZVh3lk1Ipqb1m67joyJM6KlEo3SVrZSAB50Zwx/i2lcGpuu2iN4EkaBbJ48FUSgzNVZJ
UnYQDBrVF1gD6spgF7NrxwYJu7Y3qwa8YPudeFa4syobCALGhjGfdvGI1q23x1M2nj3DmY56kHv3
6pCp0sy+l8MDC5F8Xc9ps9KcTiEV53odBBPkSISToo9hSJqk+kxD9tBbDoRHqluAMuFJupT6pgy2
Y4X0tzdcbTulJURSz91UU1FcG6gaqdfeo01rr7nZlJcOxMqsMtPxpz15Vv9E1DRd6VSBMjBqUoMi
lyiJzAIPya5iUWYdnkG3sRDUOQi6nNIiTMZxOQSqL7Ji0qN0/BITCN8GR0hfC6ajVWGaF9/5yKOO
ZW9lZjs3Z0YetfItLKu7KTffbbWx68YIhgubDj4oOQDs0FtqYLzwWuAo9oJCrCu87gup5wdSZS5l
rjjHk/sxEEdkVHm6nefkEpIbPBiDubCb3kL5tZeULlqeILb2idsbPp2y3YM3StC1k+hXFb96LnZ1
/VIb/pfbgOAq+m1vmnuE6l/BWP5GnVzY8bvv9ZcpnnbzQLvx0vho68vPIbZhBHdbGVr72PZP1KYX
TQctzPZ8CDqM8yM+P7j2bsWfl2oniyKiZxHsWfkSfgIxLCOyUk+JRLba3GwY8G7ZX73YuA+1MjFX
OvQKkmrQt8zzTlhMb9ugXniu+2X3CMXD7k621SPfqGXLAZ8TamIvd5640pIkGP8OFN6LbGpfA7TQ
TR91xGgHx7Qet6bSnXUj+1R2qadqxZjmRX2TWaXPHuHycioPXTI+1CK483I7XhXCeCwNMkVMAYMB
zhT8b660lo/ZybkvEbtzZP/pbX8dhrG9TKsNJBPybzr0qHq/qZAG1LPYeE31iC/4dWzuQ7/acsQ+
deHVTnS8Wx77uPBYW+LXEdfWAkigfmFttSxc6Tv8+Yhu/2gPSoMmspca6r/6vTTUIKLb0+hyjUcE
uSrFYzPhXIOEvRk1RZWQjguWhu2dC3JH84J1jl5xWdS6+oCcYC8sR+YszhQf3Tjek+pLQxwWy6nC
DtGZAN3LfWihjyEClx2z8Lc2BqTZjE+5aLvvkggJjxUIK9yXQZo46ox3yeZ3bNo7CUnVqD/bZnjG
qdGmoDQMk4QnANO2/Nb8aT97H8J1X6FrBKxGnxCUPBRp+9EKedaoruN8vouaaitktKva8sua9Otg
mienoWCB8+A50IRMd3ospPfkTIW11ULzzQ3TkzNZu8To9/nwCId13VPiUNCvvdK2cNBNylOBxpw5
7ZDtokvVcHGdg2qj5YQSQ8VB41Ds6ciyZYhHk/q2AtFageO2E6Kkm6tGJGkbcKRU+CQandiBzoWO
3Er/kh9sakqXDeeCTu8oQsNfOsvSHrWF9jBU6gNpXmvmh8DHYLyk675MT9E0rysDREcdPpAxzovR
ycfcm568GZ9rGx+ctN8knYk8Gmp60RE6UF30ero0JgaRrISF6NXnmtW2QRvmxPHK0ew7RgOvg60W
wSbCLhvZg7AOeRu/96l+D84dcEG+YiB+SGzx4Gj9W8tWnpMQroH2F8rjUWhEMgIQZx985i+9Qyew
k6y8dSP/mFyLXGfvbIv6N5VPjZFfgccxNTAP4fzc6e22AYFBfbcQnvcDx35F2t/Vd8Jn5sn72E3I
6fahj3GkDWBAZb1JchaxOtdUEtKvjUQlYwliMVI2/GJ6J43udspEf79ps/a91fQHx4s+9W7lBPku
sfvvMgSh4ViPOZyvaSy/dMvesMFghtg+eeiF0+wCD3ajuwFKHdqtPN+jML4vi1Q1jDBR2z+kzt2j
p/jAau578sPt6peQE9ycOiCtnacmc366CGjXbHrPQy6edaP98TvtK+ymAyQLgHrEAfk+ZoZy5Yzf
CrquJ4CT1MES2gnZk9Vn51G8ReKcdxaU4OjNDp6KFlGxpSPSAFgg6/AkYBJVw6gt5ejj08d0v5jy
9r60mOga0x9z5CPnMv0tJPOp1FYVcLmqXOOt67znnHFxq/lnSTFRVPbbaCGBnEo2mcO5T9HCZO+9
lnwWvCeBnz72ZbROfP1uEmR+keq27TUS9HR6dLt/5IQBlEYzVlqlkEHFQXPk1YHJkucR9MgaDewE
lc3aWAk6MD94RIxOHIixDc3p1EP6iBxW9f0VbTOJMDzFGdY7LZEJbS+LYUPW6yitmSFo7VETH+6Z
QePFM6lGGI4NXH3GCEXyS1xXgGMzhOFpH/00ZripB3GJ0wAgn4a3JJNKHsAJMxt2hlc4C9GnDzVn
1zyHuWD7hBho8ifPkhfoBsBsyOZZpAnB3MF4P6GPXNSp9tRw2SREuTpNjXmodWtTGu7LXHFUT0pM
E+ubBrRIaSBU8O+rpIYlbCHMr4r31io3boKN1pmvM2EsJlQ4vPsPo8/QCZJC7DQwBcv72mpqBl8F
namY4FoD9CNHDV7TOO5CbcdEbqYj5sTBdEJPGBHKCj6k1rUfRuncs1yZC+NcxNkl7/K9o+lboxsv
xaBdchVuarRrI6U1wlBrp89iLJ8LpzpO7kD4dwIJgMCwtnjzoZ4luYETjT18PZ2qmXn7CCxtQf4M
NuGElgjx9iQxUKtCrw4gU9MGCmfXcTJxEmBiDtA0pDUqYNJ07+q8e4usLagcejDxYFvjtXGLtyi/
aDFqZsEVl+5PJx4Ff9WuATrfW29G1lMmC5R/BEhgI66JUkmi5k0fkifsFA20Os4Rg3RPjB7Pc6w+
9mX7wiJ63cQtYZfhiQKYSouc8taG0e7c2w2xJupnFfp0Fyl5zOQgFIu1e9MhIrD8aQA4JdbtwHfH
cEfhxLuCCmC0xa9ORxsG/Z/WdA8FwcjpXK5Nf3pNjfF+4K/ruVAYxVGaw9rT698wheFP5LkCZL02
NfpCi8A5HMy9NVwdB791rVUTJT5EzihculLeqfer7sv3wRlefLP7yNvs3NU2e6VsS4gkuvAHs0rY
9+rM1ABinIrpJxPhn5gUuE7PPgOEkou5EenKt/oHlmhU7nMCQLw1CXZRqrvEIm2a757ooiA6UtFb
ZCFq7mMxBvcGiz8vSRC9SUISNDIVu+YRewxMQAP5icaFtC9Wpmx3qUDzaMSblkn2og2BvNmED2yK
ivFkA7CJB5Q3YMNAJV7Wdg8BddTXfkEGEw36YyI+Wnu80LlSMBEU47nTfTbvXb94LHFcLtJhfmsA
5rDerbZ6GKLkKS665rx3WLwXshtWk5X/wAFFwv4b1oU6gb9kgyNWVqaZHLLZdlSiVGkwN4Uwlq20
pD42AXOFXqlREbpZiNZANTjmuRfjAiciUeZEP5ccy4fMpkFPJXbFePAOwh4XGqEQAJTAOtQlQp0a
az+hD+uypMZKqI8sz/uTdQUzsM7ctf6Mrwoj493M+ZPFPV65ot0IK/KvnSDh1Pc51bUzzpWaFn6T
ViHoOCgsJCEWEDGMaU8HsMBB1fkunTMAOKNtH2VpNuvRC6O13Ya7HjI7kIbwiY7ga45EuqnbpNn3
AyPzMLOWbhOZRJtG8QnaXAq0Xzwljn8l/sLcwgu7OqO4tA2oIRSZL7Wf2byN4dOsyasIipfAxshk
d2m7smSPeK6rxS6pUrnNsjJckHJK3VyQcZNgf3f9aO0YqOfSsX3p4c+u9Ml9NcsAf2Eh9w3XrUY4
ythH+UOrB6EMmxP0lLWoH2xNZ/deJYR6gZdBA9QglmJh2rT0U55ZKPlDg6oR8mNdt7xC8YS9Cdoq
vhfXX/lRvW9Q9TyX2TdLhs9mPCMaWiISeW4qMheL2NuhWRB2Hqx1U9OW0KfokLdWbDt3mPyohNQO
J8QbsygI6WBokJL1FI77sEw+o4oYpSnv9zZCW+q3SuzTDElZktd73KwY4zR93QXYuhIgPLwbIDn8
VrHgkuDDHilPw7jCkdE29jZy6Tklh5KVsrwm4kgo5yU+ISR/SKbzIzzJR8x/v8kw7xA9tBtEqhjl
nI6LmnONGvkHcSSXu1eEl3QAON8y61lLxEsZmToQS+2xVUdy07AW6TDPkKqGQiArPZb3HvaoEOsj
ig3sL+6G/AcTlBBKp4DLU96jEIBdJ/P1mDXXJLGepFG+RBPStmszV0e3Ki5V4YFr4JC1B+ivbTC+
o5j5IYvX8fKdk0UY0jQknbPYzyUqHZ0J7wwsHufIYrJDQnhl8VKNdgiAY0IoK45VV39xiTvpOAiX
hk6HKxr0OWHbnBQQYrS+ja1viuvsVV+5ifTQg+LCYJnDIky22Awf6K8JCeiyl95Vo8MKeK8f+avQ
sH6yin1YZkWE5mgg6ygS7B3q7TUs3ZUeaVtBhEvHW5DzAc59kzV+wvBY247SfRpAVwQKOQjnbK7S
vXDsvRMazwHcqYWpGXsu2faCI+Y8ej3yDjxmJjiUYJQ/tFWsrvrs00kxXpXopMbMyBd6WrwbPowk
BCOjbjyMSfyDbGcZTvVjmFhfZjOdkiCl1iqgiuBiTr3xxYppSsgtZzr0rI9cffzmWytfkQ9F+4Ar
bwtHYin4JDOS1jAQ1vmGozFCqcofuzA8uos6RXvBVTEJLNb+JgrAUD+gnnuw0bowBFlEgzyz5Hp1
mBYuZkf+RlFzHzP1G70HdigrElk2utbEXC6ax1BiYIf5agSw4ZLovuyzo90F1d3Y6XsmzJjA3Ljm
Ip4XaxNYNBrmw1QiRkqdZs9w+sfpgh0K1wNd0sqNUTgAA+KTYJ7qIfsMqe+XIrDvUSNvJUHZoT7y
w4y9dMZfoEjvdtC96bp96bQGUkWePZLOkzrJz1T8hgkDjYK6UZBx67j20c2Nk+Y7a9PSFpY1hwu0
Q+fG8H3+kGkHOu7TEMjA28nFbI48tCILb4m04LGNMQm71SdJRJwZ4WyajOvZx0h1cJ7CESlz3hCv
QnbqNq+qXy1uDkDJN81sYvaL7uPOffcH/1kle842iSJ5GUNDHilGwEdKLb96GsIYiCIvYc1KMRm2
9XOYS9BZA/nYTYSLKcNtIstfIif2hiyuQzGtY6NjKyuIruuQNTNVtNhSxLgJnBal5395bm52m7/v
akpE9G+P/dvd2zf//djtf/z1A+J2CxSY1VPuUYo6j+iBjY0+8xI29eAuA2V68onvPhTsClgxzw+g
oHL0j/iqTHVz++rvm//FY39ZWQLGIjBbEYQrheMUzYSnu7wbNwuTp6wwt5vbXR93wN6dnxu9H7pj
cvN+6SU/AFMqJsEIBIIeVKQQxsqEpamnK2TuYeZVX1a5i2vg9iVxNsQtexJNecxJ2c9lfrjdaDHO
wr++agMO1sDZWZnfbfUK49fNznV7mv9wdt3uVxOuhZGRhYsFCx+RjcpMSc3+dsHdHrvdvf2D64VY
dP7+55tJjiTHbMn1YlyWApwUM8uxOVTFi5ADZk2lKLsZxDphcmHTUeTdjIysU//JBvz7sVyrNcKu
vrwKJaw2/mSKXOiAMIwUy9ALGce54A1nxTkk+A7VvmIfxoqCKHZgjmhFFRwRSCIiHGZVYBNTxU/M
1Q348X2m2Ir4M6aVD25xUtxFSxEYc4kxI1VURvLNLoPiNDZi2hmAG4UiOKZIr9euDdWx4PMjAdEZ
IRdBxX0spf2qKxLkQBOQKDakqyiRpuJFzoocGTp7LSPgD2ChJT1I84ox6cn5wVPUSVPxJyNAlPpU
fzV4rnaDYlTSMSaKWdnW0Cs7AccykM6RLUO5YDiPy3DYu4p5KRX9clYcTDLWefv/YmNCydQVLzME
JnImtxxYKixNkZkwrUf93lKczQHgpqHImzMIzkqxOKnDF8+E0mcnPRyIPITYOZiwO6FX8OmH5hmA
9ZzBe8LIiNf8l/6cg/7MQYA2igWaAQWNFR3UVZzQFGBogNg5ACBqKJKoB1K0NWGLFkBGE0UbJYOv
U/TRRHFIcSLzqio26RBBKR399hNqMbmAimCqtbBMZ1JLFdt0UJRTj+liorinncO7AleAEldRUbEI
FefIdTFwa09sl+SJJHq8ODeaKuO2As3vZlCkVfpz95Qp+ioz0n0IjtUMUXIzYgNwuyMi5I/FiGBW
/FZHkVwLxXRlktdhqc9w3Sjga6rYr8wB0I1hFIfrNJ2R/i0mRYqN1TNh96SxnaO8MRRRFjFpD9cD
ymypeLO+Is+ailSbAqPleqfvGNM9UYCsdYU6ZaOE0oSFSs5Oju8CfwR/tIZxe3vsr3++/YutaLho
iHlhjnO8KxQrNweaawHP7TFUlHlN7ZqUj+ApGKE1Z4DzhwTsrpT4D+SnU1u/ep88TXl4SnMUcVZ9
HKXxFCt6Lz6Il9KC56v51YerCL+GYv3W88Oo2L85EGABDNhWVGDDwRnBAmYHIqSu4aOCD24VRzip
4a7BFY4VYdgFNRwr5jC2slcBhHhIO9AwulktOpJmfUUqdhSz2AVeXCuKcal4xoUiGwtjePK5VmnS
ux8V+3gapytwFRiNJsJhZJwSGbzX2S8j2GQPfPIIRrlRPGWMm1cjRzpjNIdsx2qbsgT8cmBjnBmx
MCyIabjk7ok4C/QWq0Fxm2FkPVaAnLOesdXgghWxFOWZ4fc3ZC4m0gCg+6ra5ooIPSo2NNwdT7Gi
A6DRtqJHQw7JNzZAaVLdIXHgQ4fe1YKxNvaGg+QfBjWGkY1mlvI4pjN2NEDVPcBqMT/Mil8dAbLu
FdEat4q3zIBcm8CuK6DXWhzjtNDOoKMlJ0LBdKUul/WgvQaKmA2wn91uivHdnj+DgI9TOjQPniHW
Y/JAMCpn/CdfMbgTYNwTUG5tsu4gT+brHlw36ZX7qku+hXElIWJiSM7OovS6jwLFR1o602ZS7O9e
/hYVGIiGDclVk/DBK0UK10GGG+WG4MhqNyuWuK2o4j148VlxxnOA4wngcQmAXAdEnrYmjntzIwuj
X7SdvxhL0j8NSbChRZNjKXS0BdjcrkBJRvF4Kkk7o4pbxa1eLLM8rdcMKEw8XPWvG4ov1wXz0rOr
1BVDvUn8R9xFchfZGDWawjaOdfg5RIb52tsMXOwWFLsb7uMe/9yUaq+GdiYclz0uChQBxj0D545d
6lCCdzcU591VxPcmu/oUZwP2hH4K0YppsYGTSMf9SQOtRXAmYHAvIpLGVCnZWvpxslnZmTfWfAN1
vlH8+XhqPyEWMqmvCo4bcmhDnw15+OO1TnGEN4JUjeYHspxVXiTjhIU5eTvXmesd3W7x0LTVM4qp
r0Ekv0n/A//CxocCMR9+9I7zrrjmvFi5zVBP0fUlHT/7APnsKfI+LGHMKgEmnk/dLkDzM17uFKx/
UlyqDn6/oUD+tUL617CocVRZ2LI/IwX9t+koebtB5hj2e6ByAcgHcGKCAogw8NYJ2QGFChFoVJwA
jmk+2ypiwDEpmxl6RCp8IEV/SNJcQFCCRTRBqUIKRhVXkKvgAocEg0xFGWgqCqEI2M805Bz45B2Y
Q7ENtWx+0v6TvfNYklzZsuuv0DjHNYdDDzjo0DK1qpzAqrKqoDUcDuDruRB1m/c1zci2nvcEFqkj
IwDH8XP2XntOj6xI8Skyyzssm5BIhfkcL7EJsihHgllCUFqqIWAc81CYl7/GJW6hW4IXAlY2Wrru
NXWQ6FThRZDRYEeENbDi0hlbAhzKRfvlxDCSZPupJhHs3bp9pC0bHCzfJPIU76wTP+UZARYWk4pt
QFYEM+sDnSH/LvIIkun6Gh9VXJMUPREyESxxE/4SPFEBdl13aP4tMilcsimKJaSiKNyTQ2qFWuIr
cnUfk2YRjcNLs8RbjNzQhiXwoiX5Qi0JGEsURkMmhmETjsFqY++HJTAjJDmjNUaN8WnZLTTur4oO
8IqiVG9H2e9GEfwUPZrMQRma+kd8hY3Bv+DVB7u0IZX2aBxxaSBZZ0uduI3YNeUx4z/DjUCs9+Sb
4dmIfpWdh7zOz6wNgzF5Trjvgnxi3pQBirnGvvCvU25sTG0Tx4B8elsVSXYQDtzerLcMjNKdggPb
pKu+FBptOb2amjfR667Qyok4jIBoqyHfOzeFPmHo26bJfuRKGSe7w5nVEWgEzqfOy13hpu3Gw1K2
yowkRXoQFSddvY8GdK4/n1k+PbfLLiB+Ado2r0uh1DpEHHZ224ZbVVR34061zfufD9Gc7Fvb1IcJ
M9KOTTbDxaX4g/c4Zll8vj1yaSIfBiBVE0G3pyQHpUtbgYeAyzwk86BdrNJ8K2evZ3LI528HIuer
XVqqDz7qD0LHaDREfu4ipBHx8ijx2bpgGTxO9FO5BMujqOfyXHfdkrrRYksP8RKTwkvckfTceivV
hN3JYS7sjfPnVMQly1ZTAqwqiLz0UpIU5KXmvz+3y6ExQuiGjvF++1QW+2DUi5zQxt6xs6PuiuTY
gD50OxkcYMrADJDd+XYYdAivtEbB7wXqgDXW2HjEfqzCMhUnTdAqZvQo3eSjpFU1pKtycshu8Sb0
gAYyrJJvSNNCb/o5qs/5oCrk9JQYiiWQ87r4YUb4uMssO6jEv1PtyHCxGNGKNKkN3AFWJ3JHaFYt
UoEi4fRxBEq8JBqTsxVVCc8x/WLbyvmAivSs2Z6sAa4365RM2twcaZgsSZm1PdVAuer63AuFoqOW
ONYtotBw8DfnoRbNhu5CQOdRNWcJJW1f9ZCaU6ojVUTtuXQ6/O1dtKwuEYOQ2yc90BScUjTBk6Bk
5w4xwi/hjntTfM58m97O7Q8mdNwa54R/ozoPy4sQjQwMVJdcmyhQmArE5vbc8fyN59ujPuHeqlKK
qG5q78uwSB7bgSvNbL9kJObjgt7JZdISEeMd+0qMO9Hoc2zbwaqpqWdIA73vC55AIsYPyQh+0/jt
pS47HwPw4C637c/GpQPWNVj/24hybpLud17o3axVfmWsXW98f1ehE4oMB6WUTzfJHXGfADrBDKNH
pBLw3VqR7OxH+ynU1HpT0OyT2P20hu4tLRBCG6CYihrJ5UDCMpGNNMy9NP190/j/N0PzP2NoBg4h
df9vN8S/tdn3svve/YfkxNvP/LsbIgCX6aBYkCCUJDyZf5ITA/svMJqB60rbcxxUJPgu/iZpWi4k
TepGxNQsmSQK8lMdjKv4f/1Py/pLmMTWBOSFkqzoY3f4L5A0pSmX0L1/sUeYJr8OwjBESNPBlu8u
pM1/sUc0SSPtGvfx0clxzlsQnTdRAS8zcd5yG8ykkhB7tGt/UZ94lNmW6R6Bq33zxkZs1bBwH93p
2XeLb12QY8SffXzAVWPhAopeA9O64hBOjtasRtpzqLXgyaPUQdU9oROTAFbSMLBponrv0ZSO+8BI
t9yeN0ySfCRrFsu+N19JrUhHtBikmeUmEchSWtk2Ca11nZk/SOAjiby7iDIZ1jGpauyDU4e7tDUs
/Kbf2WC5dPr0WkubsUMa34PAP+QdfstS5Zj4CUJlBCacfQFpkrcF8bVw4UdO8YMNFI1Ee0R7xeex
rePXup7ds9/400Y1tK+Hmam9X80PKVmzGwJlxKZ7jF3dXwzEiCvhQQVkahQcqhwXMIF7SZUCa+Nq
TzR+X8iY471T3Qemv4DfYXUFojDXEncMeAxU4JGqfpWO9yv0rHzftBWzWipuipryrOEmzvgiY7r8
a5GTy3xnDp0+VupUByEot7a7dvB6XZlaey+d3nQhnwvDtTZlEb8Hc5Nuxz6zd1NhlLytfcuy9DvM
x/u+DR/ylIDiRmRibw/E6yVD7a5bCCOZSuwzNPWV04jgHm4ryjj2ihqJHygK8z2saGZQdpDQkoXw
pZJdy810FzqY4huj2tnBIPaVdq7ofXd+E+3TwD8NFQNx5FGotXP48hY2sL2Z+TTSy4Zu4AQ6IXKC
l9opnVWzgCvI9SQ+p04Psy4/K5E9VV17xJ/72foMgZoiANpt4Bfrelq6c9AmR/gMbPqbE5BFe413
L9/MovxsDChpdfTapXsiCTcyKr/SpsdMNz4RbFD6U3pQJUl9qTN+xktHLnfNNRxIZuKCLAcVHaHc
mYfe9T9E66hd3g60UAIE+U3yGnTbMKgRiPjVycsL/i/T+26P6Tfbn2DAKt7dxqm+Yw1meKoZIIQ+
RDmALN6hiOS1qKZsQQGFZ4FMsQ6zrUQAvvZ6gjDHxv4m6uTXLNlkStIhV1ZtI+5iv8+MI0cRn879
sEonMK26YGcmsVRn4YOB6RpW/vSRWvKAr28/yX6jIVrgro6CJ68YDpbxiyRl8dSNztfAiB2mYXRA
Pf6TKR74h3yKeUHlI8r8Z/xL1vatSv16V/KsVwrx1UrATxiV+wCrda0r7uZgCQ0PgSPDifNgYxyy
0qoCzPaFSA0bvY2oxyXNsZHWp51S8Q2UhahyIX7V2B5MRCytw0aALHTyZp4qRP17dx7cPeSDt1hB
DHMXkwoXdCzzt1rY3yCor+OWeyrSzaCGwiJoJOgr/1OliZlJ/KeUK673/YuTSLBQuGekM5TrMqCn
MSLTtnLd7iXlt+EbxyH3Hm0j2Np4dkiKTA+jjaSdRiGIIwYlsSjYOOmUsSFqJ/bv2ylPXiIjHjaR
ZIIQpEw0S7wMyKlHICswQHWpf7PZQ1CTN98chZuA8ArLaFP8rMzJ8zhG594ew2+NO9K4HGkt2Yh9
LfDsh2RcZru98ztU6EkkvYtz9OTXqKQy9hrPtoRj5/3MS+DvBcawbVKwC8YBtq4iG7tVxLQzEMMR
WdVJonGBLxh93Phk3AM4zdFlraoBg0Aye990OT2NI2x6Lkp9rKOFkRMu7UWj5L9pGRVzglrDeI0k
+AccKNg454pwV7yhq2IumbUOTOWkTU+lSMZPTSjfRjhgWQzvh51cW6eFg4HLIMpQ3TJz3FRdXiA3
l+aedw2BY74rVHpPqyzfTUhz2Lx27aYIU+PgL+GenQiOadmeYi4VYAMR09MRY00/T3S7MmZPOVv7
/Gc1etk60vSWI/9BLkO9mZ42+fUSpWnuDfAShq1B9PFZ6eiJ0Z6BJ84YmKJJeAyboTauk4DabiUw
RRJQ+0we3ZNX1P1qcruclgtnBmkhRdixOSMZZBagEn10/RB0UmPfT/CKAqJJzRo5vBlXyTrXMV2B
pmDuXgpuZkhS4i7ZggkG+TO4i7cDEWuV8BfgvewkdPbvTKjkAYstt1jho63o6ayP9bck8fwlZeNu
BGGyHVERw+wX6Hw/jB7PB+khSNDAYsOTmXHqxz5Oi8xdJdk9Gmn7zGLAokxGzTqReu+E7EU7lxWP
xkE7Zvt0aoPt0BJokVvOm19Fbw028C26fGOTOgWlqgMdNg2rekemIURCdUf4qLXXeRZttMuGXEbZ
9zrRr2nVkmfhH4gqwklABinJWdvBApeLkv0ggYkTkEax7A4Hf1LM38YGGRPWDCc4RRY0N3vJegNs
GCk3OYW+dWhLDlCfoXtoMphM1KZu/JoE/i5yLLbXwV7YlrVi+nFp04SnqiLeWUYKK2k55Lmz7Hoh
d9XBCfmrkgDUxeip0T6TTYCCMAg39cw3ooby1kNWmKtQnspses5Kee/2PEeDhQS8X2IckgEIvtG3
V6zdON3C6XEq3M8IcQnnpD7OKITPDvickREGTm9QSOD7VpXI92at4muYupcEpvkFfBW50IRWl2Gy
0UnznWlDkcpzidJnwUn/DiyUpea0q+K4e40bxkPM2kEUMvLUQQXDL2AXZ8T38Brzq3nuSnjAhTNa
V9qnCHiUe/SpmvyKFzRRASiX8FfQvxfIPdetUwEgQY4V99Y6HPPiaJINuzW86cG5VxMnXmY2+JOW
zjXEXVPDsfVYzIAv04fpSbrNVJbsJSecDhW2B/IaWi5EGtHqYzCqbj3l9d5VubuZPzyBZaKyC5i4
/kNF9XbOCxTgxB8gac6CTzNtAIgCkuXKzV5SwwgW32W+UVHIIE6I4JTyAnqhPWy9qAs3NDU/ZpJ5
97FdXz1zTPnOFxIp450ofskm67gZOuzkuiMqte92RphSB1gJkXIkWI9YrHA/pQePfZ9vB49SBoxB
cirBxJ7epwS5pNchfcd8sEhyO2NVinGk0CFPKeol/EiD00OZIY0PfEeLzwPG0nhEcpFs0z4Gb1OF
R9+DUANbmJopYO2iClSM1o6jxbueTQanKAKe1QC+ORgSdamRDG16B0Vui6dhEyEYVUiJ1oVV4xS2
4u95FtNnqtpdPvt33JdGRMaolSMEvJyRnKBEBL0vqNpZvQwjrrqw0+KaY1iOU283lKBZbNTRjteg
lHAdGCodIsOl5qK1s5m0z0vN3GwzhqcOrzNARWDnIOwK373UgB6OyMbRCogGFXhMZQEZb2Wa9BtT
xwJGrDIbgwOOmfg+0IwarH7iKTXiac7rQx+2TzEAY/TAkFjSDnofb0LbQbozrfdO9ROBmnVNOycE
ZG0BjzO1t4HI6220CoZD3jt7h3Al8D9g7AqMFtvJivKju/hN54+c2mU/wNFAvtYOV488Z7NofrD5
bjZtGf1IZrXFrtutAECU+zGjUQxB6jypCLgyW451IYfftCLQmZSALjyLRXnS5MPYTbyUbTblJqVm
aI/fhkpbd/q3turvU4xqsbKuhVza0LkPPRNdY+OXB5X19sZOiUXOE/TPI+EsTUJ6Adp6kApdm9a7
TtfeEaUViZFKiY2O5yevGYnwKFqsk151crrxJRvwUo51g5Cot2ntjD66xK6B3iuYJ7te9kQDwF05
Rvo8e4OzSXukxkFPCV7I9HsixH1JsbLcDYF8B2s6a1hI6ESuy6P30/dQ3gk0LmSYcJ3g2fG1OLr5
cK6Kn3McGCtnAMXk+v6Znat4ITLBQe7QVmW7S6rui1rpk0oP6T3qoMpW28CFd5wJb9tOqtv2oJNd
2GSrCmojTbaqWceG464k5kwUkNWO0zosBvQTbFtQjEyXaKLLayr3qsLKBc0Yfs2urnbI+lfKK61t
mRbuGsIikjn6oSHKQmuXAamGj4ylBJMsxVfe39tgx50ZwUXrLNroyjhnXIDH1pL3MSPQdZT2734c
A5YeUjSYzMlSo75ahJStisZFgwUEf9MpfUZIGTyqKb0aMT2l0es5PXz9TSidwJKbD21t/SaD4Xlo
WEpd8+qD014NAcCmtAq2eSbuafqJxOv3dthdkOKyjWktsn7gVeLjuIRJeDQyUon9xnqLvJrce6Wr
ZXApVtxDZ3ZhUC/OrrwfImqJSMiTVY7uOqJFtCV4aBM5xhfxxQJ8/6rsgHh1WVFDqOuinR2GcDdQ
eSTGjxR8AAQriBthxR3OsahJ2OyYW+VhLIZtcLK3mLw3/RSDWcbQ0TU4iilquZ+bMUlqFGKEBeAv
7fBYNWVmsVsF7MPt9Lfve3cwXHcp7rR9ldXjmjSyb4kt300R9s+BZzyJkslqWpMhENjrNHr1St65
DAD3LmLLXk7sTZonu2Y3j7JyZuEP3U1UQxYT9XcTa/zaTbJg5y7ts3QuN6mtbBwP2UuArjlIgvZQ
KfsFKBrhcC1TtRjpt3hB5oYbY4R/qdpqF5vxWagEwU4x4zD1m7dpYsiLsbHeYtj5YXTOa52mvO3y
I3AKoKgpJrOljLJMhCZoQcG1JhtieaZdk7mbISdvNWOSALLaWsUOQfTIhGHPf+s7I2TeKoad1J86
ibH6shQkpe/TnZbPZOeuc2FD8ir2g5DJNnGh6rfiQYCtowmPgQte/og2cxvgKIUX8VVG8XvqN86F
Ps8VMIC/4n45mr8Do/2MVHjye8GQbYZZSOeFjqDeygIAV2gqkuPciTADrmHC8LiHZOZKSSaxMxIF
WhAM7ruHMvvUwKMuUnfEXekU/b3+qcrfUmO8qgiDWt0a/GSmrelROqic4G25eAPnEJ7BTNxB6Y7m
tohSiBHoN1yUxshPVnjn2lMmsfY1Js4X5V9FMiJKTo1tYUiuUN9/ysM2PNC0XaMxqekPYOXQk2JW
oMAg5P2lt0HYx4oeVReXO88XL1I33tG35vfC21VGFoLzZ3GpQpPBO9rcnorHTU1k4xq3fxvhfmz9
+i5c6pIoZN9k5eXVdAx73/vEr7ejeMP3/dpaXGlu/+Y2OG8tV37pKuIT0Egnu7mgA8xWqutjgriw
MsjoWmBVGgRLVBLQtWD+s46K9BlsvwY8T1tmnebRcw6Hmr3YdO0bWkN9PWlOJyGfyjn5yCQYUDOG
LJaW+vvs7HWX1keCbz5ca1xf+6B/Tub4ZbZ8gts7FrDErv9gxFGBtn8TxW9SpBShtPKrIwwegHkG
jf4WyNPtYOL2d7nm9rePbhDiBm7y3rfDB0nG01R44hjGZYCiazaILRSIdwT6KCSx2BMINF9UYM7k
J4C8loc69/c9vTf4YAkrWaZQMiK88lti4fIIqFwM8v4xRtg3QVEsLbCfsem220jGD50n31QHa6n2
h/Jgsb0zBzhuPSvylzYe3NhRP3ReH5s8IN2qc8ozCY3uWiisajCTRmbYBDMUiuAGo8l5PaP2C/EK
HgimtHh/WNFMZ8srXW4RKbBrltn9crmCLcgIGnsWHvgLAVDJCr2roV1qyClTmySqodArmkBmwpZO
HKyun55CCFAUJwR/5v0TQdNfLEXEV1vuFSoyKT75p6v1XRUZeoMDHTxAdCe9c5vYr9rysWImqDMB
MiBu5tSufVAPCMHXQnwmJkt7oUiNSXNIR5Mvn/LAlxvEx9+4PZxNAZsrhWVVpMR0+Y5zCeuSis7I
7H1bw+Lwcv8u691vRAx/1EHx1NTwZikQv9QYNEz9z0kFJ9h2TbWHuIXtaMjRiecsK3ONfo9Sj5NW
PKgA/dJEZI1XER3kcwnJ0qxXddPdeZOwDk5ePs/GlpLscXCMjMFNj9rDGz4KK15jI4xWuiiyk4bm
mScLrg6DZRmvM4+MgZVP5sY+yrHDjtadbRHPMxnNzlm45Tqw0CorovlQNf5NNpfLI2shmCN+/ftz
zPi6tUGYD5xJJIEglwcM4cYX4zV8c3N033Eq7W8fhU3xiorxBzBAtW4whm3mvFTIf29QTkj7tvAl
i0y39nPlnqoks0499Kq2BgCK9B8xLCr45sNaAG96DqB3U0PWpyGfJyg9jAZvz9wYQUgmM3u/W/DA
7amCv0TNCZHA3yeRtY+G7BP/zmObUvL7CzTudiiyCB3+Px8DOkBg68Z/FJC35zmVhPb8ecqpPNi0
048VO6PeSgMm05t2QcSnQQbwfsDMuWvD9hp14IP/CB/ZbTbH3n+/XYyWR0dLDu0BNwkm1uVVMKPo
33/78rctpKXHKfILdW74I7lRFvvbf+xg/1hWyAV0d3t54qDdeXLCz6N+BIM8q5j2ie54dx3V7sO4
QS9uL8S9cbYpp9iPERrIisBmDDCfHfRHhJ64lxY15k2ieVtFbh9WrTUzCWbf1C5P8fbUWyv/YF5K
7ucCHQxIaFDo6A/MW/oDHIat77H8xgqbRijVY9+F9m50UoP+6A2SfuOlG3gvGLMHT0wqwPZP9iGu
q2FPDcaaUARBfYjTmbaUU5ymYjSAcXStJnREnEUS2mcTmzCvcaxBLKKuFVGPgKv1MA9BNc640WcV
oEIWdmRx7GVgRrFwEAzqLYg8LBDryugkED3bFWuai1ONg7b+syRnMfaboOzuevz/vIWINVAmUo0u
6RQ3Xvzt0e1wO+NEYvyeBar9qYw5zWREg9kX+eHPpXK7XpaDdImGoE73CBztq5Oq/QSB3aKVDfhh
1PQdkqKFwFihtFiXHda4VFkUesnWzqpjPTVo32rnVxFhSS1y586nU7ATEzTG28Hy2mqLEJy1YsE0
WnXjc85bo7dOA4a7VdhF9LtZbQDvJx2lOpsryFR5uM/GNDmP3Ng2ZFVITKmckLdDvZzPt0cxY/hD
jw4Jy20GvGoRvf6TjzAvp8aXchV3WXOh4kVQZ0jlehVl2h9v78NNd/znHaGb40vjy8DAsB/c5EcD
wOjCVg9Ir90zYI3SFmXL/DpKx9s4SXE/Gb51FcuhSeDrGBI5dBe/CYct3bjwLW5fM1tj76Quwsyx
ci75AlOdUeL70CKxlIX2xfXpdOVIOG/fUOqRGT+2jtvXzEJfOjf8re0elmfD9LrV015kQ79CCUhu
Co4YwNBcaKu2Lou7wbYOA+6QQ0c31BxaApWM0ImvjUMPwhnBEmmUupcR4AXdq2d6C3RwkafR0uZJ
i5YZV23MYCQoNK7xoo4yBj407PlHMCFDSi116T37DNThkM2w2ElU2rD0l9dwQh9qxoTldvSQaLiR
Pjtlx6RNkS64Au8xu2etJ1yLnOLmlSVTXodWeRvpM1Cws/yCjXM+qMYgeXPIdz1bLGK3jG9N5LGb
SulyVsUZl5pPcnAbktcwOo9o3bEYjcUnfPkcFUL+oZpZgw7hZDC1/5W0xUOxUBymbkj3qqHGFpfE
h7ASu8nFdEDqqyDmxZxqZ+OaHeY5wE/MNScQgUJaxfmfgzdKF8sUpLOSVOEBQFPsB480bkVFyGWT
nwtzWldq7qlB0CSohFsdQbgbBxrWye/gMd4e2ancGqZ0D0Lkxdma/fzPwfNpcgYOxZnyfo2Tl2wA
RW6ToOpWRKvIk2lb5Mcuj5rlcHv0zxfirpYAREsJmJe+8+0LIrap/mqn2Pzzfbffcvtm20zeOvrr
u0bgxBhs6Z5klYKsvz0MPNM4THa8IXtTQ5Nc3z77z6HVlffnh8p2iaR2imxtDhYl2oj7se8FISHL
nYQ+OfBR4Z9GAfFIF+LQhqjeqAinjpNTN1ihh7b/QXMFyv2AQbXQ+0CHCHsmrpigtrbcCnhfWB4j
yzgJbpzIIvGbTiybhWHnNOUJNsKyr8/mRNRFig6iKygmzVAfbcm61htZtXNYBZCbm19OLLi8u/eF
Fkx3ZV25/YdVkbJj+f1OVd1LkrHHzfzgXQM/wSWEl5SrinaruivD+Cc4uXA1enm8tnTN6A0NMQaI
Ww/zZGX5p6mv6aTpY9BJG5DhbZCOfo2iabYWL1nedl+Bx8zbJ8dqtF7S4MNG9gsHhTRDWF6v3LLJ
nQiwL0+aTlfVPns+gy/fTemc9OyzkbquKnvfxMkLGiVsXr3vEItLGlZVvOddugstSefRUtxkWfGc
GOteV/MqOLTbyvTB7+JTmAMLabL4ZSg+k2LwWdfurQkgoC8KoiENsamL8DXsl4u9Il4i37IO1kez
HOkONRQLc4w5hSAHXLr1nU9b22xdrvpwWJDt/Xlpyy5VP2lQvz2jZvjlHdwmfQDt6Wykt2BT8v4H
dwaNTeA+N8YTc/yHsRr3Oo0/mokZW5C/9AxOObEYZ7mrVpcvrbcEoCVZRFABZwAr5T4I4JexdWjW
Voi0lV820F1Ea8RrhBCxqys6xkh22q0Axg05mmb/ypGQDOZ6uiuQyR/yl65PkPRZ8oE0+54rGGkf
G9y1bHqat7O4kjb0rUcXmybNtmqK44hBqS6S7zWTAK+Id2Tc3OUV0xwEuLI+hcxJ3CAHYrjpVU7U
aFjeuSbIJfI54jH4OXjlXROmjBSG5DvCjS36TlVbA3e0R7Dz2TrrrG1QYfWsTetsYHYGy4HNHwq1
2tCNwOo27E1aflVqrOwAapEtLzQC4f364qrDYa805acltkwhLrTPbTne5b8NORwA5L2GDhkf9Xz1
y3yT6QiHbfSGPvvZdC+h5/xsrbusQC9F/+951DTXGCAfmzFIzxPG/Y3jkmM3D5Z55mo3z7dHt4Oy
InmefNbSIk4/a+yvIFjZ3GXwFneIEN6lA2Y2JaqcTn8cM1mPV8WyBDBzaLjGldj7XfqITBRYTEeR
FLQnUXLZu/jAchxafNx15HsmFVW3lmiUs1GhLqXDqLTdsIdj5dVRZn2LqT1Ab0+slNRq1rLPpFfB
m9nTLT21ywFqHW0puORcnWQWJpF3p4iTShaYMzj0lkgr9rGJWy7ZKJRrt4PneY9dAWim7mkdr5Kl
mJt8C85SN/5wZ4GlsGAT4y07DtKWD37oTfu4Dhc5AVZLGybc6vZF/FxdkZ/ouJKdtRzGW4VWiKFf
Q7lX62LR2ckEoE/KtVLGAOMaGwm2V3INozgbgSgI3ngGdDjbCOksSdxhCQYfHzsw/YMZ95ceRclE
F6p1tBwAYvKKflpLvd3PBKiV/Celsdzybt/UFgwMYoKZY5nyUiOPO7FZI9vo9nBMa2jG7dbMcpjs
fvQub0FRRUJsDc1S/uPxT/XIMMhGFcu+yLPUeYQrtZIKW6WxJBpZHbTMwa7Yz/zzcWkSOqKjfh/0
egnh+D9/Pl0eMdhj0s3agsHxVGQoCd0GzWlgCCKfls/dHt0OSPgvFZc+9dEiW7WUdxi9eBvm8zfL
hiHIKP3NGcgK4l5g0oKjyVSVHkO6CglxqdSHAMUOgH0ZFlL+ukqoE61AQoI8qENT4jAEIkP0dDtE
MxdsZIzkjwTidDs4JIj5oZEe+tt/2M1ViVVST3QCwKn2gGBW4IeTXVJbr9jlgW2NOfJg9Oztpm4F
67QaSGJbam1KXbYbCZFm3S3F7R/uuu6D5/8W65F600//iVhPWlgF/n9qvbtf+n+cfrXdr+lf9Xp/
/9jfgj3P+isQkqxqrLT/Lr37G1/sOX85qPRsX9p/K/n+luvZ5l+Wa3qeL8GGeJ71L8HXlv9XwG/D
qBpIYaO1+68FX0vv/wq+tgPhCCDz5iL982zTF/9Rriebtiws5bQHetnrNp6M69xT40UB+WXkIel1
FyUQYFur34JyfTGYwG6MpChOXdHTSQ5h0wX9k4oawWwozS4lYye0aMidCMwhisQnDjfNsUd3I7d5
X7mfoN7Cc5iIuxZzHvzQ2TqFjksyFd08TB313vpIddGeg47mGki9xTdHKgmIhWJns1Oj+zBx+0+s
6bn5Hprpj9av0sfOZv4Py/KuLGY8Tm32Jiu8NtoImjMRjOGm69DH5Ux+dzGOI2AbNQDTvr/zh/yF
ev86OQNAoTHqjhEdLUMIolClAToGHUo8Tr+TkhogWqtGYbivxwigqn3q7Q7KqILsGI0Fzc0gfFGl
/WXo9LOxgmpfCX94aFIsDOiNjn0++Fzh8KKn7ORlbGVp0Kfra1sgJpEWqQU4VDadQAvjd7ikMiq2
3UQX8Nja5Us6m94OKhfREvS8Q9JlN0GUFvs20q+TaotDqfd+SKyn1Pxm7Gp6iUQpN3DVoKlV4kTO
ywfsSAhKbfDSumgTY++latIJ/R+9ybgLTzBTjTJO9hgo0MrgB2jo/azrCup/OoQvjolt0dDLeFeB
MTAlH7UCRt5krgd6H9uSF3HTDhDY84gZF8SFTzvBwEQIz5o514HUAR6Aq0dK1ysaZh0DCCis3ljs
vJpfnofZObcAdQSq3KMiqXRfPVUi4XUrCF/p2qHfDhGphIUAfbL8hHY9Y5tifoTGS4cxSPlcMVbk
3jjdA9PKg5C8HG1QE1eOnId9CoDe9k0Y1GhNTPg3zxNRub9BX3CY1fxW4kbkjpVv/dRjkzp57XPP
BpTMl6s5e+7Fz/qL1nin7EnqzeTQuLBIu8KgQfRqNuJ8I1ltGnh5h+IVxcFT0LYuqUpEeiYZ9QAR
C9Zg9vhtuDRqTrrEtC50kxL0OuyZwUIodOfx/CZHTrXWzvecwyMRIhI1AOXWjI61SMkNAjdtMbBP
x4D6HL/jboZsW2IlscG4IOMjedkjpNbVlgFcL/so53uE9t45b5JF95ff4a5YzJn4i0Zs4VmAw6PR
4IDjQf9w3Y86NYdnZbw75pwub+rMzc7gTXUNgmBS/zL2vEjZHH+oLjVOFiBi0Ib4aW2rSreFrPZx
Kqu3Bqwnkgp3Pya6PIwVbwEpzM6xMkECcCpcfFxLa9H7kDbT9lHiWyhaE1Fe0T9WrZL7UIIKH232
8V7Rz9c8R6kWu2LTtka9D1sDAgkAiCSjiRxW1h4fzVrXnDxgb4dhXBvSZJBa1BeD8Ws8IFjKrZGh
fNEiLGUMhDfuYGF2cn35iRLukSkuUuA2f570HF14KgRuPaBpVevaL7tniJNYBVqYiAgttyE6Fqw1
2GJFp365VRhsUp8EVu3wbb3Uzi5DCbYPoaHMo37JSeVbJSPUJfYc3ZrZIssiZHfiCco9vuvH0aNK
J2WVOq3I6TjHLsDO9GcVEWBqR81L1jFiwu3Tr2fmeShltCCvLFeoSTKirMrR2DnWejBMdbB/gzYm
ok/zPvvBfAAzQEHZmrAsgvwy9TAAai/OwHYPz3mOGoiN7Iw2y7bIq/bfDDTH29k350ciFrU2fuHq
eI1mIqtNYzhaBQ2mmOTlbento6b65VfloQ5L5yyFsYUa88MYieVDYXPos1oe3c5EJlVlP1rSvXGE
7/SQWBvhGQQ/9v+bvfPobhvLtvBf6fXmqIVwkQZv8JiTKFLBtjTBkmUbuMg5/fr3Aaoqutxhdc97
QoMACJIyAdx7zt7fpp1l0iRblnRUMvjoYDE9ztMeTY3ZOISdTFBbO1lb004MGJH1pin5vAliLLo5
28ikw5Baw8oEzb4OAYou0lfd0Kulj1yCmUEhmAImT06TjhvQfCfX4KeQEkiyTz0XqajEjlTaRXNH
2N3ZSQqaD50XrkSWe5smBbSUSbI0mcFVaKj87zTzyQiaLqrymx+0d34OYl5R1MlbmjH2Hep1Ci8f
vZrEK9nTCmyFso58mnzg7iiRZv45UhkxWilOQEs6P6St6Ccr09vtmFovVa5aJyyz+iZO/HxByoZ6
7mWxNURSrcsEazUWZ43mPpNsWFCoGvW6uOiIgKs0VnZ+mV8jW+T3dot6MSUJPqgSZJc6gUfuaF/7
BsVmx0Ys+wzhtTK64lDE9M1dRcmITxa+4l3beji7BtQj05bRBg7Ot16hWqDo3t1QBz2YKf3HqIf0
jxK+RErAEUFdRXVXVCgox4hLU83pmcJ45QcnjXXhNMcq619U38WdilSJn8EOZikuJSYDCbDipZju
W/CVNm5YncXQ10h92G8ouNbZB0VB9RRk1jmwmnBh9LQCvOArd3uaodPh6OA89uVbqzK1byOYHU6L
IWkEyINZrCcDNJMP7lhHB7+5ww1aovaBpKHI4LkqymAD7qxBAIHRbj4Zx6lMnwOnLJGs9VnAxNbx
1zmT1Z1oe6St/bikK/0S676LnsI9E6Y4bNzyE81UG3u8Su/NRyZbcqlROSy/Ymoasj83IHR2muW9
o1BU0SY4KD06usgpbq6FJuwdUCu8BnZIp7CVD7XiAMdoHu3e3gorZpYA/ZVwcvMNPuATt6F2BQmA
VBUHzWLToCFzBMw5eOgt9nfIhEXaQeistB/cmIWmDeewGZQNAKtzAiRvqBApyJriuZaUL4bBBNnm
ahtBZYEXOGyEg9l/HLSviRd9znCknDyGhdOtDHIq8U9IcZVJqAusyF713M0hbcQrAHvb1LC8gxbg
1+tqpOiDm2O4UjYyfKmkWqC0gXpSN8ETiv+zMVAep5jOF+OPu0TuiKY2UygD5uJzrmBP65QMIirt
Smor9+WIMDLTIC8G+kENSMngIsfYRJkunenUCm3WNHoRSVsCXWkwqEfuhTAmLeRXOWlKJwVqG9eW
joxRrPVr4bjdnptiCe5IZvdlBRyB5pz7MDj1uzOKRyv32otmhhsmas5DAmWsHhSMELI6wjTqjl0O
RrsxTxn35oR7Iy14lKJGVLvkSsY07uqNVEOXCZstLzmC74MfjVxRibsVZb7SLa97Kh3DPUWF8S30
0vExyk5DX6mPDfNUDGxP80OXh89DP8B2tKv2SfQpHgoS6HaI0OK1pYIC80dPpRsfZkuJZhjq2fhY
izy9Kgo3+gwKc2aZ0JUNyR+iSI29l9dQDTOVmzaMSG6J2Rldj0qWIglkhLraT6qv2/tIQJ9yQoRx
KXqMveHpJqKD8cXqAdJq6aCsUTNpD4yVQZ8k5pNqDuaTF5FYlmrV9WOVC0g17VS8jkOOW7cWT5HP
yVEVWbvLAmDDVVfo20EhedyIGxLLgrp/1hROXy32wo2Z8BWCXrybQxCtgo7/XJ2WcV68V7lLzbDX
07tUzT3soZY8u4l+KLEwtvZ4IkpIjiD8IHXJZadGNA8RpLdI3lIVCWU20VxGZ3EqnMB50DT0KMJq
n+M4theZURICkWubXhfXwY7u7abzlspIDPUEaE99zd+RMAG2qqufDHptblFVn6xe2rTs91bqov9t
PJcBf+4BZ5KfYn+gcap3zN2VIthxi5ObDsbTQmba504tFwJxwzbWmQF4TfbFihArKkgwu6BFe6Jv
y5HcR3+CRDTFNnOPaVIgNiRlTnPTZ1o5/TZChOXnwc5srG1i8RfSGC7s0lJvzkw4rqnfbBLN5qaH
cYZCIbG8UxFTOO06zBvIXlhaN6Hop2ax/YRDM950srSJXMyKLQLtTSnd4VDo2teYC8UqETXafKOi
emWJY8N5U6fUYvx0xMNBVwgmUQHwDF9R+EU2qFRKyBrThZWKnlQBolvOcuibehVSrl+offstfK2s
MbkyFrEXLT9mJypPpvFkmW51tG3SaOpphNIq+anU7ac0cYv7Yky3VLG/MjiviTpwVf6rm0Pkdl8r
kriuXG6OZWEhHtCRw1sOXgAX++qJ2VSvWSrjHt3YtWC4lpiTcV9HP5Kgq5AgcQpYRfSohvpWBzrm
MDYhc4bSsG84302Lc0NlNplUvb4CBLNzFESYSXftpZrsep1TF3GYDIxhIb74JjGRPkwkxPgZCTXl
XvOxAJSM4lZmGj6iAPuCsBxPaQQHtk1s+kjg24FP3KUjihSvjR+9rD0ppQcKismK7CsA/165qob6
m899d+xsZ1knQBlaW//iFExQo5zy0NgjdKuAmKPgtV9JQWYW2+vNpA0YKQz7F0upGyCBCYDHOrKW
0mIWoSLzP+kMJPh2frUo9LA5SbAufqfY+8pBi+MbgD/y6Taoo2N1GMv68gfa8Q2xCjCppIfUMIY9
EHyz7c7c1jEMnJiklF1oiXZHfmK1IqqkxdUV4H+vU3Wx7GOmabT512YGtqxzu2TpNt5z5DuTXL6E
SIDOTEadeyz7kE1BzohSGZ7a0dl6qoELkJ7UzmuTVZe7+dH185OlJfU97uIXRzdoDwcTZIsMYFzn
9wgrlH1V1Xee2rQ4uEjKFoIEXpCJyX03WvdFz6TP1bI3hgfvkQ3RQ2P+4EJuBGACvjE/qnb1BJ+y
Qz7oQPgU2KXiCKWPb1LMH4XyicorSDhOLgxWXC6kHnDHTxJuc6XFqKXQ1mGkcZGsYgjjfhUt01xG
ONUSQsrRbi1DBKF3IzRqhNvRySy/WnYD7zlo7owCIHjYMGzQreCc6k23ZnRY7F3J9YEOp7NvugZK
mgH7yfYYUjtY0zKdUV5U31lKcRdwP9rzi8QgFmh3mNvgWWLERHHuLFINBQQoOs7Rxn2mIVisGGB9
T8P8K3zHaM8F2FrqnLGEd0yCjFrqRBmj5UzQ8KJlQq5FvsnYpLukgF85Emen5Hw4NU23WWWVW/TI
OGqYp47Eh/uj+kKD2D30bpYtzM7QkdxyK/fpj66FJ4xjKqqLr0PjKMr4JZNbsh8AKpVZtrF8msMP
aIGtnSDOfR3j11vkAanOU8w5uAgDQ2UFSkswzkZRcejbdV7QYR7wB2BGWDIK09Ad5z4wlnIl265e
IVkh+Llyt6NLcHUaphguK9R/5DVdz9XQb5m4fuLO9aMd+Apu5F4LYyIOEV0XVpzcnt9QouqoUwFH
2VWZSwwobc2loorHpPQAtQqG5Hh6sGX2n2MUe9um7reaRgWtrFMGDON3oeOwkZZ89RiAp0rqbhmO
vLU1ngfT4MZ+BZnxakLlWTgpBCAjZjJhou9cGKN4b5mHNyGGCcMiZ0ANvgoNr4nu9ApODoZoTtYT
wVPJzVgzNGTqB+/BTzZtc48+B2IrVv+4D3dE9GVIYat6nWjmZexrzvZI+MugCD/h6OfPy9CA+KvI
O5gRDp/Mfh1ttXyJ7lOhku2akRsZW029GZX3oKYsVfmvmsEBXMb521TJAE7k/to1xoudtsBKDdCz
LbNXS7eYHPhEbzhFyrSEchZ6b3dNwpjYMKOsltrIoMmo1GXXK8raj0MApkyZdZVSzJCFx9QigTNp
kKNRX6OMlntPgzmK5SBpgE6zuLAgzl0xzh43s+3oE4tLWkWMN3c7TyWcyuOojBiD4rkuMer3mY0w
wu8PwXjtdMo2SoYks4phgaKITdBSQG9Cqc5ootyK2kInzNAmD4n2gFB1ZHpmbrya0xcbszHV0NSx
NDAUc8rQH93h2yG/m1v/uipoO1mJ1e6rWnwNlZbpfaceRMAcOdUz1DbJ3o4fFc38Aig6WyJycwHt
x9TCMHRMpcqhJYujh2yyG6HuuUB/aOJBYfBB5Ox8UTwNqPKPTZhcvIEuHuBNICck2a1k7t3HTJzu
2mwA3OL57x15wwevih9FM8RHPQyvNfiopg30UwlyYVkz8V5TJRkXaU/RxSWK/CEx5OcGbTel9eEc
V/kRqo9zzKwmwNNWdJtGaw4eSD181bSrAEQjQ0Wvzm+kCt0UgT7UHnSWx/92MP6dDgY2QJz+/wo3
IOkx/TV8cX7J780LTXV/U4WqCZNIc4QsUyPi9+YFvpvfsK5bqmlruuOqln6jDdi/qVgGLcAxVBpp
fdBE+YM2QGdDdxzVtSHvmLjQ/xPYgGYZU9biT7AB1XVM25h7F1AH6LBYf+1eJIVdVX3Er9JhzrCW
s0Rseuj7aDxoUh8P+khcaZrTrv/oCBY0Oee2oDcvTQ9yjD+Ta09RqgZwxykdtAfPJQ93XiKMADxf
cKiVIj00U693Xpof5q7vvM5OOheG9rQPU5YG8mywV/sw3PjZ8ASZyh+X7qRwZkLkl1+Yqp30oPY2
BNikh9uDVlWoDefnyeiy2Irks9BHuHeT2rCcDh/MSkM6izR+TZgzC19TyNCYhG3zA6oEahPjpK8U
t0U9dt9lpFdrv5p0cPPmth1JUJ4XwyQdUIpE4bAK26acPP54eOa/mDPEBbxufx06Fvf4ed3H5q5I
MAQi3EG2g07QHGjy1hbd6tvTOJ6UhakSEFTn45RBOZ6OkaniMmPR70Ydp/G0OD+A4wMgjhldXXpp
o6LimAItp29+e9CsSWjpaw7t92j63zBHyvVaksNe0VD9BVNast2GOQo6aupU8n1LSxFpsnre4bZX
V+qfGG8ogCC5TQ1F8TBMIgJjEhXMS9qfS7IxkDj9shm7gYfT2iBYUAHGR45udYjqnD/SvOP8XCeX
mG9z23Q7+k/HpFgyvaqm/RIPibb65d3zj83Th5s/0nyMj3eaF2+fc35hkjNE4rcWKRGBxzFxyPOS
ImrsPWacAH+dFueV80Mxxq9ksHrr26p5KZkOMC+ZhTKQHRB+7HFbf3uBWWkJ+LVtQg0UucKkEa38
qff/sTyvvj3Y02/lY/u88h8+/+lQ86IsunBDIMLT7SXz0sdxfj3ET+/7d4uh+82AcLf/9R1+OlI8
qV61VreXP736p+3/4sP/9IKfFm8f+qeX/sPt856/frRf95QWJAARGxsblclSdzj9bz/veemfrvs4
L37dLGMjxTf9l+MoGWfNfOoMdjxx0acz7PZAYE6prhXSAxnLl7211bmk3V5z2/GXw84brPEaSOLA
Zv397B25cXlvT39Zl80aGSgW2eHvFudd503z0vwwH+hG/p2fmqTjIpefjkFzGcnNvGjOcpV513/6
7rfjzm9jCvrhTRdv5vU65M/2y7zYhkyM1nhQta3akcc4Cd4tE7k+qQmo/8MmRukyrZwfnFgXqB3n
TfNe89padrDP7LEg/qMIu5WolbA9zpsQElnj47yomn6S3f90GN3Cf0ynHfDr7Ar4OJaCJisEKSY9
6tCZuRpi7Q53F3Rzq/8qS/HijdAHaAUgJUrIRSmbr1GM3rAElb9u429DR1MOizjGqgofJJFjy86R
xzzO8nXcT2QGUO3JwbB9qD5tu0m5BUFQ0BJ86UBbf/qUH19jEPiSB1kG62a6pbXTdXzW089P/+m6
ar4F//nwuwKf13684kOQ/5enLpmY3EWnLbdD/xuHMRyz2aLc2M2vcueb7fwpPxbntfNhsMRx3//X
nyRR5SEIh2z786epevypWB/y+U42+wVmTPS8RBolQwUTaeO87td9bptv+9zW5YWF4Pb2/B8dFv8G
98/51bdD/GdvMx/29i63w8zr4OK8JBEUv8FFhzWL8/Tpbjovzevmp9zBL1qoDpvb+jaokPPNu3ws
zpvC+b46v+aXI85Pk/kOOW/+2HN+ESX839/7Y/vt+ccxA6GsBsXEugQfHaeSckbvbeKReg1ArR8D
krGyTsXJmKCv7GkXbKuJkk3KlAvWrVplTqTiUjSaZSysnBSW/GvUWgTHDUzEuD/XayuwqYYCINgC
OzpVrpvt2ppcglzFoR85r8yH0YbIQ1S9WooDICFP9tjk9WXmYUsV9gPWZIgAqhIgii/ew3HiQjDC
WEvj7Fj+eAEJgYi1dw6obchYkcUTTVWxDbLqSyyVd2TRcjtoyPqzEZ5spzrLEKOYb36uXGa7NKBJ
EuzspRkFW9FMrgq1W7Rx2mJWHJiNQtXxMo8hMdjyKQvZ9DpoWhGAuB7zWh93m9QWuzwqAILLHxEh
MAtmHCoyTgtSp4oat8NtV0XR2xBj4gaumh4lI/KVYyF11tXPdDP7cyLzkzpU64wBPPhm+7HtsnBv
Fhs3IAsRDom7TlwSaEUNIabt5IOljcrKwgG2eGvTLFmBOQ34nyRQSmQyPMlu/JLF8s2uR2Ot4aeu
HgEXXgqBGabY4V9L1rk9XefMYMtEnJLR0DKalPQGTEJLFwRfk32FNgJUj0VqqNUgCNVL6LV1hnzF
yV6zDl2eg2KPyyJFpiEwrjqpEa1L+pkX0D2w7YUzz4dr65RKuDym11NuJ7xnuPqJfwgxFoR5/yNP
tGnGUHoLMy8a/i/IEdVwHjExH0ZojYHc1wNbozmsB0NczUW1QE6zERjOkgYolJNgZLIL951EMMpY
4KxPg5GsXAtjl+lmch/YOtlmV1gsCdxOAnALgeo8z+utRoFd+BiiqLrEKWN/U5KuKfla1tjtASq+
IC0N79smH6/NF+dR7Zt2i5G+o9qkfFeCnVekObnz6qfMHbMttjEa7SjHq9G44AkkLwQ5NUVHZPpw
Ccx+UvA3SyLqiFpIyZAA/F4sUmFsgjSu9sXETpShDCbwob0KChrq4GhWngcwzkyKneHWL37U/ADp
2a+Mom4WSXTfqjUOpqEy76EGUxJpI9c750YNVc33loOLgr/PvymW79FijGmpTy74jNSYutEObpX/
SAtxMafAcBIVt/g+SnxQYpT51o2QbpFubZY66Q4VZn3Mh4DMk5zYWY8EPEKs6ALHzGyERYkNBD8n
z6g95Eh7FkKzOI6HBCDsXuqxv1o1TlUyhblV6uhGp1cM6HNXgToAXccn7fn5i0OzRmrjsbZt2vrq
Z/z25coT0aKi/NIw2l/klJ2AYgLP8lBCRJAsL8ScQH4YtKlGg7yACiZ4Ke29h420hn4VL01/yC+0
C/dD7w67Mgbqkjuggfq4ueacVXhRkpa7fRZA85HJZZD8TwgDNz3xws9j13IPL+lW5g3JzLbha9vC
FE960xenIqwfSyNwduN4SEYZglcvcyi3GR6ohiF0EfnVHfaOJAjMbW/El75j+tdGYiD9yHwOlCYl
/WLYtR1esZ5wsrapNLSwmGNz/BZj2L6RD4mQsKMQi7B2xAGH394I6RqQZ2Qq3rYB3r3RJ+QGP9Rn
rH3EqdaGOHlFS59geDUYjBBUmE7JHGRmOxlXt5IDSMhUxGniKhfFRnOgf3bFHn/NojEJiKK8ujBL
/LVBE3/OQOwYHfE8OZ9shVj4DvMXttmWlpAaTGl9WJxIG+lJx2sT8te6Xc5/Lsk8wfex9b6DWbqT
BPNYYf/opQXJjrm5dWrSPZWC9FjanKtaIWykz+on7BX8KKifLlQlDra1YTyipBerUbp7dBgpcOV+
uABEp/ArFVDCXHSDII42dWKSYJcJeAZ2vqnxMG6yZMQoi3Sz6M+EuHxJ3FAjjB2/U4LlLcvGl9WQ
6g+FnX/i7IN7VjbA91wVXTLPatfbZJ1gPhohNfdJBw11+o30xxfqkLaA0P1nyWm6bYw3LYPc39UY
LbTCxmkgx8ee6L+VPSmuUIzs2xC6haZYp8jXnrSGYVnttifVfHVjD/GTHuzcWqBs96iqamXyaHjJ
SJ43Zg4ljSB7wDay3Np8BLDYtg5e0XurKJQjgd4LzjRjS7LcQHsOyeKQI7tJ3KOOCG9h2o6z9q0r
GSwaNU7OSeDVCIQKRd/35sVp6nPREwZc2Pz2OpzuJAhF+6j+DGcQQThEZI/LXV1PEAPa6gPiIrd2
3U0GMW1hWnm0EqQLb2uQUKjGxL6ErtfoQ3WB47QeQhFeI98ENgXcfRwGgX068FaceHShbQrYsKGW
QobAQbaILN1lA2YHf5dAQOh9Gi0iFUXvfhp0dVyLmJY1CU/LevDeysY8tnqarjrQQ8s0sr4nJQxn
u0cFxJmS7jxmAjSC9ce0B3oO+rpcxza+QVpQoqAlDVkfAUZQROtQk6g+Lf0FiY5GhgyESaxm0NJz
1dkNuHOYwmcvVNSS/dgyIoKXtQGz8ty3w4YG2zMNSiIS6XXEPv/DdoXuNHBH2umiZrZeEbmKzoZY
XlwHRnCOnKxbt4MZQW2Q3rJyUvC2nb820vC+fFBrrCh44og67OtDxrlhR2A8uJDUq7p9axu59mHk
rKTlXQw7RrTmA9oSkXooopo2AfWKLiJHWDYi2lah/OQlIT6KUDnbjfiKuARQx0iah0O4mWljkNVV
MJWDdc5KJd4KmgVw80/e9JfOtfaM+p/JUs6Vr6sJQa67depAKDYc+S3XUO4OgoFCJUmZqFUBWDDL
8W0proI/MQf9nT45FIgarsc4AdxNQCjLXRpCV/RMJCq0Qc5NoFpr38gxc6nZY8XIoSisclXX9cU1
pkwINK9xref3pqV/0kuELB4BFQ1eVwPInR3m5Frh96dL3UTaiZ34bzOuvanFyzHxT1Jvv+Ydb6UC
8EtVIlls0z6UrVecSLZ7oM3f8hutN5iqvkX9J4vEk0Hvf8SguJYFmrQFCod9hY9qaYiIVoygM5lg
aF72P6ZceshVgFaQlT87bmCT8BGcvdYBauIgci5s6AtpiuqlSdF8yij19gVDaLXMTjmUbAQrotpl
7TK2MWzairEngKJZNBFptGm3HJupY6rhtheFoe4Lu9+MGTY7rnE0pFzvzkrDB0fAJbARDNJGRR7E
Hy6I5SYkWJ6RD+7zwLIOXmEd6c6n8SD3rkFadLWPzE471i6ygUot0IST0aBHytLNcmPL9AHE4GuX
FcZ9pU2XzjiNthbcJKgK7/DPuZgE+G/AmY6+89QnwFGrgL5mvh18AdQJZkIvsAUpaX7nG+qD3iXY
HNX00Wyab35F9q2aqwukl1/icBJF9bRTFFGsVak3uyDp12OBqzoLQoAytkn0CAFRo7KgUfmllAFI
ceoM9I3zE/dBhlsIKAInJ2+bTNiFZKCQiyBfCqPCAQjGSTOhqdJVAgykvqLpe1Ugp/oGKaeakT0k
riO3cZ0ArjWJBJyABKpeosb1UF80MhzXaqvfh1Z5iX1uxoGhEAJhh3d52J5N+a109HMJa+izQQRC
LA84gw2MgNS6x/A7un7yCVrC91CrBdD0R36jbQYcTVAxicWCIZqCmx9BWZBpCNXofE1hoIgWI0Ym
V00H9wkz8azkHCOryU/2oTYtQoizizb01rUWU2nosD02anSUdeNv7XKkTTfceWWgblI//hw0o79N
y5FuJfMfoiLz5zo7Cp0kDk4vRgeEs2PBodyBmBlMY/DWDBLNU2bh4e1+6LV2st2WIJCh/WH5z5Tj
8ahWw48O/+gnMyiaZaQgEu1waq47jQSxMKuaO2uFNJ40XgF+v/JPed2Oa5d26dZR7hJkKe5QRXdU
jjbSNMRB66s7QiuLJaZCgm4aY0eN/s3MKiCU9UigDsisgIRUQO7fcydHFeetA1W+t3oE+kZYFG1c
LBouqIwgrr9NNq0NnK+jM0wh4jrOCZK30fq67xbImixs0Oy7d6Zd4RVHNE8+JHF8/tXBMpFhd8RU
+iyq1l20TJIXhj084aXmf7V51sC3Q8UCqGWr0bmFkMxVmnhOoABOGa5jxN5IzN6CrDsphAgNWRsv
Bydd5JEczxmtZ8QHWrBrdaFvS5f/MkW7zqkkBIx4lxwU3oVmKXBU8ujmVV3f7ss+ju4+1mk2ipMx
65KPLJN5F1/3glVS9oSzT/km8+Ha0XirR7tfFQR9GsH4WBWPVSy6S6eRB2+X5JmngFC7MWpxD4Qh
H8R/VvLWV1AtjAeaw/a6baHzQas3BWcVJYJzq/X+tZ4ehti74otx0iQ7EgBvXuYHypEjysiRkWhm
/74OTXKxRUnKKf/numaE4gbDVN8WjrLIHNO7T6aHhh9jbhcXTgqdSz705B569GWcHijNIi8ayGOY
nwIKMi5haUuIwdXHqtv6yhKfJcPfw7yKzEP9Euf9SKAL2Ll53fxg6J6+r3wAmfMuP21AVG0wfLmt
Mae+sxyylJ40bzxv8FDtMBozVkxO89W8at4oIwR+COIe51UmeJqzbSurzg/CK7XCjFSwS61p8toV
/Q80zd6+g+itDmF86mnvX+YHZ+S8Igvb3NzWxQMKeQ+16jJSlRDdH2WXk6Eg8zIj84LT0vx4bSMt
2jnAjYegJtwkdQL+U2NYS6OZO9uP5+WULEt0qVgSSsn2IDd1Rkb9Jayce+jOqOBHQEuyaMTFdSPl
nmwKf3piML35eGBq9QL4ezwMIuYIsT9Wqz41uDn8uV8fte4uRn/8cSACaawjfpxLkifNGW7Q6uMX
Nea4+ntcsUiwqvuM0Rd4YMe/6qRB5Z7fH+fd5geryHTACQgG5qfzvhoeppVZEI47v2pepw86gbVk
vsdI0ODz+u4lTg33AvljnHJMXn2vdC/zeh1E870Fwc/DtsD3mHbD07DPbT24m/dgFnhRcahQtuH3
lw2y3im+a12KPLMveYpGTgscTLT9aF/mDVodVns1J5Fkfjpv8CNVnAnjgtUcTZwfN6gJBsTe00rE
hFFrnm77BkVhI6upbGSQRbhxhhC/DszHa56amHTEEK0N28P8bNeFtzEIKkZDWkiMwTyIuqr31JQI
ZepRf/9XRfDvqAhczcAV+M9VBGQ41aV8r/+W/fjbMoub5Kv8i6Tg4/V/+CEt/JAuVAfhELriaPot
wMC2f8NwyRRNNcA+aEKlm/9HgAG2RwIPppACzUFVYLHpD0mB8xt6AkNno2Xaus6m/yTA4BdFAX5I
DJGQMkxdmIZlTN/85/iCQUsjLRh6daeAWaBUlPg/zPEIbwiZHgL9BFqdCDH5OCtP+25WhH3gkaLQ
qY7fdNRsFV1UCT0XXNuu446T71R5XxdfNJCRtbz89Ge+fOgc/pZSwMlkWlf/+z+ATv6qf5g/LahQ
Uk/48+iTnuIvnzYzLSt3HJ9P26uo7SF+IeW5qLZO7VB8QXR/YsCJUwzzt71TEvXBpnmej+fBaWG5
QdUgu6sVOlohFYs9BsrYu5OZg0KcWpEQ+GC49FNVbFIE7ve28b1CTRoxPg28ew5TpNzTPW/pp1RX
Odxg0fGZ1rFHBLtBFNn7tE+LZavOw9X0dpnp7jrXI2lI4dDOpvapvxonh8LgtGraZTpkkWvb6ROA
wdlMh+rM/FA5zVrN3wVH/+NDFXACp880fcD5A6MxylQicexkOe0jOZxfDNShLdix7JtxPwCGo6NZ
nJYLliuEgF5N+haDu4rAd+mo99M+QWKtSV5mFrGaNguKb37OS6Zdfdbh2R6KdOUABI36vd5QmKX2
U5QNnH6U3BIccuK9WhXi/OkYErd3EYB/IG+q4LWUoxf+sC34VF3iwmzWEVUem7baCaPdTHugLb0W
7I3bIGKYxX9Hrf7QYYNQBGVGdm9WR5FtKl4RpRyA95g/F29eIG7+46tO70eIIMwQOOiE+qYtqkTA
EEYw/9vvTPVrBdpMp/48fwGOIyihUNHfTn+e6btPbz59B0GaBnjOzbQ8/Qm9aZltFUMEcNFh9KTy
0QYj/SSIzdDLoAIqL2z+Xuo2wRLXIK70oY9YLJOYHupPnpWsIGNhADzgnl1YxL1NT6edK3LQMG7s
BnTxlMIQFCdLEbYbxGvLpsFIwHpvBG+LuzccXyXvMR23itoN6Y5L6sDzIXSWXSoTKQi/6VORbsZs
++OlDqpvUAqLqAvXkkG0N9Uv2VZMh13ngm/G0SIBOV1q9SOpGFRlQXLxCaaX0fu13BcNCUlkebu2
GDatC00vbLM33DUL14J1YMH+Lai35Aiq/aVqBKs3rG3LsokeesV7oqEI4dvIX6MqWcca4ILBuHhJ
/KnLLXgTJsmWDtFMlX0kbfiuKEEjT9K7cIoZ1++anvThlLoNQMQtpmtYCo7zFKVf9Ir6HeGzxTIK
HfSuaveeYnwlcIp4t4l9qmjBJdaMdYWnOZLN2ujqKy3p5VQha7KRv6Bxz0XMX/73Hvrv3EM1ZHQ/
XdxXb/Xb377PLzy/Jd//93/+L36ror/cNT9e8YcQT3d/c23d4b5pG6qwHC70H0I8zdZ/E0j0VFc3
dWIHLffPm6aN2E447G4Lx4RcZN5umiabTNVlq2F8KPv+k5umYU93xZsOb/o8BAGZtDQACAjV+VWH
h4eUvIpGFd9RW/8o+8E/BaMpz0SZxyu31MY3CaInYmj4rUin6lWgGdcyrMI9FIR2m5UZQ+Cuv+Km
HNdNQxHENc3ssSzb6trIadAb54/zg9+QDdHEibkN6Gk8+kUu7hrTudg2KEnKDS6T2UhFvze9grb9
cGhEzyRp9DEw5XG+MSSeijFfoGvN7m4PNnGd4JVxNqJLAA6PGSlZ3TbPS/M+81JLZPoJXNltdap7
n/CoNhvMkx0w2UL7Etva2eRu8F2L+iM92OZlKPsU94VpnWM/ig94QBNC12r5KNSWHFJbBz6PARRf
UlbC/PaKO0E++o4O7PNt1bx+fritg5hHs5Zkg3m9Iq3q1DVXxSBvehkXJKyl00OF4QrzN0v80uId
ld6/W++gYgHymU+5udPe88PH84w0PZp108ul0+1LqiY7CBasMz9elab9PjXpptpl1WL0qaqr33HJ
E4NCwSwWyVFpG0hQQdQmxwij+N8veoAljiJX4r27JEF6TSRDR6Ev6e/mpbHLImr8VRUep63zhrrI
qPCY2MfVkC55GZXFixyJ4/PaFuy06ztfcuI6Ejd/cb3c3/YZVlC36c9Bn1BgGez8hfkoIupSVEcn
bMQnTc+WdpcXL+DcUhKtS4Sh025gTa9QyI0HO7S6n15egNkDJeoH29xu6HqliiYPjlNcPp7CoxJn
y1OKReJZ2NpTlbqqcO4tS/c4QfKWX0ShYDtwnXtby1zamDy4Fs3MRhMQNP9Y3wSpRxyLf51XzQ/N
OP4/YeeV5Layremp9AAaEfCmH4vem/J6QUgqHXjvMfr7IaktSnXV+zwoA7kyAVJFEshc6zfOSY+j
dh4k3c9r+I5HFttDUKFKQ+DaU9PKRrsfE3ADElVAFJX+GBBT7rEqoPCCsE9GkTzksaPp/kqpilfR
a0a9xsJiGvjc96WYoSauURiIYTCR98dx8tfMtExUf26AqLudKUYQaVm4BXoOLXotV9GgiLsqkbs8
JmmDsEiu1LsyDS6YMIUfLc7Yg+wnX7WcokacO97zwD6SpZWlnlTKyiRqlWTnhl2+s3AbXBkZaWBP
zqXu2a8bt1y4aiIhJy5j/1oMypoaRnC+NaR5IUsrUER+haYjyS4M4BGes7gPBK0TnD/Uvvd/njtN
TEJYA2FKVgHVA1QC6wKDVcVBxhmJX9HoKp9zY/r64h4L3HHvhBIS/01fXxF7aMBNSLeTXIRvN1YA
j37IVH3vNGO6j5KV6JCbpY7w26E/VPqeBT/FrhLRczHSTaeFlBNbeIVuj6GBYj2UFWl6G3IyS0H9
EDbc98Cj+cd6ihueQty1WaalA5LAt3nN6P4cTyoZ5KSyHVof2dVal69VGQ9X1Jum41vTqTnrlWEy
mI6UW2y0uDtGbrnPplDvJSm6cRGOMv+cVPuYBH26KHuAaXbmtafCIwHhyX56tsnIj7La4D9C7xaK
mmoZQmiHvk0sVqr0PLma3efe48aQ4m4oSS3V3MGiYA12bdRb99CFqgO91Ei+29lcwrX2m4zJwVxq
kgiTanZFnfHzqfDfJ0BSzHIya7+tB/6y2VPkzw9Z9s2aiqY2/wwdUuInsDvUKSWrMZz5YTpWs675
4+17rVT2qAi15tKKDXNVJPUzghdwkRIMmBY1YJwV5g7KtcHQYECY9OQ1/M2V1sg2lHAx3p4GRcz3
lPrBQmhsO3aBcVCScJPoZWRv0jD8Fo+GD4OpXOWj9xWjI+kpbov+kg/pUvRE07UbCD/J062TB3vZ
H4NzjdzOk1GTD5Idp8F4npPzBPerNC3LjejK+CpBnXIoaNnpKY4N1ERGSMV5LIevY1ycPT8JPxQZ
WfOoUZ6pEmgoEkTWclBsdGuwQ8i7UD6TnbNWZaxh51O1ykFPxnxhunL6rKRs5H2IAivMtJp52KjR
FlYRChZtq1+lhsayFSThkFQFIhFO3TY+Juh/iJ6YZldxASGdlx4qS7/epkGYg9fvqxp7eJuSC4Ko
EjJlgfVsWPLJLL32m+tFCiQmZzyPRUkmwfHcuY1AzTcXGrfSICaOfi4OJix/4F8e//1Lg4/Mp5UZ
bsGOYlgwOAwTnQ/0ov7P7/kMK1QhGaNl/dFZsjKP2zK6tp4yXjRvEYUq1aiidfqHEQEJ0x5QG3Ih
fGlhnzzJeVLvrRQJms4L+51WIGgpjZQ0uJ9IO9aiDuYakjKHv02Z49eAOBIxMU90P8Xu534a+Nvk
e4wVJpI6vYUguJou8kA3DrkeSRsFzNYqavX2DKeaapgukfmAyeZonf6fssPmqNK87w2Eo6mEhDl2
56PQTf1D23albKMUOvV9lgjYxU/R26GImrVRrVQ/2N+mTxNF3FE77ImCJt53oYksPmr7G+TP85MT
QkRNIs15gy58GpTM/RFI6Uppi3yTOKRHFKeTj7HaUKgK22pWtQndOoFGKw77uDiFuRmhL8g8ERpc
E33kJOQxF1mTLYDxrS8iZ19r/NbGLPEXVYZxHrL50YVEa3SR81omxqqg1LPoorVSdLEh1mLVYVFl
mmJini5BCk3stiaf8M+5gA+lbRMOb/eQ3rcJhjfaRuNPPlcp+K2ZjmpTHmnPEdVCzHLMnWiginbI
6U044um5fx8QRyJWBQ1ly78NN1TvH3rVl+afzqtRpoaSUmlfR5z09qbj/dDjXjn2dmO8WLEz8yCy
PlHX7x79IVtgPiVdc1mizOzgB6TUvgLzTkclwVZfrTExln6LsQ81CfmRh8t3MUGNEHs1jOrRMYJi
ow+6vMwB5LyWjb3S80755rheOCML2Z3MyM73PH1GsiQMxCuPArE3qogjQFACuTl6hwhJ7cNgqshQ
Gb666dDQPLI09h8Ltz6Tl5IPFO78RyWTnHUIRAZaJ4OiaaXyPJSKfBC9+4xCCzh9OuvXNcQMQCDu
7Rp1CGW8UxN1Ubhw4gEgujgCicMwU+ythDYxtkT3w/48YqK3slDrXhRGI724rT8CKNCNNYgu6YU8
bcpSlaeBGDXLHutFW3r0o1S6UtaGdc8stCWL1X+7bf151yIDPG0nSenKhuKY7Gv/vGu5ftQHUoQT
fKQ67RlhHFBJoVt9yzH0hguOBUt0BKhWItLitXuQReqz3WTosYXS3o/tkeQfCjFk/OJsKZ5udhRr
2woN6G0AYtRBbboblqMFEcCkGLj497c/7cZ/3w5PCWzN0HXHNBSbm+5nUb0hJuMzmr37gRDcoXDS
7KUfAI7GtvZWaXmzSTtvknXR9LdQZsfatgUbCjbMT0UGyMbN9Td8OYJ1kOHlI7qIQXzEWlWeNVuS
LpbhPd7OzlNrqde+j5wd1y6c7FLJBz1otmn3JejHCmXPvNrJJfLVpKQ5vPVr6+dRZBR5sjRy+NA1
lNYF1M92nmVZ2J5wJJpVhj+JuRu8Cb3ZRLbRlojOR/YuAOB6a8K+wmFK9DtMZHCBUPF7SgCQiKef
DnYTfRn7DXXSChmNrN8Asygf+Q19iAklv27qyZJ9HcfY2gB7IwnbO9V7bNggo5zoK5Lp0TLqucUh
4Ko+o+9Abb9C91luzd+7+gDiKdSkx8TSvQOoJv8gjkQzkVgebNtulp8GghEH+n//+IXF8W/ZkOnj
Z8+ryTx5NAtH5k8WyIqGz5TTh+ZHW9mlCVKiAchjloc+kU9w0oYrQFYaNCPnPqIAS2PqioFYQmgP
wf3bNI/M9Mb3QMWYQOIdRd5QVKtV+4IngXuJSt/Bcyh5aTPbvegjtjiDkkcrw3NQ44szK5zJKYoX
kRkGK3GGmDh63is3bGMnzhBxko7TVUUg9XRbXFX0xBniqtB11dn9Kv4AMjs0imAl5gUo3RZ4UWka
nun4FWCKezuc+uJINJ3tG9vOZP0P8INDFEHmcqkZ2JlF6fLfPwVF/VPaUudjIPGlY3mtk8/QSJ/9
eRNBHjfGztFQUeQGskQuNDoBkruCeYm3Fn7QJ9G0gxKdwkALZxnoiqWIibniqKytCdnhYCE/nXEf
6Iuu3rT+8PYpPvRldMy7x09hhDKjk+qF+zrDZ/5+GTENMzx02GNNur26iN0ajeoN3nV4uf96vz/P
SMe1Wk9QvT8HUgoYB4/9zT1+fzFJyVd2qkg7MSjigV4nW98u41WSFi1Lf7iviGQ5MNNF//OhmOCi
Vg2HdJr72+Fvp/nopZOo/nyxqY8qGND9XHLmTdnjwInUyEEcUbBR8fo4GGHzSAXtUfNKe19gLPlg
A7xdohg0tAh++PZejJikIfeiO5CfWiKLVTyQ6sZQTfK750pVXken8q5koPojHjQyCDOEJuLEQT6g
BSsHeCt9ymN1J+JspkPQqzZ67X6gvKvmdYAi82ZOcoY5Bg1zMesvV1VSZDj//Yurmv/78UHJVJWp
Z6o8Q7if/fnFxc8Yp8xWTT5IevAJmy4A5gZfrUPUleB6y2gnelmIoMjcVxPU1wcPh6Fpym8jXbju
gTLeQvUgB/Jch8rNElTv0Ar7Z3I/es5tTpWjBz4gx1b7bgN1jfuWCpc5UPr6iC6SfcF/j/UPivmO
lToXEUrxrNzqRoT/GxZkF3Vq8tFEPjQEbSRiYl5U2xT4TBNa1TSli71dwvN4Y5eIBqI4YuzE0b0R
MdPHlotbNDCVaZ6lFjEIy+lQNJ/O+23YiLqBEi6b2cl15dO8T92/XaqoeCQOoMD+8s6cuoa8wt9o
h3uKtM+sVNqLoyCoXtoIzZdP8X6ado9pJStgJ6N05zXkke/nf5rX6V4+KzvTmH8ayLICkTZxwcpL
m7nNu0Xh9VdQXNEkRbZ2yKP5jaHv3KjTd6Sowt3o7EA4l9VSqomLQRtlLKwJtcC4zbufQfbtgh4Y
KuW/LnI/TVzT11eB+0h2V0ZOMKU+K9XdS60a7+Drmh9RbwIRSvWvZhsiJAdibuWSuTz3XrwoTbv4
Yg+AR+KhZIfRFNberwDcSrqL/xSJGrHtN2OEfiTg3489ullrC8LBOg39eRcX7kl1x3Vug16Xqso7
5XH9nrhZ8RJ64CORoUDZduo2gW9tkggCz21ugqpo2YywmafRrtxI1j4JJvvItMG/qw/LzSCb4yo3
pOCxy0hpp1ZsfcjOe2j3eCAXCiUJKRivGFHZANsRncGefHqiN+M11+H+mCj5rkXMgAYKn8K+nSBC
JPubJciZZu6hcoIXGFdyPe3i5LAExIwWxUEMI0YftHOBvpATkiUeSqgHtzteb6AJZblkgQalYCvP
nVI0YvR+Z7wPRDxbDJW89D3UiYvcb6j3V7rHxGwEC35e3l0rsNN4bnvjyHO8dsDZiOf6rT+NDIpB
TUNxD/fQ/fGv/GU1IObdFwefLnc/lz9B/PPVdKXz/8tiQVM+r9gBe9iGYmiWIlus3T/dciXFkyyM
3rXvnibtTMBhMCmCqF1HiZ3DFpn6TuDjMlfocFHCOlvfgnZh54d+LBcWNXr0KX3NxyViNKHwkxsR
p9QRNr5gzvQZe+fwVOgJmo2syOeaZIYnERMNKpLmCnHE/EEMGNMoYEVv1UIqhoPw708ZbVr9/LFI
NdhcId+BLqBtUFn8BB3RUOcuYWlW3/XS26iYJe3j3EV2rwh/9KUzykujqPL97dBzXutcsrY8G+Tv
qIM+IQVpvig+FhIuEoC7yrGqA0t6HShmhmZmVPg7q6GYrVZmexh7zXkyE3UZ+LL9BlEmXbeWbi56
y3fe4Hx8zd3KPMeZF188x3snrX/59//rVAP9/H9FbUSH6iEk0z9nThUnshEIlNPv8G8wpg5784qh
+8MY+eZZ9NAzQbKSzMUslsB0oASXXdCYyA9iNOnMErZiAmbAsfRlVISIybmju0Na1t2Jo1zrYKJh
XCZ6VDyB5YpD0RhDhQ7WIG87z8DbjLLctpDacldHNV4zWV2f/AB5JkTG0CL3C1TGnVx/aCbHO7+y
JV7XCLy9Z9KQSZV24kjERl0NN42FHd40+GmamAvoGgk3MSyV07WCoD16Q1A8s+w08LwMUlhWhfRS
D6hUYUJRwZegC0bqFZts4yR6sjov+rF+cXpZOyMwdqmkNFz/+8ekfC4jW6ja84VkQSSzmleVz8lK
V1LkPi8N6RuQWwgUqfRFi9v0IhrX6GMKNOGZt+mQ1gkS+RDI6RpuSHoJjDC9lI2XnCIDtIdUoLOF
o5h5DmwwhqAMqSp/NTrJhSvPBUGOp6TEGkoJenm8v4YR8JkiA7kX1xNxKSifPSWd15EKBzJHPjGC
PrNrXNiGWViPy9g18VgMEx/V+7b7CkFznWBx+x877lYp8Pyvamc6cIAd73EIx3rZKqm7kyOrXrQl
NEzdzIBS/yoRjQVvVVOwsv8VC0rz6jiGthclosFJm0OsFH89KWhqOZ5NJ1jTCeIakt03h+lV4EZA
C8kH3Crvr2BIBejZrpvlRVZfk6RoDmVQHsHx1lcR4kcxAF/SIoTTmKG0Dn7JPo462bwYUEPX3fJH
GuXZGVFR59Jr9mPHr+qtNKtx2WBYyq+qMd8KNOva1gkf+8SPT2U3ocKneJv0uMQNdowS8zAgMBbj
8y1lQPQHoDV1Jx3ujS+bP7vIEjy7UUuO/dFXWw1W2j+NOunFxY3hFA+uV+mbGHK3iIkpQ51oO7/y
lVUkkytAJrV5Vb+XVqu9ynUxHJICsrfoYr7RL0ttMJc4kmuvCA6WD12besef52ReoV8VzzdXfucX
R1srcAzmv/G9Mg8j/I4vAZL+nSm1exzMskdzIL0hh+mXYjCQqQ5wDrC6engG/LBOqLl80ai+LCQN
ilXWBMFbCAxBzE98gFxjmOssKTndwZuIk99TLPrWJHKbGzrne///vB/Z32pMiip/fhLyq7OwhOAZ
iC+ofatCff96DVIPBKLyfw2vy8sES+NveDEriJ/aJjanNMXo9whMyniHT92uyUuKibK6Lm2eE/d5
sFG6nRu7+6LTakyecIJorF5ZobLmvLZeh5GAOn4NnQQxbdn29hjZD1ttSDdoS5fn1DB5IMFUtfwA
1b8pVOuhs2qNSnm4x8SAMYL1BpJ1cF2mFaWD33uSKUsD1Teq7TDLd5QLuh24SJ3CMzgS0fW8PCx4
pg/d7nYooqaJ6i+i48z/LZrn1HzCsN+IgXoavc2ezkbXH8KHG5m7Vgf6qUtu/qj3frCuIuCVpIDl
q1ea9UM6ordqhNawDKvM34sGEpu/R0ijgJENhPEeE0f2NPr/jWlRF+1c8+k+S0ylRjbgz9U6cz+v
MH/KoTFIUoHrkB5bxUNjgvg3pr2XO23eTIjmlasAUZlCyLtkJykBxz31RKhq0xijAaTtAtUNz6rV
8dhnI6pBTHlHidFb655WLJvcHN79wN/hwV48uXGkU/bTQHpP0/hgDPBrUXDsUle7tqV+FXHQMB2a
fpa3EV2VPV04Ju9GaIMkbPBwyKJdaEDTbPFcf8I1HCMyzHBA9zzeIj7a717c51vfLI1TlCb5zjfq
HY4JJR8BjYSJMRz6LtyOGATDrPPkbRkq0LKnUX9sQTfIQ76RkCmbAzEPEByXcDXq42xVp1FzVUfZ
eWCL7n7rinoW1Lr7wzSLV0rS5WtXdcZcnk4qfKmamZ4ZIokaNCmIx4itoTi0UnaJt0aiDj8Th5rs
uqs8RMCXHHahzVVDt6lCTVyhOkK52QMsa0vJWtR20paKowHOaSUKP3KSdhsAMFgFRt4ri4h41o9O
DO7THh9J4R4RC1DePUT4F1GNu4UO02RrTLh8X68dvAyljegJ5L44suUMekBmHu04oCph98tIHlzI
0tON18Y2ZF2rwbu47xoo5f8cEP1k7OfjkKu7T/dnAItXlEdRMA+DnGdUAlfJybqLlYWTN70aPMcO
hd46Svx3PTM/rEjOv/fZsG3tBPVGp7tIEbKwGMt4vI3WPYrGLsxkH7rmQrZQiLwNSJLhQtBU3gKI
ZpvbgNQ46jGHkIy4hbx3h5HGTpS96Np1PIJqnfplZVZrSM/n27wpdBsVfX4e8u0UMY+vGFqJXKqv
4hPGEAhX+qEOxU3GH3NqFBb6wL6uZkYFCsXOGOX/qFyJMS/zs0OutM+i17hp+1iU4TcDzYQZdunp
Mp/IP6JxihDfF2Aoi3usMaGfdBC6vKQy9/e4FVnTrrX9wStJJ1UuJr0JRUabB+7nUgTFZDltw00Z
psfIyuoNQJD4bdCcdW0k1L5IKp+bJvwmwiHcwRUW581SdFu+6A8hN7OTmbr2k1NLcxGvbQtPszjA
1FOx47eoR8YUdjg2fYrHRtfMlC8ZivDkUrkR4AbowBFBY5oMavnVjSjDA9/xLmCfgC1o4K6HvgUm
PrTBvHclfAGnJlJNPBXv/V4aYZ93yFm003Aihj3kqncRGuA7JbfiTRPj1VOEUnq2HCmZVRjpfOCI
avV1/50abz+blBhO2FeaVFYbnmFRbL30SX8RMwNVfgk7x342lGFYSrEbbx1f/nQtz4Y1GJn52epG
ZYdot1UsxaHeR1rxIA57HXnavPE2sm4rO3Nip/LJVA6CnpZnFs9FotRznHmCdcum8Vl2gxo+emRC
lE7K5wwV/6UNTXghRp2k47nvGvJcjGIKGW0qM9Vnolsl3NJ0pZceRBfFqRRtTtYpopvygVmo0ly9
sUDKIUWHwAHL3bhd5T3ILska27a+IDXvQbK18eKuMOYwXMXlt9FmW8n2PZiAM5RFlDiyjnDqfSSZ
M/VJT1H8rq18+FrV8q4pNelLpOobkvHek1n59nnUhgW5+RBnHyl6d80qOah4uT1h4tMuDADgqILo
6YYS7LDLDJ4wQ7IXDc5xwIJ+dRvFSvZwKn+OigHJNfuFYiBPM9besFTScCED79yJhsz3JI4cUuqq
bZOCVmJLK6nUm7VGwuAkmsxJgk2b1l/vIXE0SiXaMYiwQ5LA1yrQteFLojongDjRU20FxU7EvSke
ytJJiobHvi21HX7j7He9yJ356LEeSShnR3Ek42p8jNvh5yguQtlRxMSoEwOF6dxyfNMr6LrqIBtH
zYQIWlLymkl5VXxrS2k25mbyPnhNuazUpN0gEaM+5pr3VR1ZAQMXXftOXR6zISyP4kgl34eeiG3O
yJXxOUk2w2IEe1DKeZ5Rcjsmdh8QJ6Oegm23he6rGBCx2xUMNXi0WKKtdLXaozMyA6EbnMDXUbMu
kBAR3aHyulvXnTQyTMTZu7J3t9lYDrs67woyQlZ0HvMWHTNV5q2zXX4wm745V7UVzvFQMEi3hNoz
WPeCnGSCl82fXXzHuqU7kNZLvrp2xpe4SLQnWc2C91bT+1mSgijW69hc9vARdlksVzsHLu8KJfP8
AlxDm40FpkF64GcrfrnxqXX0lzTAAkCbeiLEGjg+xRZUTCxG8D40KIXzZ2E48aNiYSvTH7YsDnZu
+ldEssdVbVoybuBge338GpPRbJ4UdNb3uRwjypcU7Xttxch6NEF/CFRU22pVPziJ3SB5jbdXH6iA
R6bTwe/gpJyG8D3ClSjck6Cwt6JYLxrLT51bVwxkoqx/nwNxx4fEDRtPavRHVQ+XbdzWrzG/zx2M
Q2/m6n79Gmpdvux8hOrFKB+lMpHDrb0YlVMYk1piP+kw685pAa4vHORDJrshUKzMPVOWDQ+ZSf16
6omQaNL0fehN7aQDFDyPkpNvohjWYJQG80JNso1b4IqgJgYyEUlp7UQ3Vvuv9dAZR9FLXXUty0V4
FT0bUWerbx7lxMS1Aw1xLUdPqkKFaj/V6NqHYjoUfdEEXe8+FGWFrPWviWLgU7exMrzmKrSj/5z2
t7l/u2ZdUAOVu8ZnHRIbp0b1grVWTtwQEivRImbdPAv0MFnI0etgNuZH3fKz0rXAeyCZdiqCWHqv
HKOcjZrmXbvp29p28rAb4pzMe9YpS2WQo7Xbk+fuEfXcGTnl+JK7yBfPQB7Dk/InEQ/84Gccu6+T
wTrpqrZf6yTwzwWeBvDW+vJbbRRHCNrei+FWLNZT9mDVYA8vJfkHMUEy4+nur/enYAiVvYlLBb8P
r/qWonzfg037kkimvsDqK4NbFndXE0Hb27XtMPzw1CR/xC9P2+iNFS8rvuPvKLbOxLW1UnJncOrR
QJB0Cz0mQNXp9K66WF/7+Ck9UNqEoRKCBReAcNEI/LeAiouj+8CneZ+6YjIW69HMNntvfr+UOPp0
vftrQCUsQOaNaF+bcrQ0sqFfV8VQv9vlMmub6EtlakBgYz6mULGjLyR5Zq1rDeRCtREMB47NYlqS
1XuHJApcJkQQUk2SsdQZyl3fWeUOUbEKcYJ/uu0Ui2wJmR0xLPq3iX/OEbE8Q2Ysi0oUY6bzPk32
YWWuSyMAVIZyPoQdvgVwBJ+wY/sOpzk9TIzBp3KwjVmEmOS6llwNThCPLB9KWQIvacIc8+cxcIoJ
3N9STjbM9yLAWUBkkGyHzFtYBa+3DNL9hFs/lDxUvpksj7k85yftb9Etn1Hhw0MJCeafR1NM0sPi
P7qGQWQwOHsN6ej9pB+9F917k3kA32vlxz3yadao9waWJDGC6WwX8zKrrtGEjRvAEgHnq6GFT12l
lnQWl5Ezd7o0fTJLOwV3Jb2HHen8QhsdKIIoYUoKMn5S5qTvcVFu/cg1P4beetFMr3tJPdNY6GWl
7sLEkg9NgEp/FSMH2OWJtIU+DULbVYIHFHylk6m3P5se7ciHjl3LylRiPDamgVrq6pPcLEVnCHUX
sZwBZiNJu23l4CaDtNSD5snRD1SQc9+J/9MG/o9AtqluSRG7An8cDz7FuG05dslqtLv8CjTRn408
oL/FiPqLk1gjnevcMd8wtA7nTmoMp8YESK71+kIJyqXvOtXcl8b6W9EuBeI5KHDY6JMiOJoTqg+T
+82QjdlFl5DyUfVU/VaP0smvI/dZqQN9Zcg661dchp91271WqZl/6S3jeZST7GpFbXqVLZuFQqHF
K9EVA1JZrRM4GUcRkqyE6j2FwFp7ZbcM7kHJP5SoekW9ArKLVdVLzUFvXx6j8cTWsJ+FQZ9+17Od
jbfYR9IWFKkdJbrErlRseOvVyqFg/uTXYYCeK1OqwVxpNeJ/UDnMuVdY7n50VHvf8bibN+1Yvxtt
shavS0KcLypr1GtulOaiQvnj2JvjzyYD3rVLvBY6xT9xx+5DkkkhCH+841Ar+TX5PmfAwhS6vILi
X2RcAlcOV2Ff+C8s9RBf6/1kfevaFYaEPv8J0R2VEE9nDIm3omtE+La1lezsSKb5L8YkfV0oUXkQ
o0HtvpGQto7cSoMXtsHHvLea8+1CFNrRGYyu4kRFM2HA1smlGfrZ7bmdUMLqInR6xENbxBq0VPZN
aR7uIREHJNcVZJORSN+w4Qvrq142/gq45ldMWYGPFkiEb7J4/A5weFw3EKVPWcEPpcg0iq+DEj5E
UeV8IPj6oA6YTfDbq44NmeQvQWqk0H6L5oo1PBtBCagtZljpziF5scqVtL6QVZdnMoDTeTza7tx0
B7A8BVhrbJ/Cq2icJt7IIKGOt15Qkac1pY05xtFtgi0Z40pD2Xxm1ZOziLqVjKg/iMZVa+wTxOHg
vLVjuBwrz33JXMvfdRWkMj0anZdAHZylmlr+Up26Tueid1RjvCRGSy3+yFPdPopTjbhFkoZ0GYmP
/KrFxm2SaefqPtcitA+nS2Qe0pJpknoLufYWrs7SZOz0ct9lA8pcQ24husLd6UELK1thVxhUeznM
YKWJoczJ8JGd5mviI0iGXJl7MaKWFQuhk4IFPAbXyUX0MsOrT3/GZbVDHkbE1DjuxFzNV6vbNDCr
v11DxEWoR/pxT6rqOUNCU2yGqGKpi7ahhm6pSfDa4wgq4oncqwszy8qNM8X/nC/iLQYuT6XHlsPU
XGjPDSjy6UhNgJerMVwdKSJZ3g/SuM4KXLlu39tp5WlA3d+PXTEJELtnG0mBs/jKli768yRri7yQ
Ssor3et9jfi3JZ9aGz/ySvFZF/2xnrzPbaJOIffcIGZuvpE0QckxkTFcM0JnYU1dP+hO5EdZCMWh
evAqSj0irkUOX+xy5Nkmm+lTyzq/ZL/hqdqz5CcBJDcddkkiS++RKn0p3da4IGURHQMHfTERN20W
cmzNcxJa+IipWWtuO9lxt3z1SHT/4m1UCt5scTTUa2+idrDekM4uOmCiJ7gfeTiJnHVqPxexxDLU
xRg21UIp2gVgFPVc9qXxGMYWlnFOiQEkbNJHkubyrkBnbCK9649iyq8TeuCcbJVDIJqOnDz1GAuM
qhVc1KkXldwTsyR8CqVufKgqa4so7kRkrnv3mFiJC80oOffoymzBOWzTOK53LRItrB/qwzDB8USj
ThuvyLDe3K6tNiKEGU988qfGJKk1A/EZUaChhCeNrvQwSt7gzNMMXU/N7Q+3rsgf6lF+QPtP3Ype
OarcUG30aKkTrlgEuY+iAdL5qvVmAa3AcR/HSBkXLN6tRTl1GywM93oufdEjJIRmXp4vWV0NuPkx
mKGjiwtlI92upmEXitcq2nCUWaVHTW3Vx/F738lmOZNw23sw9aDd9jX2sE7p4L0XvqTgc/4ju3BV
HKN+8/zcm1up+WEGlT5Xw4TtdRAh9NLq5lFWwupSpnp5UXyMa6ZQmrbsx6cZdV9bRzEopk0hNOi2
cDvyNTtAIHTQge29ZWY+fkdK8IiuZ7ZmQTMCrpuAHmL4NrNQxnHea1o1++1MMcnwvI+owwKnJ612
LSvtkuj68DbKbPVJH0GSn7rwBb7E3LzOiJ7eZik1OTW7BnYesFGcGtY0fBnHFuDwrxjyhZhnRNQs
Mq/W0YKKUQVFYzPsQ5alXRXsXMzZdqIrmjHzUspKaNEVWc5SWASVWPL9pTiMwOCYM3EozsSNkbTz
uq7MYh37bXX1ChRpC91qEWjjCasjmyfHMmCAUqtOtdt0W0/h8YSIBNDCVvpCaaL9UEN160bKJYll
eYuDEvpjTYu2aRxQ7bfT0j+Qq2NB1TbjWesQjlPLVHtuYTAksSGfjVTWnnt60dQTYx2MGzEmTzOn
sbyMlNvY/z5PjCkTBvrXefok5tX6EZaYEd5PWp9SURvcZgPKvFvxGMgfM81Bg2OCM5noQujkBENc
85ok0L914KIehiZRz9KIC1QXFdlCAQ/zpWBtlo/at8abPnJsL6jlBtERmKmKKiIDiobmqMKOqez4
0ZSVr20Do+YLigggwvBcOw67U+9JwYuvkDZRsc9eKwh27QExRSx6dQPZrcTYVnH786g3s7Urdf5a
y5IJ+DNNuY+Ko/tpvp7L8Mnc8MhyHbM1zXzzLHVY5VHUr3oERt961Hb9VE++8piqF6qSRFuT2/MT
f6azyY3vwfNx8yoQ2H5CPA5wWtTIS2eQ2icpRNxD8pGPFaPInsFHJB2B5p2LeATWd12jRVcDeu0T
PHkSwbI+7u5Xqizw6tl0YeY/QE8rd6UbNfvEcbSZ14bSLBfdyuLDn5oW4RzE+KfD28TpKJLCF7ST
x5WI35tiRJVMnaj2efnCbb/6TznlHGA2fLDkbR+wpI+fcvN/ODuPJcd1JQ0/ESPozVbeuyqV6Q2j
Lb33fPr5CPVpndtjFrNhEAmAlKokCsj8jeUBoG1Qg8GccI/eaDjPpf4UlVZ/ba1kuPZxyZIIoIAI
iYOBlKvqV81ZtMhg99dHr5jgl6wQkF6eP6+BxXp9jIseKXIuKw6Bbg97RLzfRCvhUXJS8g6Q0EQF
BqBu7duJLlxPh2czkbz3QK6DtScYxaIDXL9cr/SJPSza4lBFbgSGvJiLC/x91X+1w8C7FapuQ0g3
EpzNfFysLUl+01VgGCYG1GvXq5W3VikKoDe9sStGJd4OU3LdU0Eq+WmQrWK8Ee6+5YzruDGVhW+m
8T1MCxV1vrKaY5EQ31t01A9mipHyo+nDUlKd7C5ahQR61ylKvLudCEvKUCv24ux5kAKbEoloh9Sy
7MdIvLaKfVjXKBbnjbI0pebVdTDVS7y6uwdVWO3K3o7mohmaRrxP1dSYFXLS3zMfKQZX1+GDToOt
XrIPyLbH6EYa3b3DUfeIpMT3dGqlpDtOYTi8ib66iLWzE+QXMTHyXO0yeP5e9MV6YFwLC+/L6aJZ
nlvgF1EamK7ioKz7Uqc/RVev+9Fd4WnkIc47D6NNaiX6qxiXDghjl2RExb2tTl9QZrdRcq/QaGjM
9O52A0KdiIzBFsjuo1+/y5lTnUSfHQIDVsM+OohOvubJPHHKcCd6JQvnOpwDs41oIkOIbityYCsd
TRazzO196ubBMf/Pw4Aim9wpBxFGfTQnQ40M+GNYqMCfQsIB1d5ArRZiDHoDjBnrcdxg2Hr93RQT
Rb+YHTahvHJ9HcWkHH2G3OzkHcsBck78ZAPpMWLtoDU2NvUU0xe1qzn8q6ZghyY8uFMxyA5AUssj
ycVOHY/Pw9h78lEN9XgHwm+LNiGIqGmEiEcD+W944E657kbdx/KJ7lSBxT57DiJ/HiyrspkWNNKv
NgfdRskXpG6Hg0jWm/FBHHwPYHj7wD6KI7LJKAFP/UmR3oLBmvQ4/owRp5IUJgeLP3ZmDf05soZ2
rgZeviv0sHoLCn7de8fwyMfQLNXiNkZyiEQ/Lb3BkUFrhxdWL2w1MhSjUXDqygJzRZUCeTBKaNzG
pX5FvnhY4ernLUIn9MM5S510obU4Q0Y6n7l5YlFp92TqZo+2UjpnP7HHQ6Kr+lVcx875AU+RNZyu
l4VBfcLHCsg5txAhCFeo/EX1LxF6xMcYzRJfxyN2miRirZ1B6229Zum3SrZSnE5n1cQzEify6uyN
sEV1V8M0uazO5XQQcVziZ74ia0cxVC+6zpjxl3rEnsPErD9jRTyxhwINXz73TR4MX1wXQQMlkz+w
Hq43fePUqxBun4h7rjl+2OVYbwy5aFaOXgQzFir+QcdXZo7nlL5ukra9DXiY3Xxl49u1fhURVijq
hjynhBmC48bzMMXuU7KNait5VnvTAfFdFPb/j14AQZCPkKidi8l+Ev1sgRIvzGaI3pCK3/Zpol61
Jo4gFpoQV3hQKElg3/2vIlgFdvNSthbFFyakPemKzKz3os9kvX92pOFd9Hmka4+qWqWzBu/Rm90a
b95Y/lBxyH0NC898yc0VbhVOPedyd8lxpaM+9ZlxZc1trMY2Ymhro7qNWAkSw1NvMrrO4c91kPAW
1wkj1qtYIMNQV9SzNu2Mimm3lKfaixJ22lG0PLkmF1T33VLK2Cw5gVuepvGiM5vGy5Xx93jyt91S
dLraWJ6sQT9biQ9oCb/r2Whj6mHm6GTnXa7f+JHSb8gVGLNwcLJtXfrGLVVUfGzzYCM6xTBf6fVF
5ZGOf84yupcMstpVzFFzrVmP0WDMn5N6pbzZroqs73QnV8rsnT3dWJ/u+deNRdMLw0NUBnfTbJVz
aWBWLUe++4Zcyi+n1MafvvaaSRrq3DnMY8VWx886QLSqHzXAR/zMrIoSTb0oc0msSWyCMhCS18DC
/x0TY+PNzZONh7w8ovXJSzUdSg8hdvzw5HWaxcmLY7OQUAPjIFpihFWg+o9GXr0Vs5w2CQ/l4Hyz
dMvIuCyK96CSG5BaVreFDYx3cOQjYmv36jax2jOICPQiS3EMXMc7KrjSTiMeIaiX0Um0C6pMIOPk
vTKFRNwc2ZykYdEv5Kxpz5mGHXYYR8XnWGkIy8vKsKsqzX3vyle8OvLPsZOR2W1r7D6CqCAHGUOK
icaKR6gkY8yd57dsOugucm3+6OdbEdMUhYQv26DG9m4QALObSxIWdAd+BqJPjMoReoCYURyNrtXO
2nTAhridd0aNifrUrBSkvRCT0M6Wb13ZuKi7Z6jQGv0UKFe1Yl0wE9NzoOJ84RMsOyMoNT9GMzIO
4iDZDqkucZq1BaeZ7g2LhN3R/Dmo6pvfw6n3GqxA/2n6XrPtqcxuMeH6znPjZ49YD3nPcTworh/w
Dc7aFwi/FuV82f2amtZaUTXpl9E6K8mTC9QGUYJO6sR4wZHYWY6SZR5CrVJ2AXpKE6zauyK5sAsN
D5yWgURpZX1i4GGvlNDo18guW58SxTtUkox3W3Otbdgq3jKLKLJnPpIUMRqzGyOWtHfHS+9QDI2L
2qfh60h1VYTRiw73kp/2c9H0NNdZJG2i/5+TtDxK58ZYgt4iOZ0r/jfTN9RFXtca34bBO3sYXdDI
P9hXfuoyqJpWN4xbUbgHES4VeAlDiUFGg/L8B9r/6Jf3nUmBuQ/eqMQ8ZveqShrRSppLbCe7nmLM
J6kYFDzACa3ifPA+tcG/uB2YPInH6Jk0Pu6DUxy1G2XBF2NKbnr+ZzGiD2/kH36qmCw0xnDhZz2a
j62uLMFbHmSXBErLjvHYKmowl6bqdtmRAhpaLTyCnI1e+XnZizI3CubtarRrYy2K4/Db5h1Vnrca
1Pt+yEtvIYZpsH/gvZXpGSVq5ToMxoe4bJFFyRIJJKBM012apd24xSeGKN0W7/dwKSrr7eh+Utnu
yH1WFU/UsUDzkBL7mEsBUrm1vq2Gb0Yrh8NM0YaXMPK1TU5tMlv7qu1vUjhPh9GgjhA1tbOWa1+H
1lC39aluoTD0Ybcnuapge/+IZcGx9vDQnVqGjvkZ6+FoK5mDtC/zDB2tLnFeg2JARtiJD6IVafr4
OmmeTF122zX7LEvqKW0BmwiK3iErqdMHDfxFF5lUPl2Z/5HYzve8NaQfrlvNKVYE/qxmoWN35fAd
nRF8NHGMe0M7JpgARvgAyJhdd0Ffvoz4hSClVSA5MTVbmMkXR8YwSVEQu9c10JophIWlr7k456h2
++IBreJBfgv6jkaXFItIQ+RA9El+3h99vYCkSadfRYyIlB+RM0SHCErBivtS1Iq0ep637C/GItHP
eSMrDxCY2he/UnlI0A+gqIbzc7sQ4DAFb4aUTf+7Ulb5RtMNMG+9Zn6WGSnXqvrKt7hfxj50ch6t
v1D9HuDF4F2MlkOpLSpcstIwClgE9dZOHKBvAMgUpwzkNMNZaldMh7/7/zX0OV+rm/b3fBEU0x/d
JV7YXpGqV7shb9TnUfvVkoGFoPE8CRPYBdoSALX9c+BI/lfVS9VZ0erOa1nA+AYJI59Jj+MCBmMW
Bbay2kshQrKabMa7MjHcK5JT7dp3fFbMfY3Y+BTrGizB+SxrqzaVSQzHLZ/DGP2dNB+LdQPk+WMo
za82CkuXEgrDS5poa58HBLtVnBuj0QSJzHPPXDY9SSJQDM3BVavOPuJ+Hmwc/ISMgQJkCvbjVgOS
2Mi+mm3A3Ug3v+M7lLNuumuRgjuLViXU1tzyfcx7VD5NIzoaUxPni1lhZ8EdyR/rYrTWTYTrtHe2
OJv5C5e1wju/8S6gfK3diF7bMX5By3VOolOERLPOur0O4//e9924cbrIXupdo3ySETs2rWu8YBrv
HS2/eo1625plchtOIAdurirhqsl6Z6lOTTB25aZEqBQyKk2ICdJOcqmEI3AV3LUg906YKX3WkvGJ
S8+7bAzGa1Wl6gqsWLas+AO8au6EpLUw1m4ryXi1KU6c9Dy8x13lzNS661dSqR0aw2pe2gnhmSJQ
A8A3jPbDhA9FTcrbjrGMd9nUK8aFdTAvWQBeRasbVPQgMJWY2YVzBSSc78DZmRefij+f26r/rjQF
24s0+eLqob9kbc/yRrXlU5MbmMVNI3JU5aQs/F6TtZpXNvV4dwTVYZWWuhgdZJuqxpp10ngyi+Dg
llX6YYXK5D4VNTsDs52PTrfnHT9D98Yy21OX+9QQ+EN8tLHhLlmJqmutHFDF9ciPIPqF55ECxAWL
3mVc8DEPVGhulq5JpxBk5w4PSnnF9994VT3Fm2lFnl/RSg83iSZJR6dTfh/kuLgZaHKg2v1PvAZ5
Get9vR3SDs81PmOf0pidGzDOv9wkWpSmHH9PAzJ6ZgnYCdZlhHs9+0S5l7u9OXJjWU3MW52r7kxF
uOWblaurUDWGX5rnYu3byV8qNSvn8uA5B8MIvZkUlc1Mhl79FmBEs0OaZ5iLZumb5hrMClW6qVeN
UOTwE9dYgU8r3yjcZgsLTevNMPWaKgkjUy9I7ky9LIbgLdf8JySSE28jmNesyKOruFLewEHIqu4V
mM7wOmiTZRJzVE3FuyfPzDPa7V8BdDW/XHury3X1k2JwMusjJb+b0GmW1aCnx0QhuW/4SboeyPNe
ZeCS88E3sq+RXW7g6NW/ksLYdiRavoS+V87ToByvkRpA6paSepfm/nDU5QhnALdR79pUqrUhq/40
kQOeZvMI+JGYkfxWx7EFmMDJ+MTBiY8h32IExYrIcEAAq6G1Mir+jsD4252UvgIaVQJMW+pyj1oN
FiTjYIWUSPSo3IuD6Ho2TTUAVGWjW/avOWkMq0IpHGnDz0d2KqcDLgPxQim7doHyZHYivwSETXQr
lR39qydgT8eKnTGiF1bL3WEnUffbzOa3+HEwMo/VUVevii4Grzp1dIULMCOt1E8Es9xtI5plGNqo
EAJYnYbIxjjpArstxRcl2FMRL7OZOB08ZTod02qdue3p0VO0brBHo7jwV+L0X+N9+zyQRbk6erUK
yI68j7KWHqkpAimbmkHtVRtN4+GA7Yb3LjeqtiBpMm5EL7/UBX4YTXcUvRTVUe6S5BcDK+uX6ZJ9
rUhv4pJBM9Yz0RSXxHYKKf2p12N587ikaKIOsTb0wtrwHZR3VU22yoOOhUiZHMyeMXHWWe64M7oS
NW7Rfh7EvGdTnD1jLFg2lVMfqfDoiAnc6zyBEK619gVLLPtiw+WKzWw8PON636uzJAYzIUawv7Uv
8YRKrMnEUqH6Z6pa8qdRzbabiXH9TtcoyvJ8jtad39jHcjpT7PD3mYixVfrd+9e4/6kXUIL9uF4W
e0cXNdcoUq1djY8S5nNQiHe2o+v6XJzq+siqQ5w+BoixFPPUmW+31WOqiOFxwnxx+q9JlEusXa4Y
WGL6VgJRQCo3QQtQN4lL74K9kwdnQ2FZWQLTKVKH4uOfjiGyvBP0+ckFyrs8406ExizPC+D2pKpx
3pq6a109giru9s9xUqgGuyoYPnrDsLa168grq5L7nRo5/a41Jil00R7teNgFcubqy2e/nqf0i6Ei
+Bj/aKu6h+8m6X5Yk84slM+pnY5f8dspl3Kc1js/CLoXVak/RNwt85kxDH2lQs1nmRcjoX1NKkW6
oHk9Lvmw14uyMiWWHb5WbSg9yqjV9YjOjkVt7kFZPkaLKSwunXOUv4oGtT9mdYa0cihxHUVMHLQY
bDEQXp4qsu/OWruakqcTS3bWValOkidy+Gal0q7tIqip3nB3taS+5rJaXOM8etPzfPhAMwF1whVy
7/K9vpeu1d4rt9U4V6O2vQus8+9zU0N4MvHGMzRt3FnNTF11GoZgXotQFJClnxiUWgc1iPvXAHc+
frDZPQWh27+y1MW0iRX4QvRKVRYfq9H5JjrjQlNYIu3BJcTNPBjLlaJ5Z21oQTTqhXMUh6ShyD0z
3KFet5KDpaJoP/vFmVU0G1mP1V3TRHKzrlEVX+Qp2VUnzNu90ZKrmLmu1OxF25qC4uyvmB2rUOnJ
TLIQ05AQUXXwPrYWHOrW8s6N3f0+GBZywX2IRctfHRAG0LkqbHn27CC/550TPQ2PfF7mf8XFNV0/
e8F+kCf5dIfeVDuqaiSSJ0KPYPuMCkbwhp7B1fqH9iPiBps0qGhPIhFjthrjnqHHmQ176Hk5ERPX
/DNWhP66uup7e8Us0PrvR6zHlACxDsNtNk6UhDlMhGagTNdl2ba1o+mUtjhLUUqdaXFwUH18AyLL
1U5IeOknXR09NISGhdJK+ckcXISIlSBVFqEUpoDup16d9UOHsVM18kEBq8y7K4fgfVD5GKV6myxF
M3WNbIF4S7EFNxy+a0r4U52gTaIzMm58S6w7Y9wLBcZLoUjBO1hGZ2e2yBmKQV5flDyuChV0A9fn
ax3PwUNWezG4991jSTn6apsm9TQ+EyJcJUaJLC0GYGKSqrOXk748oA95+llEZnQRkAbWKNWVCAye
+PJEOoBB/yuSKZ9h1EYXwMLVAy/xv1/ncZ/K+Hheo+shi0FX3jXpAKaARLO/LzGDNOcA6IGGTQeY
jfUiHWOeE2neQFeUmvCQQFg9iLNaBMfRZHOu1j47t2mQ6A8qtf49/jFKTIgSKupInQHN/esiovsx
KbT86NDsMnZE+8hpqnXbOK8keKW9r+NLdBSnASaQMKwIDnwheWhAagDtZ7Vg7CA68jkIXLIhoSvt
A7Ijsyw99c6P2nbDxZRGxDNuKjqKSuT/XJQUXQACir0YKWn+qu7KdKc7PQIpEFQLdUKTluzPHzJs
j/af7krupO70p9kHaFLPhDabgv5RtYijft4VRrTvlbD21k8lt1obHjcIDaospz/NxxVQMOqRy0k6
SJ1jd1U+TcPQruJQmmpzDHUfuL3P0wtzcWkbWGXC/67RrikOYdeo8GCMSC4GtX9iDs9gnOEsCq/T
pURHZmHJPKhUGJ8xWTY/nGis9+JKIs5zdVGBH4dGxExNycKLZGEsMV1bhEpbTynPNjcxJ7Qg3La1
ug3YY0Hez3vAfTyvWtfBD6QrQozewqjhxl3IUS4Nil3TgMH1FlIe9jtvmpiLQeLU9Sg8KqFdLZ+r
sXJa2T2bfy3Onh3PBdv/PaSKqnoGoKtZ9S0bnxF8g9d45dkFzoza8HQwu4s3GP2u4Wcez5MpVmTW
GxlYfStaVlSW51RTirPlFD96owBV/SckRgyqFoMkGfPNYCBFHLW5dERlNZjhtj28xyN0yh5z4lvf
YdoS55J7dOpW2ehKFe9UBJwPlY0ToIaN4EXSjW4RJkFyH8eCTXNr2G84ZbV7qZHBR1EgsYFpcvCS
PjnkxV5JA+eguh6dTav/7hQjVHUID7qK+w8bYzk2wks2FRbDILSwZ2+XoiUOEk+BXazVP9rBi8K5
VQfdOneKCsaCay4qM9Z3lQfZ3At8aa0Po/3aSiWb1lTd1waYQkraFwczNcOIkH/kEPFrfK2R7k1s
qz6L1iPuOTv2gtKBAsQ4ce2qL64ZGDsxQo7j+GojvjyjdG1sdMvD2hSCBpCEqvTXz6vLCUKgXUrh
/BnLqlhajlqMX8t0GXHBpmiGNWV13tH0oozp0KdRvcXYOps9XoIja6wNTOVVr8bBm5soUxz9ul0/
X3NjauklI336n++u6wcEZBJA83/uhw774909Q3/e4fMVhLpNSST0zM3jlinbDYAqLB+e9wwtCwWe
lArc865tILlLqHC/36G4YBmkv9/h468VYLL0eHePa6uGx3qHdydGi+uLd1ghnPZ8kd30DpP68f97
/Fm6HBI4tpOPdydm4/e5kzwbVNT0hxCzsyT9EqqlsXte3qLsiFGzFC6A4RU47WE6VJVyfszNxr5R
KnupVMv5hHyDxl7qArBU3OI9U9J5jgHkKVMdfemMWAnUVnbmwWS8pCoZOX90ecoEEVXPWMeSVNG+
ik5xKABjaIYzPMaXLaT5mgToStRDcY9tDnYe/XiOdxTyh/zms+C05UWjSaz1ikmmPcFItQpt5eZ7
mXpD+epg97V0DKfWUFjdDt9TfCGmphhmukjWs9r20cEk5tY+chQ2ksfTNcRBrfN+mbRW/q+YG1Ur
x7Sq8+MuA4501eCqM3EbMavWA1xBzDzZiWavDNUJcPOjJWb1NXJGhVkgR/rn9foqtoCjYl9EKETw
YYOYRDZ/vl40w39lclztxYi4Dv2jpVaPVypCaLuTB+0jn2rfP29S+4y8tnn8SQD752s5TIDxa196
56i5aXqqJAUC6+AFZ3FmxAnUqa7MN6JpGTFK7oUKAiHQ63Dx12gnkvttCdvxeQExQhy4g5sOv+/w
DJtRHkLG/+cOz464aH7fJYOEgn486yG5RSNZ9pMlUGZS2yw6VqohYelVe9GW5Txi1qPT76k625Tb
y+LkOFgl9LJfXzXQBQvqOear5NvevNXS/sOoMOdUem34Fmb1sbRb95czUqtJ/Z41YUtVmaUZzs94
gKMF63+3dOVnbXnSh4+dLXpkTXpX4fUsEvRVr1CX2Jpi83bi5Spr02+tvSW19tbByXnbS3xytcwS
NiysvBT3O1+u4QBUK8dDXBwVlvy11iZb0dNrzsQ4woQXbcQ2GQ6PqKU5s54fgiWIipR/Qc1/OZ3j
m0e+X1LiVaOwPJkX6VTOVq5pVOm3Av2hdVDl26BUAnKmjneWHfAg4IslBCjxTo3UpD6OlSnfQrm6
i7jtRRpeV2W94+muwKnUFmluSZ/gWZWVo7omhWSm990xUxtEdzvd3/LVUJYizA5xj/Gm/BpejdG3
oYGZcY34qwPPcsUykSQkFd943/V6vK+qvIajPJ2OKqoVtqHsOsXDAt33F4Hd5stxSJO7Y1I+a3rM
EWzLjO+5hK2CmYHvEM22gXIVZvIv0Rql2kYh3TmKmWi+GDdU0udoI/NbPB0wEQdZUr+KRhfla5Tb
66uYm4TjXfcC+SRavBOUiF0/PIihcQcIsCFVvyV9IL0m7D+3fBXwWdbzKiBXz0HrlWAuW6m2HIPg
d2xM4HOhcF0BFDZI+4mBYa/+0z0NNJsRz7YhA2/8J54bU6KhlSMepONbhNsKsOoifm+lQUX+n19+
0dRycp5aiP23B0jrnTXAm2wU4QW6+viG8bAYpKROfNbyls8xV7DVED6TqbASmKbEtkE5X3JBCUy9
g8LDsbNG+yh6R+rf4JC8O9aw7dXQ6lNZx8m7rtjBfqyDknQ8k7J2zFYmGIuVmGTkGH0OTcDmAYeV
Per97sqLoGGKQyh8eZwAH554suwRQQ0sIdlRpGBGryxfQtJaQ9So1ybSStSWg2iZ8Rdeic5usN0z
dcZHS4TKpvPm+G/zFZqmO5S090ptUPHqcwqQCKHepcYL2SZwJRLBzjaEXACC+Rfu1d9QdgD2E0w0
cd3KL5FeGGvTHSfOXI8uocRPttOY1cSsxhybZMTXyoI+pUxldKXBLAro0nfTLfJZlGTyPfdNSi26
qpLI1nEiRCFq60jjhCfJgyVastm9itma8aHsvpNfw8p5uhKmd9u8a/WvkQ5TwWxk/aWpyXrVcZAc
NTmjchf13iaQLffsW1q2sJUoeQ9M6UdiWcbPuL8+roPp1VXCauWzMbCUr4tWujqoPiwwHsalqY/v
I7ZWrwF+EK9thRNUZKU3EQorfZzB2gBZPXUWTVKsMtLpS9HLszE6tDpGrqI3R0/5td4/r0U9bspq
RfVB9FtOkiwbiw+Z9Jk6Tfs6tMmiQMD5vTFsBfhFoM1EU8sNa2X6TYF0d129sxPDyinqoU9Mg7XE
XVH4QAHFTcob1KpHuDcTf59mEzp6GhVnfOegj/TrQW6MfSfhUqcbUnec9CkWcuV3mOSN/VHExAEo
Qn+Mp8MY1uYCSyeGTDM6pHsHsKv0iLYqI9H67BYx0YscHOip1NzL+ODNm250T5XpWcc6s3rsCUf7
Kym4nde741s+YuCQuVWxhpMZfHj6iLdEbH+VIDQvUnXUD0GrhJeU8g20XtX6mobDu4L5hEdlAx9M
vOrVoAsuz4NVu8eKhc4eMmNhzyLbibajZPqYTjIuDqzfg70A1WVdTo+RCY9pZpKqmxVGXfH9F212
F6si4c8TGOlwwaMbZb4OKI9gB7RD/B1f8+AkmAM1LSA9PmpOsAoGJ/gum01wEuyAqa+eRv4/5omr
6Ea/tZUyOMsjVAEczfula0TOzTc652ZXwEds8yoig0zSB5mceiH6RMzEOL536vEsWrERRZuqQ7nM
xwQunZtudUGmtz+G08UyV7VXIy5SgWqYN2xYIbAGCRsTrTZvajba19gC5kKfiFSmIS1d+OyLOKtQ
bQyjcKlBADkqoLLtEn/3MIzKNyVLf5+JGDSr5mXo8zkYiuCL0/3SzKz8sHIz3VoQ3JYi7HrB3rEa
nWIvTyusY5AySLrgSzjK36Hst1c/arLToA3WTIyvUg2piMzqTo4mJ1dX1X+KuOHkLuuAwkS2hu+Z
YxcHEefZWqOdmTTb0Ei8j1CnOD+9HKmT4nWMBNtaNHl1xp9X13V2v8ymV4HCzB6X8t+vrmUpNe9U
d1UhpRIWXfazsJQzGdnsYwwzY2FGvXx0a6fYFxjNrrouiO5jC0SBPE32Ezb4PKp7/dxoarJodM1F
6tLDBGQ6ex6SRhrWZhsdHLP5d1yM1WX9zdNt/962+l6JTfXD7Qt0yNLIPxZKAz1edrOlmrjWe6/G
ZzewlR+hlt1AxSXvmsfb6spM2ofa2B1Rp4A5qvvVJ1j5rcfa+4fi5l+w5tLvcimlKzsn+a4FtXzq
vDGYRDPdL5HkLcVQ5JBwdHLy6jWD/b1q9cbbyVDZz6hH9XNVGfgSD3qL+PjggmobdWurhc6GDQaG
mogFvY9pWWMNP8RfjDz4lieV+41MwilDoONnoY5Lmcc+XrjtEdGTLJw1JvI3MEZmUD9WepaUPx1f
vmCm1nzT2uDn2PrGRjKdbiXjPPLiAt7L8hfkIrKXtizYgA6ushKxdtTLM8SxTZp12WMEcoXe3Il1
0hg4zA1ZcPPT0DnngQGKeTqDiV8tmjgLlrWNnMjSR3GM/4CzL1WK0vy8sm80iuj26K1deEmhXQfL
yEK8iHJ3w3X+mfKI8Vd9TBHX95VMWYZ9UK9iu5VmoRRLZ9fu1H08AJSLvKz82oZv4I+tb3HZYKKL
MvKRf5h51HMo5eXU0QzfE3jIX0NcxpdeyT7AHICo5HKHvFoUWt9GPYeR0fgfeTcZt9qhvJVyQ77Z
oY9l1DSib81XDQ7mPcDCdIM+qA14zyzvTaK8iAFIEiUzRP2AnFVVuValQOVPQL0IKCbwuurDApO9
keIkX5UYwVhN5L+h+K9uY93plnYvG1/MoVkEVjq8u2Wvb2wV3xARL+VvdR/Enw12busG+NFacQLz
S5wkxhfNJqPQx7K1Lpou/hzib6IvguO8YlutbbBsGd8HrVqIuGKwUQ2rRCXn1ftvJJQ34hbkd6xF
gNmuZsbSvDR8rM7YS+zFWT41nzHRofvlfxvS6Q6+s8AhFn/N7UHa79Cxx9ESiT9xKENwykWQa/+K
pUmXnXkR4ZpKAV5EfwbHUwf+BDY628aPv+JqDeXW9+rjX3HXy9JjA+K/jcxhXsFanndd954aVXkt
JuaijYbP/k8I1nt1xZzmEaLKVpJEghUrsa319UFZ5DjqXb3M0Ja13iN40jrOKtf0/Oiw09vAiu33
cs3/k7K4u/VMJ98nmY/NMSqfR8NFUaeOcioYmMwvI7SQL35YoQnglt5LorQoxIYsRkNVPgEDyM6l
qckrU2ndWZoaLhvrx99CHjZoJLAzNc30LGLizI0dYwcz6CRamhN6SBklfnGsKEgFcZeeH7GwTLAQ
TOR44Q+D/AIZ3NvVYwmA1dUHXHpVfw4AuruKXiOui4UVYA8qmlpkd4d8yL5lZSK/VHrZnBBbPMSe
i2qvGgZUdI1oI5q6rnSzNA/dR2/QjWvdidwb1VPvtVabhRhlj6xfSp11vAxbEeAXWjODMVIn7Nzw
4Jd6/Rbo5TwaNOSYLTKFo942S9Fs6ugH3PjhYidtdE3Zexp1DEjU0bVlbhY1updMSnCryqiYbOQM
f1fLNKpbaZMF1uPg2EzKtlFtBMeWH3/RJw5eV5fLRvXLpWkqYwwQurnohimvPRAk2zRwk7M4KHoR
LeTCxNBOy9JHLKjHBLaS5+MCagJnnAaLmDiDwVlu5IYC5zPmSr67QO1FmYE8zMdlG/fURiYNnsRp
kl0IqWkd074wDzm7tml4QDl3R9XcX0G84wfD/hkW7i+16eW3pJRGYEmVf64zDKtRhA/QWjT1U6fA
3821vHhTwjygvlG0/8XaeS25zStd+4pYxRxOleNIkz3vCcuROWde/fcQss3ZU/YO9f8nKKLRAOWx
RALdq9f6DpbXQM/9h1aGT+FTWso6b6jBvDV1YsFQ1yb3RYQ2+gd7Ow1+sBHbQHGlWcSG/6MwvEq9
c8AzU5Ihj2sdYME5GzUFbGT4HYLzAVaXYTiKq7mxDCXZKlFDFTXybs7U+OxDqHqcLkOtfGpVMsSz
0JuwqxJ1+sJ2c/7tJ0Zn575UinUs6+5Oohpti9jqANrIDF5VRZLgDpSNfVh5wasfJZ8D06kuvLiD
V33KgsfVi+daPaHh5FFMGYtKPZAy7JbCKeYEC/KLag+isLxTBl4bY0dlkdFb2rMZ6soqiYbqEitq
vFPkIgG/oJmnIozjjV/2yoNFkdiyo5zkrRutB4LsE5Cf7RdJq4VLJXvgsg3xda1cUu5YP+gVb5Ck
UOSTAjHtIbUlbzcW8njJ/XRYDQiZvnQdp+T8E8+c5KQbOSmAsOoWBLjkaAW8NT55U5mU01AKuRB9
0QDJC0E4NCMajdGvEbGGcBc+tzmir0owtnbt21Dpyb0/UV8rfZed+rS4CFM4mUAgGOewq7fCJJpO
V5sLsYKFmDPbxZU6cWLfbHjcXH+vDzXY9ragnBCnS6LqYvtpdhL+8hhIG9cYK4BYmrM1CGwdxyIs
DnXWOYTgG/9sV5q2Ad8WXeHFt1ccXIbHbDBqEsZaMb1zc8SZNG+FkjnwgEhXjjC2QGKQTGwhSllH
G2EMldQubpe2B0OzSzRtOMoDkuyqwnk685rqse1ikOC6S7A6kZOt3HQQI/a5vh+SstinU2QyhJFx
MzplfM0lEcpWvSddzpKlKVfFJ3SEfXhCCS22EJNSzZmyVR627nSIWgAsXLddAdWYm1lbC211YwJ8
tIUUHDiAo/c2dS2/cRfUS0inME7al99ujQW60O6pmMl87aebW5kuomW4Oawm7GI1c3ID1/LejV2I
CU5gjE9RXZdbKbZJ7keD+hiYZnnv8wQ3a98olq5KUUALI8GhdGL10TJTdZd5BpX8k7ONuM1jSmnP
5KrnSbZUwLrthKsi1/GhkYBri65u1QheOoW66yxSQtAGyY+JD7Om4RjRS+5x6mlG1fxUh2yG+e9X
PkcjVBJ+rXyT0pY9VwzRNrGKhU2YK1x45ZZjBqKr4GnWVZQU95JU6cuqodS8DFs4mpqE0CFJgM8U
kZ8zvyFuEdo7r8zsH+Tnnt0+LN7yxMiXllToDxoouU0Nj+rZDCNt3wyJtkOCob0TK0L1k0LK5cKa
3fb+5zJjd8q7a4od31YsEtA704p66+TLYSIp1IFF7cUZ50+noA82MmLFwU8IbY/GzqdIMcz0PkVh
Z0jWCfxDsHRLWp7cB3WePRdN8Zx1mno3uG36zKfMADcaRGSmwVHKoLqztfIgRq2mCuHvNNqdGCXr
UcDu5JobMUoY1thUxLr7qrkDQ1OAf9fiNzuQT8akumJaHE881/mU6uZENxo0d05YAcxsFZfjeU1B
WFS0i0qz6u/jxvWk/HsZxz0AESix5Lx7o7TDOblS+bOpm2pYx1msLT4MfOiaZcVpi+JIYR+DDO4Q
BwnBZNSdk18ThoZ8nUNraHDCL4L+GzsyCJn77gfMhy8IivufnASeYOqKuksY98auoi6HWhc7vyQk
hFfQbJtbUx+cJa83/uxT01BgcDQVGx65XkNeXBgzVFERlh4iMtOGy/trDBaB7umnrqrcJ9frph+K
WiPMSDdpnXJdNgaSF5MzKgHmdtR06Damrt848Dgjhnxbysqd5s6XmmcxdeRU/ADh0dKaXM266ZZs
fYJNzHmCukhvjFZ5zMEz06Ree20SHj/VinND7y+AJPcoPwSQDhirPBq673KuPKZkGT+7rVktVMt0
XlAwG5Zo7iaPciMHa4inj05iwRPoD3C2hmO270HiwHyiSNmyLtsDWw0bPDujiqXHW8mw41UWuelj
MjUDmQUyDffCIrveybHGvczQ2fdN56wqmTGi2035tGy6yQqIUCevxHg5EBHOWviKq8Y9h8Tll4Xe
24vUl58ii+ors+L/fSD9tDHdtFwKZiFBHBROBbB1lk/S8cBa5bFCXyVWXyydf54dqRfRkwmhg7x+
QlO1uipwDh/KLC1XXmoZb0ObfbMSI7nPnUq6gx6apLfR8TtC52GKRt6TTa6+JH7zzeBv9sbLpUH7
ElhAqDXBEsbmK2rz3V1GEdM6sG2QxI6FZKbSVfvSo9zahW9yQC0IgSF5PPFr+UcZeUCiA4LiXd16
G9MBYQnfW/DN4T9GKyVlFymhtCMA+GUoITZPdAjIC/jQf9aywBCZqrn1qg+6u0XqJN2aRd7c+2Z+
jt1BRYZM4+hfJl/lGmYXgs7+1QqL+07yw33fB+YREm8YIafGiC9e/jkr/NpbeB31olnQ/ujUjazJ
2z4onE9+5nbrWpPLo80B4uLxEZdhwyZLg8Fhg+q2finHxlt2xCKpFipCmKIdP1rUTWRR9ilfNKUZ
PyuTxCrkKenCtfKcb9SwyWT71Ydr94ttBzCrdBSc8UIJt2YJM4orG92rYwLXKnW//eoZw7b0ChJ3
jfbUprpDlZ5075nprtYhWxgsSEeGSF3WNSLTXeLb2whO8mPWV/3OtKWDO2bpWhmc4xhX7UIm6EEg
puk3baCZm8xtPvlWWqPwbgeLKh2CL/AyXW2jsL7n/HigckYDFhr0jSPV9QHq14NDffMdDpOYORUK
d+kALj0CBtJ7fngvGgjKlKMUwUo/mSJJglYssY01uR3l3FmDcpa7/FNv59fCTInGZ+UT5ePxBWJn
+TmTFAi8FOtODfPqPBjltQuB8uRJGB4D53soN+lJhnTCCfth71kwoADvz/STdOc2VCr6ZvLWgcrY
gk2HmmnqSoN5mSJbD6badneNWVO4LgFq06UwWJVy4x9VpzkrdWPDWT8hDidgou9wxRbhW5T7YKQG
6AuEXTQUY4GnFy6i7/jVP2z6U1i0h+ceNaVLEYfPtZJVdwRa+SWNHRm+rmpfZDsNFxRZJNsyaL/Z
ZELukQnWzn1vUdqo+8GS3UZ24upeDEIa3923vQVceYy+ENbHo1OMYe8EUb649QPV6hdDpcaA6tJ2
nfd28VJoYbNGBjPfiq6pmbx+HAV+WW+k/s3Jh2VXUwZKlE1Lj7dLi1Pr0dWp9FtOoIpj5OkPpIKl
pd8hu+g7h7QarsUQGhc7AdXa1Wvd0b5xrisWclh/6XSjvY51Qtopg+azDN7Gkt9hKKnLoQmrH53+
2NkWLD+R75wK0kwLWKjaVR9RPNOESJEHUuPukMYj4MTP+ZrA5HlNpyvS0NdEjQuKODGJwTajUKrr
eFaKrqzqyZ2klF8iUD0ZSmdPZSS3vIOghRJdK/DG82ATLOM99wTms3tImmxJGYT5lGdysgiACZA4
79+ryY1TN4403rq++flPYnLCQww4vB722sDdf2vWWTBlD0H8o3Bz+9AXcD/aDfo2VN0ku0Cnwor6
TCqTS7jJOHIPGy3XistolxbFlnJDDMe7OnWR7TK26sfUJi/n8/Pf8Q4hOZdBpQDh4XiBlDlbu0Eg
PzRjZKEy1MlPeXxflmxAJ7ne+7YNw12rowgfek59GYIp+eLE5Zvqpme54JcexT1q68CZiHJpS9NC
cl1rDH3XuKO8AyuNknmmxmvFsIq9YrIa4O7pldEVZKbZl1K1vFbl0vxu58mjMiATVGWyjGyNtO6M
MP/BKe/O51n45rV8ws6PMiiagmZXDvWdzU9pG6l2t+0Ne7jKlu2t4IBWX2USlKqZhD9S80wmC+g4
P+ar2dfWm+XDc1q0SvVAgqnZFHGdgXUpwUYTxmLPVV2zSm+WaWVFX4qsX/pZGX+X/RIRhDSIn02g
gZsW6pPjOGqwtBhgeX2nU8jpD2e11u0n23EUHtkbolzF58A3KO+05eLg6p0FnrD7rngRD0rbAopv
VCZA+CY8QkUcroncDHeJY+aL1jC+hEruPVGKOOwUiFO3kJ46z5zRoYpMva/QWAAgTJPhYUj0jrKf
Ut6Uadu8wot6EB6BWY9UrRGfU7sq2zZ9tZMtL97DCWHuFfIPJ/4vI1J/tXmBesJZBRD5r5ueoPug
BsMpJey76APHfTJ0nXBQ2R8m7EmnwRBc9KAF+zo+BwD1qKgp63VpIFPt8bdcmSh+7nm5SC9NOPoL
u7VJf0+jVWOjOGPoT7I8cZG6GZuimhdpCaRC09tu3zREr0dbSd+c2PregTS9Fk6oXzPN/4ZYe0oB
tLPIwVEvqeODYcGRzT0iUsO2b6P0wVOnyHXWVF9NyLOSoFG+c8r5XsiB9VxA/bRWlOjNHsp8Rd7T
uSZTA2YZJlVyRzvXlFQJfo9KWY0lmCXfLZ2rcHQcE2h+SBJ7tuVSbxL95cEyrSLcYuJKV/u29m2x
2ERcp7n0bUewWfL8tZ3l6VnyKgQIxhjip1aLT6Au/rEATJ4DzVhnfvUIBXWwVEf1NFbOUU+I41qO
rZxzRN2X4+ArK6Ou+50TV+oeHZLhkk9NsEsHQi6gDIJd7jnBSjcb9dUc4NMv+/4HxXCj33Fih9bq
uSTevqhqJ1t3ECTxuIy98UAGYenrkoFQVK7t5AEQW1yYCrEaz9q5kZQu+crze1XiT76jQgNjIwKj
yflwGilWXSYa6ejQ1PpVZ0RE6OXBoqSuadpFVDePkAUlO2GbG6rCfrlUttqtO6vTFuxGzjqpgle7
6gjDWHrwMrFRrtrE0K6R4zsbn+JsNzG2ZKTGEwVG6c4zULzp1ALGn6A+d6WWPMKowL4alT2wV3q/
FzYlAfoCuyxwUMm+chSwvisqYahxkiOzHzyNXTJqE59lSRoOvp6NB/DY/HVcMhgBRf2nBuwRG8Ho
k1SRdugowl23EDDvkqK372UETWVLbTn0oDRP3Sux0oAzjh80y9hLghOY4XQfjAQsbGAeq8Ia1ZXm
Oy7kLt2DRzTcMUxS+GMomecahKJLvdq9lHnZPXvpqdoZ2YjRZNfkgd59NhECQNzQZ5MX1+UzKl8E
0SP9ie+PCUZnCcN7erWbSUm5ebYoRr4S+UxuTUFeelXAELYeJi8xEBaVe1fnX0UHaVd5TcI0WllW
OV5hmHIWmlL3ZFm08XqzyYa5VWNbB/+KixjgtKBfDCCSkyXvwmgpGwi411JTnnrHKk5NE/+8iqFa
gKEbGkZIrwEpC5/bJU8ivlex3G5i3oTn0kDPWJKNfJsojktVJQ1fA2ff1Bbx+3Q8G6XJCyAJ7+tC
ivj581hkB2uhgQtDN8ImlJCUhnUvbLWdEWisoC0NbZVjUuWSpCOqC+pvO8ppusqK4a6BDugqw2yw
1Fzfu/f51FtCczHZwg7WfG+82oCJTvzoqk5ZwSuo85p29aOTq8m2DvW31m+js99+Iwhe3sXNkG8c
24UtJkCBqHIh3RRXcCpDkyMu56a27vqiHwidIj/Sm7KJ0IQFX7UUv7lwnvxjIG+xMHSpfuF5ryzr
0PUeC7tEqS0s3Ysp86UIIkh7guhoNqgRq43Bq2XqiqaD1IMqSCfrs4UYUnvi1mm3krpYvWrVQyDI
mWQzRp6HP/CNu0kmHLenKoz0xUhRCadedQr1IeAmCJZEU/gK2wLfbDaKJ2s35qWybpBf7VX4hX6z
MXXoWsEXbZ6iDB6BPPTiVWMp+qEOqNd3AHM9Kb5ZPXCcXsh9kj3B/LgGJindTxt1t6mUVy12ilOZ
BO6ta+RJsgyHLtxA4ILGStr20hq5VmkbA9N9qPTsK6UTYMTSrjvwWwsWHZmqeyOLwMs58bg1HBfA
VSm9+GhbPXRDstSbsnryhqF8yhL7mkMmfJd7UvnkaJ2xbIeh4QlL17YVd0uKIly5tXtnZHl3bvPB
vUuRl4efM3z1krDcB7KfU7jhRa9mRGySOGSwE6MRddRg5EmViVFXQrgqjaRH2dblB94fO2HurTY9
xX4GsomDJgDJ0Ye8gQymoVXxinoI89mIIwi8VbjDqagyn5OK2DdAM3llT11jkJVtnvF6lyLLeE6o
UgISqsRrMVd1Wm8Lw3ezvs1tQA7zttdg+MWZHV61yUbXgyeNpaK2DyBtp/5LdFVEKtcw88sb4Zx2
YNJ1aEdvo7IXpYRu/Hx7m9v37grCH3krnDWKKValb7u30dismpVFmf1OOMtBB+ipndKw4r6jLy31
uo624EZ3huW0l9YbrE0SjPnJjo4ZEbon1L5aRe6epkqap6TsX8jPOecMZoEdDA+w62t9d2nqeE9J
u3O0NAk2FmGrlc/FSGXWzdRqXXSng1Rw5VwNoC5N9SPZkYPd2d1F+KdlEK84PwcItqNuYqUdW7yA
PLEcxgjUkbtIlP5rmhvt5zz3VYTRNeNCXXq4C+CNqkmHXRsjem5kpMJMJ1UPxNTbZej03mtJ6Hij
wXOwEaNKhexHXcSoi0yjmQ6kr8raqxfY2kvzuSoSb6f6GaTlHWG7MDHLVSUV5RY0M+8t2xuHg4NM
hbEODevXZTxd6kpSqMt3Du8u9UTJN9FU7eUZD4jbei8m/zyKloeVBA3Qi8a37d6NESKaepLR6ZfQ
Gx5ELxzT7K4AnSd6YKyMk4ZCzyKY6NXHEpInu+/hO59WRaBT20zsWqvQlLTL4Mo/G13aWxIFgbOZ
DX9+iF3AlJPTbI91OBf9ITCXHwYyL5QXhZsM29lZuBCP4KxjwjX/+3Zuy4HRKBXlGWGCDfXdw5s9
mu5qrJ3uNCipfJZVwl2NCnAw5IzsD5BNBJOikGiKSVZIXMWaMfFgIAw7WigKCZvy+yrOpiRzizzt
hwHhLEZh7UX0Y1pZTEPz14NHASKL9QiI+rZqRWwZ2BNJqWYBknkVDWN6yKrgZ0NtYHog8p0exNU8
MPvNAx/8/guXeXngZhDei/XneaI7+8x3+i9cPiw1z/3rp/zr3eZPMLt8WL7ypF8f/693mpeZXT4s
M7v8b3+Pvy7z7+8kpom/h9IO6Dv6wYMwzR9j7v71Fn91mQc+/Mn/96Xmf8aHpf70ST+4/OluH2z/
Hz/pX5f695/U9vyS3aGWIdo7sLULpp+haP5N/91QVPnMSskR3mbd+o0eZe/7twnvpv3xDsIolrqt
8p/857vOn1ruUKFZzyPvV/pP6/2n+3OY4ejd6SG78/mOt1U//h3eW/9f73u74/t/ibh7PYxXo+ja
zfyvnT/VB9vc/fhB/zpFDLz76PMSYiSe/ss/2MTAf2H7L1z+96Vsp4Q6t9Q+D5IRHBupnRgSAZsd
49+NGImGoTio2lWYhUVcVWLC7Gu6ZXgUwyUJpL0TI8umdd5DpjX60qsMaqtqQ7rPghgCtbp/4hQM
ke3Ui3MqF1vwLdO4mDMGunkg+/5DjAu7C0/UZixhxBI20VQ9bBmmDgishmz/BF30BVKP+FLYUrzv
bAfB5446X9uMbg0MlfE5T2Egnby0KEJJTowGlgSczZNPN5sYViP9ewuAishZA7WMWCr3e+qcc1Ve
3xxdWCVXlRHY8CQb1JdkIxI7nOzBYSKmuvEjtFxt+G4M6ue74qITNCBvH1LdM3WHwCouhRIXF0Vp
tK2nF0DXxexWq4adW4BseDfb6h2AyWnzBrkgK4qJlZkjS2TU9/NaYmm/0yqCmt7xtl6QFM0pTGNo
eX/dUrilfdefVTYWNzd95IhmqTtHLnuKmNEL8iYB+5tYPfTIlKi/E65vZOqvxqHbGvy/HQHleie/
mrTsheC9MIrp83ABTsSRHP2QdA2oCjsvKDpNYfrIrH1eWP6t4yiBAxpmsufAcSG4Inh1myGM8zTJ
GqMlSY96/W7OzbMaynUXJ+nx48RRGfx9E0r3H9YSXSMzz0S6jb1SGWjVxwitjXLn3QVN4t2JK8Be
Hrqtpbd1gcyS12Z0HhB+nTNG55HK0sl1nnlbSGsfbDuKiZsG+kE0I6GzA8rI+kFcIZg27BMpWYjB
5Leb6Lq67qUUnDAjozgasVlp0Toy8DLUxnyIx5pCvWslSbkT1hYxuTWYWm0pBm6jk7u46kaZkLfq
nYTv7EHGydxIOZQe4DV++s6jkeI/IjKkErD9l0FtzPSdrtqfZ7sJnlCFTyvNyPK48laMzDdz0DAE
VddBYTJ96t+f69ZNKdWj1NBeiw9hWJ7KX6RMYNiy3YNojCxDsf7WztYuMrFm1IQQLZx8E5AtCF8P
KN+NcSe9W0AvcgIGcRdLtwVvk94tWPZwvUowNKxUmNGP+tSEYd4cRVdczc0HG3V60MZyEFvOA//T
AvO02z3U3tlkUNulHHzK/pRwREQBWU2uvuyn19BIOV2FCEqIAeJtERrUiNRmcKTDS2sfKAUY4TOa
+mBPfxotw39CaEHeCDvoMecwz5h9SyFsKZYRc2efD93c66nGcOr9KEdvUpOSycgNmNz0MHoMAKjt
bYuggcw37LVotZ3woIDL4czt+FdrgrGnGdV1uRmXQKosKPwnOEk7wUmaAVBPPuYmqcfpUhjraURc
zT5iStVvrB75ptlVmP/UDQREZV4plsc7t62H+9ExrnqddE8FB+5Drqvleijj9LOnG6SUAFgROhsg
eZtSUHLkfioMgKtRAf1aWNfuQqqHvQAbCxSyaOrKdpeG4STr2SZgyylVdesE/NZSDNzgya7jhlvN
5qv/DvTs1W20h3nxy82xoYq7CmDMReDKPTiF4xw4uerpQlyKBi52AwhBhab9zVpSpt0XqrHRZk/I
Tl1kOCcf8kbIxE6NmG4XdQDAkrBAblY9jKEphOry6NXI5gTVXZnD+yyuRJMPCdW2qQ6qw61+DkS/
r2IPkANMzvpWOMuahhx05MOJWlvVpU/jl9B1LMiHYyCnUjygG/LLFpLKuogBf7r6mz3p05f49xpR
+0TYMj/VTh6d4f6Pzk1prSqH0CekXj9NYnAsuhE8SaXke0hoT/JoD91C+FQdCGrynijDp05EfeC0
VtLWVbAVl3FjfLcDNdu+s4lbhT9yeMFP4loiZNr3WgLRne4ckqnpTQVGyrkvrtAJRpfErHYf7VLr
HP5k6w3fPUiIPqHpPvncVhVW0RdzRNMOlJ4sxUhRDPKOrHJrmMpV1/38pSbe7MsA2c3Y15+JetRm
k794XiqjoN6B65ezFwUJ+YvRmY9iRpjb8bnM2TTmOtFas+HBolNyffRT3z2Kq6TL/xk829yIXjcU
7tGrgCTzcv/lEv6+mm0dMFPUcFzUJ6bReeA2WawjVvxwu5pqnVVaJxMn/r/Mm51/zg1kVCisYCP7
QbYtRt27l+QSFvrCiT8RvXszel35gbi2Y+ikfm0vfIytqH5z2oiUTtj6D35o88w0Qulo1mZ8/LBO
A+nX0e9K+G74Ep8UubL2nZQTf4J2YFEjnnMKkJcYzg2sgJs2BHoJFsEsX8NIctYxbF0Li0A5CdMk
WsM71pyaqSFZ976ZbcJFkZV1VNrSfraLCXNXuAlbmmvmbowctNr+ZUkjH9/fYZ6vhaQj6iS5uoZB
IVSMuIMFK/lWdGM5T+6cJL4DYBvlyyZFzcLzUdvytRqerx4FLkUL+gWkWh2J839pMvR60Xs14PZe
iKGwU+CxFpe5l6ACWxBWe2d0i8xca10Iys2pmk2gRMpUcuA/iqbRIZBA6/5e9LwCApzZo5vcOjwC
a/zlwa4J/KOCvLdSpNWKtKN3LgVJUlHHbNvdrF8LI9SZ/nkQhEjx5CSMf/eZ58w+1US7JAbCUPN2
Mlg9GIRy7RmukMhV8ue2QonuV+fXSCEV0ialOopimOm5p3nZOoTKYSkeg/NTMRtgxvWngdl2e45O
A/rgEkifHquimZeaB+Zp81Kzc4ZgE/HaJOW5Xo+P1Pr3C5uM+2GM0ItRE8sj10pJUWy5TbGs4Crx
G/WhnwYhxrCXjQIyW/j2kmkcg2rSu820tiCtEhztUg0uYjTI+R9JE2jMRdciM3+ne/0R4SD5sRzW
LfUxFUg6IAuT3LmdaSu3Mf19itDFKbFg4eJMlEcrcQmx+FAt7AxkJ2Wo5aYe0r5aFJr80/U2Pk8V
V10wcTAMnFVElyg71Uw9ILxIyh5sqo3v3FpTngaSnkstsvQ9qCnlyS8tG7Z7z0VxOocqTNa7pTll
Xw0kX/eGVnwtRtnmuDrZwDR6gMCacj9OeVjR6J6i74O6/ip6zZSzFb4BpTt/9J3WnKeLK7Gukknl
Hpau+NhHXUH9Ovsphb/DRS8BzAhbq1CtWTuusx2LTLrLqdNdD3WL2lzv5cu+SpTDKJq4AuCUTXKC
C2F4NzSNZ3B9HLyk/XklXN55a1HwKc3kcgd6pzyoMsSSv9UGheSg6GZBdiQt4h+FqRaqhFVC6syU
04mC/5c+oXAuTSrnpF4Feoxk4bsZvZIfDdPyjrcFxMi8yphCd736/TGGtiJRPnrx0gjy76RS80cy
UMWjJMX/kOtvT/rUU2Sj3wGZRMpq8sgLtUBUsFlBfT5ehb9SjAgR95RIiUHJMKt7tSZ0P00Xk1w3
VgAcofV9u4EdJ+ckNajt1/J82REqWZiRkx2FMyiCca8OVAqJ+6MQIe8Hm7QkxNVWq702VamdLQl4
rOhaHqTKY01VjugWjlUtZD2yzqknya8/57Stop2lBJ5xt3C013kOm9jwqqqo/flwWgZW/CUBg3PJ
poYUpnLx1cRY95N66WwTA4meoZMQofIjuqIRLr4ePPagEw+zSVxRM9qbBGfmdcgd2gc3hfL39+1u
niq15m7vgHWdPoJoekuHQT31t50r1UeDs2cO24BaH9W+3JmdN+xspa6hp8UUq6ZG1Yroi0thvc0R
082KJCJQ3KJa+yP456bO/jAhk6n5jAJppzQcIUQTt54L6mrqV7Kk3oyUu/wcnh0/2MZpRmM2zs/J
YljXYnWrgMv/uLQRO3aCtue/LJtT+rLTBvgb4QWJVxGKM5+Uxul40+qIdJpe9kmxnyFFtl4gOivP
VYhkoNXH6afUHfK17VFezhEboudSXliZrKycCZmPFHR6NCbkprgSthEgOrDiaUQ02e8r0YUmjWHH
iKHl6aYXb9btZfbMJ3ipm6viJ+1VVQx31XUo3sw2Uy68c5W7W2HqKLqEZXaidNUGu98Lo2hCiCG2
JoCOiee6uc6N+RjWbnYFnWlxVDQo4syq0gFwzw2L0JTPiQGajRLTVQi95i4nW/3SVPyFqtBAcnhS
Yqb+l+pqt6mP+tTtahCsVAi7JzFq2v7nbnCGOzEVBOwlKdXiKsZsPd82uhk/iLFAqhcgcOInxVGc
5w75YRheHFN6CmDKuwLYrI6ZCyJ16iVQG9yuGidGhEBpq70Y6A2vvDql3exg0mI/MjnPA40v7WVF
bxC8wE34gmPzNo0HMGX2FasjIldEvn+bfRvzS+AYkqasJc9zN07nw0MQe9lFNLKBNNRYI6Arugga
/xyo8gpqGln2NrNzOo0iOdGt/CiHeu73KlGvZBfPV5111+QIBP0eEDOMjqhdKFmQMenSxoRpe899
zH2qoBozkVPKk9QeslxoBQtay7k/DyNcCOGl6A91XewqneJlPxq3Gfl/WJ689upqKt+36UqLziEa
gBdyyj8toZt1U9SH/yDhMA20eV1SwQCYlGjx2pVi6vRDB55ACGj3nVNb12FqqMpFBbgkOhYrgXX1
E8O6Goprbes+shazTVck5USF01GYxFThC43Nok5VH4wiq4lBxfOC221m23wbp6XiuIWb5uj4Vrun
MJvi9DgfX0223KtEb4hHTl0bNirK9vX7vpWqx0i3tp6sjmBNWu8YgzBdBqKrW9E6brxqJ0aDov8c
ulOqHnTOc8G3V3jBrQLxPQdCRCtYuqiUdAMtR7AV3TEsQFEqvnMWXaUE8Smlr6nmN3e8qeLbJPRZ
YB6GqWEtvHLNkBZlCZ5fdFMLwk4VwW294Gtr5hlKC9AB7avcSrc8dLVHkg08ySES+BaY0G9DiP8F
jsB+aSH1ffngq8MTgBYLvmmMyjvbxxXFu86qlkft2E6NuBJNgBTV0Sp8t4ADnREJuNWi1aIawk26
UVk9aE4dvnZR7YRPedrUr7ncfFeaYGNbRXGfd7L6RFk68MiyYqcY+NpTD9pj5RmduxWjgc55H9US
DQAGzgPK38fIBSYVTc4lMcQrJeAHMSjmh8XX2OY0JCx+Hr55pQTD9eQt5RD7jxDLy4Yhr2J+ag+i
ofhKNvyHzmjzB4o5R2JJMmSXoxvFSzvmuJrqOsSov/3rNttqvmHcqZb63U0QJOs7Jb50GU9KtpOw
44NGvDRTIwb6NDX3Xp8812bxyzRNSFM7P5dmuLz5N6Z3CP3x3AiK0ol8XlzNTf0H25AY/8lvnhaG
fP8zqe5XeuxFYKVdGHcGnYrhqeZUrXwVxiAacdXm5EkWov9hGCxosPMD9yTstxXElA9+s+2dTw5X
x4bfw3dFLlQ2Gdz43Z3mKeLq46dJdWJDPdu6xV8dxYrz2sJP8yVjXfBUgakbjYBlZ8Mqzbc2yjfG
xC0t+lCbBICHATTOtq7X0DB6158mNsIo5sxNaVvhIc876R7goPHYVulXKTO6k+gRclU3nM2MVcv3
5hHhkF0QZf0pbWwFlRwqNQYzVNE3TdWLsImmTQ1ILm01W4tuLo1gd4t23BOz5fvflP4LaOiACjWl
QSswSze6MzTnKKoc6lQC7yBNzK8s+n+knceW2zq0pp+IazGHqbJUCpVd5QlXlQNzJsHw9P0R8rHs
c8/tHrQHWMRGkCyVSGDjDySuAQiFUx2AQQ/Ci7yydJ42hdahjvx3Ay5jZI9964uM21MWI0Mxd9HS
n03PQZKcIyvcEHGIQec2p9g4yMINvU4s+9YjBwb+txRjkrusTYs7Z4gfItPKtvHvkIxXdh2Wi39f
DjDaifJBX0fL9j86/Z5Nxv73KUvf+2f2tgy2gJzctdZ7+alJI4HQAkyDEo7JIrJF+CMH5gmJ6Cff
zJuBNtaXSSvala+56aUoUBJE3E/fjXalXWzWaCtbdOUS6r7H4UM7HUMTePamDqESOY0zrP4IyktZ
GAEAddEaPnAtMNtgu/XpeGsekbjvFp3Px4Rv8setIUIeFic2PC/VrHjkacvtGDlSWYMpYd41xfQu
a7LoS3P+o+nrtd6MxaOMqRFCMPXk8uMm5GOazVFttJZt5hxC/kTfTorRLW+xLGvdxSgAq98mGpJP
X8O7/DordLADNLl4IeeQsdxDW9ZPh3gjYyyOomWlR+0OnZFLUY5YfGCz9Cg8ezihm3mK5xo0+epx
RIV/g2jatJJVWZDD/wFQPiY7Sbe0sbyLz4m3HCRDLWzrLcoGYlkjDA1PeBhBkvlYMw6lfklBx5vl
FJ3buSbjemibd6wdDrLmqpMJSlEfq62D5dZCBq9Fo+oXX8cqzOhQmpOxsFeNsznGiyar47XtKdU5
Ki1OZ5Hm3aWOZpz5f7sAnh3tRdgcoKjCDL+PpbbMEEOBzC3MQ25GxUdYQVx1UaVC7EhR1slUOUcT
hZKD16jm1iEpci/gQ66QYFG/WEX0yQlX/dOJtzhqBBvuM/XWgT1333m6vSyqgJjddd6iYG1+7Frv
IFttJUHxPh35E8dr1N6pYCH3KRY3K0Ov7SO0+R9IKoQQKDQsvefQrbjFbDTad4XawTenh4wrw1gK
tKz/GQZ38/9nuv96VRmb3yH7Ln0dgJSv5+PLdi66+eRVFpCNVjGA3+MtJHsE+qhtOl3lC537ypgc
L6sQQR/Bu1t7WbvNC0smRwtkW0CXOnTAymeb5ey5EilkUecrUvbepeGEbWzyalfoanTO+xb2r2XY
D2SDcJ7yfMSV8CFdYIthfR2s7qlP+AtWhmZp9Zxxssu/u+qr/iG1Ki9HL9PXdWVClZmVVXXDopBX
cyG7TLM6azdnraMp+znp5XjhjobM9RCKT8gqhwpa5ZcAcaMt/HKxqyI/xsZG/bT4G9vlroP8TuEU
rwMEpK3nTuNaVpuhFWuMmvKtrPpTH69Uy4j3surps/gVRhd3I7fK1wAlK+hGSG9Vqqqc8H8G15wj
v1aprv4yaPmvaj3nW2XVSzwfKTLxq1VWs/vSXI+B+kNMk4fyq63iOpSaYH3bPAEd3bODsTUcS/jP
rDJFqCdZk0UWZrOQhf4j7o08Ww/OXrdJ9JM2MKDDqMb1al6sQ4ypeg6BIJrJBhMrh2srPzUTitLc
O60tfV3qPdqzv5u9yjLKlZzxOi3M2sWY+8q6xSpmKVJRHKwkwycQu9jVBP78U7UQYdC9r8rUW+tJ
C6NDV7v5k5EYn5h4ZtsyCMDpdEFxkoXrD+2xdy+yMjZV1a1ujYYSaEurxmJp6Kp+h6Dhq59XkAm9
Wl94uqOc29nOg9OA4JKnqC1ZmvFHvKzywFz0LuKTUduRN6CbHIUCrdhPAqdLji/i905Ho9K23I+2
D3jQJSU68QJeRte3As2IwvtAJuhDK0X9ZBpjcmCppK2ReO4/EpbHqeF9mGTqOKktVbCwuvZoTu4P
OY59AI9vaCcPA4xHziM6k+duZF0lydThydRs7SuMUrw7gYjs5dZRFhlbodApeUzNu0lZRBW0T7Wt
MAjPHRel4XJyTqVnr+Qm1I1nu7Y8WGp+q16aJFYvReO/11Gg7WVNFrIxTvxFDzfudIsbum4eu9KY
Kqwq1cZ7tSdjOtl+NC6EiqnghMjc2tMHdyurmWK9CL1Y4saKJ8YsW2NqccinpodHeZVMYdYs5GUQ
uEmzuDWpbsumpdZAhjPkj46/LrH9W5it7aHmOA3HeC4CsjD5qjb6N6ewu61swH3Lx/okKr7YZg7j
sKzDhu+6Bz0kL8NZdieeTS3mB87xWsxKPtf6tVPHkZuG1xeCWDNmWqKiG/TcNLafoYPHKLrUCqli
/FwnfdfO3j0NcHme6rGxazNdf1GF/6sV6bv4MPY4w7FOcBdw6YLPyUm2dWyaP1HY3zdxR5IPkQa2
j/7ebpziXibyU72aFmqQh3eyGmhhuK5UpMncxHlphgl/pGT6avtuuUnbgeSj59Rvc7yo9PErlFlk
WfkT5nhnWYGQOhTqEL2ZboKYsdc8dyMqkFkkfsiwm/XhtjSGhZXtbPZoB5S7UWqer8y/q6My9LN9
Ic3Xy2v3ELgV1uGI5/4e8695rr017AXyxW3OwHMeHHgQ2zp3+qMSFD2G91hZWb126fAyNzHzJSZb
E3Xoj7Io6vxZGQJnmzSx7Z9kDGkQMDR6WS/kCEAmEenpedYqn5KdxvlPifkrXt9wksq03yS/yVx8
gc60kK1WFL8XjdrtplbTYTXMI6Kw5SSotCNYer87ShYYkj720Wo/2MYmCdKWggVNySKkbjnE2Cp1
Ym9K9MxQu9Y1dRUE7c+yJJWvpBU+gfBeYFb8Y/bO/xXb967/1SAN4K+xWSHjXw1u7kB+vU0je0uX
+Ktx/N/z/9c0t9jVPv73iNxCWYXfLu8mmt9NNNtDy96392qF+mNg5sZCU5pqRY6huMdhLL935ivw
BRCY7IuMyGIKcZGre9v5o6uXtiP7od11yO8ZhmrMuI353VqOlFObrirOI7ksGTIzEeJ4YZmkkaMw
3kyxFXgLjefqqXT7tSarclxWpgXHmaq5UQNo49D8RHeMQITe3pl8dfi+Djf8SWxvDV7bibuGpOP1
bZjqbAKmrDBydh4y0k6dR6JUtyr3IW088wTu5SDb1DlU9A5CHcbI6miuyoa27Pp1rXneSo9Zhy/Z
wfmLhvbZDdq59uFLvdiI9xzlLNwVugfcbG7tYP/aPaouJ8dNdm7UWefWKlKerxlHoFqjAtFB2eAc
T6Z1llduUBv7oG2frv3kkKBPv+d+Pu0y/hkkvhnh8JPYtY0RLex5VtnvNtWMCx2dsjhcX1JDKyOC
lbXq59PGXnQBFLyy3MkqXucYAVtQkWTVzZD6qLsnDAPcO/wlnGvxr6pskDHhxdGmHMMY5UGwf0bc
pwv8beoHPObqhyjmzMssdRhf/VjzMVPAM/kzJjvzFGxXaY9ah6zKfnJsG7P2MEkwX8f+a76mCdtt
2cDF1nA9vzML8avwOueuZ9EABR6lJchU/zTMluUVRgjIcVpxU9QbtMvRnEBmsNKqYCVn+ONSTit7
yxYfBRF+aFgjTSrmUZhvYolZZnjCt7F3hDJNkq23cEsv+0xdXeuwUN3jtdfoBShY2OHnHy2WHFTM
41E9Z/sNT5BleMp6xax95W6CVcj6isJKSgUbZk79EPTRtUMylNExgueK+rxxiLN0E5Dj3MUOtKqp
rKwDZ7b2LjD7R8XoYVmjirwwJtFu2ECNXxOyCPBPxzc9QBOBv5B2U6fiGs/terrG+0z/Iy77T8BJ
rv3NtFNOuCoiyTIgn9RX1bme3XXThO1xW47RYZq9d3sHawENA71NM5vtGmxcdvyiwpVsDZBmPfp2
wgNqHlvlo32vKtGum/tifeAe3MB/RcJ0emhsYSyaGtUetOAWKHYbH4bWYY8RiAg5cxOKq97oizT2
krOIyvQJx6VLhZr4OzCrfGMHjYLAmle+ezCZyR+VkP3waOfAH9fE7ARFsz4hXY2BUIUJUO/W11Bg
hwgUcZJfn7RaIZeWAc+WnWUf2SCrsigdeOx+gCNPEM6aL7eO8kqZJZ2L/tttehmWk9xifRh97Zz3
dCimTW00gbapJhvSosJ2bYURabXkPtqwjJqbrDipjkNncBfPvDjdkEDKFv9jFFiq+GB4xuo6iZzv
2slMxBdNMepdbMTR+VbYBSjqflzeIsgjRWd0LPFKmCLrmZRksJexWxd51ZTutPQ1TVndGrTRZRhZ
02BriQze4fxi16C8LGqQHag3rYzU/PNdGA6puK7sPtw66Q+BP4qDpzq/ChmTVdlwq/7RJa6UdPFH
/fc0yuSbSx9braVsvQ3+X+dy5hdW2jLc4dm8R9pj2kaDEy7qWUKrRdkfKQC3XJWKZ9zloYf0lpTa
ShCNOiWc7yxHKyLZ69ejisslY9SCL2Wc9DvZBfmBCGUlDJiCoLR2Q+o4rB5r5b3vtT3MOdS41XDg
8GvWLp/j1VT9MBKUOqI41M9lax6asNv0ijjEjVV8hpnb8JQ0lJcoNqvV0Cj9va1a0dZBW+POxXpi
2aVjibWdjvh9235kjRO/GKXi3BcQiXPk3l58zmOei+Agm2SB9AOQZrXBN5DerCsemsZc4Ln7rcIr
+DnB3BbnCmUpaxZmRs/OwI/MTbrVyFp75RgLW4mSpyDsxFMyZPHKzfx2m2a2eFKLIj5xB3yVjbIY
Av+ry2rxKGvIcTjbxoS7GaukhZZM5s6TeU74a7KpSbstieDT2LUc+E0Fa5hZxEegkA3mZK6ifLJ2
Wn1bpagBRZHS8xD+x4lHGuNoaYOwswW+9NZQNeUHNi8OEstkAZQs5JRpSO4l0gqU4aVqs+RegrDm
tmauybYgji+NmqqLsWXV4VhtyXFhoi7A6pePTmEWj6ylIUvkU76VVdlgFPCE49g5y1Bjifqot87z
tf88KFBmu9SATU86ijhd9mb7GXtBdye7cJLhXtrJXt4GaGq7VLlJHhvNXCQOi+CkjISFVHDq771M
ucR1oLBZAvh5xrJMnLO+4fxfTSGt+Eh5bg0HzgIeRfXW9zWDD9FvlpUVckQ2P0xTPUHbOMb2Z67J
QjYWc49bt/97bBS48A0N5N5EWRe2izohe2oXuZH1GGfu3TCE1QWPkmqJS2v27f/dI2OO4e85Oq3C
k8Qogl2VpO1TMypvPu/xWMy1Ou/C3dQP2lJRzObJKIb2KUnfdDNNHmXEwmMEJ0Or38i2aPScszmg
kxQ07UMa68CaK/PM3hRn7kyIz55Hdmgp8VvreMam8YxoXySqfe64Gdi969/VPOZq6LpcDpOnrN0S
ACSu7y5ymBNmS1Orv4xIL12rurD1l074zh/VW6vs/F9jc3J/OzRvs0lvj7LwVJQPeOgWSDn+E5NX
aofiBalgn1OQfAZ4jhm2uirKkqtrsJvRpHHn7DLbmA5TiTq2FGXvcEDimeQ8C21SdqPogOrnevSu
VsYS0c/wE+AkcLDIfdGdGIvEEgxOIhB2NaKz1Sv6OUFBBnITP5NjFpTra6Mdt87eDtQvIZQGjnr8
16LhFuHZU7cVGNisCm8ynqvQbO44/hALWdURB7+PmgSTnlrplobxRdPL7km21QgsJEoVnmVNK8dy
6Z6niFv5PRo47t2YKMkSAAD2IqM9nkQ1GUvslsJPx3A2rJSsL6ItURXRUciyRyV8LWdDsLmDHJnM
xiT1gKKTHMnSOvqcKmuTj471pe/7ciuSdRgg/T2BGK6/RxU+h2OrKa+26D9rq04usqbqr03Xqi9A
6roHDtdOaVrg/N35nGTqabCUVT3vsy1QYHsNTu8tgx+/r2o7n0DZK9OuBHWtp6SG1LmwwgHNqd9X
Q4ZSBpuBfiMbZKGVqX3t5yD4cYdo2PI2Pm04RMH+qGtQgPDDjZPjojW4HTvjekzOXqfq3DFT7RGl
5n6ZlI3Lhz4Fi8apTeS4jGFZukFxZ3dV5V4vM78s7jTXIgXtlCgyKt86A3VuEm4FVkMDMPCRp1Rh
9NjidG3/pPuzZ3hmxt9S31+Seux+ZrG4NxGjep9GfjCmUZX3rZeUO9Hb5Ai1TD8bcaWuQo0DezS7
P+Sg0d2XqBD9cKw+W4RqXr/kAqP12vHFog5wAOd8UKAoym+uGc161yZ290xOYvYaA9suW+siDDjk
Mb/JRqcIvCc+GNkkC+zOX/Hv9k6yZtiNuzTcHsTZPDXSxf85l2yslMn9e64IwxPT0LyTOQ+Wc8X6
c5Bm5kqm3YTVpbgbRe2vfN0fdTEo7jLrUBxq5rV1q6P9MaEHs0MrwnpOtdjZVCJP1u281hZxjfSt
wh1YzFV1MKYzWWvOfakpWqk/DcmDHCgnc6xyj4NHzzOPdgyCKthamXcn51KN4b9fKXgpg4hHjxH4
1yLQWwvoaJhEm0403UK2eKL61Syr1z5q1mh7cB772+C4ZGcRoB+00EaD22gNxu1Ot/E2A8bKWWDK
/XUO+bPsuRpqY4QtE5fX3lkEuFbR4sOERJ7qau+WGgIzbjt/0wfF+NWY0J76J9xVKO3KsOr8Z/iv
3nKSfM7p/dVbhsM4/u4VaBsPqit27JysbYIa/bM5Bt+EXY/fEAl5VBAgejX12IJcZakwN2u2P900
LWQPZBY3vfBgc/phCaC9+2LE2rA0OIE/sZpEeVVV2uIk6x248X7WhfL6byytse0qzJ95UJ7xlXHf
e73G7agiq+2QT93W6OwcnKZTjkJ4+noq+uYZYfMeXblm+FbUxnzjMX+SGNqiOrzocm96FgBb0CdR
wXjNn5pVA/f4jzgeaqfWLNXnwEULtresX/0jjKJu/W/xub+Y+/sO/eX88gP9u//tdQPm+Vd/+X7+
7v8f88v3X8/v3xmL9cAByrPhWT9Co+u/dahAT0mKP4y7gEkXIfhv5TtSBvo3/NO/D7HpHBC5FSw4
LWuHelC88V1//IpeG1JstfLF0dE8ruY45sXjVxR5lubveA7R7hqf+0+uKXZkT9pFhuHKXWMmdb1I
M8W+q3rDwcBD6CvZIgvZcKvKq7oxGPKv5iLuDl04DLtbfNR6i0xZqD5h64wuU5bo76VoXlxOVX+i
t5spDnpj3dTvBjxqlgMyLJu09Gqk/Sjw06qPsiqvZKH0HJcHZtughMIjSYGiVU7tSRZJ6bWnaC5k
1bcGa4nES7u6xWqzI48t64EyxRvDDKaFHCeHyIaxRFUWTmeNvL+jvovJwOqtDl4K14qOone0a3yM
kTgZUhs7TRVHEvYG5ln0yL8kaXaonA4X9RQ019bLMe5Gu105kuiFN+dARZ6MWf8un56GiO2NV7Dd
csYn3EGmJxfvAiilAvPFOQbtZsTYlQVHZEPzs/V7yG3jUzt4SOACy0D52KurZTC4MApS/Sxb7Wjm
WYESW2tGOD11CHHNu2EWk+3SUA3vLQ7HLxq6hD/T5N5ByTBY2Db4iGnmCSKrv+5S1i16AexAqN1X
HYZbv8V5LjwjATVvMY0eK1+UuIad6oQgAzSE3dSqPMjaQGrkIq+qSyOq4Xqt8IxdWXrKZzYABILD
D2soC6CeVzATT3VeDsW2FiNLZgT1lhxODicL2laOFhRKP4b49JtiOZSjid5tqawDNYsOidZPj40V
IzmLsNxuUC1v7bZhs3EHHGM1JRhe22QWfGzzcK/H3fA6urG2YAOY48NA61QlPFEwwDOzaMClpOKJ
8bvABPJXlf1RfFC8Cj16tIDO0KDES+N0S9YinJrEGreNJMATZ67Cs0f0TuSreDD4LxnOrK5ZgCUm
Bb+2y0Z/K5XZQ7xJvAsHbvWdCboEbyhFwJcMww2Tt4uqhR2Ru67+IAsW9xdD1ZAyDNAuu8aRHTCV
8r4Buf1QpBBTIn1CdvufIWZU9eQNw7dbaEKkc6caJLRv03BOirENT8br0AZhymU6dflK8zFCrgHj
nJJJN74gxV8FavulsPTg7CLmuZBhNdFx0DDtNw1VS8773Q0W7OCmEhKKK0Wf4cpqvq+T2lNWXVyz
RypyczMJLbu4SZBfiwyrE4yhkcC2gaKcC5CVW9XAh81quvGSBcKGfaM5X5Fo3pRmUPwo+vatqLXh
1XTUfq3ocXPE4a0/Fm1RrXq9a59FlfkrjsijXaNF0yv5BWA0QQ35otfG19DtvipgTaAJUlMDi/VN
1j+ZeWs+q2Cn+Hqn1xxnnvtw8h5lp2r+k4HzoC2cCKVlPe+2ijokm8pEvw/uy/BiCO+o8Nz9sF10
MI0BcE4U4ToJJRNduqFvP6oRCl3hpO7DgLLYXa+BAxhBan9UJN8Mzym/oLyf7gIniLZNa7Xv85GR
7IBLLxq4Yy4OtdD1Jz2qXjvyrtuAXMCunoVfW0/TnmfE0SapneiA6S8kSMSslph96Z+D8rPSlfE7
gFLufvDFH0PPiXZGGRk7t/HVhzZA2xvhsek7+CEEtJRvdeCm4G4a/T5wsK1uhIPlLFCHvGjiO29W
kJaFP07qEexPthlnaMUtdr1yEZl2W/6gri3W3DHU+IgdwyTo/J6Hz8bGCBV7tarMh0MwOaQW/30p
67LQTXM4qNBI/mcntVVUjp2DfjhYccUsABhDMEJIJaiAzIxIE+egjqyHsh7Efex9xKaBrXqahfkx
GP1H2eZ4rfUQlkLd1TmY1B5KQbxMrNBci8LWOMOa6wEqs0tuzQWyb3T3TDQeS3ebVaj8jaWu7aaa
I2nI7A7rYI0Tn2YC/42BpejumyYC9q/2Z1lD8La7L22XDHOe6GsZk8Wsp4BXgXbGyISpZKz19bdM
U9rDtYf1pmfBgQzFhJaogLtVgLXAO2bGP1a688DpfXxJVQ+TmdB9yIzKecgzqz3gqR0tZDVwBv2C
myIpPOFOH43WHwYdpIviJdOuVUxzw6JDfQeAiPypsm8G5YHMk3gYnCo5uJbuLQI/+GmWybzkmz2s
rSe7Ym3Scm62GFBQftGTOF01ftXw+ilGAKAET07DgsVxoKyrWe3edaHacGJbiIs/2xUgETs+dR0o
wdFUsrcgwLbZcRCqs23UBeB5P5R+k3zi4hcsRGZi7NEjqZa4jY4ZRAw0wxHZM3KxeGF1sfPQkfhb
jwPwQ2jj2qatGtgYAA92dq4bd4JF7z4QfIyuOt8jVLvdmVOfnKB/cyuyh+SC1SKPRXYBD+NsZlIF
5fSEvZlKegRDtsFxLbRXBu0N/4QExiE/agch2zZ0qu+mOu7LfBbh9y0Yw92ExUEWjgtbaM7LZGOP
G3U1m+qghiGtJyuvCeo3EEg4QxgF4sOGU7+V6YK9UPA2qnZxREokXcpeqQPn20hdbEfmQUi+rNw0
RxZVb8TZavya37RdY4VaKa9u6EGK9MhOFLp4sgJlqY7H0DqLtIzwrBnyg46F0jejzL9bqhW/qxrw
xSh28ZXVbM5d03QCKGsjdZEF9Vna9eiI9ju2W5XGQu0bcXFnGplk0krGLVhMgRy+eHRnOq4M9UmA
Oksq9IPnpuXTBHfxgMm0WFR1InYDmLgN9kjqJWmjCP0K7SxrIGUBpswFyoXtNkGfmCdkYMbryuj1
hVJm9iNyLPpiHGz/q+iqCy4QbrDgUWvPgra86inKE5gjVR5tcqPgSdkbiQI4KsXTVY8diBmtcyJN
ZUyrAMIV68TueK1Wwtc3rYUgk8uxNF9DHG/cRFPVg5o0+GwhM7pIdb86ySKbD29qPvnhGkzyHeo1
5lE2qpmJ+gg5snVlYeaRuqBCWjOIz6mRbWwF6fsRHBg/48K8j4Vn3IeFqM4QDFF1/SfUzFctCpP+
MDp3t/iQKObSbkS50aIkQCcaw87ddTruiGB3Rus6lZwYy9Hu2NT9T62Z0NYfwuJHdm56t/2hJFa3
MN1qfHLryeN/avYHdrbeqm+LT1YANi4aHCELNQ85CYNiJ6u3hmuVw6vEa/LTv+KD2amrGF3tlex2
K4qCFIaZ38uI6WaluxpGrVvqppevB/+g6oF4lEXo8tH6ulD3sopSuYbiL0o8QyMeFf4KH5G5zLeB
6+IuP4+SMdQ0Ya9rsXeQ/foW4ksy+ZvrgLlboYf5ppn8cSVH9bUpHutafcWStDjK0ODiNSua+CwH
gd0rcBsJdyUnFGetJxE3ajhXGnVPMhZZfu6e+rsSZMHGtI3gQFpZe9Qm5F1lj8FpPsluqU+N6tb7
2mr6jd/iFawW8b4pSsvA5EX3z1UL37/zrCOqJEi44iWwssxZpAprwhUysPWevKX7ZvNwiUrHfA0j
LT72YNCWpW+7b0bYcCtU65hddmG9Wj72J5kbLtsCxLymucm+yQztCD4t2sZx3F+Kti3XqI2qj2Tr
7aXZNPFrVUUa+jIZuvT2+FXBEOJbI+J9mRgGzzZ33Eb+5MMroehCbs5ePursbsjG2z7C+un47lup
u2wnb7qrEuG8RKm9DsuJOPorW21CN9XKjeE918lKC2RdfTIRuJAbHIHMw8cCWFhYDuWlK6f6wQ/7
Dzm8dHV7lVnIsuucXidRdiLZbOw9D6h5Vw7ibDhOvg5x2322Ks2CwppHH42Ne7Tc8tT9PhK9/ROR
gxfLTor3qCiqpdpo+mM+jMFGztiz9bjO6KDbelayHvOpwS6eq2GwgPZr0YcVipOe6GyimDEHVfFd
48Rr/DZ7zxh66L7bkcH30dvG0chC8ynsgWH0qfPeG0BZFNQH9iYq0k9qkLKLRKBgKtUcQ6/8iqIL
crO7487RLSWKDlRrtxzzT9+tIgyofHdZa7W+CzyqvUgRS+p7XJPJ14Chbs1tpGARLluHhB1aCCR7
KVuNClK7A7UQbz/rTvF0d4VmcfCZhmse/tpn1Wktpl2ZerSiJr2MipnPVLXheUaYlYW+rxt7fGGv
Xx4CPQ7XElj2dzya4xKI9ne8ZL3wX3HZXxnKmhPJzNqpaRxsMk8LsaA34pdQGMq2S9A/cPw4eel1
pTzYOuaXsrXQUoV9x8gTaW71PB039SE9Tdp8iNM2nxLuYSoiPfQ9MgU39IeMcd7Jcfxv9IcymOlB
xiRARDY0FucCDeBQx0Do2MOh7eROBsfISqy/Vy539ka3sTwp31scr1/rWUCfJCAKZ3PX9IeVbLoC
VKPMFJhjZ57llT5fIeh/GZQpPcjQLV7kdrvtf4+SDRyI/xrqt9Yfo/Rw+l5PjbnTNS2+dFnirAro
PiurRGVdxmQRQG3Y6aWHqxUknktTi44FLtw/eF7mUkyJ4H/4ewjuYFuv6ty7az85l+9Dmmxn4sof
QUX17ZUzgXforCZSVsIs6l2N0O0i9ZoQw835FRJeQc4t57mOnl/BLIWzynyNvJPReQ/2pMG004b6
u2f8KIt4+LTK3FjyMWQXjpatQ4hB2EbHbvcSaomFR1rjrJXMY2epifzVVgXsnErvdsNcza0a6eXE
rQ+yFTEHAZQp7I+jGuWvVpd99eLePsPpzl/NmK08v6pDG/Jno6a8ajOp5TsYPuSNQjM+x4qXPcEc
usi45RYFCA1IwxOOSu9OX65Gz85fsX0378o++jXcz5AYi1BRPxt2+p/DA0At7/ZUXIcjwm7eBY6n
L53MAI1hRP4y8cj2JMbIXsDt4i9N9+YhavTS1o1yH6QcpGdu/KUzQvdAiqfF06ZMvgzsWjeq04CW
4jtZeIrdbPXRx2HOqMPz0OLOPqAPvWtGLJKUYBSrNiyt1ymyf5Yp7hRV+gA1mSX2TMKAr7GI7eLs
GuZwlE670o93DvH3jh2H9Y9F7+9QXeFZ2GexD4S17vZ1Wj3GqFOrWzgB7R9VvGO6PVZRj1WnFucw
qWEY+l62MkwTBcS5yLLua4pcyn4UFcaBYxtnFw3F8WXsON1GVmU/dW7IRp1DxNrIrxPUQ73yjBQU
njDG58EnixAbzRsOhBUn5KO1Ao00JxQQ3EaTOz0NPNRerTZdJFbSvpmGrR78wVWWclQQ6N0ys7CJ
lq3q24i83xuJluiYpTipwfFuWb3H2Wps/PLQRKq9Iq0ZbkTKExyNAWHDY2QH5pjXywKh7gZA7hH8
EFkSwel/EjbZ3phlclasvd1F29c839EoW5J9jF/cNgGZhVfqj6wBqefb32NgCKSNnenJyLGhHQYz
uDMt+GxIRURrxYFzb9UFfkUT6WZO09FHtD577sIcDQZIW2KbsB380tnD3bbPTeRVK29M9bdaty7y
hcwo3CVwIbGG40FaqhNQg8KPL/LKbqrvihI6HAT+Fa/q1sPAHnfxjNTnblDYcArVEkdhN/1RXnV5
/OvK6S3lTo2AitPhFv5XV9zR+2trJ2ZdFbskMZlwbJZ0YbbzsLK6Hpv1fEGnSo/fZGM5w0WKaDGm
bvosD78cxfxgqZSfZBP+AflKx99iKxtZgqTXuarIUw7ZwHFymOjBPSZ21gqjJqBNEWx2GfPnK/Lu
a0XVOS7GpfAar3y92QlObxeyx21AGiEt5TlDBUrzn0mijLfiRoj8zC8j43JUIlxz5SXYkcuGP2bn
Bc1LFKvlA1uJ7qXJ3VM0CpAgc83VshdFjbyzrDlN8d3PZk2OMRMvDo7ueE2W09GaqyV45kVluj3Q
CUaqiNYs9cATh66ZxEsiwnGZ4ZO3l2PJeGMtGZvTTo4dVG7YYx+a2+t70P4PZ+e15LiRtulbmdDx
IhYuYf7Y2QN6Flkky5sTRLe6Be89rn4fJHtUrdJEK2J1AKUD2EUQiczvew0KI16Ha4I81yHJtWkN
NdnI3j72BNDH2V+vxIKzSi0sFLu+ePasaDepuv1umYq1SgA/QB4Kikf4g5drO6ocq5j9/FEdsube
MfUvsl1eJxxr1DndZrpYGdzrrpmc96E1NWbbpjoHYeyeLF1YhCE0NASbdFjVA7aSpRP0F1iY/UWZ
6fkVr8lJdYGc/dkudBGsSFwKVmiMkB2+0DCryFBgmZv8QlVchF3Hc4ZZyUG2pWYcLZgxxarcNxHg
b41V/Lp09XEfk9h87PPprql6fIIaYoGjXXePlg0ZEYeAYz/Xrk0BaiYVmrOyFsFXw8s86Q+yOnpR
tvaTYNx4MRhEp22tTSaZO2rgtYtiLmIevzGrLpiXMLS1M7tHA9dbrJooAIQz43C1Kd6m7nSTFbby
1jClipQVOVvrHSKj/LpARL41qbvDRC1/4iVRH1CInR12aUcj6PcR1xtVexB9lger8RKUpXYIWWYf
DHgyTkuEXGfSXoh+qO4zJXN3wRgN2yFKxsdUH34n9G/9HlnMI+glvOSFmWwckBc3BNPDCxK4yMlY
sfW7k91b6tB+bXQsfm3PSk6uBiigrkG9KnZqHtBGqBce6x6mOary4MW9eZgDM8D958afiq5sNdoy
3ZAfRvNx7m+EFi/deavJ8n6JIYF3JH5tOqveVsNVqCj2qk0b+4SDd8ueJ+JpCYpy1xmGDb6GDl/U
AEY7MUBSZLLeyUYyWs61WwQBZBPX6hYDSl2rVkPvRDWs6R7vXLGdjaWw8BqblNl4+I65S4VNQzTd
+y4bTkRWTrImTyB7qK6GeauqKkWbsrBtl2VSVxc5xOMdtp9yzVoYqAHfi/ng64hv+Fns7mXV6Pzk
FKg7GM8XKPeE9atngfqCv4A4f6/yT34L/DjGLinMH1S4K2s1xWKgQJVlb3tTsGe35J8SN8QPidjL
Q+CXyoIHv3nvyuTHFXVyIP+5Yo1u1tadMnWNVai+M7UYTYuq8l4RYv5eWUZ1CWASYPfoPsvm0VAJ
r6STu3XmUYVtbIUeao/stidM33XBvaa9Qx93NYDlvsGZqn7N0pX8f5gc+8Ey2PJCp7PzAi52Mvxc
xd1SWZCEspbpOGG01JvVMVIgnG7GudjNVkDyUGuljXcIYwoEUJqFbPwYY6DcuxVFqi7DjLCjdAbW
9HGXNSSqIp7JhQCj+TTaiU4eaIIH7Of+uq8a57mx5l9Q/oKxmHvy+/CPaw3Q5q5mtbcKzDZ/Gcu0
YWr1sr3vKeHK8bxuo5TgrnUXp660403l9d2Wn2z+miF60s6BWxMKzCouYuw/EaK9E74dL7A2m760
IEl5g6XJnR7HCelTH7bin1KNsiQFF6+qjNceNtqscr3Nx7gu6tNlaKXGMsObr2+z/jLOh6R0iKP7
xfc2RQNE1mS74YewSMuRtSj6y9dhblKV50K8ylEfzc3IAkfoebr76CgLAliRDYBRXk1+Xq12GnhX
I4u/FL2/NpkaTkk94HPVjuF9BpZnqVugUMcKAEMf5OW7pjXPmF6G3zODbKjeMuu62jZrtYItoOnf
6E6NqZQivhtjYLy65RgQwUmHR72Ph1VWlOalQwJmo9dRfdvqMEr03pwJnX23+sDLd8HQLp3ChaJH
wowMSx/Ut7K7hg+KM0z/vWaDuC0JByPFk8fYxOV3U2vho6MB48qUgth7rGP+htEkdztsblrweK8w
8+TwiDjLPu7qYFnVfb5jlkJ2sY7MVTBPuPLQNFERXOuxqLJqYdQwyX/71//+v//n9+F//O/5hVCK
n2f/ytr0kodZU//7N8v57V/FtXn/7d+/mbbGapP8sGuorm4LzVTp//3LfQjo8N+/af/LYWXcezja
fk00VjdDxvwkD8JBWlFX6r2fV8OtIgyzX2m5NtxqeXSq3azZf4yV7WqhP/FDJXbveNwXUaoQzwb7
EU+UZEcCOVnJaqsJ/VBhvsNXTi/IBO9seNFR1vrasx+hvYM3uvYarCyRvDzLjlwfoFaVObpmDkJd
Zpes28YoXn0ndPbOlDQrWUVrMFtWThodB7MoXtsViOr0NTZIBiWTlizlIDXuupVLKHRvZuFT5mSn
qRmqi2Z6xc71826hGTn0cdmYlQ50tcA7yhoh1epSacq4zmo3XjllWl1yu/vy6/siv/fP98VB5tNx
TE13bFv/630ZC9RQCM02XxuUc8DU5XfFWHV3vZI/SVN4IwNTlE3C2kiL+ahTn+UodhMJm2l2BL6W
fS9mzow8iE5r8fSJvwPNq+645bRHcXvz5ygxR0r+bFJ9y0SVV22XhR8Nzwm6FZNHukDWwAZDRgmf
gyZp77PJgczLGF/x6lMkTKIil19/GZb9tx+prTm67hqOpmuOoc4/4p9+pDqgx6ljq/h1qupmo5lt
ujFZG+4JYyZPUZ+fHTNSv2ROSoKlFSHx7CA6B26iLGRH4ZhPaOt6D9CNo5sudcd1PJTY7FXNA+aj
WFZOSXDfNVGyv1aDOXUg8wcqAdltq0QYzwRJCwfzzx6ZYxjRc497rMo+Mg6ypCuGfftxrjzr46I/
DeZ8+blyxEe7NwBnRTqQ3ztQjkORjf7BhmmeX+uBgY0l39ZW9lrzkI9xCOQF1zNcecZHdxKlmbXE
dN7/h1lE1+dp4q8/V9ewNUPo9rx5dgzrr3eoVrUaPXPI3Z0Slps+VV3cg9D/cVwIlYQZ2JdijXaK
vKo7Fo0LSb/Lm1e71sODkXTZXSii7E5LcP9Metfcy7broYP54QcFhqTzONmGuG1K7KJrt7LajlZ2
1xe6QxA1aTaj/HDPK0jq5mW3hhLiIYMBTTk2jaxZDJWCLrMRUyxB1BMideplbGvF0U0KeDA/FRsE
h3fR5F08tQbtHmV8430idjyb1nEayng79EZ4zqNEXwMb7e8inogVRozxo98RomKX7j0rRQ/FbJiU
tyQIvioq4HNFd47oTU+PcLHuK1NrdhPAKMKcbXzRiXVeZAmuzDcugDLjn015g8hh1KTPpjsNzvWE
ovRhZqbgQj/ObzpohR5huFDhacxnwbfJysv4C2EViMk2Iku+WtpLU/T4/OoC2u9ciu0JqXZZrKfQ
vTbKKkBz86b5Q8Tkfv0lWO14Dgcma7cJgDDLgx/vTGdU9iQ3YxSsldpYak6ABQAk+iMS+N4xUZru
QLwZAjw12W75FWvon4qAmteosU83H2Nyl0XbStYt3foamX699fJmH6pF8BSobbESxN6P+WQ6J5f8
8NKYg91tOhtKJuKVV0y+IXto7jHkJj/qteQrK2u8wvQlMn/wfCz6HKicM5B/7FzirDVwI9kJ+DY6
9xV8f+FNxdKs0nExqhH2V/Ngo3FJs2bhOxjv5ji5vXoCLfnjkGUY0LDXtbfsUyd9UXepeoo0YHnI
tm/kOEv7ro5NcLab2LkdM6zZB88K3t0e1kc8CrYbXS0u9oCOm5sb4XvV5RCPPCcBH2MqD6SZTmbn
eU/EZLqFG92QIxpPilep/rrDO5K0JjAytyzOhgJvAElarLPTqTzItgwsJ1qXWnEmUvHUF2hHVOxA
/TVbPAI7YDt3IyLF/roQLNqUDFyEPE+eIktuEEGkSfhrPq41OQjCJzws6yRI+GIjsGVrc/KClc1y
ea01Om9uVONPsBzyg/Aq61zbunUeI9B0v35zmMbneckwdFUzXU01TA0Gt/nXeWmovLTxe1t8GTxv
bcw+Ctp8IPLWsu2nJBC388Cm/aexdIZgVZEe/6lNjm5Bhx3iXDFRG5nPlnVZCgZk5dUpJfk0GUgL
Nu2G6HfCFtKKT1XAtCcP3ZBF+GXIMrIKqooQD6Nk3a9cWEV+d5DnyPbrECBET+hZ+Sjq1Jq6yEUG
n83A6PrX35NcTvxl/jYs23AdYTmuppuOXCb+9IYVZYS7sWIVXxQzypY2UaFtXhZ4iwJkeusECnbo
2j3njtMeiCejXzC3OxFKiWohpnMyKd7FF+a3vrBGfGrZv7CcqG+EPqgvUVksZHvgGeGOaGixkVUt
wyIUBMcjUTvjaAZDdb1sqRUsyBs1PU0iSDeJrvUYLyThRnd8h7k3tl965I3iGRT7qT31l2bR5u/+
GDvrHmOgfYLu4kuo5leAcYRW6bUdN/P2JSGeLIG+n8ZntEvAsBsqEToOh7By8oc5L7kqstDcyKoy
NvkZVuouJt5VILysw/AOunwftXnxgEE2GZam/j6Oirb+9d1y/rYe4l1rkwgT3C+hk8b466+6KmvD
IYsZfOmCFidoLX+ZrNq7i9LSPvV51S8a0fZvQxuAH/BdC7ayoz2hkbPBErt/E92QbJ1WD7fCTJt1
HYB0McCXHLT54JBZO8iqLMm2QOjkamz7JtLj7MJ6B0kXlcemxAv5glggdrEDk0tfqsXR08b+WGCW
8dSM4hxU0XRGlCh/cnXxnXxHcytrwRykbIqgPshq2ob9snLtfl/NZ5Y+WzV/Muyt7A3Bja+NtKo3
vqunN8EMOQMD2R67mU9kzdrx7bKp+/oIag+opWyRfR+jyl5HRtxht5DVKE21Uf+NSd+a83upbpEf
I7Z5z3us2MVRTTAlUQlhxCpDjbibh9aNv7M9yJm1O9q3NlJu00KYuX2bV+apysW4L+cO2Svbtcay
/+HGyxv782OqE6MUmmobqslmTfu8EO6Rou561zfeR92vVrlVgKgVSn89xPzgUSNxn/MqsjZsKaJb
q3Ssu3RCeNdGYFHWyIMnZ9GZwEHZAs+mUt0698xwkdXgasYeKTN5QCsqOzk2c7/fmAqLUTzHHVSn
CLUMp44l8f7XP+q/TdW6MFR+zoYKE9YwDO3TEjI2RekYWqS925r3UkNqvm2YZX46DD3qfPAdNRZy
k71IEZe+BTXSr8zMcy9lquebmO09RkpokIos925KJ7RuVCA0uy6ZpluvG6pNgTXzBfpZv+iNsTkU
oUYs3izqHaBrUELJtHa81Nub4PduZKlQo+5ayv4s/bfej7aPcSTW4n94pf3t4deFa+mOZjqGcOfN
+6dXGgu4iT37WL1Hafo9y86E573bIYqsUzhjeSQ+R+hpvELxSKw+2mQpbh39qGGwdT2hRKNmIYvR
NIOIjXLcyAvIwbIDJZs5+uEdRpLW4w+od4fCQBmMAVorTn97hX/LojrUs1TTmKx7YqDgDiCM6gB6
4Ibp9dmWOiZzmx222u11CKiva9WYh/horizQmh2Rga2zS1Wnj7ojzBtpNoQTcXbxVdHsBCK6ELCo
yoMcm6fxdWwK3t9ZiDJod74ybPpIr6H7Oq22aIfyFqS88x6oCfb0DmA8IiQ2m1jxaja++271drOE
uYC6iNY7lypBjFWfOxAbIhycB9kZZI1/LiYP0c25IxtZ4zXeiBm4CPLbdlDn8BAd0VS8mAAif/2Y
2PI5+MscYLGmcQG22rYDCNH4HBlAsjLR0LJ9twaQ42UdEvzCXWAdKb39XJpevxJ1be2Cuar0YLhV
o8luZS+vbtx7iQqPhRCPGUtM2TxaYKd4uX1FDdR+bjXwH05uqkvZ6erYsHg8KhzmXie/C/r+EXei
8iRKYd8KP9SXLcrKX4G5w6gyxtepLkD94Zqyz0K/eKyU6kUO6JSsXljt2Nwh9xgfAn9K1ok3KF+a
cCEH5Hrmrgo3GA9ekbn4xHu8+udL46f3yD7AemQVY+wGQ8GNTBIvndQi7Of33F9kjraqFtV343yA
/vOjrcrM6k4ekEr5uU0O/jhXibr6Ou6jTY9QSmJN8Zdrfb5+aYMKYjupkz1/sG31FMAJeUsM7IXi
csj2ea3Yr32Ebnxtv3UNHLqkUyvUmjzrzS6xA4eyyAK+A1eCwQgiZ7RDr4SaUGfWpcsGNK8TqKGu
W+67gsQfQiEJj4nhYxcN3T+CPleN/YGFRx88u3nz4OhgX/S8fnYhCNxOZuM8AGcz1r2LuFuIG/HD
6FcdNnf4HkVIVyxZuIAwH9qzHDtMOHglleLBWmWsr5EMq/IpWcje6yFvlqYbTXcJG8ejGDRjq/8p
lCL1Tj7Jn3yIrGCkPW2xYr58NMkTPp3/qfrpci2MvlUpdGshz5UyKx/XS7Ecu1ELLI1yu1l3fW5c
RKE1JDj4WGMuDXOb7FULV7+Wfj0uRzN846rk2LwZ425JuLss+rn3ZLSWee0gNq0dXYmQl73OPFqW
isEHnMK4mBzRZECCmFiLgaJWozt5yL0GMQMvTJczmuba1ghz2tvZDBeex7XzQW1a+C2xfv44NbJb
5aRP7bKPRn2NutGT6bjjna1O9VLru3orq/IwZFq76Dsn3XdNMd3JNi0FHqxAepI12V6M7j53ivH2
o6kVEfr5bXTJDNFcRPbd00gV1wmORoRax1dsvb6Tb/QvrqKZ94MWnJrRHl5FaRmgaVBvwiHl51F9
zEwDtfI0pgW4fBiDy2g00nKZ+CcPabN7V1WGh9qPiDaQMtz63TQ86OVoHGf+oeN2WUl8Eg8ocC4g
BRnb5YoDGYWXkxY/6Lwj0OUf79guFw/qkLZrS+v1tayObhzeZWO5lLXriLHUlqavK1sYy4QYfWIJ
CHvZ1cbwTOMQ6h2rvz7bYRNp74Rp9fVedshD0gP73LjCmLWs+mohR8uexlZvg6Qo7zUX8eyyEf1t
bDvayWsBJAEiLb8mCJClyDq+5GmabTP0FHdCzYsnrL/u5ID3UPftm8CulRA1OngdbmPeDo4zEHsa
hzMU2PQEGWBxHaGxkjkosXn8GCGH+UWGi5rVgEw2VYfFcuUQRQiwJh/EMH9nSXXQfETkg5RqYjXe
Pst6Y41aQ4myJgEde/DSrwYCOmVsDd8wKgJYjKXmfTf5yOOkjbXzInVk7nXs65CEZ8617N8tksqS
XXHJsnTc8z5OUax4aWF6YdI3IABY5z8O7lz9aCtSk9s4Ey03INzcRUAu9xWrvqVUDkgrG909FSBm
VOb2OVB5LUvFgGlM7u201I9Fz7c8FT2Kz6g2vk/OTFnSlOGUqoT0TMxEdJNNKsjvZdFo5Tu8IdBH
gZvDpWnbN6i5VpKV7xMg/61XT8VWVhP9phg84GHDWO6m0aw38mQkIZc5PLeXXlGQd/LicS3bgzrc
NZEmnopJ7W6S3hQreRmtsk9qQrjQy3qkA1p0JxNhmbAFveHNxMZ4UdrSoGga7zByf5ftmg92G3y3
NDYYXuPhEMzD9UZRdy6GfWs5qlDF2awtUr4goG8Nq1BQ7OyHt1E0SACUixi/tWUfO+LJUlt7MTT1
9Nr4dYzbUzh+EZEPb73SvxlRtiNN4gPCVP7I4UZGBHTOJTv2YEGae9PnafU99tM7ZeiMu8kPMxjT
YrhkwOaXECa8TRzrs7av0nq7UW9y1npDUK+9KFlU6CeeXaFk3sLQYAhWfKWbOPNRyY/e9EB12WGV
lXLr9ZpyO9jogMV6eZBNH+2ypPZezx/FgvNThxkYynriw7bVYOHQNcVnJwmR7TEV72nMjAREs6tc
3Lzw79jhOAsDCgeZWNosv89OQg/uSFEeI9XoD8agmWe18cUZv5B4lmVbyyZ5SAHaYNMytDekIolg
tywZXFULnvoYwC3QlxgUSRs+odRhn+OuZL6i0/Li4cE3vudlGD4Vql6tnDHF88gdmtthPhR6hLxD
Vu1UL2tuVcfmMJdkpxxWmkaxFJD41rLt07gyGbC9tB4h7WjHSlenQ++mJQY6dfQ4DaTBfcAX30N8
MxrT+96JIFx4SE+Rb/WntQ9i7HoSBL5yEyXaQgCVPtg6wrEajLQOwUqj2ylmc7lWUZU3j2ONOszC
Xpvw7Z6aDAODquAxiURaPZUQBdcYgwVbx7fKp8xAzpJZ3cYthqpemhiJOjmil3M1tG17F6AlvZRV
p+3KGxaY0bWKoqJ7gJcI/mgenE6WeqsX/rdEf/TiSf0CFPz3CIjm21CX3sKvhP2YVHq9yh0ruIP9
l2+iflBvB6UcCPKP6k0ycpMSq0BiBT+fpaXq7QWGbbxT+W9vaWNzgpQnVn41amyyu2+aFvR/8Ggo
VZL8EbGyW8RYIzyX4RisqwKI8B9Opqer2Ep4AtTIco99qe+wWeQBKEzrOSsz46bwxvEy18qm4Jvy
g+wJFHCyUDRjQsRUTZ9s3wQS7SvVjex1tQzNRXTtgcTTq3dDj8qdO21klaxxtO0J6K2nMUuf0KMy
F2mrxEc3r4Ozrmt/MBl2L2GQ5rsCns3aQpjyxc9djbBfoaLKQq/bBUc9aPL7JmMGET7CNnOzXZrV
ATaznFC7lwa923Ux1OpW9vJjQeU+qRLwWVyy71cVMKVnExm9s92bP30upMB0Lc8x2mGjY89oqV19
j+NYDjS5xLIrtsKTj9TiyqnS+gW59BeYSfw+o35Jxtv96kweQK35JAH3ZDsEAqvw+aTAAallYGv8
MgXJ9STL6ZdOVThf/T5FoMKO6nt//qRUD37+JEBw9UtW+S+W4ivf07L76ZNg9e4mxVowlwpQonMy
Xqbo5aFKm80/bPLmWEcuk/XXrDxpNN1ULQJnAJD+HudpM68IFBU+hR0FBsKfbXzQq0x/TvXobfKj
+ozwn/4cGDEI1rp6HEqWPv3oreQguNjYGgO1vp4SNONNZIIqktUZMLlFhc7gxnEJZ1D6Fdokxk5e
EYlIUBZFTJJu7h3D6BxjQXPR2JXfEP0JT3nuZbsgwWeB1RrCH2IKj76b5IsgYkuZhwPs0nTAGSux
HuUIf3hB8617kP0BtiN8dnOStVDjVZSOanIzusGzU7sWgikGu3HV2nqVocxAQucItxR60FytlSza
xXEUgTei6iblgLyma+9k1WwsmKFFox8CZ3xgIn7WHSu7t+Muu4/ZcoDEJJPRFTwLSz/i4Q2z9CB7
QYy0t7++g5rxOfMwZ0JdVxXEaixYQuJTOCuymU3K2unZ4Q3jlgDhZJC9nZgYvRRxrAYz7ei2Fap5
sKqMHxV/K0Q7j0SzNYqLl33VVSe6L6o8vi8xsd47sWhII0YQy120RFWEibe1GirrMS+6V7Xjxdym
RnP2awe1lWLaJ4revU5dP+0mAYwzQBzutTRQ3pgIgZ0sE4cc8OHX06GHNHun5tHp56sVLQxZ17HK
2x57kucReLY8vS6m/KYgi44BF8PKGU6RmWl1TEGfvjg/PtN16/jguJm5lKN8gaCfxux4kNdAE4mk
5rhSnGhYDkQCLzoKc5cC8wWf6e300eQKMDHGgGibbJMHDyuejYm67vVU5Jy1o1laLyomukcff8Vd
bqTovc2lj7b/Vvr1ODtyf1zP/bP06Spx6Iot0Glyrepd3SneNgrCcMkGbZp3adOdlgbJRrRdvvpo
87V2WnWtZqzlabKjM/VyaaZ2t/1os4WDYNqolxvRT9/AgSOPWWuCJ89X98IgjDWJHqXqOnTu0X/P
l1YWtG96Jx7BjwWAcJQ1DRCYVKc8GWVXv//69/23hL9hsEcgrWbBQidsK/t/ShhlFpucUG+CN4Rq
wvjGsne1kT1C8Gq+W067FWOtvau+I5aBbhvnEk39fRVM1hayf37MUb9f5AAHFyCs+JHPBwVZ/5UV
gwSVVb1uTr/+JxufsyaG7QrbILhpGY7pmOJT4MzSVD8MyEq9T+OwitypBiLCwUwKPJ9tu9mxTY4X
ver9aFMHG4tv/OwWemp2b3ZWH6D2ATfXoFiRRoA8lab9mw9ef5GKVL3t0Qx7UMb0bKVq/1ZU3CAd
S5ldGqygTRd+pt+OTUVoczDx184TXvKW62jYJtIjS/IgB4JU6PGtCvN/gGoYzqeJiT/csS1ElC3b
JCtKnvGvySNY9CAxstl+wGLCFEmZH8nP+LORN0V7PqS6nx+9As45Aez9p3ZZlSM+xsq2RORotSYm
Xn/zRT6N+6h+nJu7EHdgNUVowpr9vYG4+SEQ7hvEAWIgtTli0GD7YuOYNb3zEJigywHm/EU2gdYa
9sykE9q0dMqL9Co2TrUTmjvk6IZ7tSh7xDQuIsq5pNLx2/SrFtWW+QR5EcUrgwXwCf8gLwLDbDzF
WMfJTlG38dorelMmSg4JMUKWnMAY4vkgS01t5gtkltv1p44sRat9IQdaPCpLXUNItmoLGzm9eFoG
Rtg92ok1nvhC7tu0Q91rPpTDG4yp+OHabxEaZZFcH2UfIBY9y5pjnuB5Y5UNWq5+oOHZYKjHRCt/
lGSbPMRz76fBsk321o1p74WPOk0/+cVBdVuCD2NyJ7SiIC7+n4PsnBwE7ze5ORYHWf/oViMkjUka
DCRpXfx2lUnZGPObV5sPKviVSGvTkzO/h4HRxLdTk53762sYkPwGs9YWnMLcO7v5IMGZkUkEVSEv
0pWpeifajeyTo8J0qvaoro4sVOZ3+X/7VK0b96Fn/vjUKB3UpTMIIBvpNKGgi0FjguTeWw3iB1Za
4Z4hbjpnWe31UXnTe6L4BgIMx27Qs3OaNV/wFzZOqMqbJ1myPJMdIC4ZVlmYbBMnQDiyI2Kfj41E
Xa5l9eMgz6jQdf1oUkk+LFotRial6ZVbgECIsemZswlUS7mVbR+HwPKDpV+EyQ3R4/iAhhcOgHNJ
HmrFG/OFLJK1SjZoo56jNkiOkZ+hgOUU2drhNqyqqKjWKTIbqEqgB02Qa4D41v7hlzn6GX2XPdQN
cet+1NX1tVq37Z2LbZBumF6+FFlF6KUsOvzoGBy4fXvKoulI8Ce59cnhIXsqnIXXmMbLMOjWuhX1
tJXVHHPAhTmN8bkMav+5YsWiuYn5kkxjB2H5L2dZ3SWFJMNys4mIC+j1V57mmxFw34tn5dU279n+
5HlQoGgZ3ssBKL2NCzvwrMsQut1BFDkSwoNbfAUNOl/AKRRnlQGcOiAspF/a0ZwWsgOo2B2Rkuap
8/wCdRkEZeMM9Hro6DdygCjRpFYIunQOfqrFMk49s3vsXTatHhpt7JyrzUzC+TKsEE4EZBVDYGPJ
bOy8UDefzRpo1twdOTFobov9StpX1toJxHAzg4vhfSE9pwTKoZSKc4O6ymzEsyQxwy/ifVAXKbxc
tzkMuf+DsKEP3TfyCcUdHmjjqSpL0lNAMN9qc1prYaOc0VsY70eXuFIBhnQXZ/pwr6OyeNeaR9kn
WyrNLkAnBdZSVold3Jmmad3gqRjs69AwNrGq5a9jVm/kd2ENbbcMmqk+pUlJCm8U4vr1IsS8yrI8
e9MMHmpcedT9EAzlg8DwSZ6ZaTESaIWAk1ADVFJM3127wxi8w9W43gjdQ2Svd9DoNPDqOKtJmS2t
CmEEpUPyMjPRNq1LeHKQW0v3WhhlASeha+HPrlH9/xnz94/gOlndVvOy4OMjFF8X//Ba1v/+VsaZ
ylABuZq2Ybmf38pC+I2bWu3wZJqTc46T9ox9R/mmtfhjdmi0bGU1Q7bDqnQCZhWZwWXfEoIc+5WX
+0oX8/XYxTJDEA+SoBIBif9PSTFtl1XGGG1l6dpbWv+QmkSm5K/b1nllRVrSsjHIBUJkfN7zsHeo
ywIM9aNZ9QhvorqrVoa2s03EOGXpo839L21ynJufcQ1djEpKVgrNmGQfEpy+6aaSyGPiejedXuzH
bIqMrTZ49mZsefNc67jTbNAzRhNlSN66tklWRl3ZN6WLoKioHyJbSViVWdk+DMKU6ZlqNHbfcF/U
LlCZDEh/4Tc5ighAujYcnMxktfIebSAtLwWwyk1XO5V1SoasRGsuLF70lvVHHTT4P87VsMhXvuFV
j346mXc8f6z5ZoDOaOO8lLs4bgbs9JzYS7YBSk7nnizv0faGjayNceueZalqHRWVMfz0Yhv56YVs
VKz0DQUtb/8xWJ5PlGqjzqdex8pzk5a3sWzsBlzHQ9+AJWto3tYP1ZK1Sl+8EAK2QQIUyY38SyLX
vSdzaRK8DbunrsmI8PIXWfgVLOGUDyhuZbZ4K9LwSxBN6e/hFL2ZVW6y7B88fqAOCFDMIR/nASHv
iadQlEx1vQtkbl4uXYtyDaWPMXdWG9t6aRr8Iz4WVpXWFt7yYymFQimeC7DjtlNrphsnnMo963Hn
kTTxnWGExpdCeDGKib5xMoygOPllzUto7miD6VTwYD25aubv7bDqNmXPhFNHv8t+Us/BekqwpDcb
dfZm8Pq1wfL/lCSsK3rNLb7obvQCy6tD1k8XNyRylZVs51tfRtgDv85aqtu+teutXbjKa4B4jRyQ
4B+11nujukFfPXrMQgI08wVV36yWzjg5t7CHjXNddKRk5o7WI+GLkpVyp3u1d5jStFxZqXAvUQ/D
BV3S57rKa+TLCv9JsDcofG186Wy7OI6ViX7SmI0v0DzCTRMaGYh8esP/x955LceNbGv6VXb0PfbA
m4g55wKmDKqKRqRItm4QokTCe4+nnw+guimx9+meuZ9odQZssQqVlblyrd9UCKsKWD9dbWcbOE+G
WjyisjRdNdgmsCThqjRelv0cCogh9fHy2CV96ojY35y2mwwr9Hqk2+6FdhRujAIn2e0Pw3s5GlY0
uNtNmC5mbheY+hFJs/bSJGizLPMCsKNdV01xonx+38Un6sduXQXNidTSz7vb2bgh5bDd263uSnEd
ktLNqT1aKoV/LQr8OBy0H5tMfcPqT10HvgSNW/D+cm67Qwg0T0l1EUzIMS2CQHuqp7ZBsgPBOYCq
pOxTCjSDrB+zcpWmCyoRXykjOVVzoN2li/np7Xhm6WTdQBKb3RTcEk2/bMdbQhInbxEEgLSU3eRd
1dnRCjURZuxa8shUr/WlHq/AyeIHkSCrO/QAaxDn9YyiM/y3TfxqDH/bDyjG7LHdRCOHSRYxHPVS
zMhYtjVWPW/H6lq/xOIi+D+Ba9ZjoXQ7A2kPGCwIX0G5DUn83IzhJyMJ4pdhrPc4FZeRXeXPOQbh
iV3116yMtcgu0wRFi3B5aefgWm/M8Rn3ne9LU0q/y4s6oQqGwN1E2ttGJR6Z3cAwkBTMWEFAYLOY
h8QAPc3BJMm1bm4XbVut0uEVZZq5sx0TGigzthDxGvn2GlQQ4j36na/b6ff7zBHrsShaSm8I8sm2
kDmHa5qGnqDX6hVrXBE2qyQdCyvpL+C2kInTovZOiIiVzaUZvqAUdx2EoBVtwQ2LYXhjN8UrqWlj
Nm0spjDMpVO0gPxZ+U/djDWFruSlPTSTAQCNhmQfNJEKzzorTAhEILPKvPwNCmqDH0btk7T6s22N
tTKJ+zC/YBAvnLZD26V6hChkgM6p+36tEeE8KGnRIUsazZXlObyW827BvUqfcabL1EuXiIMnW2Vx
jy+WDPdWCZ+VCQhMSwxtD2nlpsj6fCundFXgk9TPVoz44fZKTSj9eKVyNWhVdEHe60KjXUhtlVoc
Xcx1JyMMveTjkiHsNtbxrjWE1ReBM0amJvAQ8ed0QEKSNUm6Axv5eVq3EqnOz2HVdIcSB8K3rejP
Yx/OlmE7eiJUftABom+RG4V9s25Guij6gkaz7W6NppiF7r1dhLKhJmO0waVmqktOKVXxzYD0ZmYq
2SOQH9k31b51ZR2qM3oZKINFZAegq+U3Zqbgw7qeQA+tckerN/06jKyHJuudTFcnPFKgSBTjMO+2
XXBfR5zktHu8fRLKxRDAMtS3e/xcedRE32XcBl8wbY+dvFwFygSl2RVZXJyR5QXLjOzuvl7C4Vay
ltmJItjrYkbxQVkzTOGaa+rGWD2aRfP4fmjbMutRdePVzVDE8EdKc/OMI7nJoh/eHEpzmiOvu9ux
rVkqIhcbziEWkSbifCgG3TYkwByJehhCuhVSCtv+su5PbQiKadtnFv9jP8ybR1Us0PwqxCcR/HDe
iMUrC0REOwuN9RJAgyhV9U9ghfVdZFbxSTfy8NKba8FJ6JrPfVmgfoGy70v/nGVp+VrIYEibRjY/
Cwx7AAey7hKOjeyXRp7us7qvP7HqROIjr7PnAcPN7S5pqK7DmdEK4F7gMLTu/z7zJ2u/0pOoEqqW
IYukhS1NU0S60685L3KU0WCKVfBNK1f5g0UJTzm5Pjgwr3Ibts95unhPWo/MdYLBupPGl1nGGk9q
oRULmhRf9/J0xAkJy786UIjIyqs4adpjb7mKUcX7vCqjT1HxKUu761IJVV8UNMUnW4ChS1llTjz0
IGBUSBmsmlS3FGdUv6ZMZOjg5WDQovG56x8lVVDdbka/jbxdt4d+QjpZaaDUdBG2FpKvr+AbQ4Q9
haD0kywhrlUoT8kLyFnlZik/Y0ZngfRBwVimvolzlFmcRSmQ9nnTfxasBaOikAImXHvtQDU1dyBW
CicjuSPpgaq3PLbX2owTVzBAR4pRkT4JokHJHYVUu8CndZeDTHXHAH8qM8qcQJPKHVQ3cTcGmbJb
tG+9KhfHgVSLZ5AfdzSETHdkwCfHaCpib60/BkucHeDigpVZwA2lWmkj0QuhEw81IeYttyU1nlRD
wzmv7UmMl7sR0ehEwL1xjpjzofeiKSKnhgeOSfAA3lW7WTFlO41GSvdpV7sigmw4P6AlI4zy17RE
sm/Qi9orwqCwBaHO3TyUq08JaEAgBfIFEWv50sEFS6W4x5EhclC4mXwAx9YJB0OEz1uIZNQMo7sU
0qSTTTIpR3zdACHWzREdPhc9TIr5SXdc0LFHrKGy9YmMQbL033KxVs7AZ57DSNkbETGTXpdJYQfD
XPtkw8MuzM+5oj5Mia74YScabqoh30vUEjqJZHV4R+otNZZ7VnX5GTJ/fq4ZpOcI0dceRkaTBNVd
pFb3mtblvhZTqg7UE+nra2Sx9CfG3mNkYu6O77gZFZdS0ZPHRsj2kjGOmFrFrVNSjrxVAdMNjWpn
kQH6oYowgMNBD6ZsYg/D0F163V+AQXirmucOU99Ln5nLJSoBqAgGVXEobOcqwGVWhLm2MyZV86s6
eSjzYLwEM0nZFM0MU2qCQz/LtybrUZsh2TwiW4ootDzdSUnTX22NbKCcONUFFnxRA+iqFpWTMrdA
5RTjXFGNvR5BorizHiHfb2BDC9jWGYPF7sRLWJvaAzRN24yiU00W2xdyYTrO1vB7Dn/8osoT2GiF
r1EB4OrICsbCrOgBN4KfdIcGgYRgMeX9RCTr5rLhxILyTRxrT45lppd5mi5ikd90cBdxpwdfC0ke
eYxZ6dy06DFCzyOPhIW1z0KjdBFRdvUp/KrLyvAPw5r0a86AUQ0qgKJJGmBwKAp/IV2SWbPKFD7a
9xx5LR8FQP0EfsTF1TzBIihDnQnrkMAuYKnaJA8DfLgzDLZlE76gZjp/P8ha0i+L/+3d4BKOYKtl
SZQ+PzLJJyDn8kD3/m4RE6PC0TfYSZcvgxmtFJq5cxfVSm09QTfEnMxXRUi/9V03nfvRWo6lau5r
0SCCJol1IFKZ/ECIgD91sbGTohqV8wVtw36InkAkiVftEl2lrSEBNRjiS97L2b7HF0LztsU4xomP
QhkHtlwl93Ff3zGmWl5YjTn+Wpm2b0TlMc6wHUxUNMRUPUXDbE13J73V87iQxOlrXfSkcDjmeSs7
kSYOzhxKDc5RBqSWdbfR9cxrR+MUQkTChSC38wlvQmQjX60ujvZa3P0uFwtCf1X5qTRVy5dDyR9j
4Q6lquQhpQ/Zkmk95yXSdcrciydQIuqhCBnOSiFL9logN6ck9JoVZdv3r9qsXtM74WQ1mTePqJk2
QdqfZbHrQHhaWAiI1amr++6S5ZgD62HZO6jnpnYqmjFZC+kGKX+BakKMb2Y7L69///1Lf5lj6Ylr
fwSdrsqGYX6YY0t0O41aC4vvhSFON0NjVZg9BeroUGW4ayOZIL0ixyuvvbOqy+hWM5N/4MdIvyag
tj6oGRpEcfJomCJ9xMajzVcYVmMV3wHiyY/lDMIQNyVjEKCodYZAGgIaP6pqXhXwZNVBq15xkjH2
ETEezkHpWRLT1E/BnfTxMMOjZ7b7+8ck/+VnshZLAXXwW1GoQX4snEqC0U7wZJfvUpl9wwatOwN3
yJBjy0NgnUirbNVcOW0uICP2LFnCYzRLk0cOGLzwWJq7WJOfUfLvLxPusmipzMIpg4SfzIXojuMg
n5cRH82/f9vSh9wejxapbhEmpSlL1lo8/IBnkFLWXwCBjO9xw+9DTLWvVj/KLk59qGoEYX0sDB1M
ydI9aJFHtvuI2rjypTSnI3MdLFiM+5i1q/FKGCqbdKXlt8ac2YmJmD/q/45EtyJ2NKX7uJZEb47K
A4JKotu14UkyEWsI8PzT29zFcEQ/TuHSuqQazf1okhwbuwxhkhyDTdyMVl3s7DEQpmJnjMgXRxR3
TzV4S68OAqRLwng4G/pMAYS6KxxfPDz7MmntOpmfC5ViYASF0EmFuffmcDJ2pWZGLNzKwW2ToYY+
OFu7sFd2Uak1t8rY5ZDyM8ObMLraBaqaMIVbhHdaOJIOWzoIYkrtNmrYOUFFpGclX2HSRW39LKiq
dqkzAjJBwO9WMnHarOG/20YSzySPgnu4ZdZxVOPXnkAJms8WbE7zEc3a6lC1HfBb0hR7pljJR3Q2
RmX3m6jgg4uihtIMGFGVXXTU1+KUyvoUu8gYS8ZIPbZjOHkjml+OpWvFnYWM+cEa+hcN7cGcKECW
DhIMspuqJbS7BrHDgkgEaOoH89mSq/QQ1aNkz4MaL6QXCkerM2fGK/xGMQR8WGvEH0fRigqbVL9w
GxdPhUrFH+sGKT9hUEkwVUhuOL6izp3ftaWqH9ShXZyOnK2oSTcowq++QNDvyqVr/2Gm+sCgeevK
KnoSBvlqC526DwyqXgwsfpdG8F1v4ojwYyjs1BCsXQpkZyeJcU+VdhiudF0brtRQwhAzCU9lBmee
sWU3qcPdsDr0QfW7z/lS/v6XJv+K/dreHQl0GD6STPHeUD+QOyVRzpq8rpKXCTNFXDCw6R3F8pZ+
UmLzPo8H2cB4rKJ04lSkW3eZ1NrKCDh5U96vFoSskhkfDiXbKZLe7sAokOmLu/y2FAvLE5dI3i3r
8qRIx5ivP1M8NdewzSujx44h5x8+zl/GO4PigmYBOJB02fiLwIwij8uSTmP6Msb9NbBh6U6ygLs3
IIydgJnSnfsmu+lQQwMnMTiSPMNIk0zJ6TQGbEHB1bttpfLLZPYgaFNDAQSZDHfGeG+V5vMcztV9
SM3/n8Ai1sdohgevyFRiFMW0VAaSX1eMuhS3eYtlwYsQInyzIKk4lsbnLksIFZAv3emTPNmREJRH
ODuUh4DF3qE2fGNkll9IunbcFlODqFyEdgKvVxzlEbessme9I+FPYYegK41ubC+KVB0TEod7yQxX
wRKINSimWX4zLqKtBO0ea6BvM0ix35XUBLjSNZckD5o9ueH0Ph8a0mYMpl0/Pf79N/cBwbZ1RFNl
8WaKmgzW1fqAl1nyHuWEKU1ezFxuPSvVQ2bwANp3a94qcZWe9EnSPbhSL7OAUVQ/+cLcaqd8ajzY
SwgQj9FFmcTmrOVRhb619GRgXH+jmMIRx8JB6NQHyL64QULWcEEvxnbdZoNDUgXtkySsr5Yi+NKL
PWN0wKIKnuvnAF7PqenRIv/7z0r/+cv3Df6HoEU26aS6pH8YE5ox11ozLIqXTNNEFyTteAUb2MJo
ewiNY0yYeZ3HqQtOprhYS3indtFrUC+yk4qytstUK7xsTWmR2kW5B7EHDWQldKuk79NbRt7gWJnt
71gwT2eBdK/Z5V4sNFcYKk8IVZAehd14pfLeblQEh2L61sFSQzztM0G9mSj3XaXF77FxZJ7OcLPE
xwFVg8JSbK0yobuKyuda772AGr2SqtIJU3Kw/N0gorSLS1gPbqaAHl8ZTI3kvQ5BmEROj2mI3YbF
WvxgibV80vLCnlVdwNQkRyoFgs41sg/FuVtVj8LcqrGwRxAcLA1vTOuFB2HOapcSxTX4xfJKnu67
bokPLDlD8vQ6pO68qHAZHjIHILjsLMpnQkIgnu340uv9yaobvHyYfBADtykqptcZYbS9AGj1EhxP
7HzV4de1BqviurgiZrdOpl7GJ4pYpd2lqnaQomDyZ3N+neJepupQSH6wOroGcvES9TVSF+QxbUwD
pnOFS0dQ40vZoe03MbLvNKIuKHIkPETEfdZUqKqtGbhhMGysZ07T0CAqlmQPutrgabk68MomOTcw
Q3BjpFMbze1FHV4p0HfXGcGQjYzIEa23ca8GTfoA0N8PGnLE5fxsZkJ4ZgSvd1OIqncDtM5OZrQj
yI2LJ21tYEjbOLRW5zContEoemnggR+kUrtC2Fn9pPb9dDBQUx3Rpb2WYyCVk5Z/K/rmouqo0ndm
eDPis3WDWKrTSvknnCPKVyNkatevyO0bj4W06PZM6eFUiPLVpEny3SxF+9ms0puRNSaaZ3N3YFgi
vz1GIxZCEUxa8HoHPSb1jzwpsUWVW15CZHIC8T5fwp5U1WJa7U2I/9k/RPTGX1YVhi5pisZkaFgS
eMMP4/CAMyW9Tu1fdOxjnDSaieJyeFmm1TOGEgFdm2ZNh2x3Ml7ulZ2ECJ7oUuhGGDPu9Xj5lk+x
ts9SBOcTDeHxL2Q9DBuZLOuYJmuGipUT0/kZh0jIIEjhMcSFF7gZdqoXI+4vgW7LCjTpcJxNVwpn
5PvzcT6L7Zc0Kw4KoM9PSASUGAgW/QUNEm2XlNLrppoDa2SPd4ly1CZqQMiXpb/n7ZC5UMeYRfqI
ZQh/a8xjbQcnRt5DHoAbGsblaURUK139Pou26e/6RJacZbjPqXyhuzYlnlggoRQtxctkgjTSp6Hb
hwEFpXTtwkETXw3JMF9iXbvplqp5W8P8r19U49pNRe5biawYYLDuw+5/35c5//73es+f1/x6x39f
4m9UJMvX7m+v2r+UV1/zl/bjRb+8Mn/9x7tzv3Zff9nxii7u5tv+pZk/vbR91v2hfrde+X978l8v
26vcz9XLf/329XseF27cdk38rfvtx6kVl080ILPi/FNfb/0LP06vH+G/fnvEtwDlvP9wz8vXtvuv
3wRJVP8taisGVVv19rBE+u1fKAVupySJU4ZFptZap13tt38VZdNFiPRp/xYlRdUt/hNVldj0t3+1
2Jaup8R/WxbaDSKSWyLTlyT/9sfH/yH+9/a9/WcxwPW39M460NaJnhUeBoUSZkuqpfAWfpZZkxa5
RbCaGqVSP0WdY8Duq4VdMaFzcSPm/zDlbpJgf/fXPiwoUa0SKypO41VwYexGwP0BIdUys4NbkrwN
TJLHMj2FF2Vf3seVrT5VXvwS7uOjulvnntIxneg8PkjnyTWOIi5kDtY1C6nA0itPP32JP57TzyKJ
ki7+Gg7yaCSTGZaIXFER5ftLAWGWWgm4ripdjJZSYlUvrV+sjTXiVorYldH6A4tjoFYyHLLi3sCE
5Sjk85DZfa01fieNjb9tJaEF6WpqUHqUNSjMKp67ch9D8FgbDJCxgVTFL5snFrHn5CtYjDh5UmGr
t/poFcGo25I+V24NXoMKNbZTQV0PuwWPFTT8a+B+a2O2EWSCYhkSj/AWV8HMLHwmTfTKY+pG/rY/
tF2JrhW7lTjcFJShdmkol76uxctWa0M6U6j99wbsf+PjC6bvwqW8Iqqo/a3JG4oMYC0O74caKYa0
vBgS0bEyWa40NZWPmXnl90aV8Vz6CvfYCYx6vP5JzRjlQ1GjJrUEpY+DA7Km+tZuB8SiqPxFHWIH
9YPZIRwJ9sowgEital8d1MoXkujHlrVubbttg4OctNrOkWrP8U6BRQ1yAat7mlW705cmgdKgGFNb
FsTGDxAOp/6u9tlP+6WaWV42BY91Vh8IlOT9IKWdnzdd52OjdRHjLththzp8VjLbZF0ByThG+7Nu
yQakr+aQMEqve9uhrXnflerkSRshRAr1yo9cP7+2NkkXTgtYDD759q2YTXg22jzeb593+5TbFgAK
6nDbprjm+fMlIeH2xyeUsaz+8bFZbzQZehD9d+hFFKPrtvHNCRWqnz7s9hgkNcsO/By8WehbXxCV
1t+2YgCK+wFCujnV4c4ytIftXIbLyLFljhzkVuVbawWHYAxH4CLjT1voZOzMvnx422XRW/jzXl57
ArFW5W9bW++gsCcfRrWFzsjx7RDfOEYzFn0+tLAcs2t5Kv06QIvRkaKO9VI7AGEKiag7q9bQrutS
V4jqGCpQP40YgxhshvC8vXgBeTFZ8eQj+TL5I6ijtCwW4in+1tZth/U9v20t/W2uYSvwU3+toPRk
MHDoxW1JGg5HqMv2btAl5S392WggwHyLlc3bsaBV+MWVmMHihNn5gclQkZf0nG13a6b1xPvuh0sy
tUrtBq95Vy35vkTsPP0wTzEzAItLwcsq96yoSWOvZ5d168NuEcwUlq0Wg9JkoPiH6pWtKAHVw+0W
XVoMr8r6p/eX37a6Ni4OGHu9XdVEYMhGKv9Oo/K8xpZf/rw229Z2bMbvM7OLBkcQVOaBKK4XLoiX
2VptkbLeTv90ZSe+CIMAxG4drtIZxYZta1KTqnnaNueQeBVhE85vDZWdrxFThteGgsnq5s8T2931
+8H3V9uuWSUZ7KzAjG978umfjx8WlMTPTv7Uk886kncUyUGNfMOhtg5RUl5bhxEY07i9dyOkf2yf
d2uo6KR7KxRPb2dVqr0ZPKl11Hs7H8mmB5KJPPRUeHqinIPZ8LT1Rd6u3a7a9ktJ/vHK2+52Yjv2
9nI/3VMg47efx+yERZCxV0Rhh/46P7L/9DLvxwCiQcKSm+475dXKVSzSoGs3NUdthLJhfN32IMuW
vrj21wyqjrsdGyU697b13nw8lk9MKrqmxHuBp5ELQsgTWO8rluh1Xj/8f7x3u+39TLnd976/bX38
U+s7fD8W9ioscR7DLFOQEeVX0s0V2UcmXCWSPGOqsoMAuEENYljx6zS3NeM669UoQBlw5KaKtLRI
F4UBky6lMDsLQEFb7Cg3jmrTM1DQmMCWlSRHCWIdjd8b0Rh+3t1OFHH90sZV5c3r36H8k1A/huyW
rNNcQb5Y9LpR7pFv6Ru3X/vw1sjrBP2++9OxddZrUJJhvMrWbm8EoleoPGQk/CW3n2vZabUF/2ck
8MEXo5DeI4XVdGv2fcClXDzDOM72sW5MdsHcIrIeFaBkqtcqlfa3vznwa/eN7RdUq2XqTriD2eZk
lR7lBhFMR+pR5jYORRx3ntzhmxus8+WQt9Qats0IeQt/a4hqAazp4QKZvdxNpHYO1fBtezYayj3l
oUTg/NjKV9n6RLanpK/zXWq01/Cykn3YthrC/dprnyCo2MeURybza91G4W5cV7NpOx8sbImkMvTV
8HOU8ONt1whrWsMTy+hRcUco51NcDutim2Nrd6DAkEFzxagLy7+FvLp8HiWmkBbMgUuwdKtL1gNy
KzczXqDg8U4Y0qb+0Ob6nsLHkdqW7AP5kd6aRe3RLtDTw9DNBxU176sKG45IXu4xqh12yZz7w1h9
iiUCHPCEjUv+CsWDwrhFeL9y5G6SSHVreGWuzTrY+lY+/dh9O4H9h8MaM0VvNUD2bm3eesC2GWNw
Bo54HJw46phkDeHKiEix4DDeuE2kntFEsBxDhmUHXP84mGN43U1g7WG0Ey/LxK16bwBKzKY9YhED
E2ouvbaTmHvyOsltjbTN0lb8Y7dQBmm/6Oa+KNXv1STdFJky+KkpDP62VUO1seF7N+5aHPFzPgGe
OwvfzE/7lshgl7wdTq2ofTtnMnQMWpPt3w9tN769BiV2QjJIGhbpqlKDG8bcUq9NBhJscbbNXk16
vFmGzjXUnohIROqAm9arqpRoY7to25rWmWvbej+xXfd2C85P37OEpOd2zKjr1btARb2mYCRYG3Ep
VB7fuklnl2xpwa+AmK3zt2N40XC6as6YHGvH7dB2MgrHfg3tOr8UUkA8NW8v6/H6JTHpNWNgHote
u0EAVt3RU5jS5QgBy2DcjzrAO+ftWNe8hGbYeHJFZL4d0vCOBfNiJeiQcdf7iffd8Zr8mgVYIvOG
yR5GDyMiOoAEY4a883CV7cNk1ykn0KgaypmPxQuOM5eVWcDsuAfCcA+r35Y+CR61k8h2h/wTEL5o
2ncJag62HFBgIzx35+YTRkDkH9ZVUuImoT8PD738FbNCsGT7zPQww43SBzW5lpI9et25cCqTayPZ
dzK/mb0hncwBQzVyn8UZvdQafMB0XhIbLE0enDpSx5aja7ch/A7LDeNjmh/TGemQaYcT4rDT/eJs
OjB7EATrvi2hW3v5Kzigptv3kWMIX5rS1vj8dx3MtyTBMPV6xvY+fZSR18eG3kWSA1/sZ0mwVRy9
5XuSNFFuozmIy3liK7LTCTuQ0ypIHnGn58e+8kJQTGhJq9cmCOXPTXLTis/ZRdxV9hkEzFfTTq4m
GzQwzknO4iu+5iRf5nPrJq/zTvkK9gUBRle40RiJCnv6Yu0nxzzK36XbwhuP6ZPoVg81sI7pgB5K
dK0chkNnF3Z8Y3jkafUbFp3YXhzx+rtIh+o5ZmHZXUn4R1deCpgn3gUY/I62flYGt4KXRITduaVg
B+4zhaPr4qjtFiyUHNVLb4Wr8GX+Hj1Ur4DHzlCTIPd4+VOB0yLLbLQ8XO1Kvm+fVPcFzerTsf+C
9cxix/tlHzu8YeIQv7zxFbKU+wqZZNUD8laWTFmgmWywlshN1E9dcoijT7g9yNRFm51eH4KdJZl2
lu8pHtiW4eh3C1myzhG/q8jNRc78ewjQTPR0xV1md8ptPM3H/oDHCWIgkwGtyCOux483aZ1F8iqp
s8XmS3M6G7d4od8WR90p7vTJNwcPy9yjNLpC8Ii0TxnuASEyQi50js/9bgGzfLBuZRef0930BbOr
9rt8xvEub93UOoSxW03ufJelrm7tuunQQcEOjtSOS/0TLNDiqwKNctn93uVugtF7eqjKK5gZ33C3
rxbPi5hJ1/9B083PxncDP8jRQYMwJSEpngJCYcCi1xIG0w/17JyQV6ACdpJ2lVs+at8j5kEUO2Hw
W2dMrUUXMbnCmQMn+2Lh66isJ9WTqh6GL/O9VZ1lKLBnYq/b7Asi0/BPTVt8tgoHG8SvIr2yRpXG
IfrZYy+MVk14xDk30Z0I/1wkHyVWyrb8WEBKd1d37wf9ebgFVPtUH6dLLtrVaFfUBRKwTpRz3PFu
0G2I0P330GleLH4+kofYPL6wkwTwbKeqe94hL5+NLPod6aL42N7PzjR5Vn4ASRe/QKD+KnzLblSv
dFik3ctP4ff0vqYsVJIscHSbAvpV+lg/lifxdjU92UVeD8/PJrd9yCAcPGVH9eph/qTdCQflJnkp
atsIHaW2NVd8JeWn+9Ou9OqOrPu++dzth1v5AE4OzK/dPMiRO3xldYyBqjvZqic8rQJGu8Dt7N7t
7+MRSLstOawKktkmh1tLOOsBsDnS6RHx/5Ifm8bGODtBkS62xXPoMqY+qpIPzPSuRHtWdwDEgqSz
ZVa/oy3b8g4141vrd/yhHyZPd5dD+iXf405VObF5rSDcSNXNYdB0Q79oHapJKH/b5ZmfW7IjSQcY
myQZ/RA6n42fq0dKAqV5TJKT/XJFdcecdtp+uv0WHMIzK89DcVj4oWapY950B/E4rgD3HdwRsJ7k
vUXLlt36jmd6hGcIb9kFCVvQU8NDzGcY3AyjX37WN9ZTLSJVAXwCAeAd6XGELQo8jq8Q4tAcwGXI
s5Pe2Yde6tT75PcRBMRn1l6JgKKKU1g77VEanJK+h8j22XTDY30OdrmvPyBzY+4xHzpMqXNt5A6w
jWpXHRTmFDQ1XcMJSUcGTp94L/M1ijZf1Zv0c3gJ99FzgezoFR6jAPr+nBfNgoLiGnMR/zFs5EPW
HUge+YjrNvtICa4kk8CmW1cqQcl6XV3XRv04KnbcUkoDKPeEAAmx9YGEvWwrVYU1KBkwf1hv2bbC
dUGybY0aMpuHt01LxPgtyWCJq22yj9drcEEjYP+f71bSmiimlVmUdPi8lwCP065Ejtl4jcrCYEEV
Wb1Pve5HkzRi7wtKhh3AurWdaNvqi1BSQhJq1COsEcn+cFl2EQpcx5bMlTkKlBEWlZFy25xEco+t
VuGorqutihI0AedYU0EMzWHyI2qFoNoK8Hu6Qg4i2fYDg1MGfII5TecD9EzCabBspEJNUkXbVhet
i4L3/YakIwVNEG6DCpw9wxlIlnIEGtfGiAlrt633Y5I1IAPV9PguDG4s0fl1ynoOyxNWunUhYcmJ
iv4+CK/DlT9gbnwCvZCOSdS0+36NpbemS7WrGv3t3bhmF96bcF0Kvu9S6eIpDXiUr+uRaV21bVto
BjHkvh9UdewOoZEha7uuAnVsI0V1UQ9bOrhbU4Lblr5mgyHyiAAaAOTr0l0mKgFWGKSm8DBOnbli
mgj6qj41oiTtVIXxuH+Y6nk8jvG4E7TJ2r8nkESzwB441dcfY9zndlx3i5/DxnAUTLoc2apZrstE
njCh3UnDzmzbFcd4wE1Ru7UG2IsrgQJVv5GYbZHuq8bEtUilI1AHmHxLmpS9EpuHEMADaBdVe1wl
dL0hm+DdJmu+Tk0VFL3QM3BNLBO5g2/uvXk/NgzijF/FGc/K3JcG1PlszK9md1bre7FtrwxWPQqm
b4dhTcRtKbq1CuJow8Cot6aT1XbNIr0lj9+TybI8fNGAoduiUK484An4ytydWPtGjKz1M8pdFr8R
iia7slUe4WhKrNxoxDyxC3HsvbbRJW9Lq25f8Na874JCi/mQLAxFYvLt65XWpb0wGxILo9rSnGoe
Mf2iUkoXXJPOb82aZtWqhoNhKLm5hfaKUneBIywSGbotw5rISeO/7ZuIUL5VSP9/Me4finGGvlaU
/udanIOsRfP1e/lzMe7tnj9rcfK/RRV0D5qcOujCFRLyRy1OtP4tMnIYUHxlTbFE/tIfxTiqdJKi
U4hTREs0ZRFQ9o9inKJTjJNkdJEMWCYU5az/l2Icb+NjOc4wTWMt71Ev0FQQVL+W40RQM2KAmsYp
ayLmwj+Tj1tab0sRvh3bcpPJW95x2/7P53DJXdxmnuu37OT7622Xv6cccVkYd+Fo3SA/iZYAQ/lt
NBgdRCfyU+lWVWrbFgwEvlvOdjBeR9etqYC5ADjeLmqKBJWT7fB2FQv1H1e9H3u78n1/23pvJgES
XoNlwdAD1n4//uGvjmqCBvf76W3rwzVv7wwhZtHOrQkLyPU9b9cUUvuIsLvlCVl3/D/snceW28iS
hp8IfeCR2NIXyfJVMr3BkRnBe4+nny+TfUWpWlc6s5+FoASIIgiXGRnxm8pr8MCWEUMhsxY62HAd
lcyAd1ltVQvPbX9aT2WuQ32CbvLK0ByAUvKv1aZskD3hi2pfd1SranHd87K7/MMfDvCrj99sCwtZ
jUjd24hJd+/q1c31m1TL8iEw6jUcLhmJTCrUuOZZVdb3umoia8pkUIY5amMvMSmL38KDkJfsehff
3NTLtVT3X4TmAjfDoxzpVswsLzl/mXIBbw/JdPLibRKFdPPqISxzCDeNUZHgkKkatU21Ln+nHmnT
0SwkNYw79Zz+UErIDeNUW6QW1M7Z6MLXizFk/OFvVROTvwfSXeNOrV0ffrV6+VL5A1E1RRz2TuV8
7dgEmH3NAcejMdz02aciTvoj+tlQRnIyUrwTLOCvEH7Llu2Jbj1rVrmODepmXplFzUE1u7kjaIZc
akS404KRJsqWg6ta9O3Uoy84Nhgz9PHBE8xL5Yfx9z30NNibRaPvG1lrCmSFCUM3qaP6fd1qSmub
ucXHawbPVSU2mdCzZC5PJfTUp8iuoErAMC/kHiJMwJQW9mFy5MtERpcltsXDHtHig8pHqhRxCFIN
D0oZYl2aVvw4OTOvB04uYEhlglqlJ3PVJItE4FWThnZyFFV9B+tg/VadWAGXl75Cnp5weoLjDKTq
ugTnvS5Mz8whFYVIUibuIbFnX99efz7gHW9j1joZOPlAV/L0kU6jbC1X1QLdgn9aaV7fCjxOdo7M
Ynaq9AyXmfmjLi9KntvdbpnbR3UVEhmBqJY6mt5r82GiUJjIiuEsQ5ZEVhEjWU+cVGnRllXGMJYF
R9hXBHgpyZJMsrjFgsFWFUvd3aTtlvXldxnQ37hAPKElFIa1+lHqnthaA9mvNQ9q0zX5qlrBbqkI
uzIMqAhIs/xd1Rbh7rKayd88JyWmPAGxUaubq1zWY0P59AWUaH1Zqx0p2iKRPOwXWdFVn6kW7oNb
8uLZQeXwNVn+Vi1flYU1WSHGCrvdGhSNhSofdzLksVRRuZFNtY4ex7Mha8+OKsWrgrRqBrIWr1pC
Vq59Stgq62+oqrYqcKvcP4KeJdqu1L8xrSON5IcfdI3c8CwXqnVdFYtfYSgVfVOb+j78yHTF3UZl
zyPhyehbZHmws8LlFnGl7qg2RWFnUgIpmVuK93gT099/P1mhCv7XdViHEq4FMuB6hpfTVBACV6IJ
0HU2byBDhykneD1LtarOt7ogE4YdfnDBPpaoBV1WctSZq9P1FLzBUUu1AV2ltStxEKpU1EtsRG8m
6faH51U9HWXaQjx153RlqWj58gbL19jvtX0eWcb+uslGBqsG5bYzJZQjsWTy/fsCB4YYoA9oD3VX
SokAqYGCXOtkthy2L7UzBR5R645ElJQSW+Krsf5attIlCkWTeBR4hfHaHSwMHUyolZ585uFEjsfc
o3CR5KS+GgloUduCYv4bDcpkZ6IxDxSGhZul8PlKHWxwlNsbCxXLVf+9yKNangipLxRpM9003rMB
QG/lYc2HPhXQnCrPyXAz7jE1lYthIl3oywA81GVsnqqwXD7gl3Vbhu2FDOAjInlXxfTq9jfyRqrF
con+5UTAlFMC5kvMDszvNcBOzR7KZOXL6cS1sKVa19VOTkVKOSkRBhPKeTGOasEM4r0zMG1b5BxL
zYmvU+TrNjVjLpcCNt118qw+vq6qv7OSMNqbs3tSa0h00Der/S5NtfWH77k0hTGu3Y5+z50Hbde0
9dmUs/tJwg7MdnJu9PaxhF2M8Idnb3B/tjaDFoakMX1y8gW+MyoBg50sXYMMpFqjIK1my6zMpak+
p1O5DwCqwJCXcG85noyyENaoEqRqqo1qUcmPVUtDAZtBQxZNr3+jVodHC3Wwy5eoj9RW9UWzK8es
1MQXoGpdkgdqPZZfcv2mKMBGw4ydYpQBCqAk+XGp4hnVjFSQKzcmsqVW03zkJlzX1Y7X1cvHuYqb
1Z7qjzL1xly/U+1/Xb18/OZoyfVvHD8p911fXX6B+rsffuVlx8t3eHWD7HUgTIrHjPzlJAe9VqIb
1Hpg2mR2AyTn1Da16OWn19VFMGSqnVXr+rdqtV/q6Jg5K7VihxIdo5po4i7LWu2MWx5bVfOy9fo9
10MxIurrMMuitfpUHU/9ya92/uEbrx+/+Ynqj3/4fnkWatsU01OI+HCd36tJ/iJfYNV6s2qBPV4z
wDuQjNnFlGPbFeijWgiANNvAmb+qNb2PGd6vuRu18c3q77ehaZdu4p4KrdoP8B9fqJrXv7sc5Zef
97gjoD5YS1q0/MVylL3+dtW6pDhU87qPOrUGhAM1we+net3HMULnZqgPfjVahzGupQrlP9+uLt6o
ddxyzxjznZa6z1WFz8+QYddVqiAPWcvbKMy9XSujNAWQAlxKyKfWr4vLxgZr45Vfg2p4uxOsk/J4
+Ur1JWpd/fllo1rX52zaGmQ2R+Fpq0jA8a5GXWMi20CTyVBJRJyh29ZNjB4zzK6t7TTWsq0rz0OL
SqM6KBOA9mQv47MxtRtvrtvDYOuQgo1Gp7/iXbJlLHmBMS4yisRuh/PH3z5ezYZeQpH37aO/6Hgo
y1ZU586lZceDt2eqf4jk6KNAer6KqpLCpQZjmc16BgCuryn7mITOuYr4fgDTxXLoDuVCbVRYO4W6
Kz3jyYz8ZpfpIXKXcSSO+tTN+6EXznGSix5iwQ1QxVUTVt0xkXMV1cqH9iZJiBmQ/9CPnVyM2M4e
W7TbthTbP9uQcI6DhMFcF2qbC5JmYxkWUpyIR6NjCDSL9JvGQEFBLdNch9RZ8mFphNjmaji+wh/b
xRluyhLjje/wRIXSVBdGtdRCXaKsCod1NwTFOs7d8XhZmFl0aBexC1TfqDCvqPiTflCJ3UtTbdWL
+G62E383j7gc+aA8mGvEnG/YzIe3Oxuyt1Z/pj5RLYSRKoubQaKSyv33hcJ/XldVS22DwErZ3J8c
BBHr4Rj483B0E7vg/kYjWVy2XT9QrUleKn9C10alPNX9vSY/L5BECU5U9/y62imI7XX90gK7GC0z
jNHLbEFOD9QH6o8VxjEOvbvOtQ0UOxhyVaqc2LAAzPqfVU0NkZGa7LVy9K0NOfBed41ixBIDwIjr
H3bKgIBJfFA0MFX1lzJoD9PcoxyPXeIRhIrIVgj4MOt1Y4psUqNm9NBIGHBauXg59jXEiK4XByjk
LYOChBSpBUI4lBRsW2wGva8uHXg9zBKj972fyw192lZDj5dYIeZjBut2tMrxkmXGmQM06PfVfrEp
61/XVUvtc4GNyh2rQM8OKgX5/8naPyRryZhKMcj/nq09fBo/xfGPudp//uQ/yVrH/gvWuYHR6IUb
8Z9Mrav/Zdo8qrbkVHi6RRL3n0ytaf4FzR4qraNDiXNNAab/n0ytIf7ykQKC7WfpnsEnxv8lUwsX
46dMLZx48sTwAlwT63PBQ/iGOIFIerYkwMOe9SrRDtmc9QcNheZVUhi3aZxq77MCX+1qLE5G19uv
AkFFSsXNfEzzygdMvrzDR9bYZLgAbe2YGY+uinR6vunSWjvpes+0GPmJ/eC3wXrqsFCpuu5m7K0c
WR4HbqrQirOVtjAlxE7vSB/ZnXacUTs46kEG2gHprM7Xqq1nBt22N9DYgPHWbsOxPSAu4P4tfAzj
kJlEidHnBRWCcT6Wooh4BqFXXQTF1oeg/cBoV6x0twRBEk3pLhX9Yx0OyXqB8bjrcYBfdW0ibrs+
3C6t+1oX0cb02+e6nKihBtV20ToHxQxnO/XhYUmAYPih164Kb1VNVnkyoNrteJaatU4KA5sH3J0o
OIKasEf7vsXQpW2YXs6VvUenqkd3aez3o+Z+7pz5PbP45m4MvUcTgN390DUgShChGus0f8T1KMPg
wHNWZQIMCh9152kEoGTXXve+FcG3ukLi2E39fDchlLbSUYXfxhRh69zYpFJs2PT7eYvNfXGYEuRv
BnSPHTu8zadgQCS03mB4YaPmM30rEQK8H3vtgxbrD21pLk+5A1e7T9vwuYibXee50zqienQ7oNCG
RAnSg0iafBs5xxNV0i9J57t3jZdFmwBtzk2IwMehXsAVMi1ZV12EumPp1Q/IVcR/YMa7ktJ75eSo
B9l1KTpQ2tBRnlcs2R9U/VEsJZUetO5zUSdr3G/7g8Osais10Qlyh+DGMapuy3GjPEv+1h3wQBUp
epGheqBECAefEroG3nHjjuV+TAfj0UOSYdMug/VQA5PxwxejrLAanUV49KrhMU51klIRlPVs6nem
UcTIaRp3mZFWN/Db176GptE0T+twrD1geAsojNqLN5ZWoc7to0KQFFtdo7ZY5u0+miGOopJF5qHL
vnhV+skbsHVpURdEbuodManzFFXGdljGv4mvws3Q8qj66Pr1rVXeJ8b8BOYPtRlZtPTC0XxpsrJG
gV3HYxFv3ecfOrlfMItMWUn6+YrbVJnohITQ4XY5b4s8FTq6YaBXxbNXp/0mmlGChFS5HYfIurVC
5BkC530RRuF9dkbibzgls/bAyPl3pyNFmsbAkbDDA2vXN1+cHlsaRlpQCAaeHLOkw6bmbWzEyS4R
ZoJmHgvyz+SgQvxQ2mo0jgmzGxKH/VoDa/tgJOVNH7XiGE+fw8JOj1k1vG9TTRySLEYel2mJHnsR
zqn5O+whV6hIxK9mVRonrlJx1kwLY2mc6rIGIFNYTw+OCN6F9mTum7qIAUeSXEgR3Ft78WLADarw
Cm/PWVYV+7xftL2NWX21dNiLYBRf+xMQPFF9jPVWPLgjEbUr8oO+WF8Ltz8jK2ccPDq32YI8nw9G
va6LBLeScDzbgbXBkcHbdujUbSwAKojWVTvM6j1Un5CzxYbCP83IX/SjznwrKqma55GNwbVxwzh0
l+kLmJoZLRGrc/aROd7ksbc2htJFBntAyyrxPzA7+VJif5MCJTlX9mvelvGzYw83aUfskrUIHIRW
uo+QhuuEJgCmDSaCZAkaDH0IOMDv9wSFm7YrGjRg2maTZNrdgFXcKk0W51S5xqtbLPe9PdY7Hc3W
DRl2E0VCIAI+el6HOG5BeUReztM8AztrzLUZ92JTVfWhzlL7rg83nvQF1SLBSDLwSi8IMZ3qGF2B
CqSDRy4EVHB/Y2uwen2UCodMn3a1p4ljgSz/KjSqHhq37TwL0YPh7ucj2OjbYXDyPS/6185NTaoP
oNR604eGJtIvRdS2hxyfLbhmm6zr9Fueq7VwSAuZS3oGmr+JEoSKejoTs1qKW3xJi90MDCKow3BX
tzi0TfOjRcrvgTpIsS4CMEyxs2z72cF8z/cqrDJYYIkJD4+YGDJ3DcMnrQ5FDnPQd7pbO8NgZhnF
35YZhzsd/e6dUVFHEGZ6QKlp489Ou9cCIthiNDH/AjuLoh6gb6t11qMZWntgHe1mXjyGpzQ8R6O0
UxXVQ+e2X/omGi9h4U982p8IhkqY6NrxOvA30cw2sOMwLCVeRFX5R+qlGQ4Bymme9pRkDUbqGMgC
QoDX7HsJsvPOcrP4mNimtTjO04jEl9f7a8w+I82Lb3hZMAVK/fk0xaAsl4LXKy+Gd2HTVmuD4f1m
CKevS6g7z3F+xCWygkZ+bjERyhyqHYXm7rWmAnBfMS3UMIoigdzd1aL6MPl2uqmXqb8B3ZTC7kA+
Zuxm84wec7x10U3CDs/ztpiRI2JoYjUR9wlc7Lbb5qahbW2r+B83sHqcfnuxikxgmWUVDKfFxF4N
GfN5HRbnOprqXdlkgO6igO+f4mQLDwxRobVvBp+n3AoPuW7np6ZFlqmcIKb5zG0zz7ytB/r+USOp
DoV8PlccfuV0GrQ1XqwzPq/+utPRlUjQAmfsyex9p3n5pp+wwOysFDxvoTmnetbfDXn091DFn/H+
8vfmEGLd56IRaTSrCsXEbe/Mzqn1xnXUucuu8Gux9RB3WvtxMR4bhGuSCu75wgt8gkNsgpazhl0c
dCM4ys6+HQurWokZ4kfuz8RlThqe4pDb28FG2LhTltABpHuo3tjlxOOh9av0tkNodNOUWbEuwzE9
izD9yhzf3dfzU6z50Q5lAG2tW1r7ZCZ6f85q98Uq1ugU5WejEHtqCfm5X7zwQS0O09B/+/3g5cqH
8ueHFgqgQCDEdU0YeR7c6B8f2rE2Wi1cmuCpDeB3+kPonwK38k9LZ7YH3TbfVU1+QF9pehqcL8ni
YyXr7AwNWCECifUnPbD2WpGlFGIyomDckTexWZrg1czpjGhNR0LhCUmR5Dh1rrZPG/GoOdn8URRt
B/9fj56q3CMlANpub2NIHtdtDnodKhAGV/7aF82ANXw+3dYlfZnlNctuiafsbIYIu5JHgEAaL59d
yrqnzkEAdGqXbddat8P0WASeOIPDB3hWYI6JVIn+5ARZQxDNTXMb/Z2PnN7iLcYBS2HgS3bonqFS
dbw5D3Ag8k0ZZN7ec9pNHffa7vcX3n6LDIHtbcu5jeGCP/FAqPx84YslbRsjCr2nzF2wMk6M6a6u
6D0/2P0SPBSTv+x1G7XdUji7sQMvrEWnso37c0XhZj3bWvKUl3fIymqgYbN5h4OTu+nT6p0e6M5p
gEhHKX7w77QOBdulsValMJw7Ss8oqEVQz4gMbvAcyFCLqECgla13KM2MOYEzVKdsttIXQ3fus1R8
bIqoPC4DEO7CDIqzmwqKynr73IVBu1n0LNwRJd9odhscf3+N4DT+++m00R5CcQHpCNN+e5HGvIkb
TH6cJ2JERswEu+TYeGwXclkNYL89x/zgUl2jRoVpp94vE9OVZFjjUGnf5ANdnYYD2T5t+47YdxpB
WueEtXYdbiqvqrdF6gMBTowTZe3lVvcLGF14c0vwmHuDWC68mC6+9erkPXVJ+1C25ygfzrpXlbu2
igzoR/CFRNjvOjcH79d6n+cIWVZ6xeXF89tVM1n+TWXpp4Xc2nkY8o1RiXnV6Mmyw4+82JginzaG
SOa7DILbKo1x6dbiFpz8zAzHL+1j3RXijBFrDHhl7HFNmMeVSO8SfLA+aIbjwOZ6P2h9c457GyOF
NLoFQRXCKIvsF91AZcpKF3TgJbOXQIKO5BginrZO0Bm7R4F1WEUDCqLmtLM18OV1a2hrv0oEYjLO
BxdS9X5krrOdRkrijUCqE15peBhz19iQ7jRO5Y1pULENfVc7aARND4Y9xlvNb5qN1mXQT5p5TWY1
3rSley77rH+KF32ndQHmwl3t3pFg8jZJrEdn34k/9NRCzznAJKtMP5vT1H0SqbmOO6y3aicQh5yY
cCQUf4Au/XVoQTCjddMhFbcpcpsMf9/YezUC2VHxIG0GzqVe31G/v89GQ9w3tdbsEL0tt7a5WYqs
vUPi46bWNfcovTNLrzSOmSyDIbFo4hpxrCL3RsdP8p2V5vAn5nh+jCmYNK6CMunv804Yr+OEDEnW
tJti0mZmnQB0ZxOd8GHAcKXTRHFKhPfQVa+5iaFPXTPLMcE4mo4/QSqk5wnzfWxKX2pUc/IaXRfU
4gCNZ+P/eEbvbfQSXZgqJm89o8/5YsWAerToXAv4FFULaF6tCqTmvRxXhDIvb+aJKI5Ximmv2RJ/
gy8VKZfdxguWaClDFah7tiiN7KJ5DIArhz70vBD0vgWr4PdvMZ3Z27fYR3EBoznhOCphI3WbfpiR
isLI+xYVnSfHJTiYcj/ZVE7vHVsyKncMSk+LS9ePI6d976XasxlhAG3WGCxm41TvZ3R61kbiElEw
u5sspzlZiQ20O3jQ8gLF26R4cXBXMLvlUTeT6BBbMxbTdmS++qK1weG7iKEPerEvzeqlS4Sz11vG
bdXPWk0HGjeT6rrBzJ0I+/EeX4+vyN8/6Znlv4RhsSu5zXekQ1FkRtl2F5BAoWzciC3+RLAABzHt
iXCROfS1Hlyrke3asU03nuYGh8AAGDVF7kIHHnSrDHnARpvFSVuEQBCoDA99XuerCi8+DhwW94B/
T9ocB0ydpHdyEfYfPZiWCUA8XOuQMMY9MNrWk+msi+pxKDqHhEwZvVpLXR9Qkkg3mTYlL3nw7OLM
tmUShO8y1ug3vt1mN33sg/IP6N10L3wE1qbfBr6+bHId9+3ARaZONGQ+HOt962IMGc1menZr4vwh
svNNOOugBXrvS47s4hOiQe66jeLw5FkaVLnygJLVeMI7qH1CYH8mc+N7m2qYIG8QMj111Nk7cgj7
FlNkBCwYueKix7KBCd1kLETzVEJ3WQaZhWBvlXt5cGfWpb/ScFldR3rS7UXU5Kuu04q7dkrJa4za
u3gohy1eq0CqZoM+zu2ZZhB0lKXpnArzRdcjxK/LwVkFAYIDQZkgMOtGm9iK6tWSI0ow9H64C5BU
JZkMFh5X2LrbiqpHxscPoYOGyfsoCfNVPenWJuuRzipCmE5l5jOHbTFLSNz5keuwcdr0y4g703Pp
duneQUT8GFNFu3dJcUtgBLT0Ov+C/zQjbvAJI6R5AygRbpIxZjdpGVskFIMTlmfpXSziI15b2SvK
kp9J2Bi3tVzrav/kh8tTXWcWZVvXfMmKLt2Ghg2zMX6Xt5p538L+fggiC+BSk2Y70erIVOu54Bb6
6RPSaeTuS6bfdvotaMbPbi3cx+SdaWnhEcz/soMRlVjlY6x9jbsI3YamEacoc8JV6BXWfh4cFJT0
UrzaC1wvsoj1Vkuycp9iJYu4ovsOXwV45/AezmlouZsARVMrYvyd2hzOwJLHL9lswuybiuQmdIrX
Kiz7fS8rVpX+MlgNIQ96icCB8kPd3HYLNoZL6IhdV3ZfDSsRpzk3pVcXQLwljXehEcFURBrocQy7
G4A4yJrYWkH3Ws3v0oDHjuAowu3qAx6uPDyY1G1yx4B0RS9+zqHmHuziYzXlVA5drKrNxDlTI0YF
EOD8Shum7KGym+ceXa5d5qOlA0giu116XA/9gPTkEE/EZFo7H8M+eV9gMbMVxFDrXvhQ4Qo8p4pw
iFaOaUQfcsOr18i7emBzKnIOzVfyFOZdFFaYwccwdIoUFgOuCXhsDkhodLGxi8NOvBwKYqMnopUb
rViMs7Cj1yToIKSFuE50zQHaQUIazMlPbjUTBjJ/WvWaHRxyTbQ7owmbjZUYw5OBsIjulFu9a6NN
VkQof6L68jA5JE7tochu8hDmbW9bAUD6vOFCxRBbjRHF4TY26XXGYdPV4zO4z+zWFPOEfssM/g57
HxU2z86nLquaGybvz1jWQ5OYfUysNMyM43iT+fO+6pMvGfRtVDmEfgYAiN7PIDYUKyPoRO06dOfg
rI31cjcOKVifSnqi2TbBrG6Iw2JYeHh6iPq3H4HtmAc9n6cb3yBISDvYWXi9jKiP1xhdUB7WLThu
cKaxX7F8Lpr/wMvSHBO9H++yamrJNVnfshqT9HTCRMeei/uwiUxwLjV9mp02T2nj7nz/neG3xQc4
rcumyxx411HfHlxi98tI+f+VpT9VlkiaEDP898oS5MIm/vrpp9LS5W/+KS0J/S/KRsJVUupMZL+z
AIT3l2uZrtQzJw71LY+P/qktWbAAdKgDggmYqztoc32vLZn2XxSpMGrl9fOoCAHr/z9Icikt2h/m
2Lbvgv23bIJxiyYyeD/HP+E46YuoShLxKROsmknNvZaUyamtatj8A0C1LIr2cY7Bexzo0JQZ9cC/
pZukerCrJQJL1zOPS9uVwJAWREVTnJ3OXNcZIu0YfrY3nTHctk4tDo1e1HssncRFLu6/ZrfeaGeR
q0FsV8CwAJvFsGK+4THUvCT+sEzdXudWrdseurSWm3C8YfQXJtP1hbRm78OHRff8D8d+o0ruXA7u
I88hi4DckjcHB9IyGEbu4KFQRzsxlHtGP3wf52ibmca46uGQVS4Y3RSvwQCx2fUPz9ovEvy/PD63
zbdccvyurVTQfohfF4Os/Wzb3T4X7YNl4yBiMB1dt1hb5/DZgGbd1PG40eO8BYiN09cfjv9zafJy
/sgn6jaPNzQS8eb8p6Hr08zh4oNOxnelGZ5C5uQIziMEQY4AsTKrI00s0PIbBEawM3NHHM3QIyhy
C354hd3n73/Sr38Rpm7y5TKomv78RHcTrk8W5cs9TC4kBRI82ArDrs+/P4rxJkfCjUeXBNVICrIu
Qsrem8O0obDaoQ76/bQYKIyLMtk2k5u8qwJKEG4XHvWwCO6WFg0NczAO/aiND17TTOvMq81zZdnR
Pptc95TEiIz//rfJa/7DO61+miz4kMIxeSRteYV+eCacejDRI+n6fVt/9QK0uV0t+oIuH+yy4CW2
dX2Nk0j1hyfh35cdsXlEfCkxUSyn1/r5oEGUJqOwCJcSwPxk1f1sXenIu/z+1H511U3b9JHV1n3i
Cvn5D6emi9ZMjDTl1MJJUCbiNJrSbVeZRXnm94f61VX88VBvbrCLm04dOlm/F3PsrxCq2hBEfa0S
jLBQ1W5Xs0Wgjj7p749qyaTm25snPIiT2A9j2fm2Q56j1BXjyAttenqPAjSkXz/XT/hU5ID0TRuj
qHuqmf1tVY0vnWejj1EPB7oGf4Wed7oZMsfajom210bXPKSYAfO7zd3g0u+KfhiZS8syyUT00fvD
NtDib01oLZQrTFxUpmFNSuFbi7XQYU4fGlGSQ08dnHRJG5wpeIfdo9Frf9u1Ex/+cObygr45cwtq
NDre5HrNfz22og1dE+Wsbp+ZHQWVKX6E8Wwxx+GstGh47PRmVY84z3uD/4LoLkx5e34YC7TgJ+T/
t27xnLVdDfwO4dveM1aVKMeNBTsCIQ9rVeBptDIhkK7aZqnXuInfCW85VFO0qmsdDW7TOjumndxO
7Zc4LyCTi1E/BB9mt2VynfRUH5P3vz9lw/j32OWQtcANgc7K4d+bVzXxMzddnKwjnU6dre+X01ij
zI6zBKjW1yUpU8owQluDM54Oxczl0Jxvs9/eAcLYVUuincPya5Hyv65/NKEfbJrK+BgFiFTEFha/
aHHuXDTB4fIy97Ay78Xv0T7RPyeaiF7zidzG6DFOajWe5Sa9WTfk89oOdAqxXX7KfdQgeo3P7CR/
nAbxSFnuteuxEMP6DJbKSljerdnpmG84a3s6JUvory1kgrAeRHGsHx5xRXkVMNUnJDXKvI83pf2s
686rcLLnJiFHSHYOVkLRb7tBBOsSFkpawNdC83JHAdfalObIOGrH7xCpEgZ1jm5CizJ8tZL4ofeG
+8atgNthIiTm8ctcMX3TqmLeGmGdc+1ww06PpnjwQGXn2mGo+hdbd7o1iNL7cIxPaYvp51S91rG3
oCeSkYsesqOtSxWHpUtXs9NQEx20J6P0kAH2v0SN86X0mgfHfnHLFgHp2vnbNNwXKnofvBx0P8C8
mxyDvVXgWWhKCL6kGXpkXzCZSJwmxk2BfCf9FROXBlHnaP7DU/XvjotkFlErXTHhHS4KP/eRmLE5
vUNaft9DParyaS+GFP+LeHoJpgY5hEhfBxnCC79/ln95VIdR10FlVg4EPx/Vb3g6/CVl2NXftdb4
2JfZt75x76ZFe23s9H3qux9+f8RfxD5CCtp66Db7vmu/tTppQ38otKwn9rIHJGsw8Jyn5LnRunbb
fHIAZmx9/aR3Mv/jLA+/P/i/X1wYLqYMz32fsupbPfewd4YE+XpO1ys/VI0UFzK1G3tJtR0arUe9
O3jaV230/iRr+8aUSQZcHNjG5AUbJemG/OY641mBFTrFq73de3c+b9jWyvMBeg2TzbSIP+XMGaC7
U5VBZO+upfOkCpl9cod3idMbf7jpxr9HfX6NMAxhOh5YOOfNr0ljeOeU5HASnYiCdNlthMiu+iEo
g1zMvJlIyN21nj6sQru8T4NgA8Mz2ebR+FJiA7h3UP34/Z0xf3VriIcNfKuQ1DXeGkXVdWkvwKDb
vQkpG0EVUhESiwrx5V0Vzt+GlrxaW5cBKrdmyLiXvc+t8gknK/3cZsZH5tvh6tDa3RFs9wxg1sAq
1q0wFerMTaeDL0owc4t1745QZNhPCLd0AW6c8MUiO5i2aD8Ef7jMKqz5eWgUjo+cMzNCy2eu9iYW
IWmkaaTNyKLbi7+H2xliZOYF+bYAfg2uDsITHqz1esCXEhdb8o9La6Pb4MgXP2e21uruJ/ARaNmQ
+F+nSA+S50NkqPW3S25t8LEh64HI/yYNA+umx/5YN0tvG7rRsplsiGCNf/Ynrzs4JScc2jehxbA6
wesLuUZlDIH893fRlon3f52ybxiW5eFjpICXP0Z6gdH4+SzGFpFykk1RdIg8MpURxKGlNs5DV69D
B6OZaNSydV9AdS2jb0ksDd0I+Ife1g6E5zOzwAnlmxrdE67NslqG2VyPSfkhn+p+lcjJLN70uy77
rInxtYkyccwgbG/7UcY/yEHlFeVJ08H93DEri1peCpUVaakqaFHLiudPS0v1BTQMCAWkWDcmxcex
dL/+/mqoqO93V+PNe4b/0AikaG73IYxDIPxzgz8s6IHSy0c4oSLf0i9Iizoc0Azwkr6JrZjnOa9D
0t3//rc4v+rpCcAZpOmFDO9t1ydw5cExuG/3fu4N+xGzqZNtpu/7wEd8y5jPsYNkbhX3kgiAjpqe
Gff5VKb3nl+R6M8OCz/8jGsvl7RCKLQt5pPn59aqWTRSfjLGSYp6DZvos2PyJWgCf+qMfrjxQ7tC
8cIVGy7GC1/70gisohYvoBgwlAUGR2mxzUX8jcTzvA48856UWIAHg/shp2S/QiFlXllLMO3TCMlH
S7+JTLoo0LeI6+kC6x1f6p/o7y07+GR45avbJ4ztlb/1uvp9j1GQhYP7Oa6ttd2EX4WRZH+oKv97
ekOeSCcjTgzsogPx5jY7oCEo5dCdCjv9BHcK3TaJ5UXd1/rDROoXnaTLFBYVdttTGIufh+s2w32g
KY0WJ+/iW1LV69yrDnSdDwI25CqqohVVS3Bshf3y+8fnFyEv5wgmGqVQktb624lzHYR95QUApDCB
3fYD4mZg52wJavtiWhQAFtS+PJMii1ukLrqzerzNsQyhTqDJwmNJdVx8tZ0eUbhqctdz1CTbEhU6
F0uF3//UXzzo6HCYrocq+/9SdmZLbWtr174iValvTm1ZtnEDBAIJJypIQJpT/VSvq/8feR2sb2ev
Wrv+E5dxEiBupt5mjGeYTOHWP/8/zWaH7dqMpd7uy5Qd5NigcZDvg54/TJqzLYT4ar3qfw2zbkXL
H590Jn5QPgyT0Zz75xU1GMjzEYJPlzH0V93SQ87+0EOQurjeOfEJGDPdto60wDowZfhmAnU023II
cQrGG6siyoW9YchSYYDxSKG5iPlZGOOp0/5XCfTf/RovpMOl0+N1sfU/yy/Rd4OTDpxJo49eW689
l3PQSzeujoDXSeXXv78a//iOpUVCTc+4jUnff74aLgqLpOindm8h6uvMi02SUWiW7pXDeVVXevib
likPtf/1hv3vjtyH30IxTZwX/13f/s8fLFsjqQy7bvfF0r2Os/1oeHSHcUqaZDopZCglelf6z2xK
ta2bYICS6HLSgcT7MUZi64Nt2Fr6EAFPv1sWfFj//sT8wyiKX9CjedT5MPvOn6fGSHjTkrYZnyjN
fudUGWhksDpndXuhb/wkDq1jT+FHrkm/5s1PtU1Qtr2g1lfkzHKKfVkzT+G//1b2P71eVMi8UnS3
mCf+OMs6JIemVepqP/ewP1mGpCyInGPeLjLEteNdW8ROaD0SPUoGPQkpHI84uQkNkn7xMBf70nTE
kzVNn71Mx6feSB7TGBl2Up4CzVpOjZ9eF06acxM0fejGaGkEhea15LoQSOOC/AGKZZAGl4XFTlgO
lHBCn/HxuwGi4+ZS1nQICLb6/bHtuvd8cn4sfV4dNUt6L2aT/F4aAbuR+JpxjW3PDS5rllrqMxL0
tqEG+Pcn7B+eLz9wV3m87lFL31Ll/s9pk2q+mJ3SbfZD4pBGikoRPM6wG0vAosR6PYu0fyRe/YsF
VfjvP9n4h1qLODhy1BCK4zD5c4gtpMG4X3nNHqmgh1y1tw9Ci6GBxBYwv8pFTKRgMQ/FCCKC+aZl
NQ7+YOv/v6eil3JsVuZsI/7rylBDbe5q3272mZjvlV0MmybT9Z0YS0iJqfE+oda4zlV5lrbZ/o+3
6z81k/xwprk0MWsW5R+fcnMhsKrq+eGdNzubfnW2+9WHRPZGcGdjkqUF2hLc3VEOKF5SdB///iL8
wykD78kNbMLBDNsJ/jjeqJTKLkidZk/0QAEq5WgRVe637UbIAp2m/j//x7RCFifXH9caKmwdBBQQ
qNXL9J8nm5/ZVZ8sBj9zKIKPyvTkdqw792FiaBOJTj3lJSRKY2qCZw23E2/D+LdFBO/JA+KzTwig
fpDae4ngfdcXc7IZhQBZOVpoQs3u3BrYhFmga9vOQ4GQo8T47sctoDMkyNTJ2VnLJg9rUgdUJK7R
1uSv7TzMW69V8r2bgohI5vyxBbrIFqFyuALqtL0llgAyucedINL0UJiT9ZrZ9sfgps4O/VDJJ733
L4mxfiPbiN+JXtwjuzNMXf/GNEd7JtKS2czovAjoNkfGX/ElFjm8icqGkqsP6nExV8DkaD2y2Gi+
d19W5fcbMQ3uq2+99IshPwfm+gpmo+rFs0cH8ViNjoagLEYcWpT03H4aB9+kF8xw2+ZT2ouHZZmN
l7Y0RErpGfyIW1nuLa9iRAQp774M8hcqGTKVZbJcJ5PArrondLkL3miCskttTPLsLznSenR9LwQl
POsq6cNiXALgtt38M6VuK+ZuercrJ+fsMLOQuBB0e3qOtnDuqycpvF9mWi+/9AyWrp+DkRUAL02b
OHqvFyTsdb/rGRZmitNq2fhF1SPaZg+f2PgrxQ0T2eXQv0UGYlEaBVAUMZC9nkOCWSp41KzcXjtN
9ns8OOp8e8gj5Ha7IBwJ0caJK1d2ce2qqkNXb97dHjL82oEYae7zUoxnud5UkEz+und7LMac0A4r
5WTyI5lZzpnRo3u+3fv7ZkQgsKuRemx8XEOITj0uewTZXuJxFhdcIsw6E8A6SZxVBJtB+kP31FWn
xlNvk1vRvazkbLEytG/3FrQDuzyHp5sNyXKvVQqzRLYxq7i5vz3C5m++F0Q2HvwlO1TKPXdorR7+
vmkgKwpqlatXoGlAgoMYi/H7oZ1LcMdmbX+fMis9dF6xH7seGskY2/Emo6W6C4bmZeYViFLPS3Yo
beIn268iA07lq5ZW1QmY5sbSKJP1ukZIUhvat6lqHofcIxFWltqDoZgdB6Lbx5OGWyVx4uckzQhN
adtke/uyoMS/zJCQ+xbACVEZ2mbysvGBMkGNc65tOin6h1UtpsNMwQZNSGjgbFptyo9D3cRbo3Gr
SOqufCS9Vj4yYBp20yyWcJldxu/ukJI4J4YTRmEERpYXvOSzzLGX1ThnEOy+uJIol9LuUKOQMNy6
0/Iy2wSiymRYLqUWLy9mVtxpthE8FrpSL8Vbvj5ot2l+nPpy9Zl4+4b25XuCC/rJ7Uh28ozmezOr
JmyRrDEjt8CLViSvz7TE9xA2rfvbPUrXkV4DNHorImPsqJHkbKmz1yxehFnqjQAj587zO/euSHPg
47CP7C6ursNEzCHrNbUn7o3Aj9pDy8e2wcx8b5M6CWz+NYVUL0gl1oaHvqrB7CLd3wPKDL4PaemG
+uQTKpHxg7FL5xCMx/qCDmU5TeThtibZG+OqL+njx24Y+rdksn8MPeq1pSzv3dG0rlXL+6QiKTDU
VNFdWlC7tlunv1N31THZicMMQsf1kDiYd9qWJ7TsiicSNx9nf3J/FtIvd+1QEyE1ae0PZ3qBfVm8
WMLeWbXG4Bid8j4uGv9nn941EF7e2P9O0aSW7oAkP/vhuCza18ddiyo3r8FPDRPHquVX7XfXJuTC
VOZ86FOxqdUiX8pZvHGQ5G+lFfPXsydpVurBNzL3JZWAlETxMvVj/2j54pLOL7XdGM++CiqQ59P3
pFfxdxBCCIs77dftq9wW4lK2OZrUuDLDsdR4NZi9PnKRAfrmxk9Y7uKnuQO5WaWLfcpZgYa1NBVe
056oeIZLh9o05u8BMPxQiNpi31bN33PbyXa5p39M41Rsm0q2T/2UGpfAFt9UOyAsX2+MNZBkqiCf
JEnWbRHwMXYuAwzgJZz3Zv0SlaB8EmWNT1F/Cwqof40/eYfRDX5MVpnRr7l8Fs2M94iNZgiv5Uf7
yQs9HgZt7Ln4+PiTXI9+3AlV3q7qeGR+JXCpvY+m3tqMCvR8MmAL0Px65xAJj0wrme8Tv5nvb/eG
lEKmyvKts2gymuHyPaipzR4meHjo/l6C1RBVDE7AaCwxT/pgGafaZGLjNd4Suppr3rkG196gCbDR
zoV3spivZXV69WavOiU4KE92jemkxa22HwHG9plTIuoz20dTYHuzQJudGnxNp8K1eZd6S3p/u9hV
Nn+aypFGP9aX6+3GYW9gZIGOABaGlx00Oz+BgGXH8fsiupObkmcqm89KG365MazenDkb/4ETtmGg
eamK6KiDsPKmnbC75EQGbhI6pQGdtSruzHk5ECuO1M1GAD4Ee8uqf4ss+5ZlscVudyZuTHxqs9or
3MkkadgEI9r8FtR9w9TuKg99F5SszUDwdZu2r11DZICpfsvhbHMdp4HBNm3/HIT7TSeyNGT89Ug5
j+waSYqXEWmAOJG0AGpIrbDPft+9mnP3sKBZYxxyn2MF5arLZinGedx4G8fLXn0zPtiL88s0072N
BXEy7+Ih4FjTvsoB5ITp/146GPolKEAtQZfce1jsFInkk97VW1ahKMUTFKhev6itBlOMZkjeGdXy
0s/uQ+MOC67i+pip5WjNOXpddMe0THk9HicMThsJWt0ql30rtN08mPsscUMnZ+XozZ90nI81FINw
9pS9LWqbCWQxWzxtlKwO/626pFbWSZzrhvHs1t+zrBm2rnS+SZsQpL61IVkOMVWBw7w2LvSwFf4v
30CtJ0RB0l7ePZZB/M2dlybUptnYt5LKBADWOmT0sIkhkav8+1z2/m5Zxg60VnHsWpAmlotgsNTu
xTS9i8WNnGrB8a5m/kOW8VbW+pVRCexiUkawgXkLvWfQLr/TURBLO5hHQCAGOHCWKo22QD9EZBrN
WnMxMxgtKELWoDzrQVcrEd8htXsw5DY3f5i9f51bhD+Dw1s1KzB4m5lsd03aXEcP1ac+GSpiVTVA
PxyyMKnMq6PRR5SqFpBrTAyjLkeC7X1q3QCS37e+NIzBmBtxj2ZLQJQvKvI2oEOGY7CJXXdnmzgr
s7IjFy8G0s7gH6hF2iQoPzXS5T2WFu5y8dKhv5swOhCPm+ybsTqbhvgOUadDw+3cMQn8wtmLbLrY
tH3x6Uv5ZbUVoJMFwn1PZbHxALlnBa+xPbQvMNfeGqNGYACR3vlm3wuNZXQSDJx14xROYO82wtR4
gmuM9Rouslp2p8CPwMrVoT72+WWIk2gx3XdUHARJNE4WKRcVb9MPXHYNNzQkCLRm7s6o6fNQ6tMP
x9C0vTeO99hjrVCw+cSmPZ76iutSPXjHwhRrRDkI9EQn+6fpf5VcAGU9i8duVveDzNNNL1IvJAJw
OmXjPJ1u91pspCoJeiLvufRMeDTGJalP9UoLEB5tLnNGNM7YjnxbQwqSnoKSvIBG99QuEIQEVToz
Y1+W4VAk6oQ7GYCA2cKTqRxG8LcHcag2p7pLzhbeyj27m+ZkaIi5x1pvQj3ImpNJf1NvirE297Bw
Lt76Axt7rk+e63F6GmDRsKcBDlMMxitidG+/e0qUcWR58herAXGSeKVPLr37phRtHw5qMDmuiHHI
9aw9OY20kfetsg81LTtS7wjszQ44KyEXxcXHkNTlzkuyZlMMfXXq1ychkywXYHY6bFE0TJaONx+q
Gbsyy/ZiWj3LUD1ZAq1/gSbwzlcuyW9uq4V+0B/mGtnIOMb6FldGe7rdsBeMvNYMDkoD0QCw8ag6
B7MXQTXkRqTs/xuFJ0U42iv27zFq169uD9GCn0Xpyd2iipPADH5airQ8+dPyhvkXKHaPsIxBVI2A
3m02VbyAepTrs9y0bYW1aQ32dsvyuMR85rvCOkqfC3+q56cuUfkpW+8ZY7pfnLQ7ZGWPpjauANiA
uLjdVAuMYrs0Xso8KThOHBgD6x/KPOCovN0dHbljTOcdmnJOTvDr09PtXpAuB024dEGjHbW2MR5E
Pew91RDpMajmNa3bKfrrSy0N8hNvqX5rW86CkoIuD2BQrgl5ut3MmiNOU/WaV0nx18N+Z/ub0pUq
HKF3llFnWy29BrkJRd9rd6rJPgwa0x3LDB9WzUACUjJcrSyAwO+1l0bs/VJBtS31kY0n1zXD4+2T
d5Z2MHjFNzW55AeDDm5nrpmGS66Fwtf9S87E6pJPK7g/0Ouo0WqTDzm4Pux6KkrSz8U34hNDPrXL
M6W2RNRDUtcjJ3Zori2cxlqwwD72/Y3N7kFr6FXzTP8F2mLcGh0H66wHv2ezA3CZTrsMC9o4duVW
BUYK/m3lCRGUDB/vdncRNmkGN26se3s0SNYIv2Fl6d0evSEkncaQOytmVKHNxm7Bf3G4PW6laxDg
7e/pbu9bCE7W73+7uX372z19tOwtSFz/rz/96+f8dXv7p5WGdL/oAa3+9eDtH9W3X/fvb1crzw3N
lUH69+823X7529/56zcBePvqmOQm3r7v338xjVN3N032a2UOMDVvf5ppzqF1Ji7TCf7qGyf4di83
IQb//eXt3u2xP/4eUo486vvy++3x282YrPDhv/8teH/AulN6f3sIYtyyU0X1AVmAVtknt6QIYDXe
vvz7ZpE00tXS8Grf7nKm94DNgHX4GERIH1SHtMGXEZAIgQ+5OQ+6Zl/QULphvTgtmUey2E+FEYf1
5BEts+4CJznbW8RxX3hSO2I5DWcLrOsXFyKMpBzOmHjTIyitBbZGbz105OpCsS2ni+vTicMKjAro
oBvVBsberjFtjwiszGz8hEugQwkpWJ/i55NOqPVse4X+4dO63KeMOuiznwrvJxVbGioO8k1TLN62
LUh10m3OHjfLP9upuyrHfESwguxzEnkYp/FrxcR+o7mLFumL9xZ4D46hR9XUfMTktN/Fc9PvPNOg
+4+777mkpevVuJGDC3SiEsdULe4e2NBT2SEuKpfmQGv1sMxWJIJhJq0sBpPB8MQyunOucpzLvT5v
A9R+lhsPm8yeNtbIElhUQaiGUm0Hr1BbXBEf4mkcmkdhx+amtizqp+TBqqYHUxK5bWPXLzS4H7P4
HAYj3qcdjYdvdTg5oFgsDV2FZIswobCgsWNYxIyFiZiiQiIrSGnDziDE9FxY9c+pv8dC8y3OmnGv
Et8PGUYGD95QfQylTKFQN7/rpH/Wumbe9TrBWqKcTolM3wsZaYXyeGVXWWJvh6ZKiYtq+r1XlcEp
UWgTBLWRUY7aoTc/3TI2DunwPUW+9S0xKGdqgWFjtYwb83EGrnGdLP0cBGt0VSAFgRCVCPUGWDZc
RYPL81XWvys7mXYtLXBkOEmyyZwqJ7IRYMKgr2y9RLXkeekYyAibMSBkmK3KGGsZ2VXTVHJo4+UT
jWN29TDq3NkYlIphAtvnDOOjhfAMb+urltctJo5+YtfRU+3YTXXJRX1wBls/zpk4MHp60fgVTg6j
jw1IA9aAsT/tFju3o8qT8aE163e62wECh1ntE88c7oW70XtKvlJjLV/3XbItJ3IBB9abCNIbNorF
yieq6N0ZgRU7xXSAPxDPNDQz+Sli2Ej2sqd4eETHFFCZUBsgNTi5yv0+mH67yebNrEE/xE8o+0I7
Lgjqt2Iq8TO7ZX0uoUOxNq6pgzNGtrHVbhYmiaii0p+edLnCLxZgHanUuWM+1Poos+zCV/jpE9Tp
o/9jMur8zv/Iql7dN/FexgqmiGNCGmHC0E6aOGR6ddUN1B+DQ/Bzm5ImJeehiFynxeOfA1RJM/tt
zPWBDD83XWNI9WvPApe2AkKKeLUmxKV4+5xQVjROaUWRqpIy35JyGmlaTr4L/4/Qq8aRMVY576u6
f3DMXO1SvknAnOvY9+3G1tuRdw2Bc3MJ/QX0zTU3WQtnOkiLxMUUGFcczLn+vmrAak1RjPDs0Ncx
0c+Xr5JVslaJn1pVf/XjZN/1xqJtqOTdfeEi1yqWOkqcoOBjxL/HlGjuNCP9lYo4mkoHX1snKhJU
A+9yg4dAxmtIrrlZVdlJM/c7o3OC1YJgm0unHUe2muaDqqplLzsB9cocfwtRzY+cgAhhhp7M8waf
ushkA8iQFBm1FO4R7tHGQPF9KujdE7cBoTVQgFm6+WJrMLALfC3HyugBoyxacJgHgvp6mBNJINOn
brJ+x86lqq+tZI+jDY61ToLlw1IZwQUmzrZYHGozBX759ikarTUldzLuvUTRxAVDwY6SCGJrRpZJ
oXxp1ptxK1Ob0Vy5soy8wN5rjTrfkBZ/3ZicjZ0VfOHNpcBiCbHTA0AZ9JvMUvdek56rEpmKI+TW
Yx3osQJkONiQCD9m/alFOH+ioZzwv7O/KJKYSD+rhL9ecFKt1aS5d1RyDDAwwsMp0CNoJZb0ZNyV
WPQIEoJqLJpjF/dqM5XvtiGNbW3VmNX91Axf2qF0oxwRFqMtoqZSP40IEMVYaHJaa7NkMBSMB1vv
32fibY9ePPC9iq0WB0DSA2jqPIoDVNS7ujeTrd8GYqt7XX4SVkZOViowWybtr7EYfpn6tBUZxU6p
A3lVU2lQJ86flWkdZxe7ZDa7zEL9zaS0+ozKeT9QwT4YJjF39DKbHukm0fEW6hq1/BBmYkdSlK9L
Jy9pzFIjGQu5Z5ej8XbD6FH01SFh6hWhvFIzgRScsnmKBZh180+Gjc6W4hbtjllutGnB4+4G6lSS
cKzMfdmZnFE9n8yA72lxPN43PH1zek+ZOkZ1T/IEbii5LTIDyqv8zsgb81EQ9aV1Hyx+gLLWyxmp
i3zr1SOUtop4M0QWu7FYeyw/n++CXCOgsZ8e0vbUwZXE6O7fZ1SASa6pR2XVv0QW8Kazh+wyZe2P
rJFiPzN8iap+iBymZjvq5CQUFcI4NQPCazLjgpe7PFUgr0awbCeSA1gZcGiHSWIv0aiGuyGd4MUw
qd86qJ/v8RfvWgu345Kgn5MNtJzVEgMbxtjNP7F0FN8GFkihzEp765UldBZGXsTQI2Dzu+g8oRGH
t5P9Ho0EfoLh2hs+Eyx4cusjzwNzb4+KM5ZZ18FQS7zrvBGXZKuOzGXmowOq6NQqbzt0dXzUioVo
Nn/60JzAOjWdDM4gQrGSoqlEjWWybCOgd+Oh+7syCtDPWd5sjT6WD41ND0vsN1mC1eRvtL6SD49A
7ReAYI55SBwJe3MxdEzi7mQecG6pByv+NiireKpzousA0D+gUSif0MZnkV92XWj0P1Uf18/EZvaX
KRU/+bg1z53fU9Y7KeCl+MscZPFD9ENz0mtt2urrlyjjgE+5ZnZnDdV0THNmDI1HIME0Gl+ayE8+
RDkVTOHQON6PYm6TVQTIlIR0RGuupnsfTx72BsIdNUZJTizlwTSbMcRautxbPM0bR9rFkXhvYrL4
RvtAyyNyod4cUidy6Q+PNX7LKzvTazfVxbOAzsgIitBWP//qnG4A9qaSyC70r6y7l4j4z834wUCi
vWRgKjZdjrQyLYM7WfT2Fou9uZNiOupG2/Pp0rFvaD1cNpZZIwqYfYGoh90WZefcALcgyYwlCc1L
mcTiYNUuRztlisMb9043fwm/3znzYKHCAzNki5gGN+7eTKu6uiaMFsdgXBgX3XR02uU4yjKaBGYl
8s0jDcDEwyCdvT1b7pGl7WHoxm/AurrrTCYcVxBjiOqK7Pek4OoaOx4AECvdW7oeQAuihh3LH8pM
STpgeImqMjgUtfnhdbp1DKR1mSzGCNZk7dyxV3t95bjm7JuIHEhp4n37XEzJJ9Y6BqKeN+5glrm7
vBz3OcyJYwcfNkpyYFJL7/aEF0Hyi+M5Z54w2QerirwBEBV7FHk/cOoawnAeBbb+jQ5kZVPU0o7M
komIxgoMocm8c4VNROHY9odF5fERKc9xSXMzzP0cWRUnxYjd1mJUFToVCTgqc+aNG88vaWM4JwvH
wqYwkTKnUxFEpa/y7dSK+snIix1EeMSpqFv2tUtYGIsqwGfoHe8DxuMrSwIQIIs3Q2+PnEjgRRZ3
YPAxpN+wUm90ZNWtE3waNhzIwWIy3FoOWBFB0TdCbzTpsrc1cSRR4nMZ1Qtb25l2fzEybY6KHg/z
2n+eFtpZ5K4xSwJHvJmMWI+2H7wlYzxclLMzUpk+JBNmkbwndYlFe0Fx4TFRqenu6GjVQUesbU1A
+Mb5DuE0jZ9sCQhIHQXmSOwRYaI4d6djnMGJa1pvjkYSBMIxe5Cy8a6qcbeIT6bveruNpdJejYmt
jKce5dzEkWZNv2ZqxXMJ52cdrp19GWN9Ro6z54WJD8p+jSsn3mki1t7c8Xfsle6rIX/VcxHvAmea
z7Y/+EcFlttEwsxFHdhMWuKAMezye1FO7SXuMuPbMD7XmYkBAlnCJZXAaoqOk4RR/j5DcPJYpD3j
oVy4lyG/Oj69XELqCKvwBIho0XaPMRXM15wr76qJmQm2g3jVBZMq1ozqvGa8ACEdTGKx4CZab1o7
6SLlLd6GsjG4Bvoja69zMeuHRFXZQQHerNNOnllRzN+UvZDspq3cB8n6ybF/AKzzH283jO0OQIY+
68pieQefDBGqBymznTEDJfPzEsvpwvVg+GYPhPGZ6dvImJip9cCGJkWV5mlBCxwgLugLNBWiBuJp
tcrHysqMreb1I6Phnh37kluEn6F99uuR+FEXTg+kf/VA6FLvRAHaxZ1dWvPOc/Uy6tNCnq203XWZ
v5xKBsXkWurWBh4Fp7Q2sM5xWDc3Tro35ngEMcf7liVlIyf/jHeUdMAE8baox0/RjA07o8XeNWtu
h0PDWsEgDIe0wVZbEJrRp2YSQSTagNTK8qR+Kh3Bs7S1MC2dZ6IFZ6tMI+XU8Zq0QP0eE5DYaXFy
Fn75AEdRHFIWDExA5y2Rkz9YvnOK2KWIJimL0BXdfG9VsFbYjxAVksf9ruyl2qYzyyDD+UCLqh2d
tPb3kyHu0Buo0+1GUySh1xNPDIi44rGACusivHke+MTfyaHtcRHow90s/J9lnHxqmDcfcossKLqm
I2KqajPH1kjJWEKwzYoinEerDytFQnjQuMmx6JJpq4om2XtL3xycGuhB7DK5m+eJ2Wu67vhB7ThO
1Mm43Xcj1WEj/B9Lu1zyHlTEYo3qRCxWzVKk/IExtuMtEYhdqhkfs61T/875eNfRE++l4TehdItH
c+nVtQAhcR/HFSxLwwznwnKiklNoX46ZHg6u3KAeSl9n6MIcknm7szQEfLEvKYXkCHSXicS9k7wH
5lfjDdZrUI3o+tz8Z6XhD53sSf5krl5vY95io+0eaaxdTm8Mf2NqNUgGLBWlxfhcwLa5VJQUDhk/
vdu5gK3i4IgFhunAPusGccBj/1ymaR3GgWnB/R6pPTrfjUTW9UeZEezZEdNy7U964X36vYl4s4md
0HTmZ9st7GPf9RtfbxErrBSSoix5RbtuRZOhE+gRvCG16RxiO9yEde3y27VR4VYsx+ke64pr3Nzs
K60jcwZ8p8IM0iVVHcXwFjEseEjW6YqyjtTbDhEec63F5NWPm42l+hLQqvHexLsWJv8Wp8fB7uA2
57U5kUteHWp7rhAapP22Rme6J5bpMJR1HU41ovesDkfwH4EPvNKu7K9RP+If2WRM+p1YWA+aYYCI
b7RDpee7LGdwReLTtnDj/qIK7edUTL8Sk1lI0Sf9tlzI3a0X2zhW2ny/DF5wqbVMEeTc+SFqqoKF
JkvUBpxmCftyx/V+/eiW22wqVGRNP2RlUqZ4kMEKznub/G23abjUE3hiB5KoXcopMUPxH0tYLhYO
eTc2kVwykqGWQF9Xj9uuYptbVHC+Mpn+aHqNSS0zfppU9DykZKLE8q+5WmagLNk+i2fvlMD9M1q0
41pbhl7J8AuCVXfQAmES8QMaJlYx2chco+4qB1TLSMqZbzXtBqP0uBtZsuVZ9c6azN3PicVYS8Na
QxW0S8yUtF5XPxVORni61cffGoZL8KjGbY974aQNHZFuZfetyaBz9GBldjl0k6eufPfIvSIznH1f
V8xG2KS1A1CJvp6o3s3QCeswY+/dagLXgsMoHM+tZIzeUDkW3muqBUQDF5BrGz2FwlsvGWKHyYs4
DU+8WGQvF4reRG+s+6E07rDfkXdh6yQ0z4jEFTayDUYoe5umrXW2UeUci7F4CLyuOpelZPLTKnX1
PGpOt5vOHMLLZoqz4D4XzEFA24VCNs6GHNNnKijFm9VCLJO2RwvKb2jj5Wf5meySTgX7RS+QU4D1
biov1IpGXXtveTbYlK0TKe/OMPMivOW0mj5P3FjPtP8ufN8uNp6bbCHZDsO8PbsZppvxvR9NYysl
iWOtxXgv3dlxQCZuQ/mWVMZHmnc5W47yd0vTvp9qQJ5a9VlmbXpGYudHniN/j8466jKT/CCx3Dv+
WIUmLsLI9uMP0yzvY3mb2zLInk32ZG2K+bfnXR3AczoakAu3U8D+hZA5sC9drZ1aR1LIYi3cLoCL
OWeLT/a8NFkF5Uu8SK7bA8MiX5MMFurpYnVvzDC2kkLk1RuPc6e8u4yAwa3hSF4dv2ErmhbNDgM/
QR7Wu/KkHoGay+6m2u0Q8hs7Uwz9EWRgT4POUUIdCTfyy/BU9ajbzowawle7spZyD7u94Ho+bZg5
gvqj26gDbCOJtV5Yi5UAN/7sciVOSTc/1iU516qpzznOAgLZKzaEC/2w3yLDgq7Fc0w9IKBlA3i3
f8UGIxo763iVR+dQeSMYcwdKWzYE1p3jax85RmIdT2vEyJHrwQBAbLL479kTSVl22XRhEdsqTFg5
3gdzerA8JF1MaJPQbiB0eixbstS9Swq/IlrDqI6+5uZ7CMWY1u2f+qz5p2bqCDoWozh69rViyGJp
nDia9pgYDkwJyFRbzWz5IOfqlfTfkejkpNrXCwywivXTZIOnt62mRkVSc+7bXXC63eSj87tmtsbs
TzQRwwtxZF/0QAyxfU6V9UFNqf/Klf3oxHp6TefGj/4fe+ex5DiWZdtfaes5yqDFoCfUBJVLhodP
YB4K4kIDF+rr3wI8qzIqra3S3rwnNBd0kg4SF/ecs/faEJ0uTtcnXF87bUtLqCMxnPoHxxlvcBOk
1Jr2gX5L/CXxiuvUy2GV0gRLynk81oYvgAd7NkxpQnhOdqxEk5IPFtZHKOaPRu4Me71i0ZpExXiP
THYRhd0qRefxvWW7Jmv3C5hQNuc9vNxBmGKdecrAPsB4TZz8kMnmA1ymeClpCe0Zl6Hw6Izqmsn6
hU3VeBzUDClBnt5z9khj1BrHzqvhmQ0wKB1BmVZGDStSb647QcN0dDHYV8G4ilodtKDKVVQOAbVh
ZWEwbwSlwIQLQwsTvwJocEYyt5uF7Nt8CF24Y0W3VoZS3YFaencQrq2h3mIcH/AeYN2S67QAPa8X
xmkYQ2vlUYu1Ce03ARaBRkOv7WqDmmYq1IsHCrVkTrjPQmYxo1AS4qI7B1YzXNvCo9TBX857HDxd
0yC1d4kn9a1ZcZY3pU6HJsqDS6YOB3UwPT9lL33sCITCO96gd9LTa9SlymEId7wO6nIApmPh5Oht
xujqYRmMSBbd6aGW7jPmlIyghuY4lSalsnJJiKRZW6qZbEhTKo9t3vY7Uhy0jauSj9VSt1WD/ZZy
rjxk2lizVYiOOQqqW1Yq12ysCf20RXP1whD0QRmll57zMjIGzbcyUuyrIQCEgBYuEteoNeW6SS2g
4EHJ29OROVjnKatVriawmFn4XSjPbPXJcSxanQTBaLjGI1tFtSofijC5GTpN34lorlRJuhNvpsNH
qGUhL0v1UAp5oStfreuqtp8Dm+FEVOvPRc4eJegRH3WCyVAXa9/ypMwfYgeSZFGZX10aLWusQLwk
/B3bvMqMu9od2u5nW7bmS2Wo7YObtC95g36KehgklhGmdyuNfha23f0sCvp7FmhEYLDRwVIoheNp
PHeKbRwbfRAXVzf3E5mRX7kM5mgQ9WRLYnnkSwPoHskJzjUSaEqCsMjWQyc3oValR4VRehDrL03s
PUXZxIdIpTofC6NcY5AekSxmxrWtuX4ESWvdunLq1hEggiVhoaKfdxtJ68YtWw8P5tDr9AdU83VC
Nb6K+js+OW+uccFq9OnDWBrDoRnKX1kpqrVLYgMJnPBsC3McHnpPC6+1qmaMG57ygMqX1o1zsuhz
blzMDOBLomStq3m0VUKompTW1rFq6hgTAN62qWTfX6OlTdjUooMrYCi0FHV6r+DjDcW7Zmk33MnK
Htsm8M4akRvL/TsUMosdedEe46IPN21ci+2kCxsHVdQcTLxOzyKbfpV8vmO3y19MTxqHijp6JTiX
J5XE+n5g+Ukc8L3q1ON/jEVxyepZ2GK6cg4IDU5ZXTJlgVOPoVFcgXSHNcPtojUyBCTeY5uGxa23
i9oXHZ86HEPNybUD9dKZeXPVm/SoVsWzYSm0n3HmHN26ZkPTWmvdYceleaHxSjbgE83+1u/caGNi
EViNRRg8oxG+m73br1RRiVNlB+mj3nDCF4YXbxwjpkNGN+9Cnh3NPx2D7hDp2ZkZLTVW2R0yTxt3
Mmn1x2JYTMHWppKpfR7ssLlKVb1orBmbRhb6Np2vIkpK69YOY5R3aJt6BlhWOhX0BWX7FCqF+uhF
fmPvMVul3wXtqbU9qM1D0z0UbZqeU8wFFJ5Ce0OYiIFbq1u8YFP/hXqx6y9BabpfjaQtmP5wUdRo
/7A7dJguEX1Iz1J+5MSCbJllmn6mNe9UBOpJr7kmeLGxVbGDO/1YnFr05LwrLE4i7aKHfjBeCpe9
nqlFdEjmG5cBFcgN+Zhw/X7ABvGoGQBKYYT4ZtKgIkq0+NQBx1y3FX6jxupXlKw9n1puwpZ6W5n6
/pBKue86oR2JqUyeAoRxtlptHdbFdWZ008mmgXEY7bCnJZP5vYItsPSM8F7HtF3DDDIl73qOg7Gi
AW2K/D0N2IgA64gfs1zq+4bp6J3ZNjK9Rzp7tilueobgLmv90nXKeybn6hm6QN0dCOoAyR+qrwED
zV+FUXEJdKwHW9Lp6xqVRw1c48pU6FH0bIbcNhi3I5SoTSGzKyGjMfsnSvRClOpFpde/CoV8bhEo
c1wBGEcV7Z3KxS/Wj/XO1EaDilZbE/iy67KuvJTwdTcZqkzmUB6LcGIFD3Vmf7ihXewju3vWlfBW
RwhupciHPdBviraAp6nN9NEaXffEnL5gEtwn9EnS4JCngH86c+wee9wlPb6DN7um8SlE/KjhNmRQ
otsrzklcHsER99/ObnT7h8SnYAdbUdCbWm4SS3OuZmiqF2hMm3CjMA96S82qPtlQLteayNW3tu4k
IrXIPRk98j5JHNo+VbrsUsYJ2m3Lkq8RH26aveKOmCrZ0z6kpJpC51g2obbyeq/8NjIiGmNNPUcJ
6IPS9SxfN0gPaAsbfWfDqN7IjO8EZIjXhhYOuwGrWjuOW6Op6IencbSLE9TlnwPtoKc4mPnTOUIF
b+lX5WhM8zIymN3QvrLrJju74y/HUYaB4A2UnUBltDWEO7mv2tl1ECfGqzX10XrmFpOR3hmvlUYk
x/KtXXK9gxY37uq0kwe1QBae5kN2HOeYCAxF76M04te0fPJKr7h3ehA+9UaP5iJJHr2eUFHAB/sy
Cl7o6oznxvAi5Hme8yjyILpryyxCDqU/Z8l5+D5fonQ6t55FaNAkxhdR0GnDZHaqU0QYlDnGCbok
JYZXV29TwAgLcwHxfxP6sLqm5+ChZgMsIL2dkJTQFiLsfJaXT1Y97Jusd/GXpICKR3yQRGrI1YjU
fNsBFtwx3UVRaTXFVS+yX7Qa3H2lqygY9N44siPnlGCzsRoyBvzBqLDMsNNdq+0w7aRHLcveerzY
bPjXZdF37O8U7eBpZnvrJkreUoT6fWT2QJqafOKF/Rrr2ttMyEO2gL57qKCM/+tWBGdk3+2WqSYD
1qC2bwJFsSuI25PBqQvZ8GaN/MXbSYMwbMBmx9LYEfM6X4o144FK13ygrJRYfqxTpljDth0KsTW/
jBbAaVDy9Qv7t3ClKmm0t0r2R31Ojd1P7XS1Bhpl7eh8kYYqX5HYUuI62fjIaEe7EggNk95JLlg4
LCaQ43ttt9pluVE6jWEPHkj6F/yMMdmhrrxuD7b7xHuV+qj1tKfA8mMpxWPZBMYpyAbWNI2yxnaM
l0l7hrisf9G+p428uoMX3iNFD28QRb4MtlduUssp8LdF/U3WTX/L3OmMAzbwfJA3ibma6Bvs8nHO
LMX4ypg4V3dNVTcL0eCkCqJmE4OYAquM9Qdpph+Jh/aSOCfjCzqpCJHdc9tRkSS2Fu4Ko6svUZPf
HLNTbhQMiICijh7PlNQnLVT8puSdB5ryxZ40eTA7B4Si032lstCOGMeMEy278DAMWrbzBjwzdTqR
14UOlMaJMEGw6yhrt3oYVARy6gFus/oe0RVfM+z+SE09ep3kg91G2Rbjf7+dGvmzK9unsdTczWAW
/QVShd8VhgU8LnwNvUo9yaw1V9aoTBuuE+6+183u03D5f0TTvyGaWgBHf7Ombj7aj//6CYO4Ha8f
2c//+e/1Rxr/KmpQQb8zTT//6p9peZr5D81wNQebKjpUy8TM+s/APN38BwAtFUspNlbdcoAm/AE1
NfV/wMGF3aepYBMNpgD/gpoa+j8sw3Bxr2M/NpB//X8F5v2VAKTysmj32i5nGpZ4shn+3dfaTqip
K0JornlveCho1F3JWBCBYTnswxKFWGEOOZSb2CU+A2a0UkMH0dq43MeBfEb3m71kavo9zIpzNxCF
Ehj5NYbLXUXoDOgeoXpR/MAc32O8N/uIS8mRKJsD8pPX3nWHW56Mw82bu8+/vREPn87c33N8rNmE
/Pnj44//+W/IWhxvlSBLDMoq0FN7NnL/5hGHuFYKL5LdNUQosO/Zbuit+X0ya+sQtWTdFA7hWRDt
4Rqjn15L2bjnuh+0axmZP9toKk/e0N0KKrCLrqUEeUml3cGntC+1KLdqX8sHJ47MtQdI9KDNe//a
DdJL4EKdF31M9Zw/sRZrL06Gr0XTGwCCCalhjFfaPeOgX/Rue3TWrj4jCLZKjp4nROV3MmSfnEB8
yPXgNA79ChFu7QF9MP3Xh0BR3M1yoZaD55JJZEanaGvlSkid7CrP9lQaXE/GDrtVHf/NMbX/Yrxe
jinakRlIYjnkJP0FXGmSN4Yte2yv4TS2uw7P2s7rYPiHrRO+dKHKGkurWZlMXmysxHs6bu9t0f9w
zbDZx16lo3Eu2XQL9dZ1FFCwwBkb2XQVq2RfD7X1nBA1/6ShqOFAA/73kBHVgfXG+Bp5SGqj7Ci7
/BQO6jY0XYIc+2RCw6/2bBdq0uLt5HlIsQ2ijg7p0BAvR8eC2b05gCYgeqKmqPI04P5uemP4uFFl
1yYbTDIhoQy99mI4HEtvenBxB5JeZqEIRNffWmV0EVpxGztJUF4s1vGIvS/SrScRu4waKTTvenut
LFmdDSN9Rmjb/xGNO3/VefFAWheTg//8Gf8rH4b3wzENlUgV6MYavI+/GPEdtiI97YvmmlvfRDgV
J1fUIJg6ki/rCA1wEuhUKFSvl6Ez41nxu7WJj6z06EQ1MbfVrKskUOcct/nWiCiK2w1pz+r9P7/O
2Y//+6kIosEhk9ZgmqTON/PH6rdT0VKHECZImF9VXWn8RFiX3M6srYWNaMP40Pubp1soxn99Pg/I
imMC+0Ah+5dTv+TzP1V1VFw3DNuim6L9rFr0mIqCwE+rNfM6tswRYmPynitOKETJDXwvrBye2q5C
aapPzhPhE+G9NdTsiJSd5cz5lkDBSttYuRdRii8JYsy+CFTmy97oXIqJoU6pA0bEn2//Deh0Wav+
/R/iXEMNZBqmbc9Xk38/gA4VeoTlCEu4abyTRglVIOLDP7hazXIVwveyhbplZ9DNVlXlbLASneoJ
lik2gqcYPRpZvdGW5IZZyMNq2JTaw3IjTPQSNAyOiCJRqGkT40R1Ck/DlIObYriky5qVnRDDnZNP
/a7HM5MEVe/TUM8Q6HaaPymG5qtxhV+DpMyr6jCpo8vvfPGYwzFS8UctiKC5z5jRNnXx4RPQ4U0N
SwAW3pDB+SqwxHBR+hQvgwftWNMHX4NnuVbY7rYN/WSlVtt1oOmkjs3qY9cNqF5GMR1CO0WFW+T9
qjTb/PqfP7d/xXcxXQRWzOURhjheMmfhtvz2wVUp9XPLCpTLSIACAu6Vplj9o2vVb5Q3LLxdAiGt
dvuNHo0/BNP2nwYZpajC+49KOBpEadO+RUqiHgXRaPtWd4InUiMZNcz3JfhmMJTxB/viqymM46Db
yXtSECwEDhA5XzSOD1WKzr62Ulai3DZRSBK445VPZoXXNUWbj9mQKk2vxoekpFk+iUluIFkpxzDX
nntdkCWkV+YBsMDM9lbzg2Lh9cpNlD9xbm8VJe8PwxRXW9PO02toMTYM6q+dGDBaApy+m84jo/Xh
i9tY7UXV/objonvO/NH9t4+2YRqsCKAhKYi4qszcjd8OsV2TQVXTXL+0GaEyFRornDFSO6nNQM5n
GGv7dLLdw/KL5WZwg0BZK/N9agWn5u7Pv9EC5Xs5lfVvP/rtLhQLGiGN8x/++Whdk+FKdEYmxMvj
Lr8O0oSn+O2ek02bmWQRE6OAZ6yWP8fSlx0V/CC//eHyi8+nXF5gBIJyB9vr/vkz/Ge8gj+ffPQE
b0bgSPWI6mTzv/5Pf977j8fVfmQhkdqfr+Ff/8xvL3Y+hJ+vabnP55PKMiNRdUOzTO6Z9asn4m3+
OA7Ut1Bzl/suv1luxuXwL1/SvdyIin66EwLaQj4XNOFZMYJTrOFOsxB5NvLSaSx9nYdELVHKYEfF
SnHJPvZOYOIvDKpiN7avo9L/6gom5lIQU2NOv9ShtTcdsvpWRECFGMFEYviGTxrFObgzpAlUv8Nw
krimXgM4SEmjC2I37XA/1fkXPWa7WljgDyTom1oL9yRKnrjglyuppTNcQNkagHlWUQA7pKR9TeQq
2wQR6Fdd7wtypx57ZsrM+OAdpTRreltu+mCWv7cBIHpUXaFrpjt9Fja76vDc5zO/hbBgREyYW9Xk
J7uzaY351dhmsW8yL2x63f7SoHG34x9V0hE4RN0cGwqZHIhShV0/aJ1+k6E3otND96G2eYnGoEXa
JpV9xmmwoVEe79EdPkUG0IoQjRun77uZvrtZXWyssSxXcecStNiY+8qMynWCd78rPI9XBT0iszGa
oENbCQGASVT2tokj8itN7W2adcqu4QvDuYZhE9FLYspFPvYWqKY81Ha9bfJaP1tVCBKzEG8iwJfa
IHHX0uEHaSfPNIeR29j6UxLWF69C6zB52dMUmhzgptxXXgOsvfOVPHgJvBJF5hCvCxXBt+y+O/Sh
apJa9q2WEiRTMI43zHeBATsooAq0Y7kMc1ZuQwNasfM9fUGiyVRWRnpX6YgFcja/2SdahLbPFfsk
0NshdUpJgXbrjSXwOVCRr6dk+B5X6ROZhAr5JqyShWkcSmcgZkbBNuJUDUZpPmDID/t10J4RZEuo
1xZixrBcoSyL67A90J/k8h5VMMDHvY1g/yirJGFVzznS7YSmbUj0eUYVbiaZsLshfEYXzisDlWI1
6YQOYTTOUjQkjFxxLk2Fw8FHaY7f9Fg7hLtkPfyHSR9+Ob3w0+FuMo+HwIHlidaUZSZPOYL3M30O
HwbkuC56xqooz7aJ3n2DLnROFYa6SvzUcp1f0WM+55V4BtsN7J0ERxOshtaPJKGkh0AhWjG17kMS
Vbe+NBmpoxov6bkjN6w3LZXepBbPkVHqa8mgaYs596pAldwWCW6XuNFoPYTerqvM0PcCYpvJ6zK6
cq+6cUgqXIkIXjULJieoxkZ8F6vWZGlNpvQHEzR3pZdtv2V8PJUqydm5wwRB6660LsTK7NUzWHXw
F0qKuBVKna7WOxuGtIYNYIWJMPR7BhB54nzraBCzYOF8acR9lIqgsivHQ64b/hiMiEOE6mchoVqm
Q6MrtkNwKwEAGZlsowDg7xxBzGZjBxJ/R7Xe+upY7lw7HK/di5OkiJijrcqCuBp7Zl3ThC+ycWW/
tYbkihFfR/tj4k+xmpeqox7USPGBatzTK+NUHvISSayGwc0rXtls7ZLEe+0Z4+7ytDijWsV1r1df
+QyhZcpd92CIjFCtrKT52E8aF2jrq+Jy/EC0i22J+nJnFnGAXQCWESh6l9HQ1kkzbQV961lnhwrK
JM8PnarHax1X6Cbx3J99A6mVV5hvlNg5UQ59s9IMnjhHOrbsaWu6yl2BeL5m5vClc0yGE7irGAx4
9LX2WD0uQ+WSPxw6KgsklvKC/r+K8v5k5ayTKVXRlJjJY8rsutNH5jaMNJIaWVjN2MUSRr237VJs
ygACUAC4bkenczW0CY37VryLDpEYB7KxbbFO2y/Q+I6DAM1bA+zFeSFqOrnopq2HolL04wDHbpWU
drPtp0HbRPZjO+nu1gCygFbIO+EukCuoXThg03E1pKqxp78Nl6NSTt2t71z9lJVrx2ut51hN9wg2
KjwaIgTcniGArbPnPEjZgc7TYuqiQ4AHcq9Z7wD/z7QHxUrkxoulu2e0EtiY2+jodsRpjQGC3Sae
nvXKKfjnhorsTW3YdcYHJxjCMxm/ChZOZPDNHP1d7SN21QRd5euyZ949zPL0NFkNnppvxlqSzZDw
bc28BpDbEyls01coDSsIybDPPXwximG/YTu6IunZltm0l4Eud46Dm7gAPiozy50DQcWuFyQBmrGy
HxJgNgE8iIeCnsNWjb1jb2jsoA3jWZs7wHGAmr/UaeuPRfsiFUNhb6JUm0ypnJ2H8KMN6PbSmHhw
kuE56aZDUUQXtQt+ylz81BiAIOodDtYEhE3Thjc1hyKoRfhPYnKykdNEFlwMealwjW/MXhbUVkTH
WfkXG4wDAkVIwZ0FCqGmaoqs6hgxcvSYG4XkrRnm9z7GJTUG2ptu4ZH0VLOnCe4p17wpVByq3GO5
Wb5FqBHeVDsaToEFCXD5s/nvNQ7Md5I9cY9PE+ynQQ6HEvDTnizp5CVu1V/LYzT9eFGKTn6puJ7O
/gPd7z1HuWHhy2kr8xi5+9hlafvNTgRcfnBG16ElGy2VRrAxcP997TLkvPOLciY0uw7X8EddGZDo
BOSryawvTgmd6dXkpB9IDuofekZcady0byCb8q0LneJM26W/KLOEzVNl9o58crfclUOPmESAKkqA
iFK99eIY0Wh/ZCyG0Gx5tO6SQID7rjs4wlPg4jc1d1vfjTDEQEc1XoPSe7Pme6pSwJRwordRqs12
UMPo3MvWuoSCS0ZpeuP7FKbbXrOrH4Mzy21lJZ/Z8qA7IaJuBKty6DpNe1RlYK6Wu6nmF8MszW9I
WwEYxHl9G8NZkdG01a5X6/gOVfe+3NOazGuSRfoXGeLQjB2m+5nShNdoIxTi1zWvU97zeWZfWWSq
hTFTL9tInr26Vvb6OOoHp7WVR7PSGSjP/4tJfidRSc23ofBMXHhudJNO4fmEj4ldp9YtFbz7shwg
aCkPXK6qLymugC3nQX+qBOo7yyFyrVD1+qMowLPNj1raWCvMorCeShGkB7swu0Mu4+opNYAiL3fx
2O26kUv6nxUjB9MU8wpmXZwwRZLjS3DcHRne83LXUDIWg7Z9LyrV3dalhSSRz90Vf4/CVk2aH7ha
/jiQrsIImdDwJy2YmoMbRuUB3Jb6FBQoI5dH6zuAh2TSQV3kMayGjD6pjeW5USvz2o6ItSM1K773
5hd4LPoHzg51U3W1ei7QD111uoOfd8iVE3qh9FsSt3KDGZf4Q0WJrvhk3HWANPy7V1Bf9tq3DB3Y
xjT74jKavXHpCkBey1PM4hE+cKqtJTg/2ukCgqm59JI5ZpWMzjfEBp8vBacSCz/yWLet44tWygaB
rss1uTHSc9Adlnux5bPWLc91LUCwnZc7qF7ifhA4ubweO2jUNQZz9SpSsz17jUWE7DQ1H11H32/+
n7MITUpReMGVYUnCgInc1Ly13HeHN2u5B32IGtRKVt1YPK0TqZjJtkXD/t4QIrc8i+X12ZqiU7ul
lNOnlnT7bcSK9zXiU7k8BsQllDuoQh5Cl5y+bF6a5uL+qx0X3JXXMbW8PejsmgcUrq4PhxBTm5lG
X3PGz8uzBAaCU72wD3GixNQG1eR3ce5t+TCNb8lg7pfHaRVLW1WOLR6tsa58ojiTnW0ryVsX5sfl
caKBVkKEavOxYXDuj+5U7ayE04vtAWZ53kURItWOOSUep6o0jzqyrl1S2GsJmudeMC0DhgD5x8XC
bKljfKqsQn+yKsgS8CY/OHlgoAR2cHMjdvtqREvDmf9A1dMzfUnrNdUxnKg2hU0Q6f271pyWP9RR
gG5b+ho+1/N0a6hRs7Pd/HX5ZVm4TJjH0r72ltteh9LKPh+VaNSnvlflS1I39pH5vrklLXz8sHs2
N3YI5rLOdlKNiqOXqtWrToNvefmq3cJZRXB/wdg13LQ0tlbLy+y64b3FRvwsG8MAykiYwvLzPCJs
oWn7r+WIHG7Kk/bQD5Z+nxzzsLzEwhjDDQBE7YwB2Hiwwqj9fERCs2P2eqn7GCe2jviDtXp5SBvZ
gJ7K6M0dWm0PY43Yb88Wb2psbpaH7IZo3LhTrJ0UtQZWN5Iv5tkUaSQ7eg9lrrX4ZSvtoWxi4zy1
vbJe/vehjI60eaZ7kVvUZxqi5oRM8a/IuVeaHKcHxhxyZZuB2A5lrftxYmbPpOB8/XxVs7I5QNF0
U2PLRK7GXGD5RUPehSAI9LWbbGR4HgGjOpKCj1ZdLa9WImDdVk1sYRJkNI7hlh6xXjx9Hh0c/2uU
/A1reeBcraiJPh+11uRrT2P0maFx6g9Ginh9fgNT5aRzoX93w0ruDCPnIzMU9qtbx5Sn/F7RyFpe
PmISl9Vt+diNLqWhnuxVPfo+dFy6YahhgDH1GiiJ9tYGEASLMpWrVsLlqhP7XdEQzeO6qHA/EKin
5UY3y/wdVCe2tQPmzHy067iqyieP8Mxj4hj4BFWKVc3U9sjVolXtSRISAELcknZ6QohsXgq8xKqL
VDinguUS881GUPmgx+a0NXrbgivSmxtvsEdyzZR3xy0Zz2Cho7Jzi9fC9Y5x0uORCCpjlp0f6pwa
ENqmc3EMqurQJC8INtKWSKXuWUnNd9oYZIG61l3qUbjWCWE6YOLQYVtyjjZWOWyjrpY+eTu4SiuI
R8tNmOmIPOknzW9a7pMhB7pj+XKwrMyXnX6qhypiKB9k/p8//+v9ljsvN4aW5f7nt5L4tTAHIj0/
8vIAy8+nruY5li///CHLOG5hxzJX0kwUaidTFIjZQuAFpAPDa5+DyJrxwmMV68FW0m0n8nvumPRf
YiogRP7TvnDbe0zKKhMuNsRZirCgK/1GmqVfzTcYhNjrliCmx1z0vhY00ATbeE5NJNPCnYCacoh2
qf2BgXLEMKFhZQD3sZrMoiTvIpVcBIZk63ZM+SXG/fkO3ShaX5Cp5WfzzfKVAPQ34hQd9Gdk4WsL
+IPfqnD1FP4haAkFCd7cjMRyT5YXrZjG6Duvb7cRiN9tXHVvcRMWJwew7EzJbRx016ZV3TLHOGPb
b/bL4eEsa8Cf9ajxRB2sbIWCIam61+Wfozta+hmGerVk5eiLyW/NbwK/zIkwlmCXO/Gr1iFghQz8
oiYQHhrBH7R9zbHSVOhxSaudY61QdsvPlt/mzWwRN8pNJEcxu1TWERqNVY6Vmo1CWLYGPAjet8hI
sJURoExGcsZ/TIRWyJuGaL5+aQQ/NhrlIcqCbgti52om8Qagz11xPGMLUKTxXVc2fjkCvC1CLrxF
DmgCnWzgByISG7pX8FHn5/l8dKtuC3/5Pos1YOeE2ZL+3R61IDk0jAwJjZX5NmSpYsSiwhlhar2x
LVoOSQx/1ZociPJEJODXrh+lmcu9GjFITWSKTrxxzjbIQryHwglWTKEZiJSespvq/h6b8c4pKvdQ
hJ7nUyyaSPf8SE1qX/PU2q+7gSYkuMK15Q4afn8memUJ841wmxE7qGH7yhB875vmR0LODFAZjONt
ZVxJ4i33dWHf0gmpiz70909q0nxGLqQk0v8yv2YGQYtf6cFRRWaHOZA8ubw27lPs2ZcgPcPjcR6U
oopOk56yP0xK9yj500vTd4QZNZ65qyvSOpPEMreYKJJNrMVyHzj1oZE2lvaAlCO9EyNwts7bGuh1
MGROpDZP3b21yFEjKDo9AXEsn6aRAJx4DO2LZRfGLiEQfD1KLB4MIZ1dUASG30nN8IOhXXnjMJOe
A0pjLg1rosGNPWoC8s+xPuYVDeJQsLMuQSuq40to9sGDKDyYUmlagEVJpyclp8vI85R+LenZiiiJ
fYTZDv2VakKwqKFjz1Ldj0zvMrals4M1zHLiWGixZFWk+8YQp4QS2V9ussF48BpVo5zVz+68gEUJ
y92fN2KGTvUIVPl3oKOK+FX1XDAzSOF9pZB3OwLwJgaGDTREHLVqfFXhlHe6d8sVGlhQ/SEy9Mp3
GkgNmZscIoNCZ1ux8+e87oBuRYIDpGv1vjeKc9aOOm6df94UNhqBqcaopgCECpBEw9sc83Vku5+v
v284A4YOYKksISehzpP+ckPLCdqIc4eoMhwX6lTbJrcYMfvuf6NUdQBFmCpY90nhBEyHYUxRqHEa
xvMN4k5lqzrDWyiYidOtQWkP8APvLUorgAW0g0EGg8GdP+czxZ/VUPHGzrcUY92Gk3rsXTGeLDRc
Iik80BEBmyOHyyjEY/l5s3yromHBdD//RqV9bhd9cezn/2S5yQzFIlQc29PwL25cGXbpFk1rukKE
CGVpKq5Fp76ADwG3FvASlhtXdf74KvjXVzwYqYVgGTYiaXFn2lrvL1+ZAxaXP79dvlJLZ5MldnkI
YTL7yw0yaK4rVfYamnqyizSv9pebrGIdC9ixfX67/MwVuLGSKDTXCrpzPzA6LgZJ1qwi1LYrloNX
GdoTI1BjXLnznwqdpSQypmJtZdWwVkxnOE7wqJwZXah5blqiLASUx9SN1qjL2q6rPW1oRqD6buqL
u9lNNGpM9TFoSfyBalCceg1IYzuyXoTzDFZpW+QO9Two5VgtNza7dWT1cfZ5SGQm8AWlHl3K+VOx
/Cei5hwKKNdV5YBlTQI0EB+qtGApdQBYR+h7C2htWbYkZ+emoGfIICR4oL0mV0w90m0Y9RiQTXPw
EboETAP6nBAeT/WxCYdHgUyREolFO3M41fQcYf/n956cDf4yPeqgFMCOQMEwMzA3lVf6ss63qQFh
nF5B67dSN1L0ziCqo0C+pKHONXc+V5blYPnqLz8LbT6IXktAgc7nQrYAy0vUBpdkyhJAKzXk/ULk
Z2aFHswezFRKBFoPuumwdzK1ZbpLMaYX5ovIRbVTh8S9Dba+k5S5H8xgsk1G4CqN6ZYQJkIe/h97
Z7LcuLZm53epOY7RbgCOcg1IgD0pUVSbE4S6RN9u9E/vD7pZde8tR7jsCA89QYg6R0qKJIC9/7XW
t/ZDrZxqNOlzN8YLFSHk+0a4E/acQsqy+QjVchOPUQ3eWD/HSKyPOa7Uo9MbmZfeIssdHwoJtrTA
Y1AaxOMTF0HQiNCWSGCpK1JrcjstzOKhrghktwohExqxGRC6ol7iDcg0i41dYiMgfo03PhXRfT6k
OShMPaflJg8ZKYNMA1FiXXC8DFedCa8/OhR69tkwXG3LYhulqcEuEtNGn5XiPm8KpsQC87tDJ7Pu
It00MPlthi+vmmsShqqXq3VCSMVK+/Sk4RMjUwlTQuhZerKrkBx85OgL8NN9zPrkC0hHdf55xCye
JWDJRSVL3HQtXct8GQG5TIqt/aKTTPgYlXFf6Hn8Mpq1//N9u+pREfRI2wsjbZ6bvNmWZWI9uEP5
1kyh7rmpwUypbsVOnzDA6LNFvstqXihj1PZVrAFwDwv5UhL38MawQBRa/itOf7LxGfi3yi02Mg/B
zGQaXAuVfDVE16l5sUVwYDnvftQ0+rJ6griQl+lWVduIUc4mznFnt5eUOMrdz8GQkGp1lrD7pE5x
SlSl9t4Cz2FoYD2GXdCxMWDhQTB0usfLzfzXfa5bxXmmyCHekRk/I6R0vlJG+n24fEUqNfejeCwh
ERScOlabHmRqTtcoa5Q1janTGiwC+UOSTrzUEvpplkyrnsaJBekZHOyZK1DWTQ1BJ0vfySL7zhuc
8B356Ge3T9E2YsmwzZwVTzcwnVEA0m9YN8DNX5jbfXhz034XVob6PDrxQY4pLdYirDEVQ7kvxh5w
pXVjnqxepFQsngQ4rkQTIx45iCkj6cFzlMFEg/8XrDIADePKbeW1qfPuSCdi8G2k4IClxErkg3Sh
SaWunhsEji4ssztzTjB9jcYFe/QDypT+GEdG+yhAYdoJLOapTfbN2Mk7eGE3YU85oem2OP2c6bFw
jCMYFHtC6pr4Gd41bnXFQ1Zk3dnQm/PPI83GtKeoNcqNXa8UI4zWRgDNawfG33yxx2zbzGX+MbjM
2YI+CS99Nr7VYzWdkEWZfVuGvad1SL9ay2Hu5xMJVveYAzpjx2Jz/av5kLlJ1t7jfVp3WCsArzSD
FwdiukIxrfb9wpajS8YLSswiEHDyox6w9gz6wnjVGVauqGMA3KRFHw4pbgWABrp294bvSnijlNYh
cMPy0SWxYona+RUuowRGldUJgQj6S+6KTZVaKtLHNH06mfCdOZrfXPpB/TiLci904ClUaik3ijm1
tzavuYLWc/w5hjGYC1t8K0k9phulH8ItyzPnUEIN4kIWvWGAhJLuRKRYOtW9dhMZV2t8+Qkm1ZZK
GjTkRqBHqv5kBfWfhz//FYUTkdRiqVjKoL6JkYvzOJmvGOPnLTVoWFaWh3UzvvaNhuNOH35LCx56
D2gu7N0MOFeM/S1xWeCaTIAtkad3TC3ztWhCtNJ4Ym7CeFcVnxDmWRNnSUS7CUIAKsm0C1XHfgDC
tMgwZb0yjXl4pHDTCs3fatt/lIjJL0Ux9R7mnfwuC1klATRWVnkTo+NMafI6xM0Gb2LyZMbjm5qW
hCkB0L/rEiSJo9ffxLqQZgJIO3O5Y/gDolWmIGoqIPoYZhiRWpSSQSCTh8kW4jGYaU1KWBFsFRsC
WGgT7TfGfqBEQ3vL4nAGFSjJ8sy2p4mkeq64sueJ+dQLMdxyzvnCIH8QKyEU9cnR9nyIsMpbTuk3
app7neyoFTGFdaz69lbW2aNWG62fGPOvTC8J8js6+xrZxg9SkZrXdL2ygzjQv/Azr2kDKbOlxfOu
QSpeg8DHx94y35pcyMihaTov88K6Mpf6TEO8Gij8ebEfa1W7gySwzcJI3dQmyJAIppjBKAnWCPwZ
Swzmruip1uT+WsLtSy0/0pnLGEEm71CF2TD2+rg2IXj7ZaHbt2YCbi3LQtCEbKDpWaV9aIl/7Jke
zcDRCBODLXuLwiQFk658RJqCRpeM7F3DSfEmrsifcvwisYgGOxjV2VDMEsp4r8Hh655HRQ9WTplb
p6STv5pGo+aH8OchWOabwmmsd+dtLKtwK1tLexzI7pNbzrWHgpvniqtpxsq3MJ7m2X5PKo1m7pKq
PiF0H7JyuKfVrljLhFC6nBnMOWXd7uH+OauE9NA+bB3wwwrlFboaTiesMswV4tImwquWZ7NzgXaY
JGoxafvoxdVD1UAAcdpSX/95B1s982greBS5HD3HTeW7jBNoEYgp1kAriFMur4pq3Oo0NvZqmsHy
DtBxwUN4Rm+ND9E8Khet7bc/jywBrYN7ijzLosUCMgNyQtzyLDs2vtK5/GoszdzkvPs+lbZEuaX9
PmCJBXTGUgxAG3D3tkXIqOv5SY4YLzQnNt/c/qmgpP0kBgeAZCCVM83nORAVuViJ1KMkjfrn0JRb
qHTfKBn3QxJgLFQMlhbxPB6VcjplkZY8xcpkHxXsc6uoSNy7Ke3cO85KSjZaDc4dnq3v0crUNVjE
eYdMldyyfN800jk0k7APoarcpBHyKZSSCanQ50tZpOfCYismR7q2IYJF5IuyeaNHtb762UzLvGuP
Qabvh0G6t0xTMMDE8X2XY3sgwEIN2yqk/fCSDWyrKENVzviflHMdsMCqBz8ZnnKQXmeGFw5FbzZY
E2oxnpso2ubutJAmNNreBrOim1WWflzws61Vuwd+3VOqEotkU/Wsj6GxCobCp26qeluUx/c4qgvP
TAbhw9pnhZYjIPDXZGezGgBtMF84KMPUkgQqPpnwkpeJ9SttKs4mZTzmVZAot50Da94aoNe0Qh4K
s4ZprzJLD/NoTXxKu/QSpqce1+M1nawPtcrFsoUfrljs86PJ0p72Py2G4C+3LdEa/vLgKQSOxU07
iz6DZUWpjDtBGIL0rrkunSuQH5sa8L7/WHB0goCVz7wowx6k0QzVL/p9oHiqPndPSkA9sixjbnUB
E6W5DNcG179NRM37yZLGzbRRWQTNy3c6sWtvwIS9C90xgNsXrpHw5Xs+IAJ1Tf6bGQ2qmmbnp8Fh
taSL+KGGHellZlLuLMg2a0JjOACElR3NvJwA3ZDsU9Ss3ElH03jtO+xiszLMEP1HY2dGplfZJXDq
QmXEwry+aCl7ZJjrfqjcLNQoBPBnJ3eNLUHW9sK9i3Wj3VZ21B+nMg4Jy0E41Ur0VL1DyxL9W17W
IeJtngEoouXBbbmHxeGrFdoDTzjA9a14pVbJM8E+P1NJnKxqoy/udeqG1jwF9CeNrRB/Nk/KeIIU
2+JvCK9VkgKOwYBL6IjLV14n6gMncDOu0hZl1DTZ+JnN6ccqnheAhRWABp6Ye4L7bgTxuFIpbTFa
bFGd3hyNum2OpK2erLKZ9iEG/C0rDkqkwWf7apE1a0jBzbFxxubIXvmiCDxZQTs8jU12rtPO2LM2
oZzM1BnzJZFxZJnF3U2+RW2d3I+dBS4rVc5ZpKcXJ4XjrExmdGbyBbAhUyPYi9nWzFt51OJgr6m5
ch9Q3bYae07ljGnYS5OiURbdcxtuoE/kl9YxsotSz9q+taL7n29Bz8ROm+trvcqmS6Wnj2Gs2o+9
2mrYS92XPm7ENa5f+nE7Mjp5SOKSAbCo9W0/ltKvzNR3SuYktrZro5ITppq93mjoP1FY6uTWVkeu
+GUIFN+ktH5Zoqsfkoqrvcxz8UE6bm2UYXhLJ1tfGy0xmjD+lXS9u6ktUezasB1fWnxJSTG66zw3
SfArprylFh9Y5I+d44aSVL0VMvrLwUOZQXHj1WAo1bTRESfMKpw+WujQuWr8Ag4Ox3QMgh0NaeMh
jtPTROD/rmwce81apnlvsRX3alpgsbP1YxcRfHR7Xolk6sYXgidwwPFTIDDZ4wtrlqWdq3noTDqe
ydxf2UMUFA81Lu1SotlZDDCW2UF4/jnElPws9TO954bgXszWfvw50LjnTdB0hjgfX4YcM1SdhMk2
NiKyLcIlgqOohyCiIgNSwghnDQeMBrF4l7WRekiDQffyXFa/mFTdt0bwqlhQK2zZs7TiUpB0bF+d
zskuxS994nKXdGGMnYriMLijtJ5HGX1vGRUAU+4mvLNT+tjOCDUuO4G+VlbcpbRLUCk5E3uTvXqc
PypuWh5VprVJiHW7ZUPjghYk+Egbi1M11VFXiCTT4omHfDCNfYtpr2g17TxJtpllZtesTZZwP7tT
PpPs28Yhu3ZLIVDSu6dQjBALuhKTWY7gDEmUuRve7LYCgAIrsHclJ1pKktcESHK2HTQqhpjuA7ia
tZuFv+RSK9aVdgU9sgKFqJTB8zzSQ/TMJr8g3ZIVdxhM/N7WhxMZU7UM78KoTp8sOgl7TR3OAEhQ
A3Op3TWhae9rp3jVmki7w8dyJDdX741OFE82jKVirBMEmTr042mENOYk8cc4HdpkC4E9eKyHaXgk
58s2JP1CwmrPCmDrKzvgHH3PDbwxUBgvAPUg7JPUZ3tAeIUjTd7fgjxFUMNeF9IGcl2CCeHike1a
6hNYYHAQMmU4ZlBbEqv5yUqbZMcaCFf0ODI+K2Ej2YNqPUZtewegKAe55hiYvzCkNOGtMmb4HF1a
vhVViIBjW98GMrsoXIqeDYtVvOVu68JJDrlVamfGVOo5R2o5Y8drD0Oj0GxX+wVjqTe47ZNfw9+E
ehu8tMyEdyh4jPvYvjNzvo8bYkxE5h+DVu+uhgLzOgcQrrMOzdVGfe8U+H1UWWjHTlMxt6Ga7i2H
5DOTSqAhjhFv4klh/J9a+rMusAuMk53dhlxjVO/IL/CET3aFTafv4pntKxQ2RG1zw1yv0fSA1sne
AdRfnaMfxPlsHUYCpsnUTDuKycnCMPRg9aaGxkZfsvxjr4bsCeSLkKV59/MtiFmOX5Q9QPaqZGbI
XTOL1cDntkpuuYI322OzPE269Wky0lrDknzJ63k8BF093Mfw4+81q4LJRgQQ5abDRISanFgOvv9R
zZ7Z8V2IKgFHi7t0hx5jr1qMlzvUd4PJR0izoV7f2VggWkcPzwNxrYeWeQaJRuXJ7trNLC1zQzSN
6jTFgIHTxUcMztUDYKZoUxDXpwgYgIabIYpMDCcJN5s7R4vcLdlG3VOy8kmfwc6Gc35fk0zxqdPh
GutoTyKO6x2lZiwYtBIvw1TtUMUwIzYxJJJgDs+Z6f45xG7jHkhz59QCFdU7fQHi+HNQJBDAmFwg
IxeXQuZWZYxQ1jfM/trV7qBewkfKVlWYCTBk7EMxQMSs2kfHvNIiFommvSbLoQa8oJg4kOxaeC2q
qqdpx2hQ0zetwNoIk7D3xTRTk8lqhVG3QRs81xo8N4TljTwpdmjRmp85MCKbsdLv4gZUAWm/dtcr
jA2nQRm2chrhOTNJJcBTOIdiiJyNFte3TtjOkZG2c3TDKPEkpQfwN8ocNpMsT7FSzDeZPJKazqDN
xM62z4fmEWsIG3nZ6mtQYV+5wGZiTtHswTmoDlaGWUM4Mt/hUj+4sHqvVvFO+054nvofM+jU3Q0x
J2agPhl9156DFOtVWuvKXtHCh2lW7MtYduJxajnfY4Jif9tX0/Q2r1GkmVHjgWubX27dz2+ATPgE
B0ay+XmIQeQkyhmPOCOClVoW0UEfNfOuMiAXmtpsrgureiVUbtwPw9cwaN39LGn86uFP08ugW2f2
khv42yVxqolGxMytPQd3iWVScpFQr7lJB1WF3NPdc6Kh5Otq7wUdflHRBPZWWz6qETVHOpmIw9DX
0g/6RcCOA/M4/hzGC1Of+tAirZarCDvPDr/tQaS6esmHuPWaoXjO9aFeYzQ23kQ97/LZEFeazBxM
UvuyNMSXSZPuauyS8WGw6xOrA3c3xCp22zJNnpAD3Uu82MkdozlYDWtrx3RN6Ca0LACKY9IaHYD0
0sQKLzVI8EIaVbeUdqLx68VXXIdseWJ5yZLBXPG56PcaA5WDDc7DMHX3Ad80CJA0gkG8PMTsRUMD
0dz72dFOoOrwrPWNsU5hnB0NRT3jZi59JqVi3U+Zei5h7pwzQFmrPOGWqBmhvI3dW67o8YNuS3kr
WSIrof5WCFV9igUvRagUf776+Z7Sg9WYc7hqrYJ9ktDVzcjcM2OU/g24Y7qpph5jk9YAgYVUBuyN
SwYE/g1h1A4JMZx+MRi9wQsdb3FNx0FPp/taFxiWuyFv7iypx6uEIof1LHvrCQ4gtvJStK/8SQhj
cVK+d63z1IThNeZU30bWzHwR/FM3Ez9BZmHb3gZipiB+dD6WlKye2Di0ozDbZyqeJ7XAvMM0Lng0
Jd5pHTScHWXjxVhgslEsl+RAme0J2TYHXdWCQ7rJDJPe2KwvPKftgvfWSvDGV+IVeLW9KVvxNdhM
frUuw/miY8CqM1V5YIRcrdW5SN8wLr6EiJPHYuZXDOzG96LFnlC6Snjl+ondPiXGl2E3YkaJVJBR
hXP7OSi0Ua/C2bUP+pDX3my7M0QmOz79HOIOgaOOgPstE9wIn6Wm0EpYdd23ziVyX4c01MA1S5Wx
2yXMX9HTe8cPBDKzoSh+idKGvVojBRnXCW52jUKcdklbBTmibt/26FmpwgbPZLANIGmrJtS+RaZi
bRdcIyAttV6nDTJeHblsgVAmd84HGTSwTAy4IIk5+RY5QPpc0oD+WgyUQZJYy3i4Ngf9bx3b/5+4
8F8QF3S8VlRr/7d/+9fP8b+H3+X/glw4x0XxLcv2/R+JC39+6g9ywXH/Mh3DQK8y3YXqr5JH/oNc
cO2/dMNxcSQypbA0S/Bv/Ttywf0LqoJh2abFrVZnb/wfyAXT+MtkYG65mqE68P1t61/+/fnd/y3L
KP/T438iE2gLU+EfM4+uBrwBroOt8/xUXftPMXojSl2QHYV6LFT0Habylc2V7ojP2DSY1UBdOoqq
Nb6DMZqZw7Dic6h8CLrIfqwTPQ9/25oBjlGNRKk8mdCNsVdXTSt/s7jLyvcZa5nyxTQJbSCZZXOY
DejGq7HqWTnUdNpzWpSjreB7rojP3hrLnnRPtaR8jvWC5EkiCQftxrqt0x3GT60EmZv1wacVdSjU
GcRI/QgaIrtLFQcbUTAokb3h3tdCz1LpgD11rgt5tS7I6q5UJ5qqu7BbAJYC6KG+1bseTCJ/CYKC
2mXFL0AXpLDJF8JOazKcJ2tXWK5JSUtoxiqQpVb7Zo+WyjW60jQCJwuxi0Q16cF1H5idXOPYlgKs
dZf2WMAZHIyKP+CrlpJ/LZlUuY9Ci5KjPAEIqL3bSwJkj/qf0EglMxaV9ZAuBecRC5NtEJkP5gAj
hmk4BviSG0mLv1SvaCspg/QDfGZn0EXrZtEZ9kxO30lmg0XfqaaJ15/6F5pGDUu4wRs2KJqL1UDO
FQWYoJ0W+NN0cKGNJV7v5ugwpsC3xyU/socnY3Bq48b/6FZfZBki+C4DFmtSe3jF0pqZS0J9V7xp
LZN+mMmCnCqitAt8wx2CC2zCEsdgYDwWmsWqUrOK0K+5ZTB1KtTSoT5s1A8pEJArkBrcCRpgsXpd
MWJCf0XJferYLQybogcBcgUKSd8B4eUk8XR9UrVD0/Cnhsy90rTzNKmblW/Oraju51FasR+Lib6S
ppaV8CZD70iBy6ScNlEXzXKCBs0gys1qxfmN596QKyrtBnjx7NjBHeWlm8NkjRub6t4+DmPlmIfC
mLxcFwTGzKqancoDFYGI1rmSKE6v26azTRxGzLCzCcL5AQGr8BJWHUGBJJa5jgotpHqpql67JWaF
m3RIraE+Z60MGT6M4Wg/F5bi6rupdh2HsT75enPNSKqbUx/nHe8KQOtUDhcxdKB7pppFKXVyh3QO
ldfKzKdbbxvGg9bI0FcCbnoossO9ak/hiTOA+xCLzzutUmlpHRmvfgH4SR8VKEZb6o9hMOlD/FH3
xFlRGkA2qU61W/qqfdfJi61ewd+zFV7mmeRXtZrVgmalrDWOZqPV5zis1TU118adkiLZuiyGH7NG
6NshdsgY2LV9GiOoz27ALizUbIELgXKOxgqHm6hDeE2tNa3zRGMk2hn6XoUJ96xSMcDs3I2ti5yN
bzMfpvdOZs3FVHrzWnZDcB36WV8XmlaAx+1Bk5B/XA9RL69OGXYffca0mj2KcYtSVeJ87Ozo7GQj
/2NWi62kauQ1L5C4jTpJ92LiVME2nW5w4JS7FACfJP2OQ1jGYQqUupn8Bu/3KYROyTCz1JKHjCvk
HU3Zxa9iNIHLdpSxCdHY246VqG9bdE/GZLV9lnA44JBYd2ZXFVfX4OqCBtucQZP0W7yo84buLuu+
NwPlXWdKwa8qq+c+rtr7hbi6aQp6IdCW+7s5YcklEvJjlApCkrJi8161WqqKrcjML6znCjqaE/V3
rtLTgplNXjSaGN0V3B9VEIzMaWeWs/KiVrM8tz2NzGtm0aJfQTGuMJVl9tVlrgvubcQpaOS2Fxpu
78PMc3044SzulN4AGa/C9dZBH1Jr244Ps8BPDQNRW4shmFT8QEQhg5CeOYyC7hbvh+E70lKAZLPf
W8WdTRmwNRefnaYnfEJULrdqF936shGXZrTkBZdhScNwIXd6XFn7IE/HPclNZWOmibIBLWcc6lgb
d9hh6SbMdagNCaKXqCbCurS18rMuvbGBZX82A/Ua6VzHJ9VI6NdoKsW3GW0w/ykF4zIX9KctmovT
tLSST1X0FMhsOkedM/m6zn6dKcEI41ZJfLfMjYPlwI1Ics4xYQrKRjiVtl1k2ucsn5xnRwLyGZ3E
OrbRWJ9bmhy2Os1U14BJyoXXwOaSXCC1pUNZMj5SY48RmNgN06z7bkApIBkLF6sMPDQ1x+lUNATB
FJrx9sy8JjTWoKXLG689ho3uwMAEG2lmDZuW66Y/hrbhqWWv7WZEsjMYsn4z0eK65oZAAQJnNKG2
OdjW+EbXgamm53Zq9K8sHAggJQRbKtvC2YnSuHVUuoerdOlbyWear5xh3CspbfMJEWPIh0btG1CF
1mKa+n2kwJku8o5qW8Mgiara6h6ikfti27l4ShtHv1MCu/O4YdoLAolOx7YlGqLA1uf05iLaTpTM
M/SmVy6a0GQN5zeVgCGTcxWJf1aaB8eZKMuzmA0kgzRhJGu1F7KX9NLZCdc5k0PGdHRls2lpvKTv
BsBt9DkryF8XjSsHJTrJ0hMviNOOfbhNTExjBWxLP1fnbmMpUcJm3IjHXRwa/TouACT3Eg2jcjMc
xRpuhChmcDC6geEZcNh8lzTaIucOAOZK+NfccFWftM/o5aLHWgocft/RmO6DaEPzpx7Vs90EtrXG
mZEDhtokcFm9sXD5DMdNs2kTZCqB54b2ZbXbRkO+3EBI7E3c7yA2q0CDKzodhpwex2wM2JQm1Mat
BqtN/IT9+7pq1OwUT133oCiJgtQ2F/iVl/KdKW43kPh422tU8rDhMgMJUdnZJJh8yw2IwRWi286p
6N2VOSHNlE1Fq4TaU7ZTjgZGpLEbbDTBKrr2gqxD5jhRsAqw2r9UFFZsDLpsLya77GyTmqZOH1Y4
4EOXWO+CM3WpLY3ecZh12BqFY+1Ghsoz9ljBmHOsZ9E+jjAUqQIJuqb1zKYaztzUsxIr2ILPFya1
hvi89I6MvelqiJ7I49BisUqEHVu+U8eg+QMvsanPhfeztP9/vQvafpcLj03+6/KLP0v6lWISOf/2
zw9Zov/5d5c9xT898H+Qbtfuu5kevmWX8aN/3338n/7HP2C4/2J/o5mszf93+5v913tU/uPe5s9P
/AdOTvtLZRGC9800VCFMeCp/9jaatmxuDM1iWiIc9ij/sLMh8Mlo1IE0Z7r6gpGSZddG/+NfTO0v
18UiqOpMYReml/F/s7OxNZ390z9tbZZfofK8XIcIJaSi/7S1SbWg7iw7EBdtSnq6oUuWBnG473S8
6/BGs8XIuXg6fw5V3PYbEUYPQsEjmWmx1P2fL38OCXLFiiZ7+paJgx5+DvPixx6Xw8/DcuRTvyqy
aMMgiCVFo9SHnwOGseYQL17tf/geBVbbMFiK9LCTsTDJaqQZDj9f6XLkmyT/gVFAMFprIxGKKrEZ
vv58GdT0jQw9d1CzfJlBJlDX3uR+vRRi25ZDSjS6D6js9fE6XEZ3iLfu4vDGQwcSxGaBSqkHHmPh
htwznBzG5NIthBFFo8aPtqxO9TqmUqB/7b2c0g+3EBLcao3VWZjUC7DCOoDaRHzU5b1i8a2mpVLY
VGxKg8O6eqCMo9+gLeZ+mDhP3eTubdC3ca2We0NH/UxZo3uW5VSHEWJHtvr5UjaSL2njqg6GNtKt
ojS7n+epVFijf76CjWrvg3ZTZ+GMu5uDNpMkUocYPUCWuxi1IFx89mmzqtH+Diwt492o935WQS7R
BBTh9yROj1HKcqeVNgsKOKnBUO3DcIBojBsa8u4tz+Oa1pf80P7USS9hI21gNa6MAKKMjGbvvx/C
xfP/94fT0lztFUNyhYjVbcCtkhJYDmpRYOtevsKi9Od7uqOLXYbQ6i4JgZ9n/nOwl4c/31NmweA1
h2iS9EvAbHk+3CL6TZhudWWX3VA7NWgbazsk0p6s66txwjKjsT590q2bTVoEn6uHR2qpTmw38Egp
G+2VjeaxfMs26OVror/V2pneW6D+yq1m48S9g6/cbutign7uKQnVPSk2k3rXAkwY5CYQR2kfU+1M
s0Dxmv7WPHAJL+U5iv0EdjmhnRT3oFdixpW08Y03k4Jegm8UZy3RNvZs07SqEBXbQ9SvhnV9HIc1
SP8uX0E4po90P3+oT0QjCenDk4kfsCzYlDzipFFxbx8R6fEvqGLjIos0HtZm26QLxYOJZxa++E7u
AdDA/tIZupkruLdkRIpbcWOoLp7h6uD25GUj2GGlaybo3Qig5JANW2yYcBX8yN3V7AVQjZwVibna
JmJ4qdyP6iv3MQ31d/1jfBXPCiCb0G9P7Y3wC68EK+WlOndrAmBw/VRfUF0oXkhuV/orJKSsNbXK
K9t/T/fJqjpSI4CBzFxVb13pG+UqY5bfU+zo0U6UwPRlybom62QekM/HHs81icw1TqfpuxPYhz7p
GgNMwr8p0j2b5/mTwHTa0ti84tVtqUdhOeSu1feFSkGkM/PlZYy2MGOhh4X6ASBM97Aok/f6k/EC
2FgjZ0mAOVmxtJBXQ10BMa9uwYHSBaDaUPkgzIcbwbn5UDk7hPNqQRWtKJ0bVD+7CQpqVu1L8WE/
Fc+un90l1AQNvt0d3eaNJYq9m8q1wrtI+1+wpd4KZD6ivgTGQ/AwfXK28Tmb1ur9BPehhTzkOY/G
SXmlDpg/ho8tzLHv8ZFEbXgUB6Kie4cu9Rh3vNezCP/CJorZPaF/+BOUCWVmxI/yMzSWOtuZz+lx
wEbLyOCalrf+VD+P9zoQo13z2rB6ctd82PqTU114U7vfIjsA3oGmQeKSD5RFJHVekwWp7WNLrZxY
h7+aox/vVeGXi+s35p1YIzZ0WM7p/vXbqxl5828qKwhlrvSNI317nR7Eb/czejSO8tv8YhfxHn+5
V6472MvELQSysrLA8MxPBP3HfqUPLOOP1b00mB6vtZfAo+ABN+nkkwsXLNDuil2w7+8gzVTcDsQK
fxY1Iu956ZfZzuHzkG8qusK+8PsPZDa8r/7cGV5/JrcpXmhKAXGWb/ozbh5fzz12dCkVeqvgFcoL
yYQzjd6CYdQR/eaRXcx8jOmRYMPp7pzfxbyZnlUaI1rfaF+l8ca1gzmaA5caKSf3MvvBiny+aE5q
stff0bnwnXBKccvl142gHGa/ecO9buySrzbcirXG/nxXPhDp5zWX7/NjstE+ym8I2jR8OkDpN3T7
9lyimnXyOj1Zp3AhzqyGbeib+2GDTQLfovUUv831etiUUE9Ww68+2cz76p5QtQYTNdjyXkbSC4IL
glf1GJDXhCC9y+6Vz7pe3t9BYTRw4NwrHsfIW8qEYwweq/HUPQe4xhsP6XsaPNJ6Dn9HuVKblcxW
ynjE06Snu4IbHdcd7ZA9Jnwoac9R/PAdbg/bb415CY3Ey7B/l7IfuHJ6X/Nz8kGFhPsZPrTBwSID
ygXE+Hb0dKNbq4h84Pha9k+YDlJt694AoozKhl9D8Ro1LJNyspVfckKmHTcAQJpP7da+BmeoovZ0
D2WS5Ez4PKjbvHy2RIpUtoOyAoePvV2rPVMQqKpXOd7Z6m9KyjoEUUrguNrmPtIemPocV36yQw00
tJV+HV+rGNDEmj/bvs23oP+ly28c0lBN1zUaiL0xOIWWNLu7SopqJfJ7foeJk00dqYTccLFY6gTw
GxB1xuODWdblnfGy4FfUv9AxkSdk+VblbxSlPVTLccOGhD+M67+6ZW12iD7Daa2tHhXfvIbZa2qe
9QtUqRiQ03nYr4PXhowO8iqfWVB25DBpKhjDzx5dnjaQfI9TNO42BS9tvpvVjV4SmLzH+6XEvtae
+2HL0/ufdJ3Hcupat0afSFUoi64SIicDNh2V01bOWU9/Bz6Nv3WrTu3ywTYGtLTWDN8cH0MmGHtG
2Vos9i+F3ZEXK3br1q6gXJi3CuVwAbXAEmylOevJaIrlNvlYbuRNfNG2k6cc5ON89G/GhhWdmczJ
vuutU7HFJOJskly/8xJg4YAEFyI7fPmxHcomtdPYEX2vjw65dJWWtqJuGA/0L8BP3gpXtWUXQ98U
hysXi8A8ukeMd4y7QdnTd5+2uZO49/ZlZ26rP7iNUy3wJW9EF4QPHlMYgCZqwi9YPPRY52irMaMC
RWvrM2ny1eLsIyDMpoiNJgkn9MKjNFGJjhFwfK6G+G0u3E7di73XK7aR7kme+XmpdIL0nCdOgEui
AIfMLC9sRLfXUw1mdgwxiCC6NZfr8rdAMnETTkq1EqHic/RqGJeYPgMZv1FylmKcbJkkMPHhguqC
35JERapyVFB/2kpQUJg4VYUcfLtM7jpMf4nxXYYIzehbeZT75QdjRfmZRyfK5dtwi07YINKwjEdF
ldYpL7ARZnPajSvjS3kU9mKXXqbGnl7baftPYND4ECzXmluvwI/0K+Z2VrKTP9uzsOrPsxNgxbfp
1s1x2MoflXdm6Cz/rZ9IQWbHOJY8x+yEW1S6Kw0sR2fHw54xt/eFF/lvNVg+aAJbPiN8XKmK4fET
UeKyGt+WCFeX5Arr3GDw/C6fqpYsFhqGk9Oop3i9WnwtPxaPrnkwZ1Tf+sTuz/R7qZZcpy2xEq8C
Kylg6zgrMl9sppsUlq0VnzFoPU+P4VHf+Pz5Y1G3Lc+Yk9YHDo5+dKxi3bwNbzQVWLEoeUu3Ha0Z
8dlGv4u3+TccHTnysnw/3+oNacBQ2vC6IIcE392p/ETj03C0mprEGkL7CsLQ1GnOXLp1cBXedGA5
vHjxtmgfeJyrdxGd1Ei0bZFEaIuHMYPYt1C39J8i+cw95clKs2q9ur8MlKGLFcag1VaXXSavk8TF
Xn1XWyzSBf4xjKPkz/jc0o/xXTB2qddBXeycRXKJNKcDstAjWnSHzG2x/f0Eu1bIpvjpNNWx+OGc
XqY4LbjyvaZBvSp+ZkdYtVCHcdOyJP9GVlUd29viK2N08N3A181NcheOn84sO0UgRjVmNxuIbk/9
pb7U0l6MrP4iU8RL1jSkqc8jQ99WJxTOWD9U1+SbN1/JznDkD+BZH6QAFjbVSeqtltoLzFN+Xz9I
C/Bom84wm+PcQK60Cs0pRS+/MHKOX2yeOsaCqrkZPyfYMIfk6COgsrpp4Ga2YE31xYoOeAwCDlrT
P5XwXNjwXkoF5xSG5K56+TVmXvdT5W4xvL8kr7LdYZnmEk2Ix2H9GtGDNLgbZrkBU4PFE/OjeW3W
8qzYpGXGRu1iYyMPU7UpceUsRKaEX//oIf7XVJlILeunLzNd24fM3c4dptB/X/099vdPoPBduFlE
GAYzLynAqm3ZaehJ/diGSwa2Tk4qon3S5f9QBn9fDeJI7vd6LPsjHcQvyEGqYHqPU84WYlm0cP6+
PdKAyqmu/z+/TdMGGK1Gb7xVPT02rCoRGOEJeocxUBl35qK0hYI8s3v9QckgPY5kPupl1Kxw/9rk
SF48ZZ7gnef1BodEjv2/L+WSPH/CHM6SThrbbWu3xYNm8m8kbRNu/z0pWsP2aEWB1dYrbJezwCp6
qv9mB4mOv8qdnL+ylOEX195tjQJl3esbozTzL3xRjB0ZT9yawmFBJoFr/AfcaB+XpV1BXS3GxMok
mdz3C9qoloBmSFvxpIp2gINqogC5ald5P4luETOK4KqM3DJupTvZb/6YToLTEouCduNvEH8+jND0
d0ha992H9EGCNG9594fYFqj5W62nmcvzFNqdq3xAUnu+mCGDA4gWoRTd3MxwiMfK3OwfFb5CH8Fm
cRKf2rX9EiY7+G0Z3ZNN5YO5icGVEptrP6G8V8FNmNJv/xPj1UXz7KJ+GbZ6Hkm0Zi8JL+qB4eLx
K3fzNYGHmFrlrt0pE1GS1fwTJAsFizf9ooV5xsR9H/pZsTU+OtQtB+wkX8mzOTCx9tH8Fs8qgOIM
hQLGxErc8uFVvwSXdIw+Amof4GhgJd1rjASwczHD0oaroO7kL4nz79ysuCIt8fA+c4aJKDZ0udxl
a06nKTZzTz23GzR/gykfJpFSkZPrMCk408zFD4NyDBgvoUse29gbYRGYDDHgsLgsHOxr+CWear5U
dvPuu6WPAY/dSogLS/ycrXgyBzfYsSrBqeZfMf5Jg9M/oADhGdo/BOebJjT7WLTz33QrsmhkrWc8
hfa+S8OKUd+NjAEhDQezW7VfSJSUH561Qgg0WYi3t8vGWn7lcOivbQg31ko8HrgIlwrcINMZJoWv
RLiQP8uAcxxxK7KxXONjgJITN6XZLhB+M1710cimflkM+EyZjFoqP6WXPmqfDJ+YyuQn0EynHOR4
OJiirWyCreIEGGPCVyOGry4hoSES0oQijMlDGuO/KxnBtWwt94jToBN63S0+YmqpP6qNuDXGVXos
nuE1gV+JOPsHPMAZ/IceW8Gtpbo9WFyXpdN/wdOSucqPCZHSSYsc6QfCS0lGJeAeC/XGBMWREVJf
4aB6qLsHs1ot3fLoUxD6kBQzuZU4Ru7JXmgjd4EXPZXSXZIIJOzBhSvIa/FCcH4uGRcNbC57Ca6s
YYbX8r0korZl5okHZpEv2sYd8Z9XLh3lJw5O5s/JHsQzgGL/WoRO/InUDmiu8W9ULEZr1HrNaPsS
ABrL0dRW5fpVLAM415ng81UylOqvYkCNABDYffEPXVC/I4+kTT08Z4hmn5TnMYaAIkwfDbSQVkHf
ZK2Tc7rdp/qVecz4QGKfqU7Gri45fnDN0zf14TJYu8Z3mjLTSBDj4R8Mvm0ImDyBLWoyTiQ/8g/c
vALwjwA2F0wEOeOXWNridlL+6i1IJJ6vVfQ0fqkiKBRgWBgJso/AogDEBe/OVAWEd5Jv9YtFEr4z
AjKCf37Ks61+NdM5w+AxdmFRxu/dL1tc+EE7QoPkwQROt+1PzUGQiKns/lHSJYFfdeB1UZxYa+cB
BaTgxqfhuWR84TW1blHHmtRHgpGvDp/BWfymEIafMFfxRNuhNeZT4PgOEHBYxr+G+lfqgsvJnsYG
GyolWwmUfQL8w/eIDm3dbr58g/6cqezlzszuTJev4qPemnFnzo/subxM6iFLnAF9gmil6TlN3mhU
5I+gsMLE6msM1ffN+CqzsIVq8WEEtozM2Ql2vuBKVxo9VWxeCjY9EgeKDtQJAFlWu/mBN92m9/zr
ZDPLxg/MZ8paFg16rm79gzq1oGV7xZtH6faz7MmGm02rDOlq5LJDy3ZzkxyyFyppHl7K0y07iyEb
WzncqXpxEvnqKVwSKkCfNesv3dEPVNCirfzg3oXKNe3Lo3YC5UlPOWSC2Mp3DcECWI2N7Mo2q+n1
dOeovHAdK0x0b6+dAoHwlSvPLSc8uv0ftexFGQIPbJZfnBrNtIpjthsRyAs777a4JfvhpD+BhC4t
GDmL31HxYKF06Iq/OtXGMY+BzQndJ9BcKqGRO+rmi367PPlEMTqUJ+JFDLF//z5vLoziLPDssxbG
h71YWLivoxVUt+TZ/qo8okdXsc8dLTYfwBQ6QUjhZYVVS45I8okrQzVtFtOKEpbxy1ELlTaaVkL6
rsVbTih2URZWNOzB0iWZ2b4NF+m35TJfud3wAssGh5I4tbuYgXbJfTmYA/LF3pYuJhR9zlduFFhL
WLYeijXYqJCxD8iPAFc/Qyb16AS8o2DI3qcnPTE0/YiZqHV1PCsA/30a3xbqNoVfsK7Xsl1OATJY
Oy/WZKh8VoJ8I1oYdGf2uGsFfDNXinCB+b+8yOS3vHY+b+XaYP9VMRezQ95bbuUnpl16bqeZU85r
lGGJsapG18iOHavxJ3JIj101ccUA/ICjiW/a5MD5mVTOPadGlDrY7CDX13tmZ6kcap0sR5MlFvI/
nvqVEqcorwvu93vokoF+SqLN1LIUyCo5tplSyxkqt8BzKYBEmYnQoDVDh6Gc4rbpGVPnBlO+bthz
bNSVE5En+/RO3eWB7dccHO3es2sRQ0nbdOly3w2/YnNdGi7+N2p3QKyNaQt7OlnST3FugnWxit1I
PXFR5IdyC87BTflRCf8P/bZvKW2OZmMRtQXe8ii+ar+2+B2fgm0zWn2xzpIV96jCAVuaxYq6iE+v
+sZM8hhTiuO3h19ir6oyW5pDVkvV56IEVn0Uv6Ye/1Bz/hr5KAjnzu2bCuL9DrZrsOfA9s8NG8mr
HJ2QLQKLK213uDQ3bZN9JpeFoz2rwtZCl+S+/ivod8NafKju8G9ZMyhtiS5TDK6cr4Xxu2TsY8VI
1ifbr8KyvHFIzoq7uPLB+t3r3m1+icXBkbdkcYxKl3vhkyMdvoOlbIw9rA3RDP5p8M5qSPC3tmVm
TLYMlHE99btAt1D2UgjjIeVVWKUfvQQj8i87kPNDv6TjRrQndXZd2hV8+9vgBPeMO4AAb+Dgc7Pc
E1Ur2+aSqf0L2YGXZsrTMG3tUAemjolAS9qMO+kfuy6jYxEO3sdgyyprr/mP4uQ+PWEbj0EcDXfT
udUd/zfkCUJLK62SOlC8mWl+DL+yPW3iU3UJPFbrNy/Sr9ym3VEsLcsjF7na+GuF0G2lJnuJtP1p
3KuD4oxb4DZu3pmoGGWJ5UlRp/vHsbxEavwmAS431S0GKLQTduJRnU8TuiZq5JZsE5xf2KNq2ZNE
F0sABj5G9RVm+OI2MHZhSd7jYjW+KHakdv3X8oubk5mu/sFikX6k1ubzM+Ga3v1NfuTubW7jY4pt
biibj+/nmb7Nu/ra3NgUY+on1G/AUjhE2GvlY/5aPlDuTTdw09mTc0lVjsyZhNM3Bw3hv7+Tn/jA
hdrW+CY6EUIrz1d1vA4vGeHDm3oGqm5cE4mXDIzf1nbSG3Ni6QMk4C+UKJKyY7Ifz4t3tTZxVwU6
s8u3CnIUn96JCTi6TYFD0G8xpXXpLPfBCTlj6I2OciwAYZHVxHfJlR3unV3kyN7SRaG3HT3mAd7F
FXZYbEkkS9jlvCKH9khJnEZF6L5QQ1DFCKQcoouQsbsvlfDkyh7ZvPYNM/1CND/1HuF7gL3Oq+Zs
VGZDNsbORzRZOnW1YoUruRXt1NVyRZlgeEOTQzK9wBnAsGWsgmfXoMLbWcW4xYMSMdFylRnrInWN
K2M2+RZRLAP0/IEEx0tMmiFwHmfL8Dp9g8d3ycYK3e5Vbdh0hMiSl4LqUq3SGb7RMm7a54Axpati
3vI+Whpym1fEjGUOmsz8SNZHYHpB6S0+VUdbw3LcJFsaAmsSC/2GVGi5T/HeQYiPMzZYr1eq0Xws
qLSy6QdeQZKLo8cnI5Xv478Fb4+Rx331DjO++27vPlh7nGGZd0OaCfjMVO/GdvFF4QoLH+UhQIVb
hZfxPtSO2rqULoof3KMYl39V8zUSsgVwE/hHLvZXDBlQiKc+VEROidgsxJ8aJ2+4LmY5WtKuXZDg
U055ovKB4skJfZ3mnezoK+NavQdUlGhBEYzrk5NRjKFMclGSZ887itbDezRcGaBaApdh6VCb31FJ
//YagZpXe+GyVb5p9SmFNxPcjgF7jRI524g3U+H8aS39n3yn6eEHThasVFpsohed5HkPiKdhWVgB
1HXj1nQrrIBA0oWkwbgAxR5IQx3HpsQWVjBZE0YdzBRQOq3VlfENGssK3lPqY4o1U5nGA742o9pO
ILFfxMkOfSIN5uZJO0nxpmN6aJmF5YY5Gd9DDZ/plSCgatFTJ9mza6dkO+R7P5OrcFPTWzxVh2Cr
B2bpSC74RW4eQmUOkmAP+M1lbOOufrW7uEf5ZAefC0rJ9Wv7Tf4VSGX+tR8GkJeXiTTpQ7NptuGe
HmvwT36LV8u3ZgNbn4R/eir/xoirZ83Rqzca4lzJnLnLndavk4svnGbS/urV42QcvV6c5vnAM4bd
Znz38+0omTQkRS4blf9uJfgbI9kUzIooO4Vyz2xhVZz2FiYENDaj15l1E7/gQeYGU3QrmpZyACIQ
SRO2M6u5eVeSdTXTdLNoE9XmyCBPsJJecQQ9UcMaO0vlWl8gzQO+4q8u3+V+Q9c0wzJzxGbL4Vh4
USY+CY79gzYxwG+qa7iciLCY67NofXMDfOcfWGTkgDfCTb48q+oqwtncq68iXuPAsTsz/g5zplrJ
9RMv+2QKBiu4dGEzV1OnRxocA3pIme6nR+JSYahHnBC7NcnXPnhK7GNE947U0OHi6hEBJ+coseGK
8gpmw8zOjO9R/5TMMHM5zpxuHx5jQIr9mrE2DkQQpVRiVmzZB94ukXH8TrSclbt8pEdUMFlsLj/1
GzLu/J78BIAV6B3uEmvpGB9UAnRzYjN6UmbKzuMuONA+bd9iyB66vWSe8I0cnobi8qPGapWCSfyo
kgO39FDwDhzhd/g2PjjkJBXLa2vRYz29yZ4zpCSYMeQNGi4bxLbDQfnNmOOyxrX+ja1NBR0Bk6e1
72Oey4JT32XkbmbOCcudlLj0+scJRazT1vZL+sZ1Ya/m4hP2vtlVzQS8Sb9Mt3Tsub45QGUr/plu
heEA5SVMw8Q8sRd3sFtHge1IojM1E9tUgwnnMxZMlI9MynXcaaxrwQxvQK2uiWFiFpVgX5574TMt
repU3orC0wWP5gIdB6DhLWMFzITFp2m4g4XEYha1kB8QbPBS3A7KqTmtNMo7yBepXJFKNPtpn69V
U/AoHbEWiOxKu79Rl50iuyRguuonlb30KG04HpW77NZu84BGVgrIqq3+JmHJxXh1vosoGjNOEIPb
JBa7Bvf5KoI5kp+R4ba8QNoQtLI8gzp55iA5j1UrEopXp0rX1kEIN9QZEKSET+2Au84m4ZPCF+Y9
QmwQ37CzV5zoc0wt3/L5T/YmTDamEw1zGkYDkl3dpmRJuIGXmqPsaJ7OdyoXDm2sd8T82k08YRd0
rN7SC4f6sqZngLXHSv6hYYR1SFSb8pqGQ2SxF18XyjHeDEetNflb6a//WDwmcl8C73X1ka8w+bNB
FfMrnxS72yf1/3JTCAiILZjAz9zxHWHd3qIrb0ex8XWhyyGvwzXcQEpuvO9wHxzHPWp0BkwpKr06
dBHDBRxDJcFX/catOb6xyNjwJPDjV/kdAzPhCBtUXC+Zm5B2ffEBul2+axRj2tUwOmPuAmVdxGgz
bdrd5W8ub2t4CS/MrTlzRPPZE+5kXjN5IflVS8/FRaiqsr0Mtp64RbKJjTWDy2Jgh/q6w1hUdzpl
NY/0MlxUZJnv4i5CFwHMEv2HUVoZnZVixJs8Usa4W33bQ7bZc7DU04bWF5+e/tePi1UbOG6CGzBZ
0kf9G12zrzG38l8awmeenhXzuggbvC9wey5IlB7Ntv6tIcoABBxMfRffSsU0LgaQLqgA/V9nidJW
ZdIC7GM2JVN44+rwHhvyD8KwB0AFm8nkIzIha7E1LvQOx9rRf9TYsZm/XtSM0lFQMuEyatv+c/pO
RO5BM/5Hn2PdItw2WyiaDDcM96A7iLKD1jtMnPwcvPdM+lDZ1ff6CuLSlZFubj9FXYFzQFdLuJHR
s2vJZs3pK3qQVPjZqg5tlBANzROn2zAfyJNLX8a2DKzwXN5A2ESusGZ3WLjYe2MOuCyAVHoVxG2H
26CyKxwo35RT8CteJvrNMMas1kIWcUt/caVHAM1zSg/+Xu/y3tEI7ZvHwpNvtBShl1yFD+0yfgSx
B7NKXYFM+4aHHP10NicFhbgbTqfQDFb0Fm/6hETWYoBpE46m8giubAoa6AfOd8Upu1eScjD2g0ef
ganRZWxy/1dudIL2/Z2cWppvwqkDfYrq7iZ/KDR5omsKteVmfAG9Uyn+bLs3midz9fo86xUIgumN
52jP9XnxpWyTI2ZwUm01NDj/9CjjfX7WK0BUtFobCg3URa80mVXcvB3Ub9I7SIpr+GTZBVeGjlrL
ONLyKZly2X1+vrzuqTB44yohBvvVB7O9VRSFrJA/xGuMrgob3jW+zVe0ATlRLTt4YebdWsBmhrvz
a8nvLHf/AGI8lju8bqyAjRPtAr3RK7ZitJVp3KKbctLf6aq54bnZviLkkYMXIYCJhORGwXLbHrIj
UBYsfOl+ldxY28itL+V5uVZPgFNO40r5kmkYDiaykK3kqSccttr36MGtG26Qzp/Tw2DTXZzG7SJy
0L1QlifsPNviOl9FvSW5ApIO3UOHR5mFwvxFZvMoX2+ie7TP/qDxbmnf/rxKtgGXmi4l1nBbQTUn
PmfS9dDMb4qXXrTA2an/QCNzf2meUlCrW3Odf6jFhEzkNKtOhUJmInRj+SK8oepAE1HfzGcGXrQj
IWZSvS03i23G9snRU+1Yl+AxbkVk65/aF491oikzg2qxUMSPGDkNkf2j3ku2SMQWERHZlXSC+R3T
qZlw70BPZ7Fl8w6VYCWT2VYWZechfC2RxVt9Rvcp0HIjo86oljN4YpbyW0+QNDuitALVslTNxXe1
45kQyxqyteis+s7IDsoXboT81Qk2tsrWD231s3vL3uIt6/MFXQXISmUbIeYVmsYmeevWqKi0vy4/
WeNF2kFoG9ZE6iVbHy+RE5MEMfSMBy3sKrHyvfhBXfd3JKraBfd895KIBbYxPv1pvTxWn+GaW2um
nvqOJoS+TQknw0x3Asc98jmnXB59FLHo4e71e0MKPthKarNvj+8V3V2qU5vgjqJD2GlnqgItBfgn
J91bkmyMM8KyMzLXc/tRPRZ2TRyduuUnO7bAwIvVyywf+cgJwkmjbVANKRUyNArheKmZDEMFlTWd
ibL1kzgxH2gVhMf1eXprruoJl+VVmqyhS+lEtnfsqS7jsVNcYQuTNFhrhwUCEk5myh/zN67FgY0o
ZgsukJ1PcNE8UmYh6p2AQRqrabW02Qnea90e7/S663t8X95ISuFXRBw2t4A0iPDLCexu8576+zy0
deJaKsY8umRgyKTVO/3DNmb5Hr+RMLRcyGCVkjQ51anG4pCWI3Rzy2/gqhMpO9lP+0mmGvWr+LB8
+teaUFviWFi3GZ4kHtBE4kl/2OblIV542rf2neBUykfFh7jTdZg9Hm306J2cqntXJtohjkbjanHU
CXYzKzkNP4vWK66xlx9kbkwokZ/CiZMuk49Z8FGhYZFZXAr51OAtpl07eBA4o/Q8yJ4fuhWtVgLT
34r+34MYgqlvwoyCMhaO4W57C77HxJF8yhxA3V+rMTWcrPCG0gFyNCaMbT2g4pCrczRVlNNE1LIe
q6wuqC7Td6V4Ra8pMCmCSfti266s9MlzTYRVPM7WAtiCwfePTHQYLvqK8jXMYQTZW1WzAOKTUMs5
rYTXhjwLr4gmyJyMwzp8HcDBdfLa33ElQQc1i/7VW1DfmkeCRDXwwmJn+JZK9QMAluwV6T5CmRGY
7HwCbX1EfDpJmyV+T5twV1LLmF8h7AsraLYBE5VOyFkF4uccUzQf7mN71NcGbdPek2VkqDvOadrS
WOBu0oBJpAu0XHncYPEXaZuXuRfWUyAm03fRRzJamoJAINqvu8IWOVRoRhBbA0Wi7io5ybEc1hmW
Z4BQikuUHKVsn5WeXCBktxAZzoD54RT3+IVsDLpd9CALGhPgxvdy+jVpG8VALHbHw8LEJJawhLiM
WIggAYhjTTGEkJ2wW3KMiBkik8vBZPIw7pbCykdUB1+PyTOsvDQb2V36rlyWJ+RJXYs21sL4zyg8
QQBhbealKxafgbJuxp06ouG4szFH2rq/aV/96a+x3726/f/r8//9ryizq2uZKPynBfj7udAIXtWR
Gj0cvwDBA4hvVvsDU5Xh+u+xydcUV2/1E6N1y7VhLJysozDGeDNBsEBRDoB0C5prAJzx+kovUdQP
k6iuq3pnCAxvmX8P/X2T6RYEmy2l7b/HsFLm2/AuX47g/LOsFdeoquWqVZDYZ7GEbcgY/YjDS2v/
91j9+kb1smf4+we3ruq/r/73jb+f++9XDKXL2c2jvrV7hfbW3w9BW5XZ8V5P9Pej+ECQmMRSsunV
tD4G/XqEA9ooE0KVzvdkXqyowVuph6Zw/aBdvQg3Uty21jjgWKKBfL0l3bSvg+mM0V4L/JWrxrSd
etTy6Jim4edSzi6ywoAko4eukioY3tPeiJJpHTGZV3O/dv5xzEd5FTKcSbX33ReAauOlOALZy60k
6MfVzMCtC6aDJI8KwjKn1YhxGlPC8cIGbEpKY+ikyR060VSOcSdI3rO+GNZ9RHzKxAlHn8a5CbyH
xlWDhVsGjTuNhk9QmNKWCXh014E3GYrDVVnHOZ+RuujdRjRU1iCl0eGUtRLOwirdByYmfowFvXhD
dkud/mTS2EY9PZkKacwUCPiq64Ht+EjShIDAKI1oWUboO1XUFk0P0WrqkDU2Awdh0lBsHhbjGuga
DA0Jm06OGAZJfNoD3bIsvYXaUphjmpQPJLfUAh6rqFYIL5egvtUIkdesxIjp+n4faNJvs0DOrOFv
kDeiO8/0y0sgPpY06z9xpn7mS+oZ+Bv5ACgAHuooE0YD7UtN+SZGTaHotPZ6WRRtEeoFpoGL0oBP
hrfEXB+zELEdgsAp/zHGPHaGht5bdCnJHxrUYnVPGhBPgc082GCr1evXw2W6jcJ7VPc5JmRAhXCX
OosLDg5VVqedHhb5Ks/AeC2aFFMLFcSXp+YCnuDsgRPOoTYfudOMSNzFKJ2dKOvefWgi6zL7t2CY
0/JrBOv6iK8Fo7ibJb2AnqGHSKTmULdRfIgBQnfta69J80+QMhBjDnFZIVIoDEQLc0tGnujPUIfo
Ifna1zKc9xOmzOBnRZTHC9WdIuS1Ce8oUKhtwkgZD5laoWopfE8NDYJebrW1LmN02o+jB2UENXe4
pB5MT1HWinvFSnTEQaQOWcFsxYM8SdjMYiP9Vw9hvS2N6TjP1EQMENRWnHN/+EO4QKeh0ORJiV31
J1tg+U/Jgh9YTZTWUs426EA0C1iyLTU0qRL63WxMzKnI3CUx0YASN5iBchaUVNCqlgZRrWiCI3Ua
m4GUfqpVRqmrjt9x3yCQA1Pj6OV1kZAS9ALm7V1PV3VB3TCIOdpieXntlICyH/Bnu2Yri8uM0XSy
f2k4+SwkG6A1pdTAsKsyQJ2bov7O/2H41O3EhJ1bkWSMOSsi8iiLVtqSVndHSBP7wbjy5yKxgLgR
sCjoDBc56vl0sZotX+VALfq0cCdV22p8AH1F9TDrWGY9EFwzGOD/GBIS/7mOd11EoJI1RH15mZyH
4DNqRtyZ0H0tEBmwxQaeomK++fL9i5LhJ0sB8SQQMMOClnKhpyITvMlqkpvOiupkXkmdAs/9hYMd
UaoGMK6H73pWIhLg5FHP811JTox22kNLD3FMGM4UO1ZwiAFsKlDEYhgf0LNgZ8m0OOswJY+FRAqT
jN+M2n6MIM1pZ+PkLEyJgyz7qynI7YESSlxagGmGQslRUO65JnJW/0mAJhouMbC+IcvR4Kr1ZcwE
5QNuoynJ9Cp1asGgktxUETYDQYQ0ahw4IEFwUYqeaQcViyG6rdxA3MiGma51T4MUkr3n+6hEoqk6
42YE2DBOt4VMmxhWNxoqUQbyXxU1xLPpKLVMWGt6YCcG1h1+LV9TKByI36kZ6mOhEzJEs9vNNeM3
enjMxUDC27h7r6XuVtTcJ91cOO2I66ukU58IIXQdspIEVKVpP6sgLRYJxXayOX0oS56X/U0S/Ivg
B/QpKiHZoEWsWgz4VOKLeEmTfLnz2SIL432RUKb0M0ieGhMKYjy1HsgAYGLpbTm+xhW07gkZ0V8v
dMLhQfuCi/Y7tdpypY4D9KwFNXgw+Zou2QloHlOSstBm/E08wj1EMiBC5DIU8qVuoKQlAVidgw7Z
RBM6y3B5VwqcheqUOgW3GUo5COuGYsx2wCpH6Wc1L6omHechjzUGcQHLoTfMF01ucRrdF91lGpp7
U1xeL3Hj6yGLKtSElTwBP41llXWS3qOlHEKoVcWNFNGjqfNpoI2DxkNcUhkxWm5FDLlbd9kRTOc0
PnpN6JBAL6xGnARrDgPf7Xv1mPhEozoGSM6yZuBZDEtHa9JzlsEzz2nzDEaz0hnKtRfhjLBhHvDg
yCYfoX1KjVGfVDdL8IShrcH+26OWs0WgVXnAktfjpseVlrTiBS5RIq4pxMWMsQS0K0IpmlpNcbmc
YYnhqsTx5C9oQrTqA1++EFEiBnYCRsMV6oliaFqUS7NXgmHeFOMLno2/aJETQi4xSWPuiSp/qfod
ToNG4PpkYYkQRXTQSGEQngxIFgKm4LH8rRNXr8+yCEkgVBc0CUcS+1ih6tFo5H49J6yp03gK9eXE
BGJKD1NAi41ypJp6uNMaBuVBjoRP19TDNFIzLjY429CL7ejvR7piSWz9blgzKJMIRQN1XY29iEa7
OKZu5COQr3FXFA2qyxCnM6eloFbEU0SSKNyWaWPAucxocgJHqFolu0p5fBeqwBNHNuQADCh1eJKR
RS7ZQEbSTd7EzC1xmGS1/mgSVbpnymGSscJU9NITOgqY0yJhYquFrl3TdC2N5YMh7gHzVuMbY9nr
KLXzIev6ZjsEaxlXPRNw8bBVX+bj2pKkvof6bNVLY7fMs08V/rzVL+jiF3B08avZyHOH0dg0sFgJ
a4juyqFZMdlK6ZVOY4zDjpURe6Hjmpm9of+Uacp7ltHIEhCx4XdF4htRw5IXaYoaTfyRE/Ve1BUO
xyXmIsMEVg7RZ0/+Yqt9m9qlyFx7gnQhbC6zrq8jrbJBAt4Iz6qVUUGAzQJmfuRAe8rNUJF9tU4a
jRSxhPxQqoA4a8bdBZoHJYCXJdaB8H4YD2rVoD7AAj34QvgBgy70NIgKsz3FmXJW2oUXTFSTMmk5
r6r/o+48lhvXtmz7KxW3XbsC3jSqQ+9EUd50ECkpBW823Abw9W+Aee7Nc05VRcWLeJ3XSAQpUkmK
hNlrrTnHdPt1X6P/0Rom2xZUj2Fokn0QTwerURcJin5bmBEENbpXpIAwO0wkNqS4w6w4l0CiztYR
awFg9Bwc/jkknXzvdnRfSA8gyhZKr1YxpM9gIRbWjSMIQidinKrTwcio6d+2aj89reVp4QUZ9Hhk
fccHVj2RSe3t5YmkDOthMhx8t/qiyrGkTSxOttNzlMTWBgf4tPP1A9lQNCYC9lp4sScV2QxTANPq
AN3wB9X72KZLPzSGpM65VGGO4XbEStqAZvPaEW0tDG/Q9Oiu1M3gc5VQzH4a6ehkeaGGVN0zVIlk
n2X5BSHCYNQYLhHUS52vOm4Hc62Jek3kZrzogc3sR1ceLVjI99CkV6ERLZsaqSIgfmdjyfbd9St1
yn3/SErhofftClDye2HfGFV8arAKr4XrMQIaSciO3ZdItx/abMiX0AVaPqYENWFOyCUFweMYeh/w
Se2dOZr+pinae73tw1NucSorxvTNTsXPtOUDtemT+jaYDLt6qyUSY5E3rzmol0Wilec4kDYi4IGk
54xIWgeMbNvyKcS2oCiB1SfNBy3XyOHqb8OK3p6+BWmobbyyX/otKydZTCdlR1+uAgYiwo8gpbMT
gEFfsxjbFG01nk1XP+eRsBYC0La5sfQKyXFFU62j6uXk78s7zWei0sbw0atZ2ZvIbu+7UixDE/0X
hk3irGlihKw9Gxwi0h6frSHHrOjFLebjRl/74LCllq/LxnsrDa7DKhPbVKd3BNcJpVBD820cxaXG
WvCoMTRTcfOWD0mzjEyFblKl7tZGmJ8eQQxSQhv90TG5frQR4QdukXNrRDsHBbZeuTH6NNsk6RoK
DExWixPMpzZNCQzPgr8UVh4eaIWlLNJHkD825lDVx8gUxzDZBAGl3mSmD1B0YKh2zGr5NoDZkIHR
Z6RR6yCsllTR9PM9cugoO/amcC66K+l3NZtUG4kiU7sBLDBtSTiSVKlImPNpzUULzoDacyT79011
qrNNNHZzxw2tIAcPGqcqX/mR2pulsY2CmrHyGLV39BSeBJwrWE5iZwZ8gUKv6YEM3XvagcVySDNg
NS+WTaudgpFprWbnqCBpN46IpW3nzqEaOuj2ndIYiCXjcxJ2Oz9NaB1EOryVUPCBcbCTWZ+oF1sX
Fvh6HVmtP/tlm2fM3cMRxni8uLWKwj/a5bQj+bZDEWtHW9MZ7vpep/KuWczAJ6UVKr2z6dB7DUV4
MwXzYlln52RdiiCnuWE/z1de6DPf9T+8uqvpRiVHXfRAqY0b/nCCqxsKNqEaPOy9PLta8p6aaboF
TUwuSM7JryxQCbrpPbE+kmSXFmnJyOerzd97gJ7U1ANCafzsRXMC2oyiPSbt7FPMeyaQYwbNS5KB
0NrM+jTmLgNcnY6v0oLKQ05Und2QBIJgpRLnOvroBpvshTY9+l7D3uFZjHXqEJcPklYI6stwJIew
J2JeKdPdR8l9mSFjgP/xGWloKmqaAyCWUSQwVx8AcWsu3v4CxCTapaLbhB2CnTZm4C0I6lg4EtcW
lKV6x1UAAzTRTfmIHtGRjoK46m4q31ZzKwOPt4EoLjZIKXEGE8EqUNN9V6Ov66ypoNq2lspETU6g
lQeIKKYRzei5tBxMVfX3yKmXSNDxlJMVwW5Rk7ncoD5Svh2sLDLDzjCqd30/3UyakR4LD93fMFVH
v2ubVVUHaAeDeG0nwV1aI74Wk3E05/GODVBoYeXNs5O5jOC0laNeJjCuB4Agz+ADEXP1jbvgTTkL
vs9oZ4kJVQyQtXVBXLVZdBilyITOx5H9Ohcb08bXMD6bmYMVVZuGZVKhrGq4HITs9WoqtQ25F8GK
KvgFaUal1cbnJB8iI9bX81nf5QvFYLps4rMRx3iDzfgOwva2MlAYVqOEiZytpC6CB6JQyFhjLswf
lunZS+aYm37amw3eCmHGR5aFd3RMJsQWaltoxjcnyq9oknN0CNVd0SlCFsx8FTSWWNSElFqgp5Y2
1KS1E/sUtJ7/WIw2B6HDjuoyLFTU8LcGJxvMWe7nFMdoQhC+d41GteOoNxxULV9iXZ9Gmz82QlEt
q2LYCJkw5xBtdDc6H154j8Whoie1CP3OX7vKeNdahilqnh6Nr66icsmc5t3QKOuqTRNYr0GJtxQL
1kFr0XnAN/vRajSFEpgBSUk+pwHQJ5/jOhspXznkaDAFOn4RzXqrzU4tdBPhqeYUBjJ37cMk0Weq
mWm0zpnIPqQAjYecD4p3ptKvyI2Ly4RUHzQ7Sum5jrUp4XTWcJUKT+DjNp6iBTJk+gnyvfdg1wxE
FMOrkeZXaMb62S31VWljo2p6pJppNRQPk6l9eHPIFLXNlx1wSOvOI8Akuppm88X17S136L3Ybcgq
67aUXb2jnWmD1NuEMn6zNOBf1r5TXFBjCzNv09FW49RwIt5xQejl4EH9is1cbu2QRYwLq6E21YZL
F6MJC16Hyjwgc/1HYCTV0kApXgasTkbSpXFdExpvZfpmIGqVFYP+Iwv8p2JK8K+A9uNkxfApGM7x
kL15Oqy9Cfr7SQ6Wx7xL6Csn1koEOfJHr6ztXGYsy9qe1qNjTUdysGbIVkRrqS42vR7ccKJLjp7h
W4uwKmhuePpj5Utqw3wQSD0xxdndKxev+C4d2pGMWP/Bc0N/HUzwqhrZPHlFsXJGaa0GQmYhVpkP
Vsv5r9CtekWa0NYVmtiiUTUq7E+Bl+Vc5+jxDJz7ikGroY70Dvg061CTc7RzUR6AiyPflfDkyMPJ
aQYFZyHIcxsIdXRnSnzylHo9zF4+ZWsvrC5eirBapiTi7EzWFoewtD7jXJA4klSXScPUCUd52Pg5
1R6cxX2eFyzkLWftJPYmkNqmH1tmln7Rns0PhfAk58S/pCIEmctiL3cbpg7Bi1kUpImZiPR75hlR
8qOuSvfi0Y6mahgXTu8++4jvcqx+eF6scW1X4hs6+VbBa6VyE7duV3+FNN7WZY1WQlXmtPVRYkwV
zXoZsOyeu/allpcbiGvpQsE124G+O3vDQPqNy4zUDkYWcpLFAXDiZhEINAijwRlDp38VEr+KlHUQ
S7fr3sJQPCeEVa8gmjJeropXY5zynWGnxyAAyjYq7IdmN4ss23aVj/j4heJEWuo0m83mUgsPFEMI
/tgNI3vTvHeiO9Yw0q/kOcrNGl5BA52UM2mz6nW8PFoxNSs7Lpjtgx9fDFzhlgmREgSaae5aGnyq
YtA+nc6+N5vcfvMFGiuPoJDEGX5orTgbtXPiWntRfLPPVQCxXwPTHhGFcEgajsE8szZJ8TpQFe+C
Go6MQM1ACJ7CyJ8gfc8VJ/8WWxYXkmFBPcL12ZGfWViwINU95MXlTN75729GY32n2tlQNQcXD75d
JrfXp4fS9UYG1XMR0atxReH/z/Tw+Zm/7+bSgYlwvf/r5vXX/9vHf73G/OtTX/O+ft93PSaMCki6
+uYlyfL0TN7xvLneum5E2RckN+NM/X33euv6s+ujv5/8t5/97e71eQG0mar/1OtgPaZYhaGV5uRY
w6XH38R7/HXz+tPr/ckceEjk0D4Mv3ygPikP1w17F47b3/fFBBju131r9tnio4lf3Xyyd0A9l77Q
GiiCtDIJOAMFH3ui3VsBwNlq9HbBQCKv5zE9zXtpE1kd2YcpCryVDxWV9Rp3SWn744F0forrWEwe
hLn7/QvXp13vCppCW0dFx+uPYtuyDoPh4WTrtNTCvwy35/q86yPXTZnXvDhFJ/E3JsZtp8DQBS3c
PlwfJn3V3pfG52gZNoJhv8fd6qAViKGIHVk4QNmaaUWuZJgfZFyLZcX010rahzZhQNPXY70kMaY9
XDfG0CKIiMp6Qt84oRCBOuOW7dcg0FoUHkGvcaLHx5QLuFUzMYuABaNMFcsU2NgunilOyQyKAj7K
7jLfvW7yXCHd7ty63tUhuWY6gWKI/Xi4Dwt9WgdV8TNTdOV//x4ByVxQxw6iKnA0OJvz/3D9v6tQ
zOQR0R/5c+Lt79f79SrX//bXc64PDS2TFF0VuEL/9abSf72z67OvD/zp//4fH/79P1Re0mz9rtn/
fu6fXrOMvV2c1sdMZwEMM4vT3wybdWw/WUWh/6AshIuGjs/OHdtTSusZnBT0jN4rGIaJmNblj9TS
5c6VAVOBMtq7xPvsnSipT4JEItWkzPHbcNdH/TppCSYK0a3IEpQXiJVV4Isffa19OxYxkb1kEF9n
LPVrVi5UnDZVNqQC4Tj0xJhZGgGVp1+YAwQYGEQk3GwDZh+CuK9109Y03vxHFmDlOVWc0nyibFtd
I1SlTYMVadISsxLD+r6oEX561CLWANSggeFR5D97IMPrukIDxVpg1aXjpaNFt8Iuj7rIKR9bhwGC
jCCD6CgperpkKxbdzLtb/IpxZoV7OegPhlvcsrxtSFvVECLEyQ74fbnrHZ1gzgIGj05dpgUxcioP
P1fZXTKdKAUZB9150BksdUwwdZMxXTerwbPQP/QlePsgxbSVkHlAA6CaOLSA4rholeF+jAglvUrU
l5LZYpDcRgEox3zykdDo7ZcdprBvE+muDF8/lpHqkJ8GiNGb4BB6GEA0139JkVW2zEFWYRjjIOpQ
9BQNzXvxo+vSDPJt86G5G3K0SGwBHIgPKr008LzRBFRoqCP8ugFqUIPh2tGy313b/GGkHebZhmaa
Neo720E7HhGAtSxv+xS5oZvJF1wG+cL34JzUbRgupEefVE8huiZ6MwHk4PxA/OKwly61Q8gMNm3j
+ugqcWZOUPfto9RYF+tUpm0Bw4Sg3CXD4LNK9ZMyPRv9WJesW6+8Ea0pN8oOboVhfRRy7tvydsh7
wHuWGWIhkg5kYIExJg2KbzeLj1mgMI6HUtxEBT00LmcwhWLBZ5IZ5xDKCOhd4m0b2gESCcxYhTCQ
U/1VA9PupMRnh5gr+NUb2gEcMNF0IeLloXfq4ULv0QhZrBGBxmjXdv2dC49G0gw5CEsbcU2l6V73
qIIKXxzd4CG1evuuzYxv28DFH2dPhL+gIHMKdLvWW99o4FLa6SXagaelTJiMZGels67XaT8ZBs6F
nxJrEps7Mqgw8Zldtq4Szmpmrk8MV1izmgUjbSSwTeFqK8ZYhO+l7mfY19FzSXsrCPxqFal4IxXg
toC+7ibIg4OWxnuamU8G2Z17ySckfFPQ6iztJ71sTxnZsny9nETBRmOrs+xdb0berq2CmyaK64Nl
gWDvy/xAS+BGw4Q1NP2bzOp3reId5BUi2Dy4q0r90kQDpR+fdy/Wvc1S0OzGLz11xE0N2RmmMy08
EemoadBhpTEy8MQOXqMYUfUEVB/ndM6iEw9wGwU35UQcu8bxAT1CfFKuoajQ9oWPwTfsjhYKO4Wx
p6lBKnE6h6cKja8SkM6HJJcfuUPbAEZ8tTId4HsW+jad1h7il7TZuJOlHvK2RmWYIJThs0XA3Ebi
zJoegJ+O6HYsjq0bhxe345ocMhayiOzbDKb+TlqthhqmQH9ppE+jFXfbJqUM1yMSuvso+GxpoXW6
DRLDQN41dLwv2SWXuK3AB04m7tmg4+ge+h5ZzLjwezpTNlDzda+CjT0NxrpyW/XYlYqxpXqUTaOh
LY1+GmZH3hXNAkDyaH4H3dBZw/OfMiVG49LNTkTl+8saz3TWgF2GyWusRX/LWzRWRkP6at3R+rCG
Rm4JymCHqVHCDmN5LELVgs5DTYqQYzsJsOwqwVQBDShPURo7jZ0TcAVYCPDvLaEJCo3WTEJgercJ
Eq/dt6F2C/o53TKseuqmDFNTf6eI41wa1wCVSsdeqIXWQXndZwIplUZb8TUkIAlVHRWs0rRnsjwa
PvUaD5INKVO241GzPYxtHTkFSUcLvzRp8JjujAEtMFvI4WFoDfTgVky3WBBgU5HZiLgms8P8ZhaZ
see6ZR+f0ooY7jrPT/RJb4V2FaBDZy4TstxG6dbbrkX/r4YpPcyY2o0/NWcrjIHTVH1AG2F4I2CF
ceEw3Kb07Q+KXMA6J0DPGBIT03Dp77UhfVMIXt1heMschumak9x0k0AfPWK1cAwsTFptLkMbKfzY
jyfA59lBbkaV32WVzjm18H9URUMzv8Xi69TPqafFaGaqB4ehVjHFUEQdrsy5cL+c+VB1DEY4BFnV
igOInh2rvWn4CDR5VtpYAc3hr09wvOsalmwvx4Iso0fdb2wdqa4v9+hycokQAQoo/11+UCTTrxgz
Y4Oaf3Z9YPJg40nXeiybNjz6kf0aZ5ANEwjkh24m2Kh5o5PDgLmreIpEFB2inNis0RpeIwGooinM
8aCz2kNewqYmMW5t58gJEnRQx5R0rr0kVMaYu4dBY2yHuQbQXOoCSR3pNaW+1WbI53Vj/OvW9e6v
tzj/QgNs+lAQI8Mb71uD5dwwv3NP6Y+CiKmD4SoN9Llao4t8yYf2WBHSvWX5ONFwGtP24BkeNxmk
Ex1BtMxK9wUAktrfFjAR8/rNDNH+6z46z+uS/rqxPHYFY95c70bCo4NOwbay2rojy/A9tLph+vWm
zKZR07odm7to3sNTi+tBm6TTgtQCYGRzESEN0CXlvLne+tvPes/nuulgMKqNhObkXDkJUbGkDc0O
9WVqn8MODDurQ77L3xuiLIpDF9vhUmPivLQkw86dPpNZr4jUMA2pWQoN3nkLK2HeJK6NlOl6P54p
rJOkG+Nn5s4RPUngk9tXv8iseX3ft56+d1yIRd68mTKEvKKV2VJpaiZVAYs9dBWus7q0byKStbaI
wIzD2JXm4Xqr1oRxqJRT0sygFRvOjFhpkrnXOzYlB/eu7+F6y6HUXTkWEq4oPlW2/CMWDR17HznB
3pbQTIwU0S/pypjgM90a95F5z1ikPBS6J7dR4gFla94mxTqPWi9fMjaQfIWltgpCgWXHbcxDZejm
oTGTetVxDSVCF/XBHAqzmNHJsC59t4AWAPEmI7s1qxCUVkzrxsYi87OnlmGOeamCIN7qucvu5FPy
rttYfEOtLxAqsunmja4CxPSTSWPon5hclwQEslRoiNS1VxyLXse+JLigQfWqfIS4SYzCmQ39VQKi
Jn07MB89TPPm+vlf7xJBus1ymjl83CEAvfk7YOX2x8YfYKh4aAWWky9Q4GYUREZEbDj927JD8SJZ
8PozSPj3Dni9OyZ4ystxClZd4z2YpnqrKjx1/TRrJZMpaTaRNnyY2OM577t7NVTHf8+tvomsVgxn
Axjh5O9p7gDfDLny0rMGPpluy3Sdrl3cYdr79BVRQCS0CdfIq+E5rv1H+SEeyyOjKWIPcKf781oQ
5nLCgniJo8k9RU/TG3ixr+GWiUXwFD3maD227gjhdJl/A1GcD0oiCRhQAtLFl8QoYFyY1pohCHRr
YtBQCbSvxQwcA0Gy4aQ+PcCTrhWg102nbaE6Rv1Ou59u28+SuyOywYWFGALEETPAN4PDV18hzGlf
eSmHWRzyr3qh3WNGY0iY4wZHeOOc4g+dKgZ7qs8vTcgZ8BuTl6ItwNGzcq6HLY4Qw9pE9idiGPC2
FaDRR/3tDoDVmmBqxnELbMYILR4FnVJyTvGJzaAp7zR+hhfjhDoNcMEafyxEgozR61fF5SxbOg/O
l302HsS7eQge6Mez1muwY5mwdxdBdGLNwGnFeEtextvga8Ab/qJgYLfb8KTHewsDf7ck1t52KCQ3
llwJpljIyU/AZ6eKontRvrIf4ICfmE4wNTplx+QDx2W1LII14eJhjaMARyx6C4y9AB46sZAxI6wl
8jhAUerCSozzBpJ4/+6E2mI7fIRyYd//9NtNOyKVP434vD3JxXBnyZ3vPohs+ydc++VXjNO/FV1+
KeOibf7zH4YHz5114RiWxf7rP/+B8ESzNZYTNgFPGjh2m/ip6vPHPckFPF3/90oOKslMHaOmdiAz
yK3X6bc4km7y0R3CeyinGboFQoEusbsa8y1tRffk3Uyf7CGsa9HoZTPbZXRWOlB+lk17kc2c1CTc
Rt5+Dg3H71fBUF2ZYkt4DTN21g1bA8nfK0QTlIHP0zd0v02+yd+gcNzgAd2Ra3KX3OeP1TN5k1j/
VvXP5ACx9jX7YWFw2fbn7MC1Hx2mxg6LsX5nbkcmElv3jpMZWoMdshns1Min8e2bGJvGraGW1oqj
YwnmDWXpZOGOap/dGzDMA93sk9MT1bD5WfdfzmN+AscbfWNMwNDgfuOAsqelc6RKWwFMe0s+EENq
X/Stkb+qBwYLj5IvHasNrGIe4aiG1yCQ9SMl22OYDU42uZeA5RbRPWIz+YLEwjuXG/LIN3h16Q1n
fH4HJFFvbswie5d9oNXfiDvzGQrmxl+HP6cPB2O3uY0fs5nTaLySlhKfur22i7bWGV+o9d5US+xT
a6z37R0YQATP+QupPhOuF5RNa+TOmCM5Tl3cAB/JehnvCxtc64IjbLydEQCPprb8CZgsdtesDlbt
Ml7tgFkC+2SCHWEgPHaz8eKITwGc+lq/Z1ipR6x0TrTIoYvP9AZ2W2R853HFKmMl5A4iw54/MdyY
F/0rz/dyN/ygBOetcgHf2gf5Nh79N+rKLSu3DWvzncAxtJpBC+c3+x0lIQrR9SHZeuv/Zc+f4f7/
Zcd3DE23HNfxfcP6644PyL5B0WWos+H1ZzxL0Wo+x7B7Pbn+qzErTBcxtK53bDMomzAaPeFIambi
96xV/l/eDEEI/+XN6JaF4lmzyD74+1FoJ+3g1H6vzrFBr5B/rbaPivXIRwSiDYcN148VPrsEOgZz
sNuKMGAGuNgsn/CPxLfXt/P/OsniJv6sy6b8bv+aXXHNo/gdbPH/Vd6FpxGk9z/n+SEfiosybv4a
eXH9pT8iLzyX9D3HNImv0ByDWIt/Zvnp/2Frju3wY8/x5yCl34kXxvwQP7d0hxQwWnb/+Lc/Ei9M
5z98x3VJufMd4/o//t8kXpA7/LezPStzwzV9zvi+RZuLJdtfd/rYia0k0wmptbqnpvR9kuxn6FmD
JuZ1tGqkc7llMHOkiKQ8tLBMEF/rSc3bkNL95QzV9yRbMWuOJWJKvAYhiGAV+5ex6fMDAz6fkhIJ
paASQqVy8owG1m/cQdILj5WekNnFnE//DE3lPgzSPk1iANhgu9O9aiYkzDkneDoRwcXuRsQYQFhz
mbUbRxJ+V9cjU+SJGA6zQTydvaqykiy4WN/0xmnIUm1d1NlWV8mLP8L9T70Qhm9WsYy1LbkONXqx
iNE5Z8UILCrbPjVJ9uyN4XTUzL1bFMZmYBTYGrAZkQC9KucgOq7OY1HUFyMv5gw7H4/atM8DLj9M
fUELmJy9wwF2RNbN9JLGvLSFFwBbAdgYoOe0x77YhthAU1J9XrQBe1I5MO5Hs6dtzYpJY2eb1PFw
TSY3WXsIs8/XTesYe9RF4zrVkHEACfIzQ23GjstDSu8KfEFirvOEyyokVuy7sbi30OSebV6vqSui
V3V1rGpYIPFI/adPBLU5donunjwApqOE2UFhXVdQYMZiIqzUGn/WatxrvqnWWcNSwMvKrVMOt9Y8
Ks7g2yOzGS511ruLRInl0JcMQXpB5Z7gZk/RIdMV8A8T/Z04pE0E3KeqmsdczYDIAdhPoQZ4AAQ7
RQSUY0wrSQ7wbz20xXVhAkZitJuX9FAs29klZY4Itp08vkFWx3aSv8RReOtlUb8qwwqIs/uqwUVK
VWPdkSwFHdBq54ZdYF4cg5N34XrvAenPALQFYJ6sAk/vxmtZsvTM8bgciCEEpeNUGXZQ0dykJdIb
tEqrArNPO8RwA7sWRtHgZL82/Gn2GGUPfZzRWKEgbuqSvj1xkUbxxgyWMIsAXqNBaITwmOuqoNrl
0ot3Xsxg1IxY+xRGV17KnoWA2yAJtqHuNLiEhjTFFKrp965TY/qY2lsPCqJuGvFNihCvCU0dKwVz
hVbQGHPH8MyojqCtFDCMWXofKcsrplmnvHIayNX0+xBskWXvrkxp7DExJD8dL7opAv3DikoUfwFL
coGL51bWeFol+iEae+NqIl+NKw8lV+fEwUobEIs6/qHI4zumyMl66Ogb9a3+6eUhKBamzlpq07Ic
MsLvfAR3ouNK7pN1MAGKCI9DsyytUl+qIOsx0UBFj3uyCqeWjp6V1Jt0dGzCndIW32AEcRccwhim
TIjRT/k9UdLxepqMT7tOH0kIEjA1wYlPtUbzqvJekp5VmiTjchlZ3t5LIhBNcmLJoxewmlh9j1V5
0RRQrcIEi1/GYJNTmhnlXCmPrrtFZMrMcC0R5OpxDkw+RkGX872n4jZymH1Xo3rqy4LmaI0FWDT8
iU4MK53gBRLdQTzq6sMwy2eDRhYysnZHbY6o0sJ/6ohhNnTK5kx9fTZBrMjsEKEytmw4UipF78uU
KV9G3kcdvbmWM2x+OjmMcmV8FSiBmNAtrEvbFrfZUKll2sjX0SNOLPN6LL5TWm5QqlSLoIyGRd8U
lE9ME+yCVr5WZN+S1EQaexJVxCqXFOPEea28YABZ3A00nyhaOjP6yJCg8eGlH3Um92GFDMFo1TfT
B6JO0/KzzYCgIu9C/lYPtL1YDpmICBe9REk5xcW2811kHzmEu5JKNYl0ZCfBQx5m331v8lvWSC9D
BwE5lfWlmKatUPKS+Y8R6XsLAqRffEsgGc4C5PvGTrK/jU13dqrmKc4kgYnxpckCtOiOCGnCMLYk
kJDSzevec9SN4G5Zv9rGSPsBGV9PE2PtGUAuXCZeQ0H2UTRpq6I/tIBscyqrrq6+ip+RCi9ZlA0H
Y9TOTmtzIA/mkUDtG4NwnyhHC2yhlkwi2wBm32NBrHDZuRrNcsczX4wge8+yICZPZ/yqYm1fqfFt
rOhvy958DdMKgLSMXwZNP0dRZ2/110pTKYD/kIQcIuOXeYwOX8YuGDineYnBLgddoKg08QJIDWWi
2UwPU9F/o7iVyNGXZhDc2bqGLNdA9mV8l1NUzi1vAlbapLz1m9Alk4KkIxXBt/RejcxJTqXLzIpj
3d8METAptKS3mn/2WozfjoFGWBAK0lf1FxLGYUnUYL1uea1F261jA+FjH3s/4ji+6XWa43qAxp1z
yxNZoA+G4soaJO1Py66PXp0w7nLFZvDD29Ams5O+X1Vw5k6w/R0jMe1UUYNLMLwAoB2h1wLMUMLx
UaU54KiRNxl/x439w+rmfkVsPUmjNYgYaNa53xv7JmeQ5b8mmnU/htK66SIwnf1YHkYRP3DqIVeO
JBpHAsTnuoEG+1j409PolsAAcI43o3PrK++HLfpnR8OrZlo/Pa5AGyODu0pvkNkPqskR27gpVlU6
1ith6PuMuLlFw9CDZURJOt+LG1NNktEQrgvppvi4jbc86Kszbw+aE8GvvsuFA5HAyTXxVyJIQVsy
n8NVNz5ZHBgrzAFtmH9xqE57ERH351ugdfiKx9xgKSPdrV8r0iigc7BaOjLfpvLvi5/KzPa+pLjt
4h5Zp6O9NoFN2BEKzrCyPiWZkdJ0VpOD/7bLKQhiVlFhY0fHzqXZNznuqeqmcGET3hPdjpNFaRFq
YJpMTl2J/rPLuZRW2LZgqJKhtyYGnRNP5y4jmX8Yfnbb2uYNYsgPo7Xfw+Z56FHTxvq2gASMsh9u
tfcYpDuG4U89Jrx1N9NeHZeCH6C51m5S1h9Tmt+4NYIGVf+YRtyvciBb17rXZXhDD/LLkM6+AZ5q
tPrBI6+is6sXfaTAddjFNIlgQoode+Om0qZoiyOk3zJpKTDBex9F991GENnKhrqIPGTQZVn5OQSH
Mf1EDbWNUnT6eui+NgVzvdD+wmwFojBwf8YQ8VQvyK3pwQ8m9H8y23+jvxwwPuUTY5xU1ZW9U7YI
mWIXlzFrSTYM3Pe4qI6FyayRBcJNWNlMaFLfW/IplXRJjdsI23PD0o8ddmn0HxOYYIZ6d24dfoR9
++Qk4uDN60pNmgeIlCa2Cp3dmhDgjYyorCG38DehpcO0MiWGtdQbsS85g5cCnJSINnH+KqoUxlqH
QhFTpLcr+3GlA30NMDENRE0y2n5gAA8aONSeWn2ebeScWoZce+zGei89Z5+qGRoxvEw5JDMWp8HO
w50LzsxgIEk/bnJscLetv6X7D5fNVwXYDZ9vlUoAMI7D+tbTEAxA5Qwi/SWrBTLuHmqhb8FQ6Let
Zbz7aXuThOLDjbx7myQ2dISg1tXcnJ2Qcswg+wqjUFN6uyl9MFKCQUzHftTroloqkl+CvrkxmkTf
EkccbxhQ7woLzHvKic6K4YPFKAodLFZQzxIFDIpGR9KEW3aZmByI+SKjJYTxCQeRvlSgKK43ba8j
QAVfAuofHvZCIf945Ho/ljJaeR22qeuzr5vrAwafPSzP+X/7vbk+8vuuaxCtoo/x7m8//9PLX598
fWN/ew6h3kfT6IotY75WX1+fxxUW18T1Jud9vKW/X0ra+s4zVcRinWSgsnsoXQjD1//4utF9DdbQ
/Bf+3jBS+/PdDtPLgWBmrFYj7S/vB+mkvMb1WdZfn/rrZ9ZBY51KmUzrvrGYUnTzZso7XHbxDHkJ
NBo71x9en3Pd2DXTFfob+bJxHstogvH819//fbdPaYh2LUIjmbGOACD5zxcinzTdSj6hqwjvqq+L
JNMIfZ4dXH/m9kO6VCROL9MhDjYNM6dfiRHRPAiJ8oHpzvVmJ8JLAY4k77ZSRSdx01hnrlaTfUM9
kSRPmB8cUBCLYM2V+gCAYnhTd+YDjajbcikBxx1ZuTBmf8q3RbCsXqYXVqQA6MtP9GR4jJaspA/x
ow6dG1udd8JTmTBxoApaAgT6mdz6Z1iAE5DroXLvskfvYg7T4pM+JUEC9Xj6P1yd13Lq2rpun0hV
yuEWFBDBgA3G5kblwBDKOT79bvLa+6yqUzWnhyNIXT38sX20xGZrMuviqocFNbjdg/WLrwLfToZU
cqf2DMU4HTbAJvoa2HgyR8w8HRmKLWAYPm1/cmR6AKpMNBzaRX+HLkkg9MnRYivfzSGAQ7VuPOXG
VkL3gYsSFiVBq+C9vCQ7eg+R2AK1SP8cMX70/uiW5Eg7pB7NTdKFQrsnCRg6alRHJ3SGWsUpPZon
wIVRtUq8tnNFOmdCnNnnMdsWr2HrFq8Ljw74DiWv+5z+BzrQfVn+gCY8UmdiTlDdD3yUjJUJauxB
//Ssk5PgZfrRx+/Rt5GXeQT3G2FD2B6XlV5KaFx1smUfRYSPqhYF6YICs65D24BTfa1eAhgDl/E1
Fq/C14kCrTaw540G7X+XvmV3Nuj0FK2kTbFOUf6rzggdrqggpn/btMkirWSM3BWZjC/L/TCsI6ge
8B8B1ET4lTTLdDbMw1ZEtwM8n0ylGYi8NS6mTWdK/AU9ZFM704d6LJ0fHFM01g/tYE8fOW2od1L5
e2Cm2vkG9PQIpHhP8HQkAkzRj6rYuIerNFif4BbWG9M+0bjEt1cq7a3cI3Iba/UU/Jo+WoA2Zb/g
HE0fmq+nn6KD7uu/+Tf/ouD0qG90/n5HV9oVg1+hc9ubSiN0vApOoUPCZ4X5xQAoG+jk2f1Ja+wW
TSrdfoin/AbC4sSpWCA+4QsOveM4o3Z0Dz5/rKt5Mk9UkC1Fls6o+kG4tegllMFBnggioUpmuNSH
pyuPNArB8tAprkhp3Fth7YqJrdj34uUYvn5oFBWT+FvvDNgfR9T0UpSgtI0OZJ2QdbAiImvCrlqP
a/KvnvQ60Ul/JZr+8lBeX6PeF9aPFtzpdwkRr7DjYwRFaw1gvbteYhusubSbEZFcLbbIeXx6KQ0L
dsZaytdEc5oBFGYC6bMSHghNHCeEGku6A1bIilwHCvF2aBtUHrJ2IyNVHFB1RgnMha7bEky6U530
f98loOGGW4AbPRyJ/BXNB5GiBSW2oSOtwu0M5P7K68bHyqse9PowlxFLoZQsH+xxXb43ezwUmYZu
jzgLsR6EGplsP4d4P7q13bs0lETItdRHak0VtpDpaB5GiOfIfG0oQFs/3YeKNAUsO7DCERRo5z8z
5ZGsPWud4qOujMmubz+JV2/IS1yI+XB+IyaATE62zqDq2ROkiIPwQr+PsCKdR9RuWc48TGbZjmby
EEkN5AMfvsSPhyvZS3Je+bHMD0HoG8Q4tmG2E7faDymrEY2R+UxzX7DpwA3rm7Hyo5fnKYT/aqyL
w7gK7wRJyE3cSBysyJDdIyfZUkMYbfFzijMGEyNXeBQa9tnZpRbJ+KZINnHEw+w/nzu3QI0LPN3L
vShP8rn7l4NQmI614KIcWW3ggOvUvViMWmGtq6/mJXol/UobI1y5+i7/JmSOpHcsXUJZVe9EHvHJ
2ZZKGKwwdBHImffwRC31q//VFsGjQ0VTG9JJqzsN6lCb/0XiMVZW3+QUdXKXUKe1yk2uyMLcYJZD
PraFpb8q92lYJRLVrp5HwNPIDJR29ii8GtFtNCe+h0eu+TNkVxLl5ipygNYemCyFx6g44ZaCyen6
/OjOg9cbR0Zn3gGsXSeL5oJpG/MK30jO4Xy5VD7y+sx0erjU/rM4SDwiiKEfSW/nABRp1lllW1Yh
/QggreY9ayRyxPxV2UCdu0o2tRKquW+pm3qNidcAhKfen3ZxavA9+Akjj3540Au0An+PTIfyzWHJ
EVitxx2dWGwONHQXd0AU8DpChzGovPCMoFHqjt8Tlip1e6jlcPzR3r48e0I1xRfF8oi2gKoRfxFo
hy2jH55uv1GXuVeSwOreESsJlsceYeLF8iuBy/RyRy4TKNP5T9n2+Molig+YvKthuekDW88Y+NFz
w3rzY7JnPtqWoQ2NeAPf9u//cEA7lqTOLnTc5jqKi9ISrddO8kLd5zo45yf42VeUTZ/qhrI/RgKV
gaFYQ80YdS/9EeF5m49ZPWoYu+gBcAXU3lKwhwEO9Ja2T3qMk3UseLB9h2v24GRgG7mBaFgIOfQN
kYQ8Ms853oJttRIdaoA3TKv41/ynA/mmALnmjHKZQg1rpfI4oFxOUm5wXCHFgdYRHaQwrr7lB/VK
bOep9WNkiLai2w5YgNznG+3as3aMtr7KQeRSHIuC1ZaPW73y0E5dgfOgBgceMfK0IrJl59mPHloH
9awpSfG/lFSbUZv2vFhUEDAHXpILjvd3exOvLNTH00aPINwqu+qOSNKazZM9gyp+ujq/jd0A3TZc
ueGu+1pkWFkGH+FXcBd2dAnvQhdwJiO47l2O2G3RnCDqE5VPT/JXuCOhOhIBQdba+duYbDYnezRc
OsrS9xOsEBpyVjTYkix74eE0V8g5DCH4z+UhwvTnfmMbaVDWktcTNUKnwlyK7R12x6UXZNVSyPBF
efTMXodSn4tuU0yj/5rilR2VimucBmGh72MOzcWdigsMnqXuIttM2Unt0x3aD7aA1EJq68EeVrOM
EB0qOd2bYXrl8EbfCcxZCiFEP+TR6rGvqbuYtO4rdKj1wzP1tbDZ2aJHNhgaoWWBsEZv04GHDESJ
R65QObDq7vXx6cbWqdwYjhe4RLPswKUkcc0sf1XsiJoUZziPqAMcw+obEbjspxIudRqux18Fb1JW
rINAuZe4pcxQQIfPCE9SV1LVlDl0Es0FegvM5QylBxqzKQahDmPTGl8pdY/Yeyj6STQkzRe1TB3R
pxKb44ow1Wi8EeLUgj25YxXuhCfkP/KlntZAyym1kymvNJf63+AQbKwebRYiCZQ3bdl2pA2yCMeY
1PtG+WZv4zzBkJaA8rO1sfw7nlx2pu2ytlzMlepKm281EhjzMVRZeEd2niddVNvuAWj8SrM5ndAl
GwdcbwRLSAKxebw2qq29VvTlsW9roPWxIJ2fedcHpGMW6agmsSXN6xdFE2dG1pilzXGFpgkWd4tK
JCi8df02l5vSVR/qQyg3AHcfg6eYmBGf5ZF1btwSp/VFhPh8IiYyiB+uZ14RXVllrxJwHMpEW4cg
cQ2vTfKSmgj0aiQEHdJax16xRoc4YhdjxcPmo06FyiTsHRkSBrkIIkEk63NfZrXK43ZUj4RU5pRa
Yld4DeKXEKnBQ3I3PgLENtWXsXcZvv6XVsH/jAd7H0VgXeKoXLPHmVAWPqOdHgUcDzTNUFzBdCH8
KA5+pdJuwMCtqQtKBIfl3yXv4Ipjl/U8QYjgXqrVRR02WrjXqGZY64dpKzp9h+LLvkhO446WMERR
kVuptllKM85DUPdx5GS5fY/EtSA5ImYRqlEAKlbotXA+f1DX1b3Up+kKqmqQXbF47dH9gq2Y2ARV
xGsTbSAQdFyBjpHmK/pBad4m4T0YP81oXUA8xmaAAHtvxRUW4a0lwowJThtks5apV6I1wXINpDMr
BwNj8sLuiIE676heYc5rRwKNBioLiwgaei42Gj7VIVhGj6lUXNM3IbmQ1NlOFfAcH5kpToLhlLoI
+xTIJuCEUZNd2tKmLzd1dtaf2xF2YXBJYzAKuHDr3B5JusHwZzdDX3zRqym+l5pjMaU/wE2VUycd
MWcWwT+k7MErPcwHUsJ0x6MIHE+uZXiV6iZQYtLi8gSO8hTcErWnYC2WjsrQHEnShiCFDPa2NWIN
CgSHBJTwxsh2VQge1x67f/gJEBPMN2IhNJkTaqSsgBwdMNxBI/ht57EtlrBG3cByEAqGpzTS42vY
sPSPy/RDwwb0S255pGOSzNZ+yudr7OfGRnJ1ilXi/QQ4HyOMc0SzyfRM5xBR3eeecDTK3PAzEtrK
aU2EXfCaJVAkcEgE8B5iv8ZG5L84pRETW5sHMH9jDSL1paMNw7lcJSfEcpB5gibf09id7JD/MdQv
0zjVVKmLW45sSYaD8D3cVWJb3yXdZ/gyD04lWVs/ZHCCKOd1G/GEHgbJrz0wLnavkEe1JfKNPjps
BNo0YndQXI5pUseQVdRoM2EvC1fNbTMXjXcdat6tlpzs+RtQvPXgSKJ+r/Cj8cJFs+fQ366U25BY
CEcRBhN73ZyeR8C0F44HzqdVe2TdII1JCts9InuF/VoRD3exO9o3oOHs6EjQv4RfyVe7v5d+sbqX
vwoycz9UjOn0VK7b31JlB0cUD2m5r4iNaTrwEG4GNg1T9J2wQLOqT/iym+iQnWPYm8TYiczi3n0J
b0i1j286g/Sl2P1x1J34B7MLMTyOMWN/KeHN2zSqVFfTr7/7G3tpbqPNxdyTmMRj7TUoiDtkk8gi
Y6XyMT9mh2TLDa3aN22zBA9gNrrLwUvU/TsWXLYbPL0EDZq83Ayv429XrzFpIrlHX3hD371GMIJZ
XTlZcx+ZlSWsRdeSiXuYzkjXBzOzWQaUqARfUS2n+pG5T8jnniAYD4flIBnfWFu8E567V13Zxopz
57HgYAccwT6Y7Fn7/I3Fy4pMXXLlxAvY00f2oJWM+TRsUKomCe5LewBtzLLpQfX+L50U1P4gaRbY
9IIi7eQSi/onXqUzy513yXAaTi0dWL9UJmWP6JydjV3hGQ7mnX74u56wP8Y/ojPvkUhb3GaM/BKx
w2PQHfP4cza2DfpeA743/YdocpjxS0EIAbN4SZh2VwWDyrrFH/jkhosQn7aRHwSYhO/ECbIfo7S7
s+xg6bBB5sgY2zyHfDwxtdojnqp0w7zU1+0nEDU63hT3KPo8ccOrj8RK/tTU5shd1O2waBkc2qOj
tfRD4ChqGmxRgtVk9NMAx4XebdNdOt0oSbrrnw06eCT42P8o8DxgNGnW5WFAhHXk6zi4OO29AirL
BuziSTa1qIWPmyEmyMYfa/0YZf8A3Nx483ZwLWY0x3G1lIXErbPUmoaOeBHcgvo0jmoNWZMQAdTX
AXVPF72I+rnCmlWVEyBE8VMn9qGfQJs1DyaQH3jcgwzVYc2WhQrP7Pd28lXva3lVXgCTCD+LHLqy
zihc6B3aHE5oJU/qOiDyUtnhHkWwW/UDAWQ/XJ674FZfBw5MnE7YaTREm6vneQ3r6a02blRMQwv+
GrdAFwgnrjLXLiYb6A1scqTrbA77iu6Er+Afwm7Wnv4wqYRQu0qit4FeYt1mJRb6JbJsA4pxvy/7
j+GL84y3uWeehi3Uft7KfxlSfRrxJnw2VfhXNiRV18k9fbsUSKHsmzPWSHdHNa4r1rK8W6DMSLQW
GyouCDO22LFEB5rH1Kye1Kut6FybQSE+lJ1nvWKb7zIHD5O8qN0Rw5QXKVeXBykmL+HLNPjICk3y
jrLIeN5TKiK7OBMcz/kbtkB2lyfvYpANY6YiBbE4dBhhyz6NSjNxkCXY8YhhWLuI5hymxOO7orwT
mEOjL5DQaA7iTKzZifdN0jC5M+NaBs6gnsAHlTdiviXgFDYe7FCz2WXvZnsc61ee+kEkAdztkp5b
PVo1lkD6XXAQVMTg4rCkbniXGXtx+iBCl+v0UuyDnMaib/4jImNRgrP886IEO5CxtOtfLeM8Njt9
sUP16ASgZ4P42YVGX/P5m2Z2L+x4j46Ivxf8y4/M+h9iI5bqjRs0WExEWAKbDW2Pj7/ERyAGbAJg
yGystHOiovZqBDv6/BS8K9r9P4nTYcJDSb5h8eItEbAst4jXUVNPumdVXYOW8Pm6vbU3/lkibhvt
Zr1W+Su86h299vpnJ2xwvF6Y92iuJF5P74nT3nq2n7l0MMPYNY54Gmb+JQ7gw9AgzLkBe0wP7Ki8
DeFrvDYW85NdHfMXUv4mdheaHH2r6DE47TfOJSWOlPB0R+TwloCuvEOZETkwnM+b8MIxVNhsqjoV
JyR+MKKQHQo3GVEbT0YgBhJq746bZUDuXFEzsJGSCKPzc/GiORGpDgOiRNfn3w6YHdhu3/DVyzfI
vX8il9+MVn/D1mJbo1oYQN4y+9j0sEuDz+76/MF1wS4mlssGSaNN6RobOd7hWOwe4PeCz0h9w8SM
CfqRE2rIP36zu40fmeT1/I4ORWpHST9y3fTlvRHUYGktCjqp34QHSDPdsJE4pW8SPXXfEklsMKSE
ZgLJTTwf1341RtSKeKKKqqhIVTFe2C4xrFV8oZcvSpDsPjYoTrwwyFGF9owTqjRDON1huKrOtIXG
gV3tssiU7/aNWrI9AY+KaA0GqPmJdQ9OlU+J/uMKYVJIxKywEZDiS95DfEWqOhyMEUnZSPGxW+Tk
oIX/Q74QiyrR14Tc6TYbHMg9lYdZQmUE4LWeqNJj0G40xVJpFW5j/0N4IybKluElzy0hJS6LB4T0
y/AICef8W6ilFWXThYtOE2YVOneMKIUpCS5SssVJCj6n4aDc8mPicLZ9MmxifAuws/C/TSI0CZQK
xKu/R1RyI4DFPlvDglu6jt+8EtsKBDHiUpzwQ3dMqZ666Di1axMkSLFXvlV5J7PBIeBLVey4zMDk
HVlKHJvgECdHQ/N4sbQBIvsiMzL4Fm/Kpn/L3skkQ/tF6/kdYvyd3y/DPcSW9hsah/UGv4pFTJbd
oc7uwAQn0mRy+BQlEUWHAWHvQjCUYA+O+uKOULsxOJa5Av2JAqmYvGv1DbVUUm0kQ/Ffkwu/S2Cn
wrgAHa9BZPR4Gr1GcskZCQnhViM9aZwgavAJfzfAEbXHDR0geBIDw1R7vJSV+4gjFtqN7Aw639Zn
IfxrqY6BxkmEKdoSax/1e265ergpVR/LuVF2mXYT2Pq5ZgE1z9qbwk1ae6M4LZMnWjwPtmxc60XD
0h6YlTm5X4fngFBWe5x73DbnKUBssjna0zcME7Abyl8NOlfPtfLKfKJIzGfi6TzdigBptYwN99sq
V96QnYzxKNlSxgs/zZAY0excdogm8jkuV3EVx7UqXWIEu1RoOAmStOvi+VuOvwxqN3zy57zP4q4A
g1iB4sLOUnYMK3fEfdHEjTTqBFhK2XBJEvl6UmD8eKa8ZsnnGP2Js5ARZ7xU2pstN6brjZJ9/CsI
grYBhaoj2INfXPIUCVHemZ28JsAyzj3amQrxg7tOCTZWyTthf77g8omsIwoXQL52U5m4NTslJx8u
tQQfkmymhoAcUc2l65i8HB3X2ZlWfyxHHirnPKMKQ0AgoEFVOSuejDelLTBm6UAA0CE7zC36eK0A
Ej2Uw+URsSswlQKNHe4sNG+0/HjV3UKjw0VrzKU+oS82ovBPJWx/MEF1EkPrXeIkhCo701kmreno
0gdzhS8JuSLPtVgJf+/MO9B1zyUg60lMQ11xZ8xJ3JNSWdRR2au5UO51oiIIFn6CTrzP8PP2HPw5
OnxbhpW/JzO+PFCkSdGCZS5HCxaX22HSKw5XxSLiJ/wKj2Pwxiep4eW2uVuUork0AIYMHUPANcJJ
4P5nEG7horfNH3G9TILlIYFS6pC4e5JC4gHigyI6uaRvxKnZB1ucDdCsbEbcJtPB7OzpMNx54/6N
LIGAx+TyvtwO/83NGy+oE+bRXng8xIUTvGZVRQL5yKrQVJ8lnym7VvM7sgIaVGCSwKJN/RsPkRdb
Fka0ZqFWGjJ3JOsuxk7F/zFdHiwLhPfgF3ns3CG3uUCA7F73qnMooyVAdMiZkUGjTHLJH1AGivVr
A95Ec1qyNlm5ngN3JKtr2dJFT3cET4SEYMIbc543D6h6FijldCbjFLdrFOYAFXE/A1MJe3BjzHse
A79LP+kyFylMIfwMqgTnlNJXIu6YO8xVyjqvw0OrgUAtisNcBb/HY5BMCCg0gEOQXdWLvrhrKVf+
4CnuB2tPvo75waMc6c7IvEryeCdy7s8Ug3uLWjGvkznWblhWn4Hbx1Vx2fOexAbLIinXbbdjkrWn
7pUEaVgj8GiDRm8vNE4S9Shb8KSYLVTpeKTYYFmjxJvbyvOLZmKujnWsPR0sx7FzaU4RrXWZSTSx
+K+zZbOdWN25bz9jysQaeljpE1YPlLSJsgulqZEPEFmfs0vTayH6pMaRgaNiLJGcUHNF7cYz5jL7
4MLaM5o3vuR2lwou9H2iDXZ5IG2MflULttQzb0lzLQNLRzAlOrKD80SF44ya+DL8K+TdcweuNXPS
rK7q6P9nhCnYFtoNNZWMD1B6fOGkXg/Ap95Hn1o37mxCLpRoMNRrFSqix4LLl6zTuj4hC2dCAbYh
ThTJRpJtZiE1BQCjZcFhwNBsRx2QR8dALYxh2n9mN6Xgk4FlB+LrWnMWRyp3Sq47pkwcstaWMYUI
yFL+z4JsoA+uXGJyv9wfz5VpGZC3U5f45JDurO/qHHBPOE5MxmjLwOLmcUnc/1IQZFBctH7qTkAw
fxUWi29KfWQEAyy7zvOOt18mQU8ocw2YyIRNTUNV4KlEOfHKVmQuZHSdLNqSCamtun5aDVa19tg9
1xCcM+iRw2ukf7AYrd3zhyrV7HWZr1BHcVJNH/R7nN8X+ChHXoKbsVLx2orhklg0/e/FEfipcBOp
8fxbdqbq6v0y0jBe2MmI8tGIXnuYFkpDKZxdMsdycLQeuABUWpYB12FErEtE6N+f+A7s5ZR3kWGk
esqeWBTTrlfOlPRXF+JsVHJYJghLlBNyIkRnIw08lsGyflTUQ6kvtEvK7050Shfdnm/wqKtqV8Me
7G2LxDk1LC/BOyMqygcqu2Ii97LNCijYQxBibTa6Rv/Dpja/l3mtnHmWBFpFEqKkPSuavwjUA2kS
UCRqna5xKbgkkssOlBMmpZwrs5ZxmyZzyz4syxa7Py4+aE3q+2F1WEgA2lm/0VQva+0kdNieC3XL
NOQuAFPiQAsY6izQ2kGeBmlpLNLYt54vbUgBuBuKLB6njT1aKVhpVGSasV8MX8IPFStsY+qjAosK
EfY1K5yGMcW8sT4gZZeNTQ3iMpMA8KGGvLQ3rcUDPPuG4Zl3SvhCZi+sdv1zN+XwmT9grCxZL0IJ
T+eJJDArtN6yV8mEnNrloGEtIrOifhFGsEjTeGW1YWLyKJiyVPwTksoj1DNZgRqxPowsA0gt/Igr
hxGsM2Y7SbzB3PEjtvbF5kCr5Sx887X5BMEMK+2icwslVKE1J3kuctpvheQ1JWc2LXfBbxYoD/Kl
bpdIIVAYCbGKYmsDGXpIK+tl3QvUfn4SEeHtjcZm5fHKZJw4t1OO03UhMxtJ+k/LBrKc2SmRNJ+d
hALlGQEz5MwJBmlnliXF6UHzXrHRI+XVb2Veiub7CPrQDxOeHEignFm6LXphtCvMDoDSkRui2IFV
AfZtrmwdfni7pbdkNfc8MGpgup2ibcJhI0yuSOg8tEsaE0nEwGnpd8CdCeQw3EJ+DrC42Fj+NiMW
a3lKP5kzLCmujJ1ohqfKFfxt52xG7Bw8opDO4tTnobHzZBSt6CBiSC9RqGU3XxSEsEFx3gmaz6+D
3sNvxl4GIETNWrYupCPbWBcdapM6Y2xzoKBrzAbejHfl7CNYxpeMIcYZq0Uc8VFPZHA0i7D9kmTg
sfJXWUhjDjXjB0visKMlJx4BRarvkHnIZy72Hi+FCZJ4bCHpDFV+gSbECdHhntkfDtDkfNYM8bRU
+XqlJoCUDJYYd2/8sMmfiI3irOOvLsc3lSeEP6ksgge6lBm0DVV/PpUWBJM5nGsiTMCfZxTgBcl0
zRHQ4bqBRgPVns1Ds5B8Cyv61JWqHRnM5WuhzskW9Zoe8/JssFU1N9uurmSqhGMsJH14mc2UJsq8
NbYa7JdQiVF1SajkRBAm8kpdRVZgVLYAnpSttaheiDFFVLma+TSs3eOWNoqsneRtAmAc1Ebii8OT
RLdAU0uk1whX1wlYdnQOtmEXhGCdZYTQ8kER1z14EyY7gbNalwY4I6g/RbrgSjNPBLrVddCHdB0G
jUFjxbjg5VQFsMGlUk0cqQXEYM4BjM1Z+62z8GsIOGRKhdP5OWdeZzgxdk0YmrAJKJpeDa0FvMiQ
3kYTKVW0kP73zwNdn9wgMY9/36oTJcPIEd/+XjpDMGMzErnJl7agXB7bbdYAchuqiCHr+n0kU0SZ
/L8PcjhTJPn3dfs0KAaVSzA7FQu3VstqGybP//ugNJ6mFRwlw1Rhboiv//2FWI9/zEnv0PvKSQIt
H+p+oqf4v1//fdaD0IT+kfnTwqiI/hgVf5+mYkFBI5zgGKrNvBMqKjuFpJ5QxBlrup8M1khEvb/d
Bmg//V2tKVARWldJi1Tf8unfN//zh8tfU9nJT/77zTIJ/L7GB2uh3q5r1HqgPXARfx8ANIMr/Luc
v0//vqmV1c0SySSOCt1KYSaCKlM56YC//++HYfny//ve30//viejKq3EeuQpBvh1FFLcvA8rSl0q
hNCBvxnPUGAHqN5rUW5A+T0NYCK0F4TNYIu9pq1lnSpza9/Fpo48tFF4DUhJpCTFmWIxzVzC2zGR
gXz8BySpxvMLvkFvpFgE1bYIrNYZKo3EyExNW0wILTaAGZR9Hh7zRZ5RUWdcv6WR7tkQ8wRdh0ne
0Nm0CDOB+4Kw2y3cm+FUthzIvaghmJ6W1DRPuEQp4qdLN6GpJrBrEZmwRvM7a95qjYCgVkv5RSQV
AjMeLGqGwrdZxaiDlSRCCJKotX6eZOkEz6vwFJXC12oIVu2IeTJRc+hpNfQMGBc6LgHxuWJylSdY
30jlSCv67rWhrrIkamUmqPyVWedDmhcjSSEJV1d2MHZkDU18LQj0myYdiEOVqmPR3OdkIyMdTrR5
wxWtARDZtbFPQqDxU1L9jp3AAQ2qHwT4gJY7yfRYSMjWcwjRe2isySo8kYDDK0Rbgjw20ulAeRjU
3rSHnvioJaJsNVARkkl4GBC93wux9amnj3Tw70WM/1wYRuRLMzVIBVFmkwChPsDMQ4Xl3hcMWl0N
KpHXd8XCd8hHrE0RuBfNinaf0dE23ukPBO5h9FT8K6un8vyoJkASz+4ZwlYtVC8tIDcQAdKkRNuM
CtJ1ZYrx+MxJwHQEq/SAfNRMbEeMUI/t9DikpanLD1klvyHSYOu0QvgmIURKveigNag8suBygPmr
e8HwxOfwWXRcsSAkFAUK5r5rR+1F5OwyOsTFR7T01Ihiz/KZfBot1qiofVuxpe3DjgMu02g0LaPw
Jul4htQxI6Iqo/b67Ec0CPN8Zyk9jRKIefWGVtiptJj3UhE44ZCnB9rBhmLooTT0yiGXy/M8dFRI
keilBWXeSYb2UckKpQS94JVdBAdnQFXJROMxDM9DfmwU3bpFSwhRcyzIdbtsBCgeFS1KxhpIurLY
aUJ9MAxt2CRIJ+ihJrnDUFGrwuJdV4Jx7qSIcy9C9zoNzWiZRPg5kdETzTF+83Ie4PrT2xar6m8F
cl4IQYO1OvaI0Oc5SlUGxQwILUFuEndPA8U7yE92PKNpUhgobktx94mmCVmguU3cWOL8ndRfIzSG
zVDT2Efbx4vSJ/JWgUwaFinW/xR8aQqCiEIyIKgewqK+ZJXh9qpk7euy2tNP0+7oWwG1J/1TpoYG
mpLAGUcAuQYKktAD0jQp9oS4B/ZP51EmVVtxfm11mmcb6GzbnOII2vx8szeoYpMnnKQyXuR69GZL
hxT6ooH2Cxs487JC9wIp5SSom+tQ5/dBT2lp6yRvVtKXZabTqWuJjiakMiJm07eZlAgvRU/HfNLy
NtCiUkmNN2J/q9ZGUKTNEAEEE3VabXKLWo96HuDncI5YbR/Zc0CzNxKwcN+0ijIQo6IDttIMX+iw
tzQZhrocGtsMBRy6fILJTronSuFh40uiMPuDkk9n9fncxKW2Y4pk32kgH0z0oeS2GK+IInhGR5ub
PpBZGxrChs/6U23GjWq2wm6OKNMAm0gD2DgDhTCb6ySmo6+Iyr7i0RBypPo7fKLn3CkPbcC/oeMK
1IeFVSRJ08tIfncA8AarS5uPmqrcaktqiHzMkV+D6Ca0SCAKRD8+IU1Yegm1S6j70S8k1GaKJ1lk
CDLQue1CoU1HrPS3if7X7RSqgxcFAHonOc+3M4aMnhaLxpdy7qr4EkhW5bIZJ74cX/WwEF/aoNxb
4azsZPJZehLJl3bqSepQitXUAEAQUhsn6xc0ETSzIfo3PVFok5XntbBDWk79wrwL0dzvrbI4BNWU
ejAgIroHxC8wanjzAfkss6z3YonmSCI90eXq8fPIZEypdJCEmW3T7AdXSIynI2XlO7N0XVZCCZew
xT3vIX8JlpY6USOQBQy1NxUFlHTWdIeW0kc8Bvu4kRXKabN0PZeYncUQwUXE200T0i6VShrITCR9
1wX9pUUj0g/p0CHxsIRI6B0O6zg6REnlqkb2rzEk+gMkZH6A24TBMCwCIAnwHPnWZuHgPFVt9Ia+
BA5u9H6lTRy1qqy72oB7ZCBHmYnpu9Qr1Gg001kwQpJiCirDGZp3VlHkND6ityePoAArtpZO7WV3
EOVuj4bICf7c51i0xzpriBEkowJyrt9DKA69Nnr2xKAH5Kin5hgbawav8AQ5QxyoDQ3b0DVkH5OJ
EhcByatADnx57FNcC6HethoNSY1OUKFq5fRC+89xmMY9OLAXIdah688ZXRAY9FUJmEqjWRLhLCIo
sZD/5ghIprHmYL+rX4FI7zOT/TVXJULlhulHWOgb9DYW/cRuD/f7VaINOcxrtPxEM6eA20bTKd6U
fXO1FjxrDx0UfUycrTk0f6IZa7MwO0pldOJUtRz6ukhIM8kNzUe/b7LcZMQ5lHpKTdonlaZFS2zO
rFgzotR5qlFQZR73B7oexyT/R+M+VGFd+yrnj6ruzXUYgdHPe+5fp+Nlnq3oMD2PppZR29B9Qrmj
mHXCG5B30xzv2qoe9zUwcOqGf0NNxzAP6/b9KbwOqEbaidVU8BL73wi465tFZkksog6cgGkewrD/
CRsj8ARf0coNkgZwudqRMMBc+FWGSZ9I2e5ZI4ykJc2P1PZeLWNuVCZB8NqcP1BMXEQ18PumiWV8
N5rGUcO5dTSpJ90sBRxBc/IijYdJiZ77riSFasaKO0gWCUIDJwc3HHoiDu8CmoWEB3PoaXzWkeUP
cvfJgfOqAwNGtASiBKK9rFMHzpm2L9GbHKW5pdt8iTGJxdtoRYUfUwc3pSM3KdPgqxGgVyyV9GCj
0P+sQ3et9hoqiEfAqtUBMAFhfXDkFhEC89kjKzOWR0UCnJVYpF5HGnGSJ9iXIZ4D9qbk2yyCeF8H
HdVBceLpukbIddQgPAwiOsWG/ZRtfCRtJ40AYY1JukECPc7doB+ktH6nbZ1z0qR6M6YhXZbZcsaJ
4N6UW6dE51ECiqCqSVZA+TzJc4pDaevSmYhZm2aQZlr0eWYxP+RqExMBb4nV6aXmpGGzjfu+em8o
W3RL8uvQHV51vSZ8oZY8shSDrhfJ0lcSQkRzjdJhlIIajzvcYQCN6B9pPsBO2VctC3ovCMgOQM9i
fBM5M5r+gmtaeg1t2JQD82VmpmhtJdp9guSD5nG9G2gyJmgp3Wu1OmYLM7Ob53a9LB49mcBghgyu
pqtLTS4mqZC5uT5OLtBCjX5szAiBnSlFpGEoiIMEsXovsH0dJRMfWQ1TchQHsJpgO3cRPGmLRVrK
IduYwgRfRHLSoZP8oM+QrSwAzutsk/lAp4Vi0isbNBdUx8wDiqHILsvFpoiWNgQKPnNJk3ZjML+I
Yi9tZOAQG/xpZZgXq4DS9SRE1ESdKWekIAyHeisldXLu/oe9M1mOG9my7b/cOdLggKMb1ITRMYJ9
I4riBEZRFBydo3V0X/8WQnlTadfylVXNawIjg2SwQ7gfP2fvtdMoOyjDcJ3AhfayqgIgY/7sXttx
DoBv8OmapTHx7NPRH7EfhYHh0AcN4VQUg2K/yulJAVGUYnEpTw6hW8xYv+fkJYRgu1lyMN9ZJV6T
1yLAgp9R1G/9YMmvO5i5mOA0e55jx7dzkK9+AcYnsVd8sW36Ir4U4r4OMcNKShuC5Uk8mroQp7wL
C0IGyR4ZYHao44WYyb66wsf42cxBeoqWKqVzQjSBXx8XC8Zz2RfjfqnEKW5RbkdBByafNppO+GXt
MLnrXf65a0BQYy8cDD2wX2NoIyOb0WZYGYGqle5eLQsEnusMETVL1h7bGTk6pwhaTimq/37pTwv+
l66/tZwhuQnt7M6Ro/XMcddl7/xY2q7ZyO5q8FM6NiGzRmM9VjqAbsZBITBMNe2Y7bvomaLr4JbD
0Fbn7seYKx9dM7mHmSw1Ywfw7GX/OsTTC20Hj+NTyCrndZdV0DYYKKL6OjbuyECiOOYc7k9B3bK2
NOrUMem3Wjs+5E0+4Ink34ml+WAtpb4gvm89hdoDx3IX4WTCzNBQOusCZahwcZ+IsTwGZe/ey3E4
DrRHBlLQbtRsIW0nG+SW+5PlNHMXsMTEWlGnUW771g8HZ8FVKNLXKWVbtRWvRu4WXtCUsGsUmd63
otp3yF47wTI6+wRm1okM+YT2W+WOLtjP9s0ePbBgacpLtK6Z5CyvIrW/qIxR4TIwlg8j8L9Owag/
nkkytHTzplKg2+6UMKREa97VyP9Vw/RDqYFjV5nfTqn7ZAXjcLCjOWDuQUrU9zFBfj2rGqmGBYy7
d8nfaNVDscwvyzJjIYtoAJuqvNVd92VR+tIqkuSp8L52w/AxZREiWsVRsqbNAZaURDGH3q3T2adu
KnGHoCAB/49eITwNYX6j2mtX2G/tApKhdKOrANoA6W1+iPZ2eOyicnjI7fHTHbGRhITmAVSIvIsu
yPMncu5e/fGlrirvxyKfdJo/lFMLllYvjIGyaR06MwnqItqtubyZ2JBg2vY/hyYaLvuIWR7cmoGd
fokOEJRAkwkUjfBb3q2FyYIAzT2QVb210PDtRP6VBWvYm4zwVNpE2VU9pB9pVfyog6Shq9vctyI2
1xot5cCuGizhj6izBSlSknlkv7y8m1BMt7axSJHgjwS3ojo0bowOYAcL37kX7XAZ5CVnmrHfa1bw
jRHT9TCQCOckLgW/ullK6HLREDC6qJfLCbrGZppnbAcGcETqH0tn7bmsxsSxpYkx9zUNcdOAnFso
ppz6Do8vowtyjtDOylcdRZ9uaVX7zHTftc9/3Enj+jAv/p1bCDrSWbDvLKqigLNdHWKlkRZuQKMb
LPoIxicJCSTCt8V/nZePVNtuCtB65B6tgkE5LNhYBax8jm+HqP6RMqbs+/KnFwODND4eVKIFLVaa
OLLfrRI5kUggQM4Fc+SUYZwlgVN27XctcEERTDB3TXVsZcXyKjnKxYP6arrudRqW5a7w7qMSpzE0
+uIA80OjXQSqZFlUzB299IjnsIruoc9bkj7Hzlz8H+hN92k/P8/153/96/1Hmeotq1ObfvR/Z7a5
rr2y2f7/oLfnT60/u+7z8x++6t+kN/EH/PvADhwhXc+TfvSvv2Bv9h+gNF2YH6EI3JDrX7A3iG5+
KGw/lI4thU298Rv2Jv+IQpopEbWDF7pRKP83sDfHdvgB/g4VlKETcTSIpC1cwNZRCNru72hPkulc
UCO4EJWg9l+mtj6J9TJKF3K5/WIarz1VLnybDbvpuLEaQp/JfYOY8NfFKuehYPo//vngZCkmC399
+PyB82Pa4HmbTMEEE43MmaFLY6WCF5DQpj6//+vN0G2PThH1B+3H/mVxzr+D3BysiOvf+GZaPcTo
GIMbwmrcuzP2WZCRAhhpJUBT4UYLYUMrLnv9LrnMmJKQTOEQcW21e79JzUmN1rGR6zI+JWxpIdKt
QiO2L+sJ9g4rCjpAF1MfAIwTMfFYvhYOrmSHatLifPgii2A4DJlkm0a4d2Xk7HOVvIsJXdU81V9a
4aJnzIMP686VNiomX93OTnby1GTtc7nEl4Rp1pvSSKZxNSgVe7hnuUEuN692QtbdixkQfGqQEpvE
3agBwxh49IPtJCkD2BYG9JRe9X2wj+jZkcekXusWYRS5IHsZuoidquUmSEiEsFzzMBXdIZU9cbzs
CwteLFy6alD70mOoPrLqUcvvnVJ+tf3iuRt7KjgsvADE0W9oDAGiLOGGpvmmC5gkSwB5+zUeLEFk
lC0Oxh0RvmpG0HXdTsgLAcDPdnQ9D+yaogwBGc8VDecODGllIlqAFNwXFHq7vj9klb18sdTj2Gff
yD3e6ZRmrgTe0cS22Obgo0HPG+iqTEHheFENhRZIGoYADn2LMiDO3sbxRhQXQdJG7mk2WBcJJ0ui
+Rhih/irMhXeSGoFVLbip6Utf6tTJzo1RX3v5m3z4OQnj2gm1mmKthljR0L24j4EGQMMDAuvFsJs
amt5DFi89wolhzWH1iEtoqukZ+o60Um8gMH2zaGtAKAILD2BWM1Wx/73cX0Wf75h937VcdNfksKK
nDhc3tLYQUxHP/b8QlmeuqIi39SZoHQBjIZOLqE7j9DQlPxIeh9vgRvk2yLgtokznJOpdg5zibTO
xMWmZ7ohGEK2Jc1pdqBHAB8TxrK4248NzS69pvZiH5xUD5w7D8lKWQVZvd+e7AEdVItal0FO3frT
dWrRWIkfIic/UtJudYgyw2+9J9hQ3wvDfjkv1UPf28gYFpRspBDAlrT3NWdv2OJ4pXHMiLhuNq6F
CiRIaW20yPfIqcZhTMii5XnbbE0k4a+hfc0IwRQCeSVciroRV1aSP7c2wR4pnTKbEFFav6ljGmSe
Jf7/ygaCge+pkzZ7cooihGned+4O2KdmxLmcYl+Hcay2usEBZkXYHUn44C5ec1hfB88kV7KA8ciY
lLMJObdaXgn2bEOa2F70RlxUWDNCbzEc/yXJ6yERPVZySJfossBiT++lPfg24wRuoIeqBTE5z6/d
GIGuka6zm9cfrNEVHXwXrDQx5x3Co2dyB9/yIEajuCeGfDs25ZvfRYJsQDWicwNrQd/hBnrop/HQ
//shezyANb2Vjqy2bd6B0Unxkrr4ExNctP3Cqc3S9hWNSSoCmlZ1dANclH8P2TRDj6vHg4ZtczJW
UUS/nJpmBUlB9B/Fj2Y+JmX7mifG24jazS5ZQA6F5KVBz++iUfrOX79J1eDvHUbroAJU3TE6e87G
G3dqvXtjyx+Fx5qamL1Jp/tpSPvbuSAjb2jb5NhFTzHkr5cuYGJfz+l0uQjwPNxjtkGVsxQzyHrH
AteXQmAeMiy64KC8KI8Y/dgfzgqHKu3kPbE2bYrmYsrTbdzS8S/p0ccK5FeMiVqxcg7EIdUebI2+
2CUdWkOpXLBQCCUiydxnQpgwpRYuyyQpAIziW0ug/YSJKREmcOIMdFDtlrE5+oQkEMwIZYF5C4Qy
BwPkSGzRCLtqGMNPObG8DP5c4ATjdV4fzTxgvPD1kZYPotq2fPXkT6LSeuSK3rABTHSMKyTkVf0z
rDQD8ni4tFphqK2L56lE9z5ZbUuK+FBss0L5955Cm47op8ut+LgI1k3zo26S5TJe3BfOM8N2ygUO
m27UZCITNcNdDQKCZaqWyNYKwruDxyzEvGTFEO2FwD/oEWzmhNZ41OtBpeT8f71k35fa5XlcZhUx
Cn7feaNB8+a2tPqkIDuqMS59p1whh870d6ZV73RD6jLFnWlNd5DNgMXY0SlTDQKF6M4OUAXM6AyO
gRN/ayvso6Ey7DKKrkepGHQ7ciN7Rn6Fu6B0LOaYto+CnyVtzHlLeW/VzPJsTyIgcGLY71V3VEzA
t6pvCdm56jhgrekE8bZV2cM8ZcOme2kB+u8tapBtDfiV/sd8mKJpOsVeg+wd2Y6blcj+iHZc3PZO
q3VkmCMeKNmLFrKdYcbQtso1i8aY/yS+U+9KmGoMsjk5ZrYBMfd1kDVe5fmmNjULzUys3FJ8Rfbg
0U7HgiixwpOC+JN0ZlyGXkuMuFp1W2wq9Krv5nx5bv0O1JmfzdfD2qAVxMAyW5WPiUh3mbV4V7mC
3RDDoSCfZ++5DLDJFjjMtk8jeT90q/m6swm4xObeD2i1yDJAdEpK2sGX/iPBNJeRhxmNztF+LV9O
1YxoGOBGJuzbQHtPvHJe7bDAXVDX0wFA1ilacynOl5xCIu+ycBc4j7WHAk3mQFbUSPkweOAFFDEr
GZb6shmrI8lc9qlaL65y3oiRxIpHl3YyOoD2wqK+5MUDp2zuPBW9Daosd3VeXU6J5x7ixJ5Y62SD
Dq/0nm2Gdxcqnr/Z4ZDR7aezHSpkcrVdOjsEG++/5/4DzXeqzLKEbJch9YZ6mGR+ckzhrzUYgZag
ooEc/Yg5TNHXjeGqRCLdTGOIXHTSl6NlfWfN7xAoNndJP3j7s0LGt6TLIIqhTk5c6pboShyrDcou
OTMJKCBNOdiDM6974BRO1pRVHIHG297AYGhdvzMAw1hcSSZx9NDs0Ug8QjelgEYjsYaWDjCi0sDd
kspbn3L30c+8ZEswIXLqVQhiK9Aomu/Z2djwy76if2jxyjv43niX2gj7OK9enhMbmeI+u5nAntym
N2OUTqeAhhXhJNkp8YnrHCd1N7kV8hnpQPKbe7oEWeFAuUBZuWpQpCmYTxXho+56YorTp1m9rAOa
rW0g0Z1/HJ+4cu4TIvCiEkH7ENPCb6atmmKcNat6bU0o0XR9N6WFubaMHKyAff2cnQPCZyrpvQHT
tES5dyyNM7Lu4fqh93cid0Shyl5NQiAFG8/qd3npq2PjMxoJmmzrNwLNY0wLhHDrZmuv02cVm5qN
wYBmcx3M4/Gb7OIv2UKx3MkS1GjzYruoBOnkEM9qv7h00/cg3TihV6cRMOjWzDTB80D2l5kwdJN6
te9b/zVM1q6NDsatiiTa3SJZTqgE/F0Qlm9l2nbQA5nwEbh6Cqij+pJbKtFvDd6RDB92ynqh7OpW
Z8I6VE6BHMr9MtG5pvn2nDaWsxlqgl1MB/gZrcp7lILWWjyysqKQ/7w9x802HSE1VbycRFK8LNGa
U5MgfS6jV+pAhdMVQKf2CQRk2Fo4w+eQx8SE6FOcILqabfWzn4qrsxartp9ruvHHpCdOCBbDXS8r
lAt+R9oT00EMgHRteJpgo6PVMaWfPclUSNvUYEwOcXNP+YPVeEQXl/CaQru5tAjEOcUFZnmKvnpD
9tJ8LKPHdvaDU71exuSjIFPuyKSYQNBGv7iucEtCyQRecHJzUoKfGNIrSLgNcmWXg5sclbsPivob
FUV04WHjDQK57XuJPA5q40VbAnJOJv2lYbHd+y7WoBm+Uto8DaMqCGAJgAwhXJuXUBzxbQcL4UVd
2r9TPbwUTZXysuqgYk6byGQMC/P9WX/mgFWHXVgjM1KePJnZw3JV4M/zzLTTgQEKURbOycorsr+r
r3QGp13BWv7rRS2JoHIaCDokvCHnW+9CpyUXx5fks0wFidlxUol9MLwFWcPtvsa+lLbVbhJTXBdA
scG6WUj2I6dC68SkBrcasOCeP1HcMwaNZtIr2whljSnTAyermzQe09N8j6CDaJGepwvc5LmaE3/f
Z726MuXiH3ta6JbO7FPsZ4jUVPBCerDYqIBm2LQG6HjNlU8n79TojaYDV12YGgGvmbNjEnNmrrro
pUnpiyfC7X7d5rOyyac3WP4i/xuhe28qr2lJzvV15ograPar9mC5KugteqOHPLZe4BAshLG2NiV1
4CEow8/f5GCclXwrdbQyeMph24Q/S7rNp/PFthUVWOy5D2O5cI+uZ1eZVH9eitq8DFU37UfL+/Oh
xrcZiauBXIv1EvsBurUiMdc26v21SN8trnhgI+1OoEJ75Bs8RMoS0o0lQgCAYm+yaIXai0fiMclu
p9SX5lQsJE1jhWMaRkvCL2W/VwUgkcJq8Dt9TVmMTvFiy1NKoOevt/LR3yR5w2rNPoRZ1+sg22vI
dNoiHcOdsEj1CdmUXUNEz9hyrJTNfUSMImlnTXC54OsNmig6DevHfl/OjxUZor7EmghBXz8F/nh8
8rPsERRmsJ/mKj+56YMjy5nvGM8fkuYK4ofQO2VVzgZa+dFtY6FQUb7NzhxhX+kbBwts2/cn2aIy
hcD4OgLRZm9YBZAV/ipa7J8QTGL3W23oFRBmh92+aBU3cxg+cBRrTrSg6l+XeN0lhaLazeCtn84X
OxuWS22crdtB0vLCijI2iJfT+WItD41rwWxdt7XfDzuopqCfn+bSs0/2ellM/ax7CWUtpJ07pwzC
O/QYIgZ1sgTcVNnC4ruwFF8mZYU/MB+vUDkQmE3SEeO1qSBfyieARg/HBBtN7EQMSyeb3YXRiqtK
eX++lLgMbVM9eX3QbfpIfGkil/QaP96lLXidnOQoQtOBwzu0ltvOIfMJeTvw/0NgNcuN4s7Dn7aa
TnIhr+1spe9lL/nsJt8m/cicRBvyVam+ki3T4PRdDgYSYeF1V+SmPyjdBk91TWlgh5ta1bzUNaCC
OEpZV1Xxo2+JYY0GTDa1QZorlwprRjavMzh8AVQRz0aRMBgkMfFoHAwmp0quWudtsRHf5pH5prts
uED5htTT/drViF+kA5R7clOC5OyGP1aCaSCDZ2dCvCue9D57Uzwru4wuPWPP5DcGBzVyPItVNT0u
aXpctH6Py1J86AZ8pz9+nZ3SfUSclGy9TEsUlY4is3Cl6CfTbZ02P+woXLao3wqUBBLhVJMNVyP5
f17vBDeD3WOtLoHGlCHyy7T+LsbCvarvpqKUj5xAiPCp0DQyU99KxYpInlZ9zBxOvkktmNInJBEk
CfXE7JPC0I5ExnO63baNbi7zuG2vxxi9SiKzR298nyeVvzmQHHq7B2cxuYjw/ffwa5GI6JZdMUGq
74ln5ZEb0EfOcaqxvdZKz9c94u39giqGoKwuulYVxtesw0zdlu42SsrgMCgojLUnILzk8yFwf5LS
uBx9LxsPC+UIB5DQWoGrzxUkYyIlKDCyQE43TdfNO7dnTq7C8XsBcOnO091XVYVyo8S64a6CWxMh
OaFrSR24bsJn6e2c5uVlYnf72DXkkEYCLOG6/DPXXU5ha6BnWtnz+SFqofl03xRED54v8xqAlo1u
c0E6g701a5eW4GyEK+vFqsjW7jxefFG3d+cF26XgBiyEzehEJl/ydeVuh2i8TFy1P6eMR2um4Oy0
95zqURat7znnpmvt+F/6qUn2zpqCd76g9WYBgWpSrbl36brjNOq+S6v5eP64y06/xsmB2dWKWqG0
pxr2eEdxfdZgn6Xd54szdds55vZlAt5dGB+xx4VHB+F0Lnrijl/6/FYhiI7ItXg5n3QqjjVBuaJI
J9LbJm4UX4gfognVoU5L5Pg+Yji/jhCp4QaqEPImEW2VWDi0W2aNtCbhnzdMhU+VG5lLfj2aIubA
CwajeqxYP6z7SeREvcW9wGmBPlNO/ucwT+JqluFVGGaC9t9SE5ZkdkX1qJLspMTIJFZD98ni/JmY
O0CvAd3j1AGk7sarv6DC7dbwvcDoCy7efeIkMR40Hwv4DDiLuxVxMfGknHqcLda3PN0hdEF90+/q
UQ+HyoWiRjjHJoRrS/to3Eb1utQk98bFIThgQzbwdooGNUWQBY95kv2kqQVgyTrl07Svlb0KwVK0
bvXwJc9KqMqkNs0hJBnGGtYFTqL2orWwk6YzRt6wE/O+zb4UqftpCEPhcITkZkxw6DnxnUmmA1xo
Oj1Ere5bYFUOzUWWRzgADVt00E1MJQ80NcCMWugh6C4OO9eL8WmZaTxFApuKG2LpqVP+2Gi9S9wp
OaM5l+RhlCRyRLRHoM7WLAF0guiIxP+6RELHSINfP1q+emNwyvBpO1N+10SMx3EaeNu6U5DhiOig
ybvlO1Pc5D5fbdY1DF+amUWOVnF5mgRCCIpXFKgp3esOYkPRuPW1k4MVCaxM3FUzmbOMem07TK9d
/ji+wGPY+ASyMM6AiRKtWcoAQKzscwIMoDCwXU/MAzZuW76lYwTDhcgCAFDFdumXW9FZV7MLl67p
rSca/U+7BjqRVYvXoaPtu5axeny3OV3D1LG7x3JJXxOqokeyPQB7NBnd876k4Uw5mBbJEweBzL3p
5xLtXaqeugUekozZ8RY08boun30nuQmoiYeuVzfT+o9uZtlcB7CNK8b20nc+giZc9kH/oiMSxgqo
HIx+XjwJfVoZKQ/Ikm/GgFZIRJw5hV992yRoKMxogYbKBBKcODh2SjiXqCtviozdTFt5vDH2Pmyn
ryZLUZiK+TkMi73wZwBRrFnsau11M3hbVJKoh92pp5kv4MwItVEWSPLC8x8dh4FAOkTgmBmLLsIn
yzK+6DqGuUVZt3g1MOuURfyQxzdmtsA7OCCbbKYmpDYP29mXejuv4Klx9HaWl6OtFD32ZUY9ZeRG
W8f9tKL+h+uoW0fj1kqsqqAw/paoe2WS+DgnkCOdkGA3yoMLGic0sDxAxR4wN773tShdB0Q7pAtk
nqC4loY/ls2iEp9Cq33zWvlz+tBMCS+KRN9Ys+1dl4n6qvF/JJ2ieYfeosf6vfTFlkwpjmz1/Zy6
6NEiulaSGXnZ1c8dRBcrWJ4azw45L7kYpqW+MukbySi80kY/3iz+aybQnIsZ+XQH+i7LE8I8CxiM
ub+1a0wBw0hLQCqh2bpcsQXNkaE9QdaXbVvntcpwBWW5+0X2zvfU1fUqKoNys1QvuqRVLszqrxTq
qjUtNOUJzFlON1HP4hlwYdMSrxfzmqsN6OU0ai/jYLguq/w5lwYycrborT9Q/JRRuFcZGmEn1e+J
gF5XE7JIphSh30xOsNI8Yv24HKl6ut6FLKRJnkzZsORqkltxOtWwDQPr0bbj/klJ52s1R990XuPh
Eio69CzpnfJvnTj9SSwtrpUxwWCG6poDWsbMSLMbKSqoLMHH04XlwKuf2qObkdoUzBR2Tm4dzUjf
OJoztBAuuiSrQseCZjC5YGMD/JVa3zs8IZDTtzXhOPssRYgQTELuwlZi7hoO1B8fvNjBOyAQRyJI
HoztcLgGKBI4d255NQheaU32peF8duG3dYVHmWFFl4iXoOiBBC/hcQnr6wSAlEyntYGXV1tZtUgD
l/4wgh3W813nhCgxWoxzrkKX094snO74Q+RPTe3+dNrlkskaP38wfhuDPiD5MsKs1hQ36hnoIqvh
FRJYJkCNz58BYwsNlhoe3qp8tYo3O19t92n/lSECvlLXuctoDh4zIjwbD0K4XBCLuljhiwJOjwLt
zQaPmLasgj1RIF5aXdTSsUhS2betAsgQaHc3Ycy0mqbaD4BL+xhEhFpq/ybJADetL6iOHlFstfVF
RNokMeegE7CU5uwTnU+rF8EmTAYnERfdxBl0NoiWcjsASoGlRMeghXxmDrXGPxm80d38aCrd4t8H
9jWCpIrs57QKGAcVJGWvRWLifqRzf5XPWMRZa7bLVKKmZUYUBcku/BEchMZLVWCpAvSztoxgRpdk
H6IXuiuc7J0JW7PHajVf0L33AChnT22VQzkL8sdh5hazJwZ2mpf0ligavStqDUZF52brg8xAinsq
S0h0YTNN20kxgSQnaIuUGY5UplhUA5Ao3gzOI8SM6QWnpA32qPLaCzlTV9qU681UXlL9vjaFx63p
wEdvBnGTMuAcC/0uPyBvuLdOPXyzDEjH1qvkEc3lZhkDf4ckwYfG1lU7bwr9CxN2P1ljgk1jB+FG
T8NVnzBdmFgzDmKg86oWswvL6DupT1fBwiiYWA+6PeEts1wfegWtw2qQVRFi3pcKjifOst+XYC2D
s9VK9x+P/X7XWlYbGscxdIaaqMVzBrLu3QRM+jkY+ZfxzQOuwwgHo365JgWws2GJXOMC/vb5bUwc
Q1kWX+rzl58/529v/nq69TmrtZngO7w8zhHRoWvuxCIWpnhrEvN6OX/t73fT8w/x+/v97an/49N/
fb95JPspERBXpjgbN+cvPGciYz+jnellKBvO35q4JHFZLjZ+qMT5Yi9ueggSW8Nl6T9ois2Xpq/z
Q1OF1SWh6dmuzvwPf84vh+Fr2lTshrjT1ayq2yBoT0Wjv2XLOL8pnO5aBUS3Osa7tFAZ0R7iBBKN
EdXQf76pm7I7NSEHnN6Yt3g9qlA//XnBWoci5Pw+qgPARuc3keeTI3F+s7OD7FQSTRYP8liVV//5
8fPzBZqO9a9nKdbvdv6k88V3sn8/068H5UJtuYZR1+zBvz/v94/167l+v/9Pn/NPj0mrD49Bd2jW
BrrXzQ0hfoBuAwRq2/O7ar1Pu78+en7r/Nj5o+d3z5fzE/x+95++9p+eqjQVKQYu/4t2HY4waKOv
tBpI+W3pAa7v/+ODLrk0f/84CuvmlP7+ovP756/0G04/JsS0w+igNdzSzKt5M64Qhv968/yh88XD
nmU1JM2sT/f7u5/f+v2Ya2Oh+z8V2v9EhSZkGDr/nQrtqH+k7/r97xq0P7/m3xo0+QeiB9cLUHox
kPRXidefgaNh+IcdIWFB/RWu6rT1Q7pqe/Vf/5Lij8CLAtvGkyekLxGa/RU4GvyBpA2xmI/+LHK8
IPzfaNDwMawpun9L2UUU4oqQp4s85jOh4/yHBs04nUoX9FAEje4WaQ6F7667aFrexbPKL+jfbwpk
7LddhhPBz+gJyhkb/CyAcsiM/uMkDzhsmOXYKXKiHncI57dDiQcTm9V735Wk8+XOdz8g9VBq8dD6
jjwNefreBErhQ2ScVSFpvqoqLK5FaaAalvC0Rh+6DSrR3VKB6mCf6Y799NobIrxsaO61cYcrysZT
GjrtNi8boq0DZLZuWV1HhUaMOQ/Xwxwxh6jQ/hShfeMR4YoAA3xe02TfZ4cRnSUBeq7HX3KZsND1
5tEiI7uNZHcRpEj04xLQm0G40rtuSHfTzABk4+3sBW+VNan9XMJ8rdviClfkBZ8CCT4ZD1aCqMAM
Ah58t2tbWgCZ1D883/uWFeUG23e9y5f654ATW+w5wBVXpsKziPqUs47CxJnR50L9nW0ok1pmHJzu
aGyozSCwEnJ0KiK027FHlVPV5dEe3pWJPnNwoI0TXJcF4EEt7uykcA4N+pVFjs2L13B8r/NLU3C+
jFHI3crMXLdmIJchVfdlS3C8U8nviVT9nZI+AZi531xWif1kPdHEwRPQkYvoUv62vTanUIkdRrzo
Noon+6ExP7P+LnKc5OtIRtW2HCE1u4HzYWTAuMo3G1gICIWidLmVpPqUS/A4pzAm5lL6d03xkJMU
GAwcUv28QEezwELvSPM6lr31aLlabJoq/+E3DKeHBT5P5MGfyawRPVBQPlYDyGklxALDh9NOxhx/
i+zzoQsBGZK1h1i7Lj4QJBanLKgPnFYQxI0jcX+B1V2mofUlJaQr0q37oBS0XDOUJFfNicZRwA+t
Gfd3L9VU+cgi50dcb2LLGt0d4wBjo+PX14g2d1EX4yx3G3MxQX5yaBRdzfaY3GLwjHYmng0Yf/9p
zKv6K2elGcp5yCSFQ3YlMfFQXAyJXMB6FatYCd4UdhAsvzMDXA7evZW+MBFa+wYaLzgBCXT99lZB
N92xyWL1o5kTbq6pcpnzepLpg2uhrywlYF213Pokeo9yejaQ2aIYDfeSIBPLLBQ4xrLRu1mHDqk5
4a7NXYDReDPpGtxZCYDFoSYRVb4nsMwjyKgYt6Ndqmum4+/p4qOUnoGIjxm5aubNyTCfzdCFwhS8
cd7Xj1aYeNdF8xCMWXhLsUzXLSvyC29AITUEn3mSZseROVW8YHERklG91SffLZCyOYe9Q7SUH6So
3irXmg96ai8d/t9A+RQrDalzrocziJ5+upbreU3YjgAE4orMxzOFnsAfadJ5xr+ftU3ghKw84md7
f89pa+zhhSxN/5rNzVVmQpjs0KlMuHzoIpRIPtfTTg2yb6rhASb9g/HMZ24nHC6cHi5ROjN1syZi
EBhx02+/KIiOfmxuXP5csicZZ9CoRhc3IbLx2nG620QQdZnMtz1yWNwnONVLYmyCGE5XReRqUK8e
Fi8Jd4gRL4c+u7Hod2xcvyY+bFjlr7a8qEUFNq2k9jccwrg7jpOeLkGroodLfBzXmowkHSD+Cumx
MVydiC6+kQh9dmlE27DHVjUI99Gug28eoZYMRcur0fpaOCYlLin/aiFzQ0qDI3MeZ0iouXywoiZh
+SNtOSdBIJrAHdi9Zo3wIZ/b0asaJ2+nBbz1xRnCA0aJ96RxbocUPdyQV6Q31wHkJM/aqpzApTH9
FFU1PkSRRsK6hM8lgpz9Wug9VQBgE8AKB7Q19/FiHqcUdHniEwsp2p4+JOu4wCQAKDXDIYCtLwp/
IuCBauUYDhCrATH9DPupP/j02erRa9D2TN4hk+Z1oVPX0X/B431T2cUjVsjH3m5+yJD5YTqU/T6g
ixkXbHnpbBjVTXeClj+SSmAu9YRE2aoH4H0TGTHmkCw2PnZM+bV9O3ZpfWdE8EUrsdyEopthy4EM
cptv2pb4uoV17eYRguNqeZ+arD4sQn1SVE7XWfATvw4BUBFzzbkBw+Me51rsUDaYB7QncO+XOzfO
lkcZs4Y6ebwzk3H4K/w/9s5jyXUkSdfvcteDNmixuBuCAKjJTKbewFJCa42nnw88dTur22bM5u6n
rIyHBJkUgYCHh/sv4mlTz1g0V5TzvWjQzrE1UT41aPBQwoSuX2O920DyC9TOHvGECDCOlgX2w3rr
0y/VIC2mHRTWTiB3F+fq0Jjzu6/m8S4pkyfdEIeTVWp4zgJp1MqxvM9GCBuJiQY7zXcXvQVo/4F2
pAF0N8jUDbJmQW/ClabxKaRY/ZXfpZWLhzoBmaxEsg9fB7eRGqzrhF6tmcnxEUUWnK7Y8Xhax2Yj
ZUMZ43Lq6hrAN8m3ij3J7MesoMQQV8KTotdOp1ofPS0vp61MmkSxjCZERrknL/KLoAG/DVhvI2v+
SvruI546uogq7hlVm097gtIuBsbty1m4z03tOsXWuBZ8EXFDdBXsbpYGiETVg5iQ4sAcAY+hUCOR
UHca2WSs5Xx+qMrFh6FNL2XGWihMzSLoIeJUQj+rtFBNmghnbTnGx7ql9aTThh3rDE2kOJzsMmlU
WL1Y243SjwzU3zMpq1CM3ASQe9cTch+YS4NkyVigq401SxNF1wAKbKmTfSmi4cUdC2kQJqGdtiaq
JzmoeoCvNX7PSws0joLkqKHoAbxH3EM7uwSwarGy6NVT2y/YxF5+ZyuPGrLRGcegByarNoLkUQux
bFFtv6RAGw8VldK1lmZofPFL4oeiskpbKuqvETkOt5CKR12t3lpwNpuEKtQqUBXdaa3dVLTpNWpr
ZU00NCWEKkohe4YvBiQc6ThxSpGg7nMVriYKKRQEBUcW5o+oCQtbivNTXWioS2o0/KRIfZJbSYbT
D7A8dXurfiovInjTwswQ0sKAcy2VEgjx1lwUdFOHUvBMO2H+DAc6sDKZHu4MHaJytFpKGlEbyjq7
oUwqr5xQqs5miWpL25DE1QS2JEBjK0Xad4JtTGfY5kKpaEYR1yS09QthQc331JNGPBQKGo0sEd22
16LBpiNKpAUqEQjkIMUcP5lKhf9UdgwF6xolLczpqO2h6U6OWrGdn5s9SKZ5104RgsczQk8j1CYL
IhyBfsQUFDUmGhep6faSFNi5ENNyRWgF3V2yQAOzrrbGN7z1j2GRlSd6L1DyaDVNZPlgewYLV0E9
mvZ+CKxoFGhVGvlVNtBbGnMTzwelphRjTEgvWbJI2aMEYgTLIvwCV1Ygq1AjCtb5D5EaPkQ++I2p
r3uUQZKA+qxaF05bACczfRgc+nKjFWgxudQf/np8O0iOLW0T8HhAsvEpUQEzVAnBlL+NnQBZIiDc
EQIPmjoiojaMeFUtT+cRlXl64ueqozvJKsKWe7n3Xz38r46NvWygMIBS2+1vUwqvyFHqpf3fvsvt
dX4l4faiQ49Bp1SAbfnPz9SSDOfe38ctOTwt5BQRtN9n/nb390sFujKvKrNGvOOf7yYIiBvTR5ch
RZJM/Xnf/+mvlAI8xLQSKAyXwNtU6dhb/XOU/vyC21slJe2jTAH59Pt0UefoghmJad9cQUGl21Vb
KBvtNhXqpXZ3e6JYZsDtXkPZZ43qF+jIxUL09gSCQbNtLLMMWlBmS2270LdnplR4wyDeoJi3Gz/O
ccBMUk9KOatLqPvbze2YBWoHPYUEXGsezx6AiA3wyHzXCVWOERbC2m0IgaQx5BS0Z16FbkqdUF5O
aJgxQ9sGTzQrG7OdqGnZn3v/dkxVTSSv+86bDPKWvVyBxVctwHBTSgaolZgiLdwkfbl2ZC1B2kys
2f2GORYlIf4hfRRhRVEEPaqHfM7vzbR84g1Z+XsMHBBFXxSP/YUodWvNB3MvYCSRHKKFB/V7vO9H
y50KGV8LP9t1RsmOG44lLQz6+Vao31PLBa6hqVbCZKloft6eUQwA33Jfb25fuFxgr7d7//ZQBnXg
ztAp5PlwE59bvkHa0K+4wRl+5cN+JcbCEpUcM6T1pC9VtnqpqP2BpC4P/xxj3qFcu/KS7WVy590F
Q6RLXDPR2p2gus+itfJSEHZNeF87g5sc8pVxfB53EEK2k1utmzWq0Rh+G5uhs2PNvcy758H1kAhY
6SimOBTMpvhADxFpd//q9ckuO6Sm7fnX2tHusNV1Dxjb2zj72NTxvXnXrJFzc16XDzsQnKkLXpJ6
/Ryb9gGJ3+1zbqyfTcHVz9MnB7o1H4jbzVWjzFF8SXhsJVcubC87PPvXFlYciQ6SFyEl/F20JQu+
47shSM+HU8zFSqL+gbONG4W0m+1hjYzUsEYVoajXpXXNwG6EjAXEWX7d8BJVRzU/Mywo4DXzpdA+
GZ4JRs48by3thbrqiPbMObdol0ZIz8q7qsHf3aEBKApu09k9gr3TuZovOix27PvmrSjrJDknPts/
pm3gpGTqw2VwOSUS7gzIrsSHlCozQiQ/OJhSszBwqA1ppa7NAQ9pLzl0Jnxsevor2DJA3ujbsSgg
o8bPmmHpK3ZnwchwuMNDS3XLeYvt5RhSIQD67ajnMPfEYY8YBoh+TgIpgW4dTTbMn6AAZGR7BrbD
G+mt9x2OakBXBxTJoc1chxZaHyyqhm44XI8Tyf/yYeNJQl+Bbv/LrLogtpOO5j7uWw4UmGgL1mmi
okPT9Tyzrh2BzVoRcvykG7CCwGchYARrGtUI82qeq61pnlP/worl8I/6XDiyR7yT71Be1OhXLZ19
L3maJjt6Us4AgaFw2SUc+/v8KEt2fwx3Ar90pwIiemCHKaFDZ36I2AlC9YPw5oUf4iVtVwxY/01z
Jn9jdGjB+/dExZUlY4TyDsrZDR/6NSS96WPTPIiuMxJZDzgS1cd2oWh/lwXSwFv4O9jNpR95dowH
NHeSJ/TaakR1kuoo3ncrbELX4sr68bGmXdNbIgaeymOIlcgpf0zLg7D9UblwquG1347YNMkbA4+6
LdQdVOSwsRuZ0UClIDi3TkZfixRHS3fKz/ij8M1XxSF+Zwp0muCKxhbVgHXsdFe8gr9KjOufpHhr
th7w13JyOE/xk17eWYukYvkgZV5Q3TX5K39OAyyQl/FQz421opXNWZfYY2M5i6QbjJDpzHzklHX2
87wTPz2e7F6olbxJ8aZHD57Nip00DhMpBc34YyEvjQjnvQQnE+fSyYmhe1AU/OH0LxAxrpsSqtad
Wh6ZXEEI2G/5SDQ6ZvOagxN84sfxllwQISfWaO5bjJHwzMJxWkHEGe9mjI2RRulXi8mExlbFbYY9
HXyCwST/CDiXtB2QZreBAiuBSTmEwZFJmRprBW0E1eUg9ux8mb3Z7NLbKC2+XuZjVT5Y5WenfCHF
hT60U9Xbot7SJDIobNUubxnFB6H+wAmcpiBKyFeldjP50JPc9/Asc8mThmkjde+Kf+kVUkCMJ6q7
ZMJqaHyjSySKKLQVF7k8mtdZ2lVIzQqckYHOO9e3lKOJGm979uIArniLsPh6RpC0eEJsJ6hJxNZc
e9QCtVXNNZm48HyMbQd0ylY/TWk1uUm97eaL9WaeOcNyvWFce/s9ss1zuzpF4b3mTZ9cwTo93aVk
yIbIHuoNSh7GJrPOg+q8K3cI+CJljDTfKjnMGdGTe5wOQHu73lliNzH2lanEZ3jSrqPtS+Rf5hh/
NO/yH40HDl/lkD9RZ5qgS9iIuvJLA+u9BI1wFb5rCnVvXCoNOo2f0B0d2vH1Rk3IyU9IxVz1M/ro
t9AUdR7IHwK9smMS8k3G3fSCAdiJMaDuRhXDm9WXToKm4/jnyR3kVfBA5IwOnDisohkto3vkK6i8
WDPs3kHV6sUc3cmFMTJ9En0IpSPXWofsEMuiv5F2kresHGqwxrPWLpeomT8RLBEaWCbqQo4GF8tv
MDxwSvrZTFhJmfUCgA4v/xHeChZ3we13nCzKOPJZl4CRONnWQnuVhmP89qpeheM3akbiJ0NHgxrY
LlhIEjIaTrx9/EwlhbCrASGFwsWsl9aE6tvHK5knGHZxMEr73XhzGH3h0bhDY/cF44E3447lj/No
eAxQ+D58csdD8apeVhF0aJENQqGCdZiFXeRELyuhiiL0StoJj33ImWJuKPmlBPBuIuQFhNSd76BP
OkwtvitsWjs7sLFnOtQrk9OBmq1HKplsl59si5/vzDyWC8NGN3MH9okC6JmzZN1x1c+sxCBD7eRg
3GW8H+uB92y8sQ07lLxxCDU5XRMUFE88C0fhUdpxkvj/OX4a7U8GQb8ujghrhkk7MuLc5ffzs5j8
LKH9brlOtX3pwIUHin/H8rJAXoqn9Em+chqLA8uzfzWOeGEh/keM8qyYkMVYGUdWP+2OqwynmABn
8TDfy5w/Ww6gKG/4xNljKcPFAeMCb7CYM0wW9qT8JaGSOqtLFG1eXvljchT4Wsi17wmVoN3nTXTg
xBN80ifCoLTjyqNfcuCXEQNeWNy14yu/Qnnj1yC6wxrKyMLigSzr8lHG22vdHCIW1DduqHhOiC2v
gwemfQZuyjHukPiAVOhwXrD0UN3wPdf2DevktnVUzAqWyUrPhy9geIxwVq8VXASXvxqXSaqPLtMs
/eFrsfjzEWzF501XA22/NJ9c1r7hcVZA6LJkT4ASUTwnrh7RKI+2ZFHCgb+c8J82r8ssVZ1U8mQm
+kERASag0nkaSRZASVzSH2rxJtlecA+HYkZNZLxSPwgpvHaPixgdMbV6gx2y0rThwhAUh+gST/hT
eh2qpTixI5We7/1uu9T0mfVQsFWZM7kq4V5CbJi6o3CPwCKO3QyxhoGi1RwofvTUSsKm4XV156q9
vk/DaDMjRZ9tQbDR1KIZXjaXGjlo/aGkfZCC94klWzu+m1c26StEOAkN4xLkZCAr9jCeAuPxMlUv
eealKzV6W/yPRaoBINsQRBewdYKF3bZbAP2HZfCl/JaiudFwfU4zKosuaVPpsKya/R6BU+mgZ2dC
FFIXq+Fz3EkTFYylCFDadEReWU4H3maIcBcAslWzqmF747uFdSyLJ+2oWzsMvlIaIpLn+26en6zR
UftlGpjFscQLiU96DBppNZunEFnZ6UJmLg54Dx1DpisZsYrproi5HMGfzJXzcx8cNYwGEIbLvk32
+k8srcZjzI6SCRw4CtcpZqvnipxmmWCHijhCrv/JnF0kt1Y8NrLNCA/5gvZg89pPtk/mr60k0Us1
t3qZuq24xZSDYN5tYByNqssaiNZqaJ5aHt6N5kkS7WRY9XDtFcfzPIJcW98Lj3XtMtOKF+IVM2BE
qZya9uh21jEjHQrWUXlUozWkCI/2/0wUIKwgxkcBTN7SFGSHQbYy2iJmDJ4iOoL4MPR7vjA7DuaW
F6Lvy36H5ZXcbSWXK/MB8U3qjiTprBhNt5FOKeQvZgp5ConwwAJlK8dxQm9+nR2az7H5yXKaf3d0
9xCCQ7VU28kP0lu15qI0PB8v1ZT9xh5dGpPUmICM/j/Sxz5V9lQcLxUVaUSlN8aHVUts+MPXSgaH
/w5OUmUrE1nXFBGM9gl0rboL2KK6UXY/13uGwtxmb/jRjsZORR+gBlq6Clsbq/kUtdVzdCc45JaO
xuTakNjWDhOwhcidRQeRhEQ5Nq8tl3vmsZCStbb3+oaWRYpSPtjcVXkCdvzJJQf3l4sYujndZbT9
AdFyPdJmIJGz0MvfUvmCOf9MvWmiHo/hEdWhz/aHZcrYW7kD+kg4Ekw4uaHqtckREmwgbFLJzo7D
keIjzc7mTozsOXujuVvt6LTQPQldkQIiqUuG2Apo0R4VLQeMde3otMQGyrX6Fmu6bsDzd6xp1J5M
5SK+VsIyhUYuZSDh3ZdphatLBRkflptAOfbLDC8Y3OXd00CnG1aQ8AJHEHX4UTkK1Z4jEzvvp2JY
aacph0SwVon8EGTHl1HD4KO1GzigOC18o8a3ml67RQsAQY6dyTN0j2Ikql0RSnh314ZnJI1oqPNT
0OAu801A9gy1qXB00UWq6+Heshs3PN0SE5ldG6aV1okLx7iHUpF9B4/ThQXPQo8r2qviPqayi7AU
fLgerXFW3UyIsCI5xAppiIfj5ldAkf6+U9fJPmcZxGxV6OCRrPwHf8OmG8cXqDHFutDTHawcPDDb
gWbPnXbfUBhWYS17eFRYtD7xuYKkZ1M07lGDawN2TuGa9F5owBDa2r1/hyaY8oUmWvYE0VQgZIAS
x9TriuAbkgT3Vhesyg9ENHqY/pU30IzEJhms55owJr35B+u+rSS7aM2EadlvYqxRlDdOs9pvI8+U
D35LfBl3xB+mAuhgUlVhlSqbyjho7amm0V7vp/4uAu4/PMzpi9o7RTh5Yfiq8AWo6CJIsMrUCrFw
QAdgIO36nH7Oyrq7y1+HtyplK79mBSZK7nFBWEeHCdLEyto1B1ZlSIyQkesP/g3P6Vl+bC80YrDX
AL1JMVrvz/ilA3vw1TU44nGhVzvCMZPXUetUVNoAHrwTMUBSx0BR8aOjRNsAtHTgJBzwt/Gm3aIn
h/Kq/za740E7hEQ3pz0EEpEQ9CjpwbvpHYPN/IBRGyx8KwRjzIj04BfXgf4GegGfE3zQdqjwkSuz
37Pn8L0RzItocE2VW9Uu3iyUM4iZLOZO9RSYa/OoP1JkcSC8AbGAkc98x+++fQbzjCFfTqedwh19
VMuFWVCyv9qErkSOAj0eHkOKPi3FfSyFSeits7DfT0A7GY+7YF95waPcbWAnJx6q3CC6wzPRVH1N
juNeE3GDhM+sbDBDWXRW8GoPCWdoTa+EvXaG+HGViQpQgDcjXF56ne+4zItMH7t+ybe4ZcU4EVae
WFEB8BYFt13pqYdui6Jddbn6J+yVDsZZoKSwMs6FU+zFaTVeUb0UnJAsVD5kPyPbuzMM7fEhcpCo
Rxp3ftFfg7fuEYE4MdzFa1yGGPEN3xhrifmApWvaLt4TLKvP0r0WcGdKToW8L8AIN1dONKRfosdq
kaBY5ZFLa2sQNjVylAHJllccB8Q6iImYnxDzTyU+8lvDaV7iZ6IovqvQIj2JUVa2UUz83hcqOAzA
prjfvpXRg45ABxq495V6QfpDQu9D3ZrSD1mXWW/IEcQa5XBsUtj8ZxiQ19j/vbJ1YvkjQxAAdZOb
FYA+ajyCaAkv/xZay4iDyo4PpgNt2wkwXtvitZYQM/fhuEqpq/Bdgm2GJgwIwRmQsd0dhhcDCAI5
rfmcHcBSayZGIZNXP4NRKHBVTe1eXAVOKexpZrGroqVDq80EGLTCNrW7U831dJSxlqAxg/ChvhLx
KGq3ebeRx8XHBfkEGoOPpJvs0KeXBC+WySHVBwRuXWbpjlK/uM2XPTtIEifiQwANCy7VDOE4ue/M
AhnfY1YBj7bNFL8hdoPCjxOeUMz4ovXHrgl0vUHfZBU8wqVRr4bTPlv6DojFKnrqDEyyNuqxwFl0
id7BI3ayxCt3fEl+oufuA8xuQfl9LX1qVE/W1iaBzoy5z7QVm0MyvWEZiemTAmKCOG4dkVvKoEjc
BT+IOxLjQBeQcRykak1bnAaU3BwoB8iUUUIHsPeWNhP4IMoHIIDIEIjyIDpwko5fyisE1MZDWEbb
mFuS/OtcYReJZ9Oijuz65Xtxh5sv1ix6sl+MLue1dQrPmGBC40J3g7VqQDMRuf6V/xUjxZVsM7M7
NIqm2Axjjp/pLnpFF49KkbLsXsKnXvI6nFFmO75H6hq1oMmqXssnSqqfbXxHpiV4UEW7dh2oJwtF
oIaSMIDyYt4QOpKd1a98DEv77XCSnk1cVlde5bG9x0uWAe2v7bP+GhJFaYm7RYCnA3j0cRPEl6QD
vaZ5QAW6b0aAXeBPdpKLbw030VY9KPcj+cQjsHG5PybvMvvewJmZImhJuuhP237t0CSAW5s/lx/l
R/FpHbVdzc6eusYZuABoAaW6wl1ewdvDd9QhVfmOkS2OyLYvWNnumR0ohVHH8LTzWN4F1Bd27U6U
fvxD+xE9ls+ls2RlZ/8hVzZBew5wYlVW0oiYq/9dNfjU6UswYElKMYWWH82oXX23KwUF2E2AEXtm
OLLhCI5KcFuRARCAN5HXfyDJgREqOx5lE9J024+bdjOCRbCXcdwQSYI70tsj1OVqhcV4cUqMF4z0
TBdyFDqHK8Ab13vrFLzRr4LZTmgRr9TYnt5pAOlLtH0Kn0mhULFE4cE2CiKdeUGNCYkDvEgJ+/2z
ccLrgLr4WSGSJyuL4ucqdmX28V521J7HL5nC75tyXzz62w6zw+doNz4wE7+r+NKjBVnFT2qwM+4f
VIHf9oliyyP2SidsafHpEU7JDul6VmSmgn9JAe6vK6/HQXjxaQayuDon4abHAk58wVLW1nckZ1Q3
EvmuHfxNMkBSezAK4dAKwSVYGkAIBLD3v91FdI5eUD2RQ4oGZndDoeDGCVd9WPo+UycYALx6Wh8D
2hq3Y1YV7UtwPF6ytLDCRQUAiAQFGbmmJLkgvO3fZ7LlNb8P1QAXhlh8QMsLx7Kl13b7+9vN7aWt
uoDPJ+QvQVtWxIF//fsENtU2GHaRCBi6FfTqz02wPLwd88uBFD00tXckDSmbsx1eXC1+X/pvf3l7
QkNg628vKWoM4NOkuWqaCfivDh0atRu/oj10uwmq5TNudzUa9pJzu2saCfQ0A/EUrxkx7v7ny/t/
fs3fY1YgVH+9xe3g7TUZeisYWwXu7+tux38f/rkXZiFORsu7/j6ToEEFQoal6fcJU4EMi1Y7LywG
8jKpLK317U/+9vG3AQARio2pMHFZNQEJJNd0Vlq9AzKK4tdSw41y+FolRiZ1lW3jvtpomgGbITZF
T1aqY5DR84pialez8iAl8HWU4dpI1qYr2f4liroV0JJeoywKHVKz25alXQ/N+ygQPsykPTaq/GYZ
rQfD87Nr4dTXAuZwnfIcKjUEBVoWlmABGFEXkyg0gxDLaaB+QuOi1mx6fSZJVIx71LKQrRbhlOAF
YqDHpAGTDZPndIjx8my0bTvVYPCQMblhfZIeCzF1fFQsaVHUja/DMO8zn/RMrJy8n9axtJFjy0F+
9hBUySXOXoKAPIUqx8DmTTOtrdCMpIox2slDWrsYgbNfic5hk7mqZBC7lOAyv4umujM67HZgVuzU
rH4sI+Fd1Oe7XEtcP/gYeoVeUM6+mYBjyWeEyTDrSlAph+glY2vawpdEfVWfKer4xtsIXHQRFrsA
NUPsq0aYCNI91g/YaZsKqwjerEEAWK9UKegUQy8cw/Q0+Mb31I4Ix5fyF0iSoxgYL0EChFXuZiix
n5K0QyfsM0cscYWmNklA2IBf7X7C3PygjQzDT1Rg/Ipz6IVR5JYCYhNAEzWN7XQrA9Nt82djiumV
Szg7TQhloKeb0WeZ/cMYQRit+8uEEUg01KCjIHcndISQXQvF1s1aXOsGnVyMcO/XoBpV+bGzvN58
QC4pxnZHdjpt9iTd3AfUPFvtjWH6aAD9IaV0luT4QyXbShHkQvMqcND/GkqqHhljhpjRdxl3H00g
+jQbVLI91njsgDtGDJGZQ2tAGBdqDTu82Vz5rXTj/tOCqRSs8sa7CrmzzzmhXeRr91iPvUD1pA5q
dVRTFTTI+vwbilC2CjthPzTFelSLHP8ZwxszymBax55KXfrUJJaIlyNaWMVfRWarsiGug2x4LE1W
16nVFg+3Ztz2SXwYwQOtG21cNwv3DEOK8hQ14utc4mdaIa+27hX2k5n8NHZSsW2y+Q3FfEKKLIGV
aeo1MAABdiM8O9w4ew1v1xTkZQS1y1LUb2aSI0ntkz+Y7+2kn3260gvDG+3V8XGEZ9Wn8Lx1rM7N
HvkjSTxORnA1wnyXSUpLxYryhzLI9+OiiVbbqdXL0PAap5RbnD0j9VHpTNS8NPm9+hQV66dKsn6b
FAzXWPUsstNeRjkLpUje3JomFq/e37cazj5CNWIFqO0kLGFm0XdB+PonwK97K26/pcGSEeVrrmmp
P4ImrwFigr6dquA499q7ngNfGAvyaDpic2ZVDkLldC2m4ivGn2dC1OCciIWJPtsJ8PNZqhLyjxp/
CjXwf3xliA9D96JJhLlKHHdaquuOpNDdDifJBI1uQarOfmp07ltrYBVHvqT2kQfDIVrM+x+1ma+g
nSNwDGwLfT/CfqqI97rePEcdu4tMHtoVCEDKMEjlrlMT8/TyKZUyvKK1+VQKwhNsSZnR1V4i3UK4
UaAiE4lbM5joVWIg3HXx2zRIz30I/Euu28ATBXbMUahBTpgUykMQWREv2KKUctRM5HQirMmUSTyh
/UGmOgSX4ruvyy+/pc+j0YDMkFZDraFSI8MODRyoZFjSOk4+co/2jKHJS0pIx8WfkMQ3O5xN6X5q
AmVPgdiDjxh6/MAlL4javGll81jlw4kxP821vKlIaMcupmsqiM+BSdErsR58VL6zeUYOs7xEKtaN
Qs7CUBuzuPKz6Ecdr0oxqtAgdcgRRXiRVSUBGow6SipiJGwtzjkgTG30DkF06SLGnAmC8H36icRE
CLi6/VF1yltVirGlmnwkBG+7VcIPs57jLdDgcW/4bPmJ3/CrIIQmeMwQkyajvTZd9NPiO3CRsKms
5wC0umphOrKsgsAeCjcz+4jyYAc5v6lekrGE/97mZ+WC/O0slCBYsm8tk2X7C6W80a3C17T90EM4
qKqIBlMxLRKmOBAA1N/J2Z3g16dgrJoT6OoFVUpBXSrwR5V96MpDSremzZ6EsPvQcMrAeXVpdS21
OrXGSyxN7aFA4QntgcdIn9HbpDcJ7FNe+QDnSvqe0PPXg+wIKZ6Mo4HzV6HSBk4EZHmomJctRRAT
bO9YFhclp/cFFDdfqf7wLI7WtIpUc1sXPsalo9yAqdaexVokYxdzZm3XUgipkwdxlj8LLByKpgPM
YyNtTFVcI3tKAZcY6ACt4knXDkpMJb1l9xlSEXOKDAOa3ke/KVcxYRgaW1F2QncwFHRlFZE2Q+Bb
YE3GdIMFmn8MKDlaGaBPQ5k+rZTqlNhQMsoySrQIa9CSPsFe89dh38FsHemT5Pk4kelIFNrL/L5r
qgY3LZS/9IYSgCnvRB/rACmC4hr5WDXUUmxHgMOcpis/pUTf/C+l7H9EKdMlGbHx/17YfP+eN+/N
vzDK/vzJX4wyS/0HORTEMNHUVBStpV9Vc0mU/0HolxfxclNSVU35ZZSJ/xCX/1A8RzGBZ/gODcID
kM0U/R8WwkeSKcoKyue6Kv3/MMoW3sG/MspEPgAgMurWwLRNWddFnv98v4/yoPm//0f6DxAnJuoS
o76XfH+rxCkm5WonHox2GHczSssB4sBePpXUVboKjblF7EptRhiVhmaWwOEWbtEMLx1jJ/KI5Viy
vOZ2r4+66m8PCzmjrlprm9uTuY+es1pub7zdG1n3du/G5a27TtmSo/8e/n3udgwjCoB2v0+3RZN4
pZLs6xsCEYumwY1oxmtUeimTv6KCJbmptUKmUdjOy8YwEYm6il5nttmEvFe3IBRzuY+oexTY6+pV
idqcmNLzEB/yYBw3kiqsh1AI96kcjY6u6z9926FOIfWhesAsCxRGzX78JtW13DT+YmRpps9SBh1k
QosVL0rGe4uk0m0cDT9H1wJZ7JuOvLxgL/m8v2Tlfx+OJaVxMj+YVuPZSCGpaCGw8nTujulirCoB
UyFRhHlb5iOSpdykmkpB0swAZJD5Y11B4xsaFm7rbDNvN39o4be7iAOVm5TfXODps/Z7cpjfr3H7
ar9i97eHfI/WbUR4IYsiNDoxf7+5HWuLaj0OKWLV8Ls26KD9kayP6TJBxgX8Zeu4MKLGocDEMxf7
X10waFAvNyKmLWxl+s3Ygmxrs5IqT5sK7tyHiyMUaq2jFu1m0UUjaQRTubCNQ4x3w35HxlJTPCvB
/cxKChCPbaDK3t9DswkhsqHbRXghDmCrN+M5EHoLNUoyczhIvZOj9rNSCr9Yiwgm4HQNshDcmJSB
TsYcREQukpwIaD166z5u7IOECSbi2zhdmoebdL6/AEJvN3KXiRt0Wu3bo6goTNfswmMMjZ8VdoGR
3m786P/dKyatp5Z9788q+4+JvJerCqanSWGT/cJWWWgnnWuGfrTJ0XDYWHGHlTjevbGe0rlY1DeH
EkORpFBhZYlo/IUmDcFWtn6sCmAJTANsnmcwCeWfV5dZwDp9e6XafI/NKwJCpOfKpo9Vn9GlZNv5
qivBb3WwPfsUGnSj5LQe14VkLMQwOD5gmocdKosTZEU0ybMyLteZX9PnWxC0+mRyLVULZvc2DFqC
FI2Istu//fabSwFai6HX+rVAa4+GQ7vAioEH5BQ1uLldmwtU/q/LlNYpHdlc23QGfjG9hZ6H8FX3
oI6F7KA3+I3IrUnvvrEWFS3LosVL/9MneXFmXKAQFmLJDnv6LzpKlwBly4dFQ44pZug7o+4fUwF/
46SzYKbmlYfrEEX90R1lP9s07SDuhkW9j5SuEdkgyovbMBaHJfO3B74oL4hxE6WKZZLLdPPJ30yU
4fgClCj9jlQrisN6jVLPsDHEbF0vSmMquh6oYhApEDWtd2U2wtnEoTlbDJTroGxR07SQkB2DDyyR
KrR+sGxIW/zqenQxkz7Co4oix0roG7JxJJAlxm+nLDeRgo7g7d7tmDlIvYO88uft6jcXRYmqWlyM
5yLInF6XgFCUPZmoJkLdaNgbVBhDOaJEk82s6cD8+UqgvjdVj2nAEoNuhwyLnZUqSCR36bu0qFEp
yw08JBqWqPEtphJ52RQbo9KoL+eczttc+HNXrYA7dXq/sRZItpTQvkLkw0kUv90lFtvuQN52MnZO
EC4G1FA1hAxIpEdYQv0pLIkQsojKGV6660gxL5ZUIrhwG1nomgj97odo2SxrwaMu380ZXYSCIn6b
hdZaTMEa3gLuLb7lkHFGVY//xGUzxOIAbjErXh3lG1EqBQ/+yR3ewqsBmtxKLctjVNALKiOEeTIf
OCkpwWQryJasxTkCUzsaaETH9UGQ9cG7MS5+CRjs7YFZCe0m66xF55bTgahKvQuXkuDtIVTmL/zw
OvAHmD5Ny0dhxEjYM5TvKVEkp4gwyUPVN9lTHO644LSAhXeMU6pnt7u3G2M5+Oee3MQIhBI26wAP
gVFvrVUIxRd8i4KIUaoWW7w1s/0sptl+krpsj+Fd6RRCgcJ8izsefq7UjSfCzFh1MYLlAACCJaC0
foiUKg4oSmbtRJEIGzCLXDXJkFIGWNcqhVOx66REAycOznNWILypxE2BDjvlCnlZC27HMJWQ11ZK
wp4NxPnGNCZPErWtkS8b26rHBwBtbxRRrPKcp4OxjfT02MNU2gzDOENMoCw+xfgw+aq/jhvsrHxF
Q4AmkbYmrJPZVwOv4lX7uJT7PWKiq2p0MAlc4xjou3pQCCJGxRBmslr8O1UmJBHyFANAlWVn7TzA
xYX8SJMr1iFtRX2w6SoVQ4C2VRA7btijcQncbnBQjV2lzJ+6pWwcLWXndCkO324gsuY7s8zirYZM
qXErR/95wqImlNttlv4ne2fWHKmypdm/UtbvHAMHHGjr7gfFrFlKDal8wZSZSmZwZodf38sj6x6d
O1RZ1XuZ3RtHCoWUUkQA7nt/e62PTs93VQA6VjgZ568BcYZgbqrvnMe8IREJ2f5dUIfpTJVSlSBM
kuYdNLs6uHNHPdwaDVDZPmjI9+ESfKFCaoKsrr0F336J9WkX6/ml9GlGM8GYE8d5XYqy3/ljjI5S
TVQGyZBE5pC2OL8w53vs/PYVNuBTEeviIrX69RCmy3e/VLue9vHMwUiKLbsZ0NmhHqCzE3riUFJz
3vhZ9FI52fUwr8sRaC6bPfdXL+QtMEv/NMZipycqe4OTrS9QfwlHeKgf1zzmBN2+yInUVVa+BIOu
bivWeC75gDoz08o5dWRG1m/7wr62s2baZ0n6LQCreLFSCXVZP+3Yw9H1q6tjHjDPJTWbWlaMRzB1
FVMhiLmh8WybvjHXgXfVYIK1VEvttRHFZmh3zlEXg7hvU/lc1csl/3KQVuouzub+wh/M1Sfi0rJO
zAAwb78JvUjuWa6OxGjwFQZQFDCQV08IVaCwZDMJgFU7Lz3XpHCyf0mPQdqotH4Mtov1vGy3XZcz
DrTiM1ljVn9a/nQm/ptFw5PjlC0p6Ck5MPd6MdRMu+cri4xIr3IH527XNMMhwYPZhk5ypdUpzqmN
lokk4GmTt+ndrwv1mAfQ82y5BZ0xohZSlAlanG+t36SUuboT6GUwmgEz134Q3AkqvSdvXnh6o/g9
bPxLj1nliyDIwSVXWbl172U15o8F7O8L4TJEOFbBCSYhLgnfHnaaOVLp098kr6clIMeYhcPe8ike
LgMpgrYlc7SsyJNqKs5DSFKaOCs5cFBItXT3pQYJuGJpz9L6bYLfnWU5l7w8hVHdOXSTyaTRYCA2
ak3fwpF8WQTwfPYJ0uTykUmi6ug14RuWWhIBvsd4A4X5/kYK8ArUakg76Wa+GQnrYmHaBmpxYNWF
w95Zo7cynG8AnhJseRppysnsKpVDY1CbZLXTDtvZkj4jE9pgZrdBq8H0yrLmfnAdeKEFRQlv5uGa
mWgqIf03TC/f5lyh0GFuRtF+x7b2DM9T4WfIrwffMLV6FKuKRqA7u8wriulhSdJ8G4DVzDuaoNqP
fvZJx4nQY7Dfa4LiIKfYPli2lttmPupY3k15E3EUk5UCIEtNHnHaELRkkkZNcz4qmJz0DzAywRHE
wbJNk5hYTcOsQHIxV9OXpvJ/WpY6KIc/3O7DvVsyFRg1ryDIvycpEJB1DkfGnzHHQJVkgDVIvzeB
xoY9jW+O7ZXfMbC+TwQbZrbLzGkzVxARspQBw8VDne+XxA+2VMHThRCd07DQPo9qqVayZzrPb006
x9LEZYMtlo88hFzTPw95fd4Hf43v/Bz6Ov+Mzy+fP/rv3wfu/iayVKYpUg4uq6NzA9I1V1xHx3Qh
f/cmTYMyO3cp/7z53aQ8f1myZtyLKLjBVINKYmWxd/5okLY6JTZtrELeWBV7hvPd55vKPOrzoZ/3
nT+iPsvq7T/88uePyaHu/f7Hli/FRDv08wfZls/oF+S8812fD/zLP/D5cwDsm+WiJwt2x3/+AQ0r
50NcDidMyNFuVe1rbq5x2XkFT09qW3Q0Lsrzbvt85/nm8zGf9zWL2d1/fv4PjwkmcoHYQt+oQhIB
Nj//8+bzscV5w/D5+fkx50bt5331qHJy6udH/svfbIwggBVhTQz888cBqEFQMucPyuuYOW/m4N4J
QfzWDgtt/CN/vZFm1XW+r10WVFwxve/svNaalCmjfH799+f/+mvenz/l/HgEhnSfdcNe1qOd0HKt
rqgkZ5NNOfK8FS7rvJjvzh+uXsCmQrfkJA3VzV8ZJT5/9HmTJVggPj+1WyaIOZkeP+86f1QjmqIL
qedN8fffcP7+f3UfRwzzpp8//vMxUJMeFF14ZuhcB/jJxE1Xf2AbZYoJtc3hf0qY/7USphdS0/tP
Spgf9TD+KJa/L2Kev+lvWCznDySKjgByJX0pMD3+DYoV/QErK4D+6/rSVDD/ImaM/nA8EVFwZJEi
hWNT+PwsYXrQsNwIWpYjbeNs/H//54f+38lHc/+bddX/w+f/Vo8VE6r1QEnSBfH190gsYTtShH7k
uvSchPiHAqYr3RScc5xczrATa7PjKc4FIAklq1HxTRwlbJRW6H0BRjHFSOAa1unR1g+ZBWLImvWp
HrqJYGtOrw4780UZNZpwGssFOROt8tyK3aYyzEoN/6XIvxTW4O9mXRnALPvf2KZoEWXxaW7nj05Q
lxpXKGR/viT//lf/9a8UdFP+6e/kmaKObAuQWxSP/wH9Bado8QsRylPcrSRn/QHZK6jz36BHwxSk
cc6uwyDRz3S+xAAJEwNMD9p+OxVIpGrHfqlj93L1bS7mBuG/Gph/3rH7g+7fGcw/CMJnOQQ9dNrm
S40JgL2Md3++ATAhQYwhDIgjKDBMyWgxnzLM32WgWnMdxwYljW8AOvp8ZZXNaTEygsxoCejmElg0
qoLISAs09oLCxTTSFUtEKL97Cq3UoYDCTUTN57Ji3NsIEc4355oLAykBHuuHz7ujoDNd0qTe5YO7
7SPydLBLVgwQ3KQZ+6PYiZgmNPXo8825Hu3G8YNmv45ie6Be4rAC3Tex+9YcVSA+JiN8WDwiUNDf
hsuEwY/GzqJdnorhMh15zmojjQB0Y18qI5KoMUpQSWDTpo1mwh0RTiR+uf5wjIRiaB7KQheX65yG
5PbLR4kp6FIZa4UnXYUEiktAbT5dB+xgnzfn+yyMM723BEdV4ZrL3P5em0f1vP0gQJnsJCqNnIXb
RWM0e4VgGRk4PBhr15IwR8h01kj0tC0n1Bzmo8WUAPvX4izvoERDiQrMeFKz2C5bGO4rFcffpdRo
mS57DoftbKQgyL0li2NEITHGEGHUIbaRiKRGJ7K4zoM9GMEIppHKKEciIx8RRkNyvlHSJi9u5CWT
0ZWMRlwC9+DlfNf5JjF6k6lCdAL67mE9u09KQ9Q/36jwl2MEKaVRpSTeN2XUKc18LY1KhUY3nsKV
KHNqRCueUa4UCSPOOFgyNxp3U+tedWB+mapvNvSTv4XyzR7Rt2gjcjnXTs91UGWg+41L+t9i9cEE
fX4alEeAy1hh4N/6RhPT4Wkwq5rECGSaKWR0CENMZOQysfEM9NQvhmpF52EUNLWR0SC5egIMzZ7A
iGr0/ci2l1xicVMakU2Lv4EJn/AoIh9IMOn+IKcpapWa+XzbyHAyCRyiMIIca8CUY5Q5YBfcjdUt
84kuyuhhRFrjkI6nqXWzGu1+V/u0zUyGY5Q88NAezvpGBW6PfTriHtm88v3BiZdL4KzQOSBbkOap
Ef4MC/spowDKIw7RaqIgYDfEYURLHZvxHQ9zEID9q8KohIQaXjrcQoQ3rEs9HrWRDsXYh2qjIRqN
kAikzJfEKIowU6sJZZE14y4yEiNldEa9ERtB5Np6mI58ozySuI9cI0ESlAKpFvaMGiI9SI0qCbLJ
kXdxRGzLeJQcjEr1IKu9Lsr1NCU/GvIwl625KZkymO3lVFAq3ERG0RSbEyXXvvbo4W+KjcgJPPFD
D11nWxnJk+cxt17VT13Zt6SHGNMazkooI4catPYZNYMS4WKOOhfEGyOTipLnVGn3Uhf1lRyKX9FZ
O0XV2mioCnxU+Fr384o5JsRU1RtllVXC4gq8DZpUhyGm8gVEXXNKZ0W1BOFVaNRXi5FghUaHJfBi
DUaQNYLwuUyNNCtvi6c5YVoJm1aNVWs1dlW6UbfN2JIODuMP6jseHi4a8O2OhtP5bb5g6iqNskuC
JKmNxKs1Oq/kLPYyiq8g6XkLY/2y5MpvSfwzN0KwwajBWMMiCTO6MCJZQqAPS3rxEmdWd+Q88Ri4
L73TMUtb4imNGmqJvCEepyLkscxqroJ0M7/MTkF3oy8BQcqy61PUMQ+WFvY2iu1gu7ajf+uQDfSI
wwFIQzewMGXOi4OT0T9mii0WaLddabkSQ9cqiH2S0gi64eRhlryq3UeKA3pbS/umSt03j7FPBHgw
vz7kwqANGtxt0ueSgmx7ipzav5GMi1EHaElBANgqQgrriu9wlyG4dfA979wMxl9crOtGdNAmG7vf
EeZT+5A8AiJUwUzCEn3XebPP2FY/rEk3XtiktLaRP92pIAGKVZxa6tR7OjW789q7SNv62Av4aswx
D2o55hVpdieKmV4oi22Tta/CSWmZRRR5XNgQXcbyJZ2670HHeJebuEziaIuRQisfdgjV11NhSUOW
O6buvOxCYMrgiUfn2MTrje4gDCFb67ZgFXp3CqDC93rHXp3z0Voe4oHmbRJBEiijliqPEXauILCa
hXlj9CMXa21ZD7I3X8+pzlXiUqh1E0IMsOSPOE74ryIR2WP99SWPdwaVsPHPFsr8CnUGguLSFz3M
Qc5bQUjogwH5zGZlNj8St4BthYGD+lt8P0vRfpGqvPECAIwllO8OgtEO7/benMr27tDcaSGr5xry
hChekX+z2pPzhA/ERzjadfdrA5kNCVS6Mo9QF6SqVL6dA2aVVz0SEO7Q2I6quRqnb/7gv2TINbmg
FChLM96W6ICtrT04RECiFToonI1snHfNwMuPXtElRivHfVuzKLRJ6bWAIa9bVmyvZXPnp48xqdC7
OQnfAKB2236txh3J0wI6lBMFX8uIOo9XW2DRetc7iIXuehAGX3MRMdM+MgGRVtK5p28k7qt0PnhN
/DXNqvCg1PzUzqD2QeX/KgNWJkvG0EFo73PwM3BQ0GouhjVVOv7CKGMtTzntvW3/yyoG7wqf0QWg
tsMQ+iSPR3dX1xW10Mxr3pueoXviddQSZR4dNZ0FQEkxCfCyL/AWsgQeY0X3KRmu0a5wCXnyRCWO
UlVgNNubUPDEZHkbwYE40VZicDYiUGQn87eF+aI5XF5COBchFljY1xZci573qb9uJ6mCq4AyCTWf
n30IQaJf66+0aqkFMmOFMu5mKMkw1hbm6DULma8r3GUXBal8D0jwMpO3JhTDPDr2DPt2BUIy3H3X
KoiLA8s/Iv45fQSfG0t11Q3DbO0wfm266nsYIXtFiUtP4Ccv+pfGnR4Ia6eUXKt7M8pWllW970VO
Qjnyqo1ynlEZs85LcqbDHdwaNWyHaPm+mtk4p0gPte/u2zbeyMR7CFbCr3UAc7y2nU1REAUvdHSX
xDXzJO5uGjXGhDgE+lFD+qdN+sHohNMm8mEFF78da3FjUWIMZdFhAurCzZBGexGPJGZD1lLFV5hs
F1aQv8uBuY7UIyVhDfuBX3mLlBPWXNXfO03MCMmc+AT0KPnBDBsPscWsTUzXMBPIC7oUpUI5FlvR
Na/D8nOpwU8mtbxd2qiDRytSBNPtsxD6BRzh11rFX1A3iotoYFaBJv0+WKvuGOkXVTNorgE3uehp
s9TaoOqBP9Dwzu5Ow8gRbLwXF8KpUJ9RazRR/YvZo/jLQj/jcBpA8Qt0po62t5QYbieVHBNe5X0d
lvW+IBSWtIbIynC0jyAMFe5L26rbwPV2cUL103aSdedN2bWHPg4QqqivHMisaRR+NOP73ItnrjcH
N6rkVvrjL1o9p3bVvF8zJpP6dQUDsFq/wLfO+6QiZ4t7/MKCkxMhDbOKB2IX82PPcqxxO6NAXx8d
kT1SQo8vpI2pOvV/rPUbYbKKHBbLoEkwPMvCNPHVY8pMmFXaz1VcUPUKa6BAJUMYKn9tbQbe5UQu
LwnXU50znEBnmNHdqtuPBNIuGPNY0oTX1lmvuO6rh7i4dfxTmxCrlcr9jp/usQMweKhKl52cn93E
S7jsEfLci8Gbd/Pcch5GL8Eppb601zm7wManIY4eV0mOYEbDA0+10IeWEvBF4ZNrjR0QxvQmLgB5
nURBP2wpGdGMmaXcurbTbLNkYhoB+ZJIcp5qm4VkEqLbKJsH15/nU+fczwXr8Y6/2YfMdfDqgNkz
ZuJk419ZRLbXlkREYnZVPpBUUnu0mTLmAHvq70AitcaETofH2am0/xo0yZ1mAiUGz9pWLGK6lD9a
Vx6MaM6Fg72Wu6iMvnmuEjd0aNaVDhjjbivUiLtaty+iStCbEkzcdInPmZzSAFfMj9E6Lq5pvNRx
BGwAJ5sCYBjZCNDqyHpEZNLtdbuEByvqqv2KyGhDzfmpaM1TyrlQhtmmjxXUEvQ6QU2YFKfHiBdb
3jUWtUJdsiYe++42HIGfaWOIEJl4T+pJ71xH3NUrZy+6kFCo/Wf43Td2F/6I6ScHuQo2suQs4ZWi
3BXFj9wJ/C2NrjffY0zHTvF0Rg3cAYfATc161+5gD6w1mGhmi138DoqpzdKTzZ69GZM93nTLyXFN
WDkmDtOf2MbL2mUpuKiNpX+NS/Y2Z4xlJ8J5iTpqIEt/OabzDzWU6gQMg5x1dohmbOQFsM/dkGfN
VTybRQl5Nua5yx9jn15HVfSjYcrdHdkiNiVWv2Y8jTPNiMiik4MN9E447lVAn9hpfs1lvzxZFmsO
GzxP1p8QvrPirmSH3rr54cd0lwu53FvSdqkA+DunJyWeInmm/yIPUq8+CWQNAEJkWxWvM93OzKNq
TXQ2yzP61oATUpu5CNxvBekfV2/CAqtrUJHAcH3sXwWTP8OQDodJa4Y4ou7Bkslz7WYh6VwilEXx
qGr14UrG0NiLMO4gdvbeC5Zvk+6Zjc4DDvr5WzmGXzL6TZNV3Ip84ncomQRwmyjeWPJbwArenok3
4Rsn/BlbX8t+PfYeG4cyqDde137hB7NsyjmB9WHx1UZ5BHE02hBB0FiiWeQNuLf3w0A4rxnesnKu
T4R24EVYgnhahHeNc5WdXMsiCMgkLQGLouR2ZC+3yWc1Iv9stiol85DncrPYjDY1cL3J7BNZnthc
khxi/DaZGUNhhe1HNHiBzuc0P8cM8pJ6shNaMxK9dOrkzOmlI2vAeL01/6/II2V0ezTSm7RWxX7w
36gg8nbVGcg3ZiERzyHeXE+pnX5tYETjmmiuSIyHoOsuSgXymBRhwYqBw4FlwQhPIIP0UwUc/uaJ
JEf+Gl5PauXJCCSD3DTBfRH3ONZhgPi95hTgygsrEt88LNqsxbHQz42CPMzsiyqjX+CBvyiGPNLy
w6IW0GpsLmhpidl6/r1vk5aqpwEQjr+SyK7sE2v7l7wJDqEfP0euXHY6AgbBIpIkRwx4t4lR/3Ih
w/C88dkWAfkpob6FP2MrI/HwGE3RZsyxoS4Ny425xiGUM0FbF31Mk4JRPK/0IkaqbYFDuqfwyMXx
RwYSedsIsmdeAI68LwR7ea4TBA4RTEqet3gmE1SQ+Y/7ON7Mi7dQd2OwzFZ6vtCt9Pfr6JrZYzfY
zH6aHOI+2imXieBIqu9g3uOtlWaPsTki6QRD/FD5Fbpo97DEKeUTwQUpf0Hf91JOKNw0rjU1Wz/m
uecaO3zLUvoVUKGbYbrpfG9TLDecQ6YR0xoxlQs7q56W5E5Jj9nagV7uFPGw+SjG+LbTMQU7qHdI
ub8Zxvy0X4tl/sXSIrXaRz+HEhD6et3QOgP0S7+wxa7IvIjLPuSqozG+uDyBrPKftVMDukSLFXKh
5KqHaFLy2nUJwLmBk+gac6bL2AmULUMuoTHMzfEv1lUTTPflsR3i5FgWMZxC0mCthTuy64991FwL
j9U8g1ea2NH67Lb6C52quyH07G0q0w8FzV+SLSVL4j/6Zfvipd5DTt7bH18a37vraQKO0Ko1a4pA
l1deUHwZXI6WiVV/WolHGDwMcjW7uooZXUuYYNXsWleQaUwKizJ+i9ndWGNGqYo5+dpiFIIpkW5m
12LXnGmr09iMmP6GO9sca27z0Xb1axOwl1jpg/sTHhton5AMYFOwK78fxl7tJqIBHQOosfPFkh5Y
hcb61Q/LTZiENKQtYkq8ezQCh4orb6d/YDhAEs30BBIt5kmsdzi0A9wLS3NkuN9ZsG3mjEDH2Cdf
W5mdljEL2ESP9sUwZfcEe2Quf4mpuA0aSB/KSd5TN7qP2XFmjbqTtffLsqovjfmbrXl4liBAqpET
eYgU2AkcgEq8Upsg90jPlaRJ65BhcQZr05nYO5RjT58IsTa3yr7RSSYIKqtTwTJ1U3dhvO/A9u8D
G+43++A96ZJ5rzsKZ9T32YGUBte7kPPoDcC3NCjfhZWkQfv6DIuLDNhvarC/ieH/slcwOGBKfS9W
DCCYxCNDwSuxghYyB82pEUI0I1aqV/vELuy7pFabKQByHHvN1jcY4hAesYZLHBhAcUhUDIYJRL/Y
4IvL1XljiIJEmkEbFzCOGwM7zgz2WNsYcJlrumCJTQlznX9UA/PE01jsCFnUVCTZm8sq7CgREAjp
bfZ0t7PXvhR7x2CXGVoTezvzXkKfFY012XKjVXnbFkz9uHCbSwNwXngb0ScE6uwYvHM4AeQywOdo
LV77vAu3Vv/YxqXL5FVaftH2JSciiaKVRJGpPh2ZOPnWDNVz1DUN2o7mp8dad2M9lDK9cRQxkKXu
sm06TPo6TLufQwqE38s859DgmSVIWAQ3MYt81lrw1atIE0gpvVtv5Y2AIonBGm+9ikAsgVjNb3Bg
gC1kbkIsXEM4g1ZQtFOD0y4MWDswiO1GAdsu3WTexCsA7u5YGhx3ZsDcq8PApUF1h0y/2rN3I8aC
IHsJVbGpttFQowZYKFQOLC35uwnZ9szdjCaXEhsweLR6xDebJ2GP8Xb18OA5VsYgzZTfLxbw0zjR
T3NKtK8x0HGq47vYYMg5x4UXbc33qRkkWx3D5pcg97UBmFeQzCODNM9gDKUwzpWBnbNK5vS1GAB6
0H3PKv1TUZa5DGr/MlDlfVkDypjWSe1VbANSl3LexXnwnfTVrg/C+KUO3Vvifd81tZ+rFpkuyXa3
x2NoXUS9GfUl28LpHn1q2PX5TcsaSYL5vaQS/54XgE8mASWEjeMKWr76yBe/3MXYWS5EyI7Ai5lU
t1T5AHrcuzFNf4/y9b7IHUJdvHsHXarHuePg1jDxs6mdb20rfYlrKyPSpt8HBK3XHfE3gBIKfLsB
2geGbG8Q9yms+0WbYiXwe9u5cAeGdWyRklXpWMW5OcmaZXHvsjaoDzXDrBy1gT6OAcQHsps7bwZZ
n+fe8rg0d9YEmjy31fiQ1fbO7pjpkwPRS/uU1p5/qrtfXWLN17x4P+cWuH8O5d8MY9Gzs64De8qu
gvCrS0/k0Bcs8c8+67H3n2fhNneRuq1dsfXYOJM+OdhYmjdVUhBqaWg1hWmvLvXUcYTetWE5XMYl
Yhkap9eUZjEGG3UBceGfwbg8Jkv+qJb0ZsBxYHP1KHAeFEZ+0M68ogF70OgsRsg+WiNKUGJ8Zrsc
X8bhrwk8QmmUCgxutyyAW+DsxQwXamx2i1EwWLgYPJwMlI5m1L2AjIyuoTbiBh+DQ2xUDsJIHXrs
DhmWh4E9EiOMXOLxnbzMGSqIhkPSifr3unBDAIMg9zMjjsjsiLG+5skxSonYyCXIH1+MRjeRxOw4
7MJ7WI2Kgl3dRBMM6G2cZa+KLsE+WV6TtbgaEoqoqwreRsd97DFckL2yWNshvZiN/oIVxGh0GIkR
Y2QYMnLXhuCawaJ0gukoGIk/TTPjKdQxsfNZGxUyx5jGEPyKIt11gmRO4KQ3GjynbwQdoVF1ZEba
geMv3DK7dmzweaihJZZbzrezWDkm21v/0vIigEBxC8LNKEGMSkXdFEYU0mMMiQJK4NLsJtNCb1fG
acE3BCFgpP7Ds/g9UzJszZRDyrG9m86hGjrhJ6nIzBVGWOLGzVUdtV+92WDfYuorldw3VuFzTuzT
o4f3xDcCFNZ361YYKUpg9Ci5EaWkGFOIlK1kdckgL8zSMuvZAMsM6Nk5o7dQrytuY/QrbK7SA1n/
Pdjvd61wXgjVCEqJI0gX7C1B91HOExyILGMWRUTMd1se6If4vqtcXO1t/VjgN75A1s7hiSAmRBST
ADiaeswxixW+ttX03qRzel3Q7d5GOd1OgWLCmFQmY6BZjIvGGuyJenlzV7Bt3rV9TCpU2luX0NDk
DsuJAbvmYgIdw4unnwL/W4H2JjP+G9pv46VjnDhcSoRx5ATGluMabw5CcRZeRqVjnDqDseuUaHZG
dDsK7U5k/DsUFsvtpDgJVJRn8tHU7U0ekmyPty9i2vVS18X2DXNB85pOHt/dj7uOoPIuG6vkFt3T
fDUMwLA6M3g/S670qHbiormunLnHW930DD+3zlZk8yP5VnkqnoayWHd5m5IXIDTNcILeD3YK6tax
xAPaih2C3uei9PqjzjqxbW1iVtbSHISw6dzY2Q+WDet2MAIkgQmpMEokMo1AQowmSRlhUo45CSgB
i3sjU5pXtEq0xWARYFrCXOvgIrIe0REFPC/omAIjZgqNoqlk9rUrybt78m7NkDjVa/DoY3Vaznqn
s+gJW8nkoX7yAsHsPAt1bbRQsRFEFcNdN/6KjTZqFQikemuFUkIifyX0sBQEZ0cx8nZ7IO73xZ2W
9jjElOXmxO3vRtv5Xi1LucsK664fSVey4r+2jM5qMmIr5BxHCfzN9lBedZBvHCPBmrFh1VixOhFc
l1NKeRtbFoTTAHCNzdGkvNbdJXgQgsY7JthMNqMzewf0VvDYQovFvxFyOSlsXaPoGoysyzParhB/
1/ia4/Kqu5El8lBuys59i/ym/unK6tKvdtCCmxskoWCc3PEQ4JI4dBanF4U0bMUepiw0Yis+sQyv
mD/NMKZ0CLSa00VFgmZjrXi1pyakIp2BK5vnxybm9DOAtcPT0W+WnpxE5ibfgyUnSTwxIE/87Kaw
esrwRn+W4UHzZZLuc11dj2MxXoRsHGhvaObhE+tUqnG6cjCqjUatNuqvnVGt2Ua6hnWKZC0aNmSx
yaYyajbFLMBWeejaACikbElR8AaL9Y2SMfNL1fog52LZTvP6ndUGfK/uvTQiuAEjHCAE2EhGEse+
G1A43jjmN7j4LajkXLO+kfCk7b7LdmrOg1u8XcCQuODl4ATudLwG1BiGA+RGUcgjvbUfuRlPJZ+b
b3ImVpmg01vHDLFGobgMmGqdzXgr/3y/V3X5mPXr/ToV091oUaTwAl7OvF2/0668Id6bf6yBfWKP
x8UM03rKX8ECp39clvTaVv1Wwfb4nveEAMYQYK3dJLe+N3LtW4FNJQxMYGWG0ieyG64aMM/W4Q6c
Hy+fwyEN07vL+DcF54reDrcUCXxGXkZwzimlkyCz3F3ZhszdxOpI152msaCqXWscCxFHruXUb1Fe
3/lNBVtSdDRfgL1rp/gS2Jdrpsvr841l5dW1H8TsLCa89Ir3Qk+Gg0UsUWS/IL0cUSGos3y87Bo2
81klMjpHoRHZxxtRBtM+UPJb1gRAQtPVvY/slrMmfUVSA3Qi+ta+GrT/NRnqK4K1mKjT5K728+q1
KnmtB5rvtWTULxl8ciSm0+nQrxKTFM8FExnLXUeLkIl5FlxLBPq4oYDPT25gaEgMLFn75I4LMDMV
WVsqdQyvXFo9Ra/QR2TnS/B22Ls22WxtSJ8QYw4KfV+g7XA16FS/0XcyLJtDAfl2jdx517IMZBH3
oeuVviV1zHkc8dpHdA+kSoBoSQilyoFfmy4sUHBbXHjOfEUuZT1EICwTMeW3iRU+FnZF1XqdLJbJ
EYW7waP4RUb7qPTETKjpHCJD6FVBzFCKEya49vZ8g2d1l2X+bvLd7OQpb6Hon9oHpTnNUpPzyIXl
HXYcyvbLBFs/porTMmsw1mF8O9q9e6/LEUuEGY9wKbm6E7jQOh4w1QSw+X03unYBha513d0nE8l2
LS8bydpJD3RAluQY1rXYO+QJlmS9wlzykrS+fy3SjHB/z9gTkfZ3xowRv5WqoLeTMCG+MLAi5vy1
obG5lDgL2klca82JqVHtyXrJsZMDEqumPXXn+Zgxdk4kH2uTYpzyUDqazhv030Sz8k7mKaQNPa2P
LrYiSGLudTIWwZeoWn8A8xyF96JclrUKOmitZrgjY3WdD+HlaCBnWLMOmayqS0AM9wl7hE6E7S5y
4aBBCrKOvla/3CL7GbR2uG9tCWoj6Lydny0BFRSPQ2BtsG3xbmqE/72sIoI2VU4Vk/iZbQXXfUcU
pU6CU1jItzrLqC4BWmP6MPmS03jMwTGxLObMWD636ONvCX+JHKuAn0DJcNnR1SGEYtYD6JBNG9bg
EQDWKFMsBH4NnUVv+io/KsGL3rNbuCgnGmpZx7eMSbgXWu6HNbkfaZBRvlt6LHwt8cCaAQauYreg
X8A+jv1Vsop9TLHwYrQZoutSaihqILVOubtkBPtgLUG5F6PmN/WovlXLiTYgzWqWBxadXdxBj0kW
r/soy7yjXYPEs5b6TYZPrkNryJ6K66b06dfUVDeoq0dMDLl19a0qBbttakDRsDyy5Y9Pg/F/OhEB
B8TN8BS67jEIbfZK/YlqC0yUfOY5E/7l3ESU4mlHsEdGqlHYy92aMiydlw9NX7NT0ullSpzvEHku
Fe65n+iCsumV5P2ApKzSAbKb28vWKYc3WYTW0QYmFo+Zddf6EENin/PuWlE2s0O5Q36bPk1yBpKu
1gecnhmA4ZgUZjOBc/VBL1ZrdFWNWXw0JW+tciY9Bu9ntLC3L6P6OM2Nc6i9jvn0crnMa+elcHIm
I82EamRuzh95ZhhwkCnjLqs99TAsaZg6ut+eI8jnm3Mag2jCtG4A8dKETskYdW6O6keQUrpkx0HD
J2tYsKbsp0iH1fCoUOq09IX40vnr55tet8l+sMJnfnUDdjfzr5GuKX06/f15GvZ8F+6/PZNr8zE3
0Tbm05/TMmj2XrnSpOKcQSG+GPasOrGeALG1UiwA5oZMIQGQ3LfZhwGP0Ms4XVLhHn/fvJQDf3Ro
0mfIp56Cbhz2+STX33dFEQOv/5Ol/i9lqRk/hNLwZ3B3+z68/xvx6WxYbt+rj//7v66bMev/yTH8
+7v+FqYO/wDbgGDYc0MvMHnqP+PUwCJsLxT8j9y08ztp/e+OYdf9g8SvsCMZShFETIf8GacW/MCI
yFoUCBGRto7+m0SIf8gZEzhzPeF6jh+QzwaPY4ARfwFCZEs3jw3vdVjWDKtlaR9BG12e2pWCDxPd
1I2ktatTzvYLPFFfV/NelCQ4GBmw0xatRyH2S8BVJ5LFdUgi5VC3NxoVMKSh6pkDlUXb7Gwbwlj0
b4d+OwxheIhVi1Jdp6fKoZfjsXKk7H0pRfdWem2F4UNMm/9P2Hk1yalkXfsXEUGSQMJtedfeSjdE
Sy3hbeJ//fdQ540ZnZ755txUqI2qKaogd+691rPiyqg3XcOwtXnz7nRUQ8RudL/SOdj28j1z43lX
JLJHeCggvCFwGh30D0agLrM/dLjs2LNXcN7SumMa2pl7ryh9hN8cRJ1/1JndHVy7eW5qDfyXTvm6
NFufrRGNK1tY2Ohgw9e0SEVhdL9a1ZvHDs0VhHnQ/FgrWRinHZsPYiuK7KPKeYKmmnDITvkOYUW5
nsZ6PAsPrSMpw7433AEtxE9cmuuRLsg27rkxuCN6mG+RaKqNr2Cj2YlrMM+wJImUTCtzOr/rQUhi
Adgb+bZLLomgF1LQQSbRjjTSDiW3Fyr8qJ79HQyh/IsF8zcB/p9SdPGfHxDbRoIOukTymaOB9fcP
SDJ5TV/2VXWspP9stoIwiOUh8+DZOa6uVuEExWaGTmV2HJRNfu8cq/87mX9cXf9FFo+J4E/tP59V
oCrSlLYNRUUJ84sm3jIETX+yZI+D0bBbropvUtCbhGLe3YdW/mL4xa/Yzv7pDHxhpix/ViHyU2BY
HHwR8ssZmDtXzDpysyOJ1/RMcJHzwV72MtGCXGitZsmDjjcJmk9yCDDMG3oo9sEASpTr+0h/9vV/
n4cFSvP1RCibDHIoLtw/TBOPxp8XbWJaesgLnR3tiBOBfthea7+FCTW0+7Es5crokMq7tLC3bpKe
hyKb0aAik0tmFMnSBXk2+L/6sfLXrjuTllESHbo8lRsgk5bwoHSQPP3vg5bLQf0RZn49jQ4WEM8m
/daFNfb3gw65AvDgJhy030BB1NOhTTwk872BxCuBL2YqJ97Iof7mCvpJdch1GAcM3GyflNnG+qzd
qUDb01I2GCVI8mCF0PglC+S2Hi3KdxAGNHfXGQHibQlQLbN0eoIAo1lapx9+p29poXAirPhzNECa
BM7CfY+sRypXoi8y//kfXvHywfjyin1FVxD5runbwv7yisc0zBBxmDGOEwhnBvVfU8fsXYaXyJut
CyHyW79AMGNadnJCx0RYsyECSC8uVMZl915JNrB9n9Pfo91kNg4bGrmJ8WGsrNF/7pnNsb2+7QK6
0m7FTcCvkLUWWfDhV4KGVFenJzgc5q5wuo+6HOdDYzAeKAFj1IFax6GNmCr4p+uFxenLy3ZM01PK
hr/Ko/pyvWRCKzS2Ejl94z+Xfjdwyue7Jsh+GF3Q7evfxVRuCksY25G6ekObE9HnVumQIpis1A0C
iJYB4TqnMXj7D2/Jfzs2IRwLB5Hnwdj4Yh9qanBcbYPUv57AbqbqNGfle8mUZFNrEkIMdrSz4Wyv
y4HVI9xysQQUITsemRFVMpCNwq5gVXXWd43r1Z6ndNsi5+NjqTddX3tA7jG5irn57dimtyqs59mf
Tg6ZVJ5zX4eiORjWYG5LRGWEjOf3GinJxgjBFmPkOCFp+R6TJ3zzv1+2+M9bmINqQghoc66vaEn/
/dqjxzvEoVslx9mFeENH5R72H5GyTEvWOBseiprkg6LdDy07jIAv5gkhk6ijxyS380MRIxj8h0P6
sq7YvsNhUI2alDIOpuAvhwTCBS5JRGZcFPhcq+Z8Z0auvW9y+O94t44RYQGHsDfPlu85m1Y1t7Gi
u6Bz8U9HslyGf1ym1yNxBLME21Om7Ygvn9eEsavRGFymbRyQI/apI7xki68FVOswrC3uQ2AKw9NM
85EN5KYso+oAqAgo30B6hmzVS+ZZdCrQ4uwcy9mWrvUPxyiXz+V/HCMIMN9l5eNuspzNP8q0zs2Q
6ZcjtxLt3Pqt8MHlpPSMylfD8vR3RHtzaOZnFcNfqqIfqp/hJQ6WeevEJGX49meawHn0qs/U8ZOn
USBWAdzTJ15+bxlZuAliJtilbxdbb86BZFjGS9cRl1ZOlr4hVhe6fMMcQVX/ePa/LAvL2Re+x5ou
XAX+8OsV2U8ijWusWUfThqxQQ2OI6p48aI8spFaTPyhbpHoWs4RW1JQVC8wwkBMNXF3SWFTDaSgO
Kk2Mf7hmnC/VxnJgFqus60qPfTrI27+f8p5NczkHiiikxN+rlr6kho7JWj89OybimhHH7TpO50cv
kGI5gRGDqdja2QgKIUJRhIYsbMx0N3pEj0va56asJIF+1iQOc0ZgFn18Vw3ZnckoZad6HHawfcTK
Q90fo456lkubppsT44MkYbb9vWaA3X6OqV1t7Vl0BFKA6rctdFBO/tDVZURwKQ0rhGS04ayIpKFy
aC6R134GmK3OadfdFlZKw73nfWzTQ+1U7Yc3w2WwTpxqlO9RdvAJxer80N8b6YzwskSTcCVXBRzI
w/++Caj/chNAecX2SLFD8s2vODrK1WCYlWEcbMqPwwCskmDbCDUaLzzrHPde5v1D4LvB2gv6Atm1
l+2wF1Y7VyDSFaG1Z9wtCYgeIcWAwnKinGG9Z26mvqygQRa/SmnXOzQxb0Hm6wPXs7cO/cbZWJSZ
2DiHmDBFm+ZRGvi0qaq7qm/sb1XwjOkP2b51KZ0s2zWz/56EEfFCjUWeVwE7byIH8DRrm7LDQu9r
kEkdIFQAy3Ee6IYxofo9aNVunMFZWCa4nVwT/dSA9sLiWv6INF2XbJjwPLBfkGRbhdoPD23Khj82
aOyEQcMYsW4PwiOaoII1tRnQvzohQ6ainO44Yri2TbmbjTI52fPI7N3x/9r6//+r/y/rJReBB+xC
giB0qFX/gxdo+gWovYyzZMRth+dT36VBYdJcJVtuEtM+cVr88PRAao9ZrjkWz25Gj1155UPkCDrn
ymLeQfSUTG2CFLVut//7I3S9O//9zuiZrOPUG5bH49dNQWxYfIgMTQ93KWDroX/KgzDcliZrO4Ij
wNcFAK4Y702A+zxrqH/Cuvw+xZTJCqTRqkSDbs+K8f/MBuwfjo5+wZf7tmcq5VlsHRxc0Is3+8/7
9uRpR9sjQlWvsex9zEh9HXaISRMFSNuqwjWqvuls2O10LvJYMjI75HNigZRZFr2IqfX/PiD5147+
ywmTKGVMnJWm5NC+VKVZU2H0qq3gMMqM3Aep08d8pOwS3rHoC+OdH+0QhReXMEatnVe//MyqPmT5
jQaiSZNcNj87+oqGEeWHYfais13+opzpzoEaCnTxbraLYnkf5PO4HaLa22Fs47ruuSoQuJNqSae7
g0nQR+22T8fwvlExWyqu6iNv5U0y6s+yKpMbYA/VQbfzfWAx09YhRlrFmdxFYUgOsN/LvdvEP5ok
ii6jgzokLZt+6ydUwQ5BHzJR9x0VxinyOc6eeZq2vZ8m3C8AZ3ZTnWw5+oe6CM9dxlOhBNY7B03m
KjHDR9+dvSNj7wHBx6JRA/R7qpIAsHs5j/uo1795uzUhCD2Wxcn7lE2F64lo9lMPDbxdZG4FlqSD
Kc21hQToXIax2KjITp4t7xsnO7qRxfAYmHawUwOKy7BNIS2wgWaR80iMq7D8Blk4vAY0jzvNvMwv
mk1MVKG18ayqObOgfjfUMD9IQtZsRUvCmQHu5EPknLKlc4HmJN6LMvumhDGeQQBHpF7k1LN5QA5M
b3/L6XlT64Hp8NWmQkl3gyVlPJMWAoSQ1ffgdwTSlF02kkYURHtCBtz3mdReiE5N1E8kblm/cX5b
j12WfKh5GugDTcbew8HMrGNZQ1xvz4jc3rxzE7zNhUEWVOIc9dAGt9kypYdfBH1zHHgnvR5GSmKh
m8grmugE41aKAOYRjsXapil6X1k5xgS7OAQW6jJ2N9a+tbiq56KD8GmDIpRGgIizVK+hYCw7VcWt
HkakPi55HLXJOBZRwTevBTSUhEV5mmIfHePg/YxshHG4IdMLPaDFYEoAQE4v/Zltc75zGYnwP8Hv
CHjNuwAWyToqyvboNsPnAPBmHxquQBxS4UXG/7vRKCBpXhC3pOF+KqSHI759H+ixPWP0oKgiW28m
KrsW7Uqza972GCaRNrhn29e0hQaNYVGrvWU3N2aSRYhSIOdZSbrr3MLYCAF4PnQYytlAA4kbtx8s
2bcEN4/UqR2zoLnEe5WMaNSyIA9PY17fz93yJwDHq6w0H8xanKOebWPLwOxadDdFgLusI6ZD5IgY
XcyOKam3bHGsY5lVOdARsQ0NxEhV41Ajqs7aNkqOewxYGN3t7C0QBdNBjVY67f34PsuYos6a5Ut6
ryXjr4dGGMxI0gwjfmn2N76YxKsMuCAj68UywvHVWoZeNmB44nJIoDKiCMRZH1q70tX7NAiDC9IP
9mMemk8J2S4dn/picm+ogaokDxDNQtt3R/vOR99/Y+Y/exPTz2wHzmZMfQbJy0HH2r8TGUKeqET6
qhHdrF12ybtUzmTfRGG98SPMRxVWGRmFtxZRsggBJhQgN2k/Gys7AYPf2IzzjKRwLia+fTaDItzH
c/9s45WLcKtc+hHDEqCTeuWb6OU08xI8qpdejDeBO7RbC+TggzF2G7G8cGxqw1705GfaSTe+elWb
IvebX1JhXagfjQOunubOszi4lFHRW9TOr0gPfPRqvriZvZohjtkDS4yJkRtm+VopHDtGGUHFl+xy
WQ3jCM41l9Wu0k5xcWWDXDVO7bfCCt2NlElxniwEiqUBsb8ObCjYeIs0gsg9W3fOk0d/QjCxilMG
eUJYy2jF+1kOJLwVIREwOFNRCbrqsYFD8eQa+EWaKbEISk2+w+BgosnlSil5O6l4S6HB1r+e3+2G
W08NdAujHa2J4Ffe0zVg1/hplRCwa0d2R6mN/g5DLKcw9x/6VLt8+pCWss1mh1OA3/NHUqQmG09p
cXBU9JwPY3NnAkLb2LjR2I/jmUqHGxXc8VZmRzFgrPWxdpemqI64OhDnGr28pU3yLihkcqcFrhrF
0U1eZGdgAPs5qx+ciGuwbCTDb98hwzzT/bpJNDnTA0rKa5zx8FGU9muLjvsmTYAZ9o2qd8hXTnFK
uBqd8dvrs44ad6IZe8E2HYdmi/Mj2tniuz023KsGBzRdRkTJ1GjS0MzqZtbIn69IEuxd8CTzU2X5
J5wFfMTxpxCROxR4Hs5zkjQP+JjI99UgP0Qg8If3T03uJrsslPU69xuwdCJBzVa6yBEbcRfRDled
R1KpZWenYYbbG8vGPAq/NA8h5gH8JsPWGDLKbxefS+ZmZ1BGeLJpugYlRMSuqKeboWxeQIJQQ8v+
Pes+2pzmDTsWuWq89HaMUFYlDW9wDFNlyB0XQyLRI9wvMPNkJJpBErkrG+dSuC55BlFOKnk8MFSV
jPKxxLCqsQjWeSmfIkbKtjgbPt5QsyYOzSi3Q5F7F91DO5HqYNeLlG/Ojllkvc++EpdIkeuWRidT
LSS/nBIQd2CC4bds2UZ27cEvwGh6z37E7sGflpRFTThfzHJrmq6DmcYj4rcd1bavINLJvGvOprto
HhtjG0SWgItZyQO2JeBpqRIoq70XPKAIP6Pixrej05zT5OqSqsMqiNEjDabzPOhmb/TJ1kzRjfWJ
47KP6dalG453mV34uLBw9fdo+E1ysmbjMbMJ9dE5M5QJO/kmS8l8U316arSDLHacsfIl89EGZbNX
zHBWTFOinZeXqF3MoTqiZHj14uH7YLyNuTuSuoKTppvWtRc4T+ky8OA+TuINWsXYpzJ0muCFqICG
WXSh1EEj/VhboS0uFpHIXvwUd7QZueQ0i26MPxnJNmOdGe5ktXfT9gMO42lkJR6n/M6g/71i50fb
CY+rkdW7ycMrM4J2mLT7Gg4ziFAdEKw5Bw+qho6fI+B3W8PAIgKYYxrDXddWt1J1jGmonXaNsNeJ
7TxRUiPLc4dLh2MzxDq9m/oZamqX/SBMruh+VCFEFBQuGN3kt1DhIxqD7ODZ6XNDa2RlGt17N+DR
6VkGyGTDe9K3CNSYr8NHmVyCrALKNgvKuFnFGyCT+zQGLWHOSc3trfBXY9oFW6YCzkFaJJriZTJH
TCu92W+qtwHNP+tpim8tY2kGivU8zO8W5tFtGnbxxpZlj6HYlutR5e12qMnMGCQ0gwzgo129JkMT
MXDTCM+NZGd4lBN4CnZwcbYAyb7F4DLqFBdZ1mg0oMSY0WEl+Q5FdGSNsBpHglQH491uF6TI9MHe
Hs1H7e0jzXY7G48e9PNVlCI9wobcgEvVLxEbOMoKteX3SCYyyk0YVT+Ei53PBe44scjRgIlu+oKW
XeLuE4ktStfkDDeJfyp8F/AKg7s5BL04GndpsfUR/64RMq6UygGroQZZMfSGQZvj/w+wR/VkqCYt
ifLpLLAh0/lfsXrdyXA/AlyYmnQ1snHqItSBSzPIr6yPuKtu6skg8A+ZZmNkPy0k9X54mdyFgj7h
mBdmQaXQpbfoj1uW68ZcR8EPwMSPrsqfKrc5INB/aek3gNikyUGACSRjRB0pHIsCmLcfcuPzacus
gozLBfH4TxCgm3wo6E2gzm7RFNFLFBuJAV3jJCEXExDxd13mxUPu+YeIWwERfRhtk6UbaPZWv2+q
6KlqJjwTgdPcMALkkqgJvZnm5jvFEUt27xAtF/kvbmyydIpiD/gFI9Ty0C+8eg/b3zoGDoRAly+v
P7j+yvXLvx6uDD5F83TVX/85BP0WFsDH9ffI12Edu/6iz/jw/37n+vVUm/FyFzpfv/rrF3F8+Tt/
NImwvsK4/3Ug16ceUi+E+B0FwUGA38UIneyrOuet+PszW21lzds/n3bSC+sXccn1m9cnu/7rr//5
1x/741lC33rCoYNc+Mrrv74SEzM/hXyCh2l5mdf//sep+Nf3/niaf//OlxP39dT89TzLU4Rd8eJr
mlFTeIPxhflsa+ZHR+v+jqnwoU9QBwxq/PAzQDh92O1HbLiI1KP5ZDQK1W1PZx/tLBI47mi7BEMo
ft5+uJceBX6SD+951O2iNP7o0+Ima2iD6sqBstjuGjuVm6aNXoeWrJUWVfnWbMknieEwbcXYv4VR
4d8oyAa1OQRYWaKCpY2ozThHGFiklV4J2d+bcwp6OTDyYxNEJ+1VxaVk9u6q6uJ6eX4v/ePoeikq
X7ZgbECiLdR5sXIt87eO/PAxMX80A5I4KwU7XjREVAe+Pe6841xQnxvj/AHx7yEdoy16srUwwdK6
CJtrun0bUmsLeFXjDdL94ZgRFbNqBoKNG/nQTMscAqL92hsvLTiGKs7MQ9nPal1PGVspr+32UKVI
cnYRcmb4pieCkRwkXtpGyuYZ9yiRydyOiF+XfbYaKsWAnJhGxzAew23Djm0dlnawrg3ssjU+9K0O
DKabHcp2G4+N+RTT6t40s/rp9Z21bqWP2hxmsTscXT4qK2V9ZtRsluRstDjToKHW8HEy8gCD9gbh
hCR8yIj3Y9E1NzQmqHt6vJ25cZuPtX9neMc6H27oa3yYYgkh6wi8RT6Va/ZB0UA0gmpfEhl4l8jP
d3HD2ZP+9K0S/j3awXbfJIJOLqGn/dCS2gkJFWpIAuG3TR8q7AUrFfoK3Ot0b2fcUG0YvsB6dr3b
3A6Fk0GKGphjyTerx8vl9hQitUpLjpZ2OgDuS8OO+s7DthjWt4rk7Ys9SRLc+dQjJvTIbcxtApk1
6vB5gvGtfCgBdF/jagzWcjJfUqRsa2824sMMAg5uPpMc1+7ITpxWgt4D4H1vXzQk7Llk2C15CDJi
kjlhZFYFfra8Yw0EUwRszARPcK0XXcMlUGsSYLQRWcOMD+NDJeJPoDLFLjflZzAl0X6cFvRI63q3
ERoq0XPE6EywUag4wChe3fPS9E3ONKFgrnxrJBhNY/VLZwhcDGKKUCN3Yp04TnfoomSLdL6olpgu
Aw21rOsjOTt4N/hgeXWYPKnx0za1eeQ/RWA1QeXki/emdL/3OJ8IIPmRzE+oBrMD3mAa+FLfTN66
6uNmOyPGRS08fzg2lWQRD3dZETynof3JFMkmQooEqwVXZZyCiBTuOs+CQ688A9AHFM0qRFjuB45E
w+8TuJqW72MHF85bnOvotaHStfWdTPBD0TkC/ZCml0CU26hhImA6ioUY6i5ZY83ZsktE0PMPz6R1
RiiszBExNPgtdmam3kCqIAzEN8m6aT9rnT4s44GpG0ZWbTfeyVg/E7N4cZwfuMpJXJ6M+2ZG1xLl
QDjUQvzIJhyGpjnCJwr7O2ha0zqD5cVbW4lDXTvfgYNx07BBNAgHSplC5r+2BhTIsmrfoaqcWyWQ
SMr500wW8eD0hJtuH//uglDAT3ZPfeeTpq7Ebz6Aw3oYM2qIxH4VCtEddT4KdhtBv6Em4uIs3OVQ
xgNp8QFEihIRPYWLwd+xTcaUOAnac1aWb7Mf1BhjG8ZnHFBA0TLsuC1CvGX4HFrNo1/Am+WGASMd
Ungav/qEBVcW8Q+YMZN9nIgbfBD7foaRZPt0UYkzd6b42QCStWamGG5UjfjdM+x830CfAaRfehSh
Do2WIrHKtZFLte3y/jmhbSHr5HdueA8eZhLA+jZhZ7O9jR91Xte7rCZunqith5wIwsmxzC3DAqnE
ZyslOeNte8nD+s2f8PAli0etG/Lniji6fULk5Qb+GgKtoCWkcK4WHEi2U+VMPSOxlNg0E0S7dQV/
Jp10eY9iLbwxzFuSR1+rimRIKYePANkEZl241lM3Mbqew9cktX9Z9RTs9NJ6mmcXcSYlBUAj9Sjb
aKcIZh1x0zi1khfNFRA1xg8Nv3A1qHejKdiwYNu96VtY7Y7zqkR3MmtIQmZNgGbQc/ObjqE27s06
rveeQE2fLm7wWUEWU8zOoqDp9kbhvUYLTbA2828uhV7dQiW0OkUJjyNxM4zuM6yQgwigB2iu0HSG
X+QC2C7j0oYcM7CfzZmTlsl4MBPw8BmC4bgLPiIb304q2x7gRnkTd873jgbuzm+ByU9qT1P0vSd3
7UyIwC8XtiDOuGg9l2wSY6KidZXU1N/0hb2YT2bkO5C6rIKcYyGrQ27t3IL9hhdPsOI6Xex6dcJM
jF4cLfGGMr/2gCqkcTpdhoV6IQZit4O6fbRcehq1nT3rbme4hlxJ7p5sVVG6Z31zzBJLnJto2eJp
bZ3asn2ufPb1HmCudVc5aOzd3tzHNhU/S9XJ1ICtknhiP9iQnpMUamOYfXZw2vB3gI4doYraU4pw
Wx6YbM8aAkbYLtZNuomrpUM12EEOp4SF04ym85jkpKH3x4qYYhsrNTdOF5cJMd9L4Goav6DSJqHN
GrHRxOO9ZU8gF3qawhIXd2nSzeP2PWAOh1hJdHEoUfeS/NuP5aFx/Xbr5Ci1U4TW/XKRAqTPtvxF
nCgQv/yQmHrIk7YXHtIkyjmxCYYlgdnBm3BTAA9ytkCiRiDvQGLQChaM6S51+IskAZKcGuVtE6vC
duGljwk6/30nyHbD6TSXsvikL57VwOqQWZD/woD2DZrZW2fjiURjTXEk6rOxGMELsPuzQw2ESN/B
hHKH+wkDjaHOXESfTolNkSAReZqItsAOaN0aQx7hLgbrPPbWeyjinXcKsXAd2O3QqNPV91yP49Yq
idT0neS2Vu6xIQaFqAx/2GkFWM+t5c5LDm3VJycSdUtM0LkJfQBX9RTl/mEyp8cxIOo5Nba6afZu
0vRsZ/Btxt+xtmFo2sbVxOkRXbXCp0hoqN9vGtlVoO3t19of8Nvq1zpinE0QwhuuaWtnzHedHQA+
sdobM6IksfP2Bgnf2QzlPSYnzsCgAI5Fdy6X/5qB+23i9DkXex0APaTfqfVb0LkjdzaFT9jG1zay
NNbsx/iM4FZoydZ0NKI1JYr+JMJLObbPzAmStWf4OSbt5HEW921D5LstUDzVAHFX9hRscGaWqw6T
62w0F/SB9rYfe0ouH6+049a3gVlFN0QMPXaip/dZ0o9k8i6MO1wGT/kScXO14tC6pSldxG64TSq6
KX99s+sZrzeIgyxVMlgC3bnKDaNiia3kS2gxo+pCw1hpnVhMZLCNtXNZbDq7BP4KGiY5uJHalkvI
1PVBhcRr2BGlU9JiJlke3GAuN5GCVud0ZkcWLw8YWU6kTsoDgCqIrx18sxLbJkwu6zQQcUQECUlY
7aDj8+C+kBjDnMDI5m+oc0nV6dRBLOk51dgs0e/lJYDCe7o+GAsl8/ovlitCLGgIra/fgxXkjHVy
Sq2kObU430/x8i88LgxRxRC2+xJMla3JmQ5pS52G6yv899eyyxU+NhizeDlld3a6BOt51Uo6P5DJ
CT4AbHQlhssBA8yq9cI3K80C5PDbKamwNCx/s5CR5mf/+vMx3TcNXgOOojucaFkn+covZlhas/Fk
LwlE+huDZhT0y8+vvzQS+bEdLWhvswy4QbfaAP6TLlCcwlm7FfuPUJnVNhNEz4CLLlgV6UY0/QR6
MXIw98TFuqhJcYAJ1q0LsyfCoaCs4BOAMcBcHlKd4+68hU1dnnIbzMFqBjkTV0F89ElZ2NMOOvz1
w2X/zhvJoHD8MXsSumICF/hEWE54hck2O4bdD+Oy/7w+JCwVm5G21cpa4p2mGMJ8DhMLte9t4uZo
UKs22VDFAScKgcGOywMmQyQzjMvbQ5PgeW4niwwaqu3B8KxvIFLboxenB7TcMAfS8KN2a2MrCz6/
bZvvuglT2PWBfvZGdIpSeSCwaQJmR0cDptf1h9d/ZcuXjVcxSWmJ1CRYjW6LAf5TLr011Y+vOqsY
5dRQqZYOjhUR/NG9lK6caKVBOkqnb9wBsaKuEEAhoukzfM+KHNgCUCNci99hybfnfnjIvHMamK+A
dZhmBj1dXvN1Zl+7QrJ6b43yTVji1elJy2mhd0CBewzifjfNIwgkqztSE/8qQ+rm76HTvUMZc1D1
8dRE8NwpY3hAgfmq4bQh13kZXSoQAnawCvO3Rd1ujPqHsu0PxJcPY+Oy2ayI6kWzdMy94mzQ5F97
Ay1zy8IUDNWgZ0fJ9WtDS+lzSkbuSiX0j+mC+ZlN3fKtfz9o+lEMHbroWEzt6vr9TNX13kjYsy8/
+/KrcbZ8+K5Pef2x2bVq24z225ff6/0loez6zevvzdrxoIXZN2WaMxUqckhik8zWjBp+4925sTPU
LrUfv8P1iTcN3aa8WsCgVAArlfvtqW/MjWec8yTwzg1xSls3g9ECB2PNXPDB0N5dAPsEkQWMl5p4
sCHkDckB0sV98GjLZRLmGLswJQxAYgB1JD/SHqONPga4NraVeuKSE+bvDjvhXQUzqRiHrVM2N4Kb
x8XFtTwQOeOl0Wby++QRaEVCRU9xU5RpcoJrfB51Pt46wKHXzdK7CzOy6oyq/VEj89yXSD4xYR1o
JFj4r+pntv2Kmq7eOw58Lac1dxYa5U0eF/PW7cSTSOoRu35I0R2wFnvUGBPL9V66t7KBoRnV+n6E
q1prEzx2YB0J5Yau5QFWTLzxELFloVREcR0hMt/TiWSv34rfCj76KYXtpFMmSYlM3kmHoEVjz1vF
mj+RaSu8/gRf50PEWbsjyvOnzrwb5eoHTEn3bht+2k5hnkFnb8IQhFPUvwyptTdT7WB8w49pUvxO
et86Hrm1fvSSN57FbJhBncinz1J7r7Ulw129DAJ0qW65Ol5iP0JvIMJ2lUtv57URttrhnbs9L7E8
2tJiLxFFzwCh75WDyIl5/5xBdMpTrrN2qHZ9WQ/MXOZuj+Trl/HJPmsgLtF9Fm4IqDAGV4934hnH
SXty7Glew7iOQGmq31U5gOGYMe5pZGuNPDHHzH0DXXADyiKdn2w2K7ljEWGVv0nX/qkKSKcLpHvN
XG3aLlrolmnsqDgeGcSLlgrKbccQqcO6u4+b/J5WL1Uum3MZbQfDOnS6uxTjXO4cAyyUYfdr24zv
Caj4rmR0P4T9fYIYgFS/DoolwXHgb3Fu+zWt63TjGOYWtzg7zW2duuepwnEvGV6lKEksMrRoII3P
oWAIXDTRpyFn0oJq41zUuLy87mbMx2827tVVJId7WPcPjUuvonUezaF/i7L+vYgizM/jIaFn7yQV
/rwp/+4p9GeQYVbS4LKwh/JSFsUH7z4ZUHb4AEDsJ7XWDLw8OlpTeuFGbzJX+nR1eenc4dco7F8d
I3lu0B9jhqBNOwAB4+5+LvIGr6ReQlKti8qnH7n2fmP7pCB2MM00JlenuJf6Ew3Mj164361n2FMJ
7R1ulHNd/pxMl7Mf/Rq9lOYZYL81JInbKJff0nlpBVjMLHT/OvnWyJ4oQSzghVyiLR0KcGgI3L/x
uYy3iUmMKgX37RSar63nRpsEnTB9eHNXL8+DXgSwsMDYOo3pWXrNk/BwPWimibRO8rUTAO1Dq7PI
ABW1HjQ+s7CY3eIXyKz5IpVkSM+BpxrQCTCC56Ruq30xF4z663PUtd/azCwY/b/FXpriwRarXJCp
SQwNlDJwXin59q3h3EWjrPeisGiD1vQo0JCLYvA3gxhvZY87FIFBMnXpvm/qizsy2GBzfReFFqs6
qGhsQ3b90tDkdUPn0k70rtRyz7IcmPdBdDQjG2SfF9Jas38OJjIcK6k3kyeijRV21L5m9+zp5HHQ
wwrQphirheJKYl9h0PrFycPdig8goDDaf3l9MBpiIyFioRM+JoN+6KTxEfjeI2eY7IWRtb2/n0Ju
PXm1NSbYtODIja69A2t+KkPnQBgaGwZrW+bDKw0mqczfiJ+LzmdCoNLHspye+nZ+qwa4Yb7ITkBc
LiAeu5XB29M76B8FDSwR/0QYkmbyQaZYVFTr/xCOqddxD0g2GuROxyaKGqdfV0Ws94UsUblqpCQf
IVq6ld8H3+fB7Lf/j7Iz660c2bLzXzH6ndcMMkgGAbcfzjzraEhJqReipMokGZzn4df7o6qu3bcb
MGygKoGsOpKODsmIHXuv9S1CEDPSx8nnvTtAcYhvRVDDvLKzP2lNnGcHi5IMyi9wim+Svo4uG5dT
xq+yQ4ZWuwGzK88BsN+8RrH7g6kFTbSODjLYxV+k2bJnCvUID2HfVT8DM8Ar7Jk3MzOuWuCOJstu
JDtTMSlEEAc2z5kpGvJXo2a3Lfzya4ns6qn9FhxxtetVIHYNjf315HM8lc07wyS5HrQqD1gVsHn1
Pbo2y6R6GKejZfXk3XN+Sbr5XruQ2YIoMzfIZmiW579N2qJsrv0jbB0eStQEk66ww0Yvc/NlxNiO
uqTmbmnbsyANccXknv5R9pzVAuNYhaitiAgmwP291tBdptCLr7Ffv4U5OGgQCOCL6aaumCV/CoYC
B9xPoHszwM4Ra4k0GEQgTMg2Bk63zWzweWrIaahBaYHOln0pZvqspgeYu4/Mm7/I6M0yOIXKuanR
lc/VBDkkQalXIK8QqPGIpNDMKdwtvyW6n6W9BMXrK6CoOVdzw0c84BXpgmE/d2F1sDmIEa0Xw/Gz
yRsMSuTrhcv5knAawfi5+Z2I4ZD6yJ5ITGF9taxy46FlXM010irCZ9pTDPFvN6qyAvDvvwQqLZ9b
ndBCkU2/p9yMt34HBMxpk/icO9NjxTzv4svWu7hxZe3wlkQIxZziIjK/3ITCuvpW+hn23nwJ8FEc
R2Zig+9Vl275QxVxux0FlxfvnnuyFt/JNKbnYqRFbpZzDg2QA2KSLJ2lJQagTjt/t9gwpzQTB/pn
D65GPff9h+qAPlnZJqscf5843nSKGxtNEG390B2AZ3VsokKCLxqShv4YW8nt+w8xodwzfJTmcr4r
BvdgHYbFlYjoE5icf1kIVrvUHZeYVjBfPapfqyrkZWQzxE/eQb4oRlh3XWM+U6v2zx5GaXN+Vg6p
qKnpWGe3KywSQ5h+9aR4vrRizHa4IqgStbb2SnPLha1jPNrFj7Ar4AYsf3FDMe3EMsMncHTVSwfC
k8XjtZEWiu6kaeZbNEfsqy7VTGmCWvBbPh7XyuUl6vNfjWzjvW3V7iWdcVaJOj64TOjWbtXMazNC
/OMF9s33RmRzHRENboItIqUTvJbeILdwhNu9BYF/1WrIoEOPd3/yDYbrWct36xkMzwVT/smk59L6
t1HtB7skUM0yN5ZuoQtXTLo1iCDZiwIZXk/KyuDyPffQsMQlnNjiwNcjZrQMMgeS0cCZ13FkiMBE
TJ15CHr7aPhYjCLKiVQLfe7Gng0LdrpfPbWzHdEIFND36JljomOIMRtw/p1uoyJqd7dDeYc8pt3w
mEmW1OBgjHrmJq0mBKPbtmJnihu+2DbDnctHti9dGvFGSV+xaVq1GXrUF4gHMFHKExmoBu24hlrR
O5ENe4dydRQ0/qigDJgF1qsyOXt8G3q7UsZrM2wgFHHyA6KDP48NdCuV3goZToS21NdwrLxrpMd0
P7f1QznLy9yAXB+9+mfSG3/6cpBoSYFNhou8pQDr2mR8EOh1OLoGyTnNMR9TBGYrNbLCzN2nnKbb
3OcAJntQVD64HTI7yWqihrMLts0cU0vsGVunDuOtyqZwYTv8TgJCaFu6eUicxpung/Py7+yw+2oP
nGDlV28RIjHGmlE9ABAKrJdyiqcHNRicPln/bVhX4xT9hI3wVDTGahRhgJAlQeFFFi6bK0EBzM6A
ObFUywLIBQKoNTgHWLBttxDCws9Uw1Xx7YnWwFTMVx1/pbnjk5yU00B1G/jNNQGuMkeGGQdYig3X
uSZ5tZDAsGSHPk2wOjnReAUgaGuIK3CPWUFNZmTuGy4ZfW/D4b0KKD+irjvkIQe2edAXX4OC7TNJ
0Ge3WKZhE/qUTK4AlRImdkg100YHe+RkrTNSO6Fj7axqCE62m/JUmmn7BM76oOWfQeJH1OAorkdG
q+dAR/fO6Y1jwEy6DQXZGnGOTykS50aPalOoEAFW2mfbjB7hco+b286mNTz7SXWeWrGrcjaMaVTH
qCvro4n5SjuSYU8/P6YivUdV5h5IAoJN5BEgmzulAWTfe2A//GGO5U8eIXh/BlpPNdf+0VvyrAs6
eZZVvFpMofZu137mWpNd7sRPqIoXt8l4mTRswy5WnIKpL5p8eK0JhJndAdUJM4/RpTnrErkSQcJd
u5oJyTx/VH3d0VZ0Lo2JfUCWnKiINkGXBKQHK6U+cX/F9PLKuwP0dSTfhICGEvd5Lo/djJQmfMzL
XuIfd84KsIqDaJmphPOWooiwnV7hMOkxdOfyU8zC2OWJoofORGIbj+Um8NvPb2v89yeW5S253vFD
hDEpaLCFzj9K52CCB1yVyjs3fLSbvC6aTSEpEVMBhTOhskJhjvsz9piH1zQplCSjxnceewJV1t8W
im+znzm0ztnlBl8HzrjkpjrzwUHRfyvl0/er6rZGoenjaQVTgNg7pwbpowYFVFT5XHQiG50WIYKl
9t7g+ntsGFQFWhGz0hQbv4KFInN99UzmJhXZ22VCtpKPOO5a+I3N14IXaKvdtzXTDI3PcMpeOOsz
M5ujA7OXcyISik3cNEXyGQ2heRAuzeBmFtvEiT9ziYgVSQvk+sVrL3q5GwYGuHmGhCngCYCgyrlz
bvN9tF3IL+tsQQlgAMekiUzPkA6ehQ+7HLB5IxvdFhMEvYABp8oxz4Xez5Rm3JoT5gsUGuzwdgkC
sQqOqc0nji6KiPRErBocsJ2LZjZOX2Q18qMTrMb0TA6y7O+dTcUFJ7xnlIVaMqiJUfaDbvX9So+0
2b+W1MSpsnUog5+6D17CdmKlY4aEfI3TbkdgzuAbv+0eGnVWQcXpZyY0CQbqGmsIOiu4wQa9K2gx
FQ6dRid3UdKLs4bcXgnFz0gqvYkipBCDBfVf95fYsf/wBOsRxPlbEVFRm0C2Qot1PmJ+jJyRZ8F5
MAbJRbKcp4qbZOJdqcZ4AQ3qr0s9/Ww7zmIEh7BbxVxsCcEtmjSFkYHKrGk2yyfDMBL2oKK4a0ZI
biMKDxqcew9xoZ2latOJ6PN7P5mrJbgqP0763lvOF4A2FLU+X/LdviOTkwNh9DlSS455/x7NXDtR
GKCFihw7NCIUoC4Ltf1BCjvfu+WYnbUPRqjGQNB07bjLIg65yqKcV+lg/HCjdjwNQh4q07zNjdtc
66prrwUzdxDK6dFL8vG41MBuOlR38NQcHCb5swsHee8pI83RqjH8pVvDtvp70i4TnnnDrC3fkFau
D3nn/iTENz1//2H03UcUGSHJ0qWzJU/gYoSdSTD7hLxacAg5A/F7iwYSypGNWNdpNONDMOMEZx19
Ytje72fLfCqd1t2xljhnuwvOiFGoh+DflBzxD5WqPvxUWOuqEY8RGNhNOxnbwWWTXG4qcyE6RJ18
N0iK2Oh2+fxor52cCWeaJKxO0gTlt7yMPrEWrU+mPafZsfVWCJzMY6sOXpX6e5r8JAai7wNWaG7S
wayPMANB3C+yW9H19lpY0BE6rh6FARmMlAnDclKzaivcNgxg2oLRHw9iCJ09ftc9StDEw81A/fjo
JASBjCGWsnlT4+5pyEZfLEDcS4NxK6hkkDhQNKVu8ixbJ0eG8wuHndq4hDyzG474vdAO8d7KaV3U
gCoH97UtVc0xiHIpRN2TN9VrTWW8rkbWoO+FiPYK+Cff9kFAsx0HqeHwsH/O+XIa7TzO/jH88Iqn
32Muweye4rZaVSNIOZQRx8xj6k9nrQfz+pCZIEuGYKoOJpSIJRJm01sSRQccQH4aq3HX9G/CwHAd
UJYRuEn/m+MhEUvrNq1PuF5Q2/Zsqt+fk+u+GwPaNCmWaEYcQ99vGII+GUdUW+YQ/pgpBDeUruz1
MFAEpKOYIfou4hZAmCJ+QdAbNzyTG6OQuLE6xBJqCChaRxqZuOroKPCsxvCdQLRqegYsWJZgqUmQ
+7Rt31H1MHSICH5S3pEUQqL5yuhUe9HnYv5vm/Qzy7mbENIi9hYGZOfFdq7651C0rxO3FR4lSCp/
34JmzdBb4/kGDvwiSLFkxUpgea9zoN/VjUBt9kd1jEX0jou+2eQDRjSoEJQlvKhovf2UORx9gxoK
dWL+MjGw0y1TG7NmyQ9u2Uy4d+MOV1rX09oDB0OiRrtyQkQm6AOaBWfPJ4DVRWRPnONvRohB0AMo
9r2S982uRxSBZp+VvJk48CW8XNaUfBhEaFVa+tNvput3Sx0bCcH0nOKRSRS04PS0MaR78ZY+JUv7
vAvKhXKRZPfS664xi8zKyD5b0VXYiPltSjPbziCrKzkfsqCJNg7tc7KAuI5/rYndcDJEMuz8QX+S
NwPw0cYsQ2RRbPX2OdUIKJzBJ8WUp11ND5xJolvFFGqV0bd96/uowi1ShLvUA9ab4Tk0B7W0M7pf
MQ2dQ0V4+10V5q9xfA79wvqgUYHiOZ/nSyxdfXDsuV6HmNU3Bg2qwoRtWlTFMXas7mqP/THrOfz5
pMZeYRHD8J/RWRfEBvlEWeDmhZCSI99E28/tXII8WFUeASrhkG5IrIOqbuSfTi4AeKQ8j8sdUovu
q/WnH5aVX2EK3IYCHEhQL2lW7LtmLY/0vjnkdIKxHn3mYbl7HLNikaJKNJeVYPQTtlkWFZtIOR4p
njgZqo8ZdJiX4nN2ZfK2rIc8J6gOPIJp4s/IC16KpHrMZ/neTtGfaeoeoiFnVdNg2ehqEJFACx9y
8HNFeW0PdAjteOnsp5S7cnmIqpEf1BQ09mZnsUJm5UNYAjVH8UPuBWUHvltyaieabyYrsp+CVE+9
w/eGHXC2Na0zpjkimwga3eBBJ+3q3J+tWn2Wpjom0scdaB1BRmPPasuvoFHcs9xcZue8jIo5OblW
+JlzP5tWJKUDNEQEPOdsvgTgUcYySGHz058uZupVOPuH5dm1dDPvMt7OaKiXsWW5q02drAyjhX5I
rdgt5cRokwxb4VZWxUNQ8jCYOW7phla3E8pbgQ5v9f3O6x6XtnYnUNnGc9dLg3E89jeqiHL2b9bi
DZ5mNgK4ws2q9VnkIrxWowfNntv/G0T1/biE4CkxSFwNtNP0Frm+ISaEriPLyClZlgD3bjFsvLrL
f+Z5GFd9bQO+ZFcp8NduMsAfhfDX0yRvYAr5FKRXs4BBWI7lnO+X/25OSK0oXdUm7ZEKIRmqg4or
KZmYTqScBR2J9Pys5bUNCxx4pFURgtr9Pu6UnmmtLZsnqYuvOKKWLj2bTpQTKqHsFg0V7ZDcYFri
stiWHTeFwtOUujUXL2MP67L008rsU50o7GMLJ0vH+SH16CgCoEdg5/Jrz76etlN2dhR8qmg522cG
YNnC+XJKTipBxv4c0YL2otLfpwbJj1Q+rz0Qe6PmcMfdT+4ZloFva66Czc4NtHQKCe8LiOirGo7i
WUqJ4BHQ4QE/YriDIcMY7OfKcuIV8jaXXbxe2hWEdAA8r5Ztk5ujwJM+77FoGNu5wn0GuZ977qPg
yoFh9X80GGtEbDxCfA2RsvtMTSWQTnR366CW5l4Aq9+Q7vEsh+61XU5Zae2d2558nDhkm1Ym4/Jo
uGu83Zt0jj8Hi4e+lu6+W3CvbkJZW+HiwIBUH0Ik/mgsZyQls0/LeLkfh28+UtFL3u3v77UbLx2N
BoGCfSwOPXx+6kYu2Wjbz6oq9c2b5K80+wRjNr4zBjUn6JROjhA/RdOLk/kI53I6VaJOcD9Lf+MQ
7bRG1pA8aHoPoBJLmjCut8SS+czAC/XMOGedD5G14VvsMAojD8J9J3iCjlKn28EffyTdFG38OkGE
MzWM+M02XtM8hMENPdQcRHA1ZlYsy5telI0miocftwahU6ry50PfNHfBezxrDyHb5NRHGQ/Vrp4e
GjpeM7olpYNXPxc1cO56hw7H3fchrsG5hKcBM0JADMdq6te71u7YY0MKIMwNBdz7fN6NVXsHe4Sp
ZUrSJ2GjvClYvjHSEE4prU5fG07wRFdmGzKl8/vIafFpRsDZoSf5C+nz3/+FUfBXRPhXgS0tDqP2
P/31f74UGf/8j+Vr/vdrvkPF/8/frvEXZ93id/t/fdX+V7Gg/Zr//KJ/+c789L/f3UIE/Je/bL/p
gI/dr3p6+tVw8v9ntPnyyv/X//k3Y/BlKmEM/vEno2bac23NZOQ/hrZbNkKz/2D+/y90whuJ1dF/
W/9R0zLLCSD/i1x4/PPf/+3vL/0bUeg5/5COBdheuY5nWe5CeBt+Ne2//5uh5D8An7mSxrl0pZI2
rIB/Igrdf9DlZgCwACIsvoyv+mfiu/0PXiqUb+GFNAWcgf+vxHdh/RdKCFWCzRweIAsyTwZ0/wpR
ACVcZRxz9IFClHyesfzhKCoJ1Joot62O0AAvegRxdMo5qe9NmlAbm0bxE61+NJTZ3J2crFwnRDQ9
wRT0UTFa+S6ejfwyTEzNhlk69z5Y0ir6uwvePKTWfS4YmK3SeMguTVeWbzaOHcSvSWzOH0GX4zrw
h+pmtXl5TmaA/aFu0HnFwnvk+WNzcILs2Us6HLsu2zrq0ydlwQtsLWGdnSL2z27fdjtRcaS0ooqE
ghGwbDE1IzWOcY04FPPO8VvK3KXpicJi34tpeDfrmtUxHn/GPH1GRdEPrLxF5Qvffpos9ISR1x9t
QnXGLOx+jJNLN4wAuGvXzu0PHIQ8qcAFNqUql6OaiH7kJLpmTrpPszk7N2Nxm+ZHkqLksVfVHwzx
cXAkCcvymO6y2FEXTVTwnvqZfgok3VbcbDt+88to3HrMahnR9kTEXXqVTOcmQFXPh/VqtvVicLeP
2p9fCjezt0z46o3ryl/GoLYAlSjeGtIfEeeiKl0EdRCH8qiMDvmMRg9LOcX18+ChrQ1ltiNsk1gA
2RR7o7hotr9XXCWPEC/yewglPRigVGZj2rNF6gEeblccmJUwz981A/MkooAP49iLuxz7p7zuxS3r
UJ27WRrtiYuaLfdiKERIZPZs22/YOrKNw9SCLm+8JQZN1vo1oBCX8ZzfDQUWWFYC5LTEuOdWiE/R
bnqTaz7ECFQZ3NkvTWIEC+NsOxIcgpc7szCzBDgzqSRWdGrGfWnRh3C4ODtUVHtJibVzfU7QwJeM
dagT3AwZzR5DVx3KBiJ/aRZEZzEYv4vG/CwNczpMYWU/msYJVIZ9FPD7L07nl8eRb0qSW2yzi7jh
CXk8JKi4IjjBjgmjCsAbYabI17r37btd5ooxa0Z4tp1+1MQZX1DqJBdvbs9g5uJDlHfl2UxS7vsI
AS5mYxIvUSb6T/MCe1HQ6a62TeRLk0o2RKmfk7gE90eIoSK2cjNo4LXo4+6xbTCjUe7jaCOzExFh
WG4D4anO6LHyNsh7NOMAKyLdS/Dc412HGWMves4nRGFc/iWGsYg9SNJGx4l4es0ny9hQ5MDsjedq
r4Plmg5Y8HDT76mpCAScXDjqxAGQXdStXoYx785jTZcpaNNjXc3FCp/WOlcogAoTz7mqELh4dX2Y
5qchZhxZld7dM+F6Ay7l15+APjGjrg+jURHpgGtp3y43a0nM8qbIXblpRJlsJ3Kxz/GQvDHUr+8c
pp7dkKlBYNtXK1zEGKSFpEO0YdaFJc8Ni/cM5jG0U1SHrMBXnp03FNkxK5fwdiKdiY+1piPARG7u
WJ/zoIx2toGqBTRFukF8QjmE/GWjSTdYwNQ4cCcaauRN86BJlom6KF14QqN1s+O4umqbHJE6/5Cy
It5IARRChN+MEDXTbSvj7lpYGktIzeHbh79lmDZiJ9oWWKbn13zMywePQ663sE2BbvRkkPrvymcu
N+celHon+ykCvFEuvBNOAMXPJe2Cs86uq+zyGmZtfqP2HJ/KWGRrrOTRxZuYxVWKk4VUjK2RabqM
nrPuARCc9cjZ/sGq2pzRjPdIOWOs64KhuALZdat8Tpuq8j6HPtpWhXMMS43LmNhFlZWMrjfMs/Rx
wnG86jDnHnuOHBt6ST5G2hj0dERYbmwh0tWl8YlMbHjWgfUAg3snI7u7uqbrr1EFFVv2oeLi1vZj
PnVv5sTKL36ZADMeSu7+bWTG5o3Gul7lysOePC6kEJ8I87Cr2e97ump1Y61l5f0B08EHhTEFN1kL
6n572IxlMBw6bSCg09mI/dKAsms6TD1nzaHMHO9zpIoPzaz0wbONH8Q9ngkdQ1UJhMMKJK1dT4Eg
1/3ObLvfGtbJzjCRMSVNEV2cnBBGw5zjQ4YE7VwRR5nG4jmMR4OpF9r6JMUiPX2VffBAArz6oQ3j
PfO6cwlZYjMnboQkeKATFOGbsxw+2oxeHBFmVX2zouwU0s4iz2z6mM38Y3J5ZZ9l0a6DvngMHY7O
YTg1+C/a+OBzx2/agFBO3zja0v4zLCL/tQKFf5jN8B4zmV93iYqe9ZQQzjXFT+QfVdh6+DeH+Ubs
+ybjFLoRJQR52ViEq1X5exA5xKYQjXEqEzTuRPNk+3E29B4lWLfj6GLtmfMd6JYWL13aYbFCNLhH
oeI/KBtuj/C8nVd77drpHfPiV2XLcLpVe8V8aOuN2XwMc4KKVCTJc5jy8DYYvuT8hSpKoJfFc/5j
EMUIz1Hc5zhD54QD7ElyD4XDsHMLuERtIAJICpazZ6cuN1ZqIB2qrN/WNP2RdYl4ncTZxGj9OqXD
E4XRHxgucX5MpD3KpPkRoktFhmR2zWWuDKJEFYaVadFDD+9lQ2fI9jduRTJO45fJ1YKa8NdG4tGE
j5RiV9TY1SUy9kPdsCd2XWtRAzAzSmpy3CNALHdIcEzErD+synQeE1qNx9Ss7IuVkD+pK3ZqFEzI
7ZtcHeqWcMBaRAXSPj1vGVOrbWfVdMCKhePOzOdcW8A9igzJRpdMJzNI1YHHfYVP8ctNn0gZDcjs
xFYFAYmTZZWIpwRlh9f2Pul9xb4fav+EWq0+efZD2EnzqW1vY1OGZyniUz0VxbFMWvIZCuPck0iy
ExEtNacpm0eGKmefBehSQHwAeJ/h2UYKcunz6ORWZos6KPNIyE5/VXNFVYAYcN0Nj1XGnU0YxfgU
mt0zmnGHHhRxXC2aMsweJvrIcG94RXvJ9Edq48JQhGvjCyD+EbPVNiKWL4oVdL05xpHW1OiynCSk
y2Aii+pVGuy5zqs+CbOPQbpkDnC2ZeCk1t8ShTjl3i/KOj9EdPx3XGkb0vNP5YdImaqia7Z2a4TH
gQRlmhT+EkTTPfRuR/GohwtdZnEIhgCpUI34Si5JrCSPRBeCNX519RjsilGgBkAk3kiZQ2VS9d02
jLehiOqzrJ5bzyie9f67jEjMwl3P4klnuUA+XCU017r8va+2WCbD0Zg5bCZfjNNtTn80XkAIXBV1
4aYMSyy8c0WOiv8zd56MSA4PMpB/OPgd9oRzmaoCzCR08ygsF4Vh653VIkHm8HMxw1Ur0/yc9tNv
27GjC6meHjDWmU3Bg5Xmxy1JSXlGzJgoNwQITNtc0Fdr0WncM0qtUQ7hNtTdnZo1u2R8ivAW6Y5L
GaYHvKMA+I1oWvXIiOiCuq+Z1dBhTWgHZIVDkpRHXNfYm+05oVUC749eL3nHB7K3fyDrXkQncALx
TdGpwzuPx/khonZb5TUp32UXrGfUnLLlHbmW8aK7kxWo+p3xA99hg1Gneijhbdrh8OhbcXVMSBjo
dEHLRAYb8EjmybFOYGzErdLQkSlkmHsAGiNFux+fMggREfr6pHPKo+oz9s5yfkoEcTBxxBCVgMiR
LMd7QeoFebHi2IwSmcnob8Fy9XA7KMLroWjw5Sf0INL8zzxnyw3ItL4kOXKGeCKwO2o9eWvxR7Pb
ufOeUxcqjIVrVEXEwjdqJnlr2VGapH/Lai2P38UQ7xdC+6i2fVs+N+AallOA9UCK2hrco3/xElIG
O4I797VVYrBFWB2LWO+qCCd5JvWV/39KXfVNUEjXBlbjJfm63oqhBxsv8RZ8F2WDN4wXHYVLsDhj
ElwQWI+G7EMXbbaqjTy9VJ2ujojb8Ryj0L84Q77NORNtfW8qt8qt4MhYmMa7UYPLRpSmq5AfNabO
c415feMWk7812S23Dol1FkPF4QmTtrjVHqen5X/GvYp4W9gfEcrvc+RFo+9kT6Fv8OyyHEeu2R4L
+ufIK8lorii2dx2iZUqMKqWq9I+GTeHbxdTUQM3XEMiKw5hxV1aGjPeRbR28Vl1zvx6YZDtITBE/
Kggq26L76C0qLIdzwMp1zK2W429PITaA20ReTJt8SSCXiLZLjAwl03+dRMY6l3BNwobo9WGuifv2
FYm1acIkwshOqd8fLchxa/oRFu1boWcaO1FwsLFPbNkxQc+E+l0DftjSZU7ZYlkGuHTbJn3VbjU/
0PqFW4g5+NhWyXqOQs0JahgOLh3BDQljN3/I8xdR5u/0tk5x0fuEeo09iVMLhJbM0LNk3pCZLo75
1lR76N4YCSlXAMGlGzPF0UVUCEpHCDhxAv3S8QiLRs2iNh5gj6ZbWyUJLmXSAc2uXXq7blDvPcPo
96me3nx0WregxRyaNgG9tOW2XKJjBSSrEwbqazmVb3EEPzB1wRYpUsLPZT79bDJIdb0ksE8XgbtT
zUhi0cyovoqT985XJNH50PIQbDIiUu7VsYz85AzLJDAoPER1OjxJ5Mp0WfGXV86fQgErRDIarIvQ
RbMbE5kzhsHAvoqUA3opYrUGFwIH7lhNyTpos+eJZhuyTfG7oH7Z9kQQbqOw/5qcJR6I/BankurS
cvhcR43kl8sqdYDh51/MgUcN+hJ62cmAn1N5JsQ/4oaThNlYgUR7N1mK6T4SYWSq+UEKn3h1z/QO
xHJT2An3moi4uBrSPrke1YoEzL5DZBhGq8b5Ist4HZgV6TsDnK8paOGr7H3RhPsIKgq+tCDcBbL6
w3Wmr2Y+0swFGtCM/rXsSW9mwupf8UkfyzFpDvWomWuDlnsSFhE85B8OSOsbjuUti3CJEyy35gDL
Sf/ByZUXpHAhZ9W+Ka93j6XltPe6uOO1xxkcEVvJfrSXtHI2VcnnQtMKk/nGnlP/Mg8EKbQuz6Lj
tOkOGjgI+nD0acbNv5SexYb8Bk0pziGMFIRLSv7Aixu6NlcEw0fsoR6Fv7Ni98if8CIfYXG2D2kK
gqtvw2jvqmTjq6w51vltLCx5sQYvPcb5EhHn5UAZhMegpplmiGo+m1/RZPE+C0AnGOB5qNTJBZ0Y
gd3MttwZ6LXaLApeI9HsO5MEdhrq8ONsqp0CAdPanwEOZ/s4KZMbJ4KWdjgeHLSxJmL7mfkxOQ5r
F0zRWixb4Fhb5gXw9g/mDuOlFOxzU3KA+n2fsIqds3RYzzpoXpghZI3drj0MzIh1xr1uc3VvR+QG
DBHo57wmI0WX6RJ00IVBQU2UsahGgtwPnVRv4LhKgReL7XLeV4HTbYsGdjK5iP3B45iZ5dFwNGb1
KLJG3Av10TcIrMyhuJci24mm9TFKZs7GYDs4Ctte1508M6kxDlM+gee03HGXlAtTQho+j3F8nMS1
4zh8jZPhPW0NPKskQBt9/glRKn6WKd4m3WdnJPYf3zuWJn40aJBQClHlu2I2fvQ0Ymbh1s9Rwvpi
1/aVIDOTsKe237PIWUeWFUr2Rzts09fItrEiMW20fX63eiKHOMz2WdxbDwPmgnXRBOGe+W/e7gak
USe3aA7KF+IFcvyKgwisIYObmr36Zi2/7WjYJqdmGQPtIs3BxvZ4jKe9h+oWwoqYDgNq85UE0LSq
tEWvSYS/Xei1EBfdg2kT5zxSAlrTU+Z05U/NnEy1mt6RnYS7RT+ZaFkQPK5/a1mbV4egPSeLKsQA
FuG5AoqDj5Rg3zZmdGNo5HdQTMaJmbnGTs/AGBXKsUFDcI5HfOjMv9vdt74zLwoDlUn3XPgD779O
zGPPAMZBUrPvIz+giagL4gSj+JoOjrUvU5Ty4YSc2B+l/OwIB60ks4iheReNj6SBruaKlfxBZmN0
SHVAid94G1UggzaLP9WI5QP9+bpe9KuR6f9EANjuFf2ZNcUeri92NxQi4gn+DY6ZjtMMlc1wrz4U
ct7dYNcV7ub8JIOAqM/McJ6iCKdJY75FfWt/hMZ7AA8EXbZzgqkfHF3LC89aYWuAGICdWR5p5NZ7
qZV5SGPWeXZxVBSk/MHxhe2oGTKXsdffBtEfNZqiFdm6yXPeVXt/zokGdspx2wfcs8XSrLWH5smJ
a5qZCpaNzvEHQwFmiCVzFgszfwXKMboTWC3H/bLsaDiRmpE/SAnBrxte4jDxHuRwhAjjXHz2ZUsM
UNwa1F+NS+CaB9h9NbtGxkF81NtMqYB+Y0cXK/f4ITrtTohAMOwMGOmMMDQOsUFtnXdTiAQxWHAm
WMQtUhl2jD7Rly0dC1hrOQ50L9sbkBRWIIhRkIRGtqvqOtmVcQE1nUd9sT7TBIruhTE9FTBgwAjK
W4cKFSsQlTL7M6nm6qt3Cv850eAjS8CC4UhvQsn74CLUEMLwl5az3jWZezQ6M1wbKqieI7QbBsXd
dQiTN0ymDTkLIl5n9Bke6Y+sixGnwDCP2XGk1qOtH66wqdiHPBk2BgOC0yTQBhs2xPG4yvZqsH5a
dM0RvbjEgbTxm+vh2U3q18r56nvU0nQ4kOyY5m83AYCGwNZaq5DKOUIX5blJdSKF7+a6A4UtsLJH
PRbPSAy9PdUXifaTvFHqhEdy5BcJI7rNqC8aZPdMVtPCouNaWe6xNyy4ip04Odh46QXXpCr3uj5A
2KqVl1MfsVdoi1lEkzeffRkTEFQuwvn/Rd6ZLMeNZNv2V57d8UOZA3CHA4M7ib4hGSH25AQmiRL6
vsfXvwVmNZnKsqx3x3cSJmUGqWgAdz/n7L32ZF7HDE4JyomvroGImTHfPsI0zo4D7cVgScbtm5/w
+kzk3ONjStmPHFRLVaCHfRxoOECY0/p6PXYCxUtM25jxnjEDmVis45/+cfExRrQGAcgcrMX23Ebq
QdBC2bW+/25Uo7GVBctkh6yHw/28dmo6rhDyHowlsMztwsOUuVhwqgExYi8unEDs3SBrTO4NDE+3
A53SNEZxILxki8uR4NcG3aZH92oVoYfHb9ZduoBT9RiClo69ibZRtAUniL43CIbTyIzd5WOjdws8
TtfhlbJiU1fK2IPRvBOBp3YCLFDTOQmq1OqL9C0K3hRvvpEFxfbzdSZLnpqZKGrsBQcibD5/r3jS
HXmxciHSVA7qAPydHKlZXAsLAX1ECF4AIGf9/dOr7iy2+Hiah302JccKI8vp8yHguI7djzzTiubg
gEljixW3L1tcjn3yQrLjR1kUxAlB3Mmaf4AIbJX+1EU3b7ugQyFBkgV9mpyshDbB/QSOZBir7xB8
2EUXH0VyE9fe2+y/hrGfnaxZywMsLLLBdXPSy0OQoEAPwgnVcY4TWYAXRHYPkVYul8jnAy3fdjHW
c694U3+Sqkj2KGdvPmkAEzboLYTsb23IjDiwkgfNOWjNcQ8lx7TMJSR+UYHfI88GioaeitA0+abz
5D4noBBI2BKMEAkwfc6J7iDkqsW2PmcZAeqjveeoa2NkP+UTGmeCKsfFQRFhrt8ZufctqNKPgvRH
/MKPgOF++MLYiYKQQxhMOdrFg8O1cpyWMD3TJl+XkMdnH5s+nJ6aION+elchTcrSQxvfp3vkp9dm
dM3jhOFxdi2owCFwlEkgfUZ0AembSNFTlT8Je5Yb9OaI7/FwnNzxypXLFlio298gcjLOmKb75wKx
MQqhct7Tn+DiCYLnXvbWUzG3JtBFfVAsAkdd6Q7hYeHv5nJ6gnJmbz5nJHNT1GcbxdGmu2MUP4k7
A4DLm4vHIzY4fSjdGKgB1SNpk9aOuEz7JPLp2QJ2sxURAUmjqyRjjGC/hEjvVBfI18mxQqrHU2D6
cmMndLnpWMFCKxmfUMs47hqHK06VDLWCSc7bFlopUgr69AtvYFgepqYk716J+9+uS2tsWUERBqBr
e5JRf1tP+jHzPlT7XEfhvTGhf5q76itRyQOdC49wz9y5uJlQ67lLfo4kSEqvnTaOATvVIB1iRdjV
kbbwgs5oIYiTcMBcR9qHT8aFwQ+HFp5f2fAdO3mrl80YrVXBoYiLEj88PcQdOOeN851jiufYWw8o
AlGX8mZI5T0dx3XapdWJ6PevUNTfRUQEZZ6f+4QDsPMwNtc5GN8l7kV0diUFztC/Gnn50nx3Q/jl
Trc1/BvRxHBCu6Wotp5qgVAFSxeAJWwD/X3pdpvMGhcrCiURvSCn6zbCxDpVZd5TAsTVJzUy5Kkn
MvO2gx0nB4JBSrbfcoCmb6zxrgdVZR+ZbnSnLLT4iJ0cBn3TMRHqOPHOdMiqah8SgjsyZF47bYSE
6AbKSrytzAmU0lR8cZPRXBPuiwBDWZmHNHsUqyxBaxIE9O7ChO57cJ9YFd2InCCRrEnuJGkqM1v4
FKH3MyeOL6AMPbadwB7mTWgj9vzEldDSECet8lU5Odm26caPT3xFTu5MS0pMTcvAyHn3IWHUkw13
cJaHsMasFlAQmU47HGxI9V0YyIO5rD1pwB4lYnnqKrDbiuiZg0adF1jpzom9Jf+TfbusKsok2/vI
QqPZWsHMmTmzBop8Wl/0B/DJxBSVnncbOfqVAzGSWL+6fAI3utIFpzYq8xDUAewjHAin1J/emExQ
YsSoetUUcG/4Ij4zQ0GJXIiKk9IgT+ivst08ge7GWTVynqSH12FQXbI/FqNeVnGsHrUMVs44vmSk
6e5sd3oulx/zg4YNr+LbaYwvnBBwUaT+RbD+fG53nw/lkvcsozjfxsq9Ylc4j1bI+wOMCIKkrE6N
nT4QC8wS60NTKIsQVawMtqx1eCNInmVA158K4sCXV1v5fO5hMHNr59kF1QLUZ8iPsGKCOyH4FV5w
KmV3Kds5wSjJjZ4U01d3KLdBxBytzYESf+7Syyv//NOQfu0j30I4japxLIxXBpgFIr/sefxiQ8l1
Fk5d2cD05eBbcpyhPesSV503+7Sq16XsV3Gm79mvhm3dVvdeEcsdRel8UgLRpTBBsc2ZvoXhPa77
uH+xdPa1Cxy4D9MAHCDl+JtZlqRCtr+BfOaEt/Vslmc7Z6jmIrYyOJ6eksJ0T77u82ON4lVapg26
aXhWij2D5byA8prQj/cw+NSpzFDAVhKILiw2orCCTer5bF0posbQ6IFrm9bPSgK2UfQxx9nef+7b
NLC6o9F8hbf1KKPxEi5Ximv75yBwDpUp7xt0OHvdkNZdtgnwCNYAPOPTpWvScY+zchQOw8nS2Uu7
ep76GC9eXN8l7Xi26QidpQi3k13Le7smQxn6DUuxM97wTbYIAYbHoB8unGy/UK1htVDgIDOPrEhI
1T+VyQJBrbzxhFSgZdIXlzup6sqJoyN8blke2pdEdNZxbiY8wMPiGgz6fCvFj2aoOD0VIFNY6fx9
1NPMG3z/oaYExJvR1Bc6orUfUbLAuPKtHHd3SvTV0I37NK1YBZfGHPk1wS55rGIDOk4YfoFt5NNW
pI2hmGy7dLZLk5XRDJpjVw+4KRO5ilvtrmjeZlfyzskTcYx9bVf+XiVNegjMSKOcm+TaMoxdlylx
FG6zy4OGdkHmvkWpmxyFySFGT5eekci5jly6CShuOjiLbYAIgINJWndf/Tj/JviKV447AX8yuwb2
IvPnoa/ec8d6BwVHJpw6i9I2ViL+lptIWIoJJaPtGsNxXNytFOwNbCqHdweuwujvC2sgGGEy2SVX
sSdAp0YLh49pzcZbHJ7+pHt8mvazN8jpYHYfwjQOjWn5R5ugiJRY4dwz1TWO+fBandR7M9MIfKv4
UTOwPTRTd0h63zwN6odf+AaTtuCoqCXXNXw6+Bg/68JPX4l9xpaQHa0mTN69PXYs4KScIA+DzOVu
ttUPr0RcCqder9oJ7nDmn6Mwho1M1scag/rRbiBG8gaCncCss5awjmguWxsGoMm69UAxyBEjnC+d
Zy4CojhoCIVNaVEfIQwI4o1aJvO+l12iIQ0OVnsveqQ70P3WE+TrhtBjbqp1LoKvGP7x5/TiO3EW
Hor8nNm2Jis0mPbkj7Pg+qDHsBw5OyMgaSXPjgDDBiZERCL60xDQaXqowZ4dkWBNa5QMzV0X99dA
k26eQEH3zA/a9+rqdjqjlLptZ7Pd9EFp7CHG7CNs0bj704tJga0yx9k0QbBngYoPboEzn1L6NeuO
ZSo+fNyfbHojhEfPQ5MkCCr3FVpzGkOsVpxSRIz09BYUAzBcjbVjBnw3op2WpAgZdd2sR4lqy5bI
xkBvbohOgSruguVolW4Plq1/9Lfzdozo/4GlwEojQZ9hEWBYPm/GrWCAtvNj+W7Vj7a262M3oFGI
xlgu8yuUP6g/tqIBt4H+/7UgJBLZ6xfEFe5OJ2nNQBkJQwbuQRpsR8mW5iMVlIJcxVSGMr5j6NiS
12KJgXFXLs+jWKo1FDpFBBcBkiy49lc9OpvMIeeJVVBXSMQ5U4dUHRbOGJtFw5AMm5ok++YN9bQS
ywtTJXyDappurNyXh6ipqnUUWh8u/eBKnA2FvDgIk8e0JIBkKtTarmCowLFHIm9wSGab00hmkIPV
pM2HRJfXHfkS1T1VHpu0SCtsezPO4mlDPNoE7x4dUI3nUEE/C4Fzgx7PvmQ0CjZ21H/TtXrAcgwI
Csl2Sfgh5l7XzmiaMjai77gmUhvfQAiXFBhP0VhbZxLJoe1ySC+ptQMiwvSQmIlU2s1uJJAX9e5w
D9fTW4dcHWWiTgxG03UFXiaWBhBSMz+qUZSQN6BlBJpU0qAxvzP6tfHCYZVoYggmszVeRRxnm/Ge
Cqc+qQhJs29FO+nO71XU4wWC9EjTa3x1itvAa2rmN/JbOpDy5w5a7LqI+zwr+jfEP/ANWu2T3e4R
AWEa+7SGS8GP7FIXb1hOOEURjciQlt8ykMi4q4qSVhsqp7bA4ZC5x9g2StJUc1g3rUfIoXI20p9+
FiIcD3bu3NquB6OhYxxBrbqxLZT5blJgvAzCSzJASAe9euiQ52VpfxPkuLhs2QO94Wotq3LY4FNk
0MzcYhPM7L80Ugg3zUiTCd5qoszaHN8q9EauKDlwtB7w4u8isp9AbrAXqUzQ69UDpAvh3aAbszfM
xMdthsegz53XPJ3Ir2g6hC74VLKY4l6R00jMPNPdbLkaGs0UPrUAw6C0G9p5K0T82Dnmi8v4KJMt
/RVkoq5Jep4fP6XoEHdINCjTuT4QkdnNFzt0wzNjqtsB4eGqInl654HZdB3/JfTgFAPf2sUBDFKH
lPolvuCwdPFbODzbrEPYHXP+h0O4IZWjW2XTULA+hJBlRH+tyvTi67HZmaCzkcLXPuK+ygA+EJ2y
egjv6nJ6i+/GTn63U25XYo2eSuTtK9F7JIV61i704IeE6YQMzlzakNk5nSkt8r7lnkANhg2I4u0U
2PG2rM4to/jIYl/2GIVxno+efeXEHDyATqUBfU6hWgIVlztx5AzN2gd9k+gC8HSi69tz6TwBp2uP
Yjm564V19/nw2181hZMzSWejorI4gYBLaHKA5s4ywHZYNfPT54P5zz/9//43cGMZbiaBhhxQZ+jS
uPWLHuo7sCDMltSZE6wuiBnug6AkTAp/Qm3U4g5KIADG7XD6/FP4zz99/vXf/bfPp/zrJ/7dU6Qc
KRYi8AuNNBNWGpzwcVOHl9CLXZxj87gWRYsyb/LnjdHQngnnmAj1+gnSwUfQBfWFmNdh6zvg7WTl
nnM3pDviiHwnkSMDj5Afskdm2toRlLstGqLy5Fq4MYOJsWvX0i0cehz9Bce1BhrJOHEm6bxwvAxG
BSgxA1OoJgGpuGVSSZtDMapdyS46B/z/KUR3jI5l3c0Hmm3++7uZmB7kt5+smeO6ECxzXQMK1Kna
vZIeBCjzaxDb3WbyiaCA0qcME9JoB7RpoCak+W6eCt96c1k6jj6AldF+Ly3/OgW+Jh+KHhVDbKMb
vlmlY579qN2YLUNQrDGbdAKOmYSX2ouJYOtAe/Q9iiLLcTE2cKJ0fOO5y35inM0eBvOtNacfNFdD
2Ef+U1ABXk3saW83bXkqEjye+Dc6+AmWJFRxn5Sd3PkDlf0wFh8wzG85u7ANiuYZPTR9aeJutpOb
3nFc2LpURKvQ1Mk2Mrv7jLyb3rhHRUQQrqWehtrZU6VHPEPUa8uKvjc0KIA7ReNu9PrsgBXrMTdC
m1ttmMAlRu2aevliz9mb2w0PY8bBgcACTjyZl6LpAbAJCvvshp1NcNSsTrZdqVPfueokC/cxNcyO
My8VHZAwOFGJBlk7Tu5urOu7tOuMU4WfExu7A7ai/agUN25b8QuLxjZOxRjTyPqC0QRLXVtDmblY
zKpXLJpdvU3ZaDZRlpBCUXj5NhyzL0BIHkLPxZ6PIW5TA7GBwDfqE9Qo0oSmrNpid5HHmHEL1J1r
NXjpPmEV5NXRS8+yae9BB/M8zzq6oUdEkFdAK8+Gg1xqvL4oE+YHLX7mGq0EuTvjygwy6yz1/EKh
uJpbrDmBN4SH0sfjWiZovkfz8Pn+zfpiO5oWyijumJbTyZwcKu/sRSfJVY32NR7QvYXPMIiTMzZ1
gSyBxjJN6fsu5rxDRMDXz1/kqRvb4T1hmL0koWPsWnoGfYhdGN3GROQ2vVgw4gFqPtc/tYa1z0Zv
OFRh3x/6Se1tJSaGVsRWZMU5wSxup3dxHp+KrOPf7enpY7YKNNlGyj/pyuDC4TyMxpXqP/F2HPLe
6pBaUOJvy+BErsHFZas0WeDLt64yX9qR6Cfb8782pXljk63SpvptztPXse7RNOJM0oP/ZvuhzxQ7
7h5A2K3ELMJTF2ZUNYzMpC2RPKcVrSL/1aw6sdMEe62raHpLSjjGJdwOsobIQPBjbKmuCMVDoaof
IoPwHCbxfYeQYSUqZx0P6X5IZHSfh0y2ujl91q72bg1SK1eUD1vNRIrRtBtfsiQ+CKJLdviHw9u4
dUiTyCF4edmpA84ArtczDl1UM3HEkutjdEDjHV5M+G1H9dWx0uQmn7/m6IumSt+PtHICJo4loo5d
M4Vf0qWKGnRR0JlCt+AyeWDuiEM9HR5dzF9kxMaaABqmDkXpfYtxH6Dm6vKt6abTyVouv1bRqvca
PvYgnxtyUzpiEkh5gd0s14ITKXgxTVpB3tyFgcPcqoxf4hLrLrbafIObojrNGuIi+3YAtX0gep0E
6YzoEXTAncPUYSIODPPKep48j5JGBSz/7LJhP7zhJh5P9oKk/XzwypmOv0XfAPrEbW72/d5kEuHa
iILSitjrOQauC1coEOWXHrRuuww0Ph86bKL0TAyBbtB/HoG9rPAdkNukIhj6/fiRiUKvXQ+pc9XN
Z45MBTCp1k5IQbOCR7yP2QrnBJHPNKxPTgdPWC4P8MppEbZMFrslUca0oue55LlZ07OrOVZ3tvKl
6Kk/rIi4gM8fRAFAYbWsacQ5//Rct10PkXyW9biKuDQOXmUz8+zrWxd901tZMsErEZrl/vhSLxPs
AqzeRgzJB3Kp8Ni7pbj0Dep33UmagZHxjF4xm/3oisi4XY8GXE6hEwAeeKTZNeGBYsIuSFnJuw3t
OLLPjJ9ArjEr9vLsNJFz8UhOXeWzWf9wy22+TlVPcstgsqvYr0PHoFgIxFhqcKNLIqsb+ufpHkVG
zrmsu8149bWXF/e+Vt/gADwEMpzfjKI4e3oYf2R2dOtdBzWHb3XGTJu4+IgJDv7PwY1hnAdQZ8Jp
Hc9q2PUxHfwJy8AcMkT1rDIi/8l7swdVf0zNiyarKc0FGCzpUC0NigRJG+w6YtS4CIwVXneyrnuL
2jBHsGXjRdmYIZkLduT/SGaJjrolQwIb/Soo5vx20khESVrzHvQiAYei6b6bw7Etm2sr1L1TRVhX
6yA5Ni5wz6x6okfF4Cpd3ALZvEMZ91XFVzlG4WNem7TRI7WJGOpzZ7Cy6Sr+aqV1cFY+asq2tbsd
p2xyqQNEJUlRPODuxvggGvTFzQKdrO4HZKPSs/vvbusObCVe/ViGJUxmssdVfu9MXUtkxbwlkiE/
xZHpoxVA2DVVZYADxsQUxfcILLs8Bi49WGv64dnpTR7EcFwH+dOqwiVXN4TnUziE5/FBeZ2tLp1r
mkeWwm4vUVg84PmizsXT9EMFB3M2ysPMCXejg7k7B6HCMdOZ11oh1caneBy149xYXbGfiqG67UN7
vnZOF+4TC7LUSLvt1nXElxa5NPLlJr8NqiVLY/F49rWA1pN25ltjzdEuSix90suY4vMhoyY8JS9D
2Ja3OQGBt1kdkWVY0l397a808vdNKyfSVYC2y3m4wl99DSc8Xhk2exZU6z4msG1jez16qiqCV21U
i03EA0QTtmvfUJr1bky2amzrdeI77bHVzavWc3ITqOUzL+ncyMSUN1ViPKnO8rb0AfJtG/40tbNs
kdMz4yA4KjNm+F6illaMgzufcRNH1nLVlAki13Q+NaHy72Dw7+x0OEXhlFzdh8FJkBABU8YN3iGQ
8EYyyUgbwQEO9dDIOBJbkl5SiWmmYDE+GFnubl2fJK/f+Ryvv2UZ/x/Me9ciytvmv/9LLanKf4g4
NqXCz2hhG7Q05sFfIo670E+jso0ArVsQh925sUiZENDLW+8LH9eCt46g79owbujbbB05NeziTP7n
HFMKRynE7OkUEenixs89YBL2+RR+dhIZB+QrWUYeYpaQOWT/3Qplkze4LmqdboKyOTjQP04TR3gU
A6nz2JI8jvejM892gg6/MC1BI0EQidWibbFK/y3N7eG28ar4aHX2pfTn4PZfD26WN4c06B5hazHX
kpyTehRw2JDx/85dU25LYd53moDGv/4Ypfrzx+jaJvMuqV2bj1L+0Xc5hBgiZqsNDu2gP8o+MN9A
t4A6sGN3henGocPRR6/zazk1aH50am9o49v3qB0VchCAwZ1M7Xvmr80F5uAOzQIGFplhf6HZ/cCN
ixmn049iaoxj4tUr9CXBdUxi0nujtNkCdfwOkb05IQ4Ov5AbQbBbGL6ndYqmaJyzZ4J68g2cNRqn
MtRr5J/+HSkiR3ecqjOS0Gtr4dOTTXVsmTtzPmvMZ9zmzeqvPycb2+2vl5tnuxwBLQebrNaLf/X7
1/uIbvR//5f5f3N4O0WILuDQWf5mzDN4hz6owqHg7cbWxFFSxWsUR+25F0hZw34HlVWAEeyiI+3h
Oz/3xE3IhEJPaX34NLDFwLMOoOm8bca8cf2hyiy4uNtqnKenbIzuRpGNGz9By2j42ZsRx/2DMcgz
Gp6/fm/8u//2zTm8QQe5sCl/STBf8vQ6cpqRvTtpekReSvt0NxR29B5CxNnIoKi4lfgimF7JnV01
46okAOebW5nsXQWH4DotDzJW6TZ3GbYyP+1J6evEU+2pYaPrjFY3lxUYtALxChPbS2AT+PmvPyUq
vINn295N5HkAxEna7z1LpCOm/MVpfXD5e8Q/4wlXrnk3F02+CQKh3/wyO2aSaVw+imfRxm9wUaIn
TjfdPsUBc5DkAd+nCMFXaJEQYg4TAOfAeKHr4zxglUjAbERyW1NzrIvCM9cVc5PDlDpHx96Y2NLO
VnitXWvGvG+6D2x6gH2ZEAxVGt6UHrQVilkWBB8vZR2P/rmp8pceDPuPnmEXIbvvRTdNaNyRglrq
vu3RMSRagftRrXwo6eXvy2xcQv9GvmX4jCA/kfPprndeq7G4mPWsfrC0Huh++mfHGTHURr6/ajs3
eIx9mW47k8QNbHY4LmAKYbqEPIPJMA537Nv1bjawqJAfMpcNaZIhwvHmyL2Lf3fw2hsrxuUie7aj
oS5fc+140CimJ7RY8hSHKju0dj3tVfsZg2dplFWtvYUCihS2MN/++iq0/7wSKa1NpW3PEkKbv95h
DHgiw8aTe/BomB4E0mWb1uat7l/S3rpGpJciiaydLc1EC6hsQgZmlAQHJPRU/O7Qbutl5hgJ61um
6PNKZnd7gmG/uGJSTHonQLYe9g6rwSnQLar6uYWh0pKLlU30IJva3dqFR//eD98QtiHaoDu6ltl8
K1qembqDOmTMKv/D2172qT/uY6gpcL05NnB4U5i/LCyGqoy5s3R4mHVxATJpXawpCtYEVUV3RBic
sxyUfR7kj4XlIZPvRfdIRQOZDdoRCcLdtZF4LHsoVe2kglvDh/hNs9JGJoNnuexRfwdZj3JwEULO
41cT99/KNnAABnH8xE1UbjxmYknd3Dl2eLIKdaAdnezS0Wc+rSsyxa1M7Sq1b5h/bcgg/k8fgen8
+auHSCCV5+D3oPtowhn4/eKqe1HiCK7g0Vplf5nSwL3tapt5mfXq6Lb9MgdOeKqC6LuWaDdkRPBq
5G9qHYw7RwsachB639Lk0vbmQ0pkBpGJlv2Y6QACIXEU7pL2pqq6f/GiNx+ZwrUf+m/VKMTBqiZ8
bvAqn+1Yb1CkcKc1SyDcVFxa20e+zxg7LNLnnMHbZY7qFyOA0hH5BBE0Rt09ePrk+3n52NER2lTZ
WB66rrimpQC6ywj5Zgymd1c0PTLTbNeUE+pw5Tw3U6wurSXlhfXyNZWR2DiWyWXaRu09+iH7BtbA
nQVbktIwwx4yGLcdrqL1HEhFfPxcXhpGNRsSP24/tSWs2ccmpeTvxegiD6lmWHHmvduVxbmr6nvb
bt2bEUHUfUYxWHozimP0kntmrWejAP1ntnm0dzuFm2ImFGn2zq2oGBUMImLJc78oE8q54ZAsELaB
3A4GglRsikEJJ7zUpXtjqcZAtIT8ZURatqP/8aEnT2xxU0NVJCVyPXSpfwV2TCZ1le7jPq23pYuS
uAFgSmg7xnkBcpQUFI34jpjuXUR63ZXUqwOSU+R7EXW5P9PsVmYA1Scc4jOabnjWJFivVEjatlmZ
1l4SrV6nzxyuOP+ldPRIM9jHzTdllnS+5gkp19y/CW03+zlEhIIzkrMfUVBIkCAp9GS+87TwZ5Va
V3SbtyaSrcuQ0RyVOExdhDmrirLrugCct45W9nacaLhEk5kwWs/RAmrUFlMkHvGZF1/ScITx6PCT
oe9wVp/dZ5RiK1tT96EwdW6ybmLAUwJN/OuVxbS8Py8t2tLSMV1pSseTvxyRQ9OgMdRrY880dYTf
G5uXVPv+GkU3ecmz/Ogpou9hRPkb8hjTballTkKJ+d7nOoCesIRqxHAlCo8siMawwmPnsa1lofeo
PDc61CALdr0ezINtOy9tLtZjOWW3CgrWBfYg0r2qb1Z2mLZ3RCKRDeUWFHjXMUzC6zLu+8KBFG+F
aWkArah+fYbzrrDivdu3pFO0PT8X0E4ZdU7KFo2OW6dA/NCroSP2QqhbJTPG5oUJvd8rvjI2p1Pt
FrddGJao+7keI2XqOyttCapxomYXDgCNJhPrdja1L5Du9XVIoq2N22zx6YGIPGVG13zXU3OMPNS3
pnG1rG+0L3qCRJiWF/Fu5hBxpznhspMMwwF4CPoTJ96AHu23pA03KCUXUHnmzwfbCa5tHiO5oQRj
NDcd4V6ozacPXumz7dDWS/0S+Bsdm1XqDN4zNtrbZKqgU0hwZEAXOHjbp1B52AFbXR2wz4c4Ezx7
K7FhE8qQ22QwczRHmHSDDnNtGiWHDYxedYoyZsCadHbyQOyQsS+itkUJgbgavYt6jHHe0Plys03v
o8WMk2I+eG5S3UXoQWawFVsZYMZDJQnFLfvuQedeEcy1MmvfOlsar+LnFft3kM71t13vF67PL3/9
34n5EWh5f3dz/wnzc/u1ntKv+ccfAD+//dC/AD+CqkRAkYPkYyOk/CfgR3t/I4iXPFmlhHZNi833
H3wf72+cqU1Tu5ZrO5SAFD3/4Pvov7k0HJaOgJZaaPE/4vuYvJs/HnIE7iAhXEGYND4n+UuVmYsu
rrMwmQ/l3A2brkdn38nmNGm6ShMQ2QLpL1oiX60/c+H6ESh1mqAdosKgw+58eGF2A3QflbqOt7/7
KP9+0f2+k7AQlX59cZrllpkxb9OVzi/LJKV72ALamg5Gg39XS7myezNfq3a4TC3JGjKrwVjqvczo
5WYESJSO/Z/qy+Vb+PVFuB7fhpSchEzrs0T7XX3ZqgZRjWIcP7VVtBc9sz0G6ynDYD4U8IQl+cxZ
YN8RvfTjWwzzdqt6G9Dqi0h4iak/rKjxHwq2QyTddL0xmYKXTN/T9l0apb8G4sJqHuIb+etPz1Lq
zy+dQ5vlgSCjG8MX/MsJtusmN+onRC/K1vCru5dep+XWsu1D6rOQxCPLoZtFZ/B2S9u7VptFeunM
b5HgXbZGeh3GZVqyfNZz0pMeH9fMB9Hk8+8dEgV60x6yp94Ujygn61PkobLp/Tc+JJuAuPasc/6Z
Noy+tF4/0DkBXjdWyR5HP2PzzprWVsVuFbl4cuaDSdDVChU86ho7Ri9VIBPDqQR1rrwnjMCiajMT
GBxy44fxsJ20gRYLfhJRVhgT5NrNk9uR4F9fIHpnW0vXZg9hGLbimsDrfgP84ii78gGHzdUYg5Kg
O56TZg7fTN5syXF21zqyqId580StIXtPy3eNEZvxULVB67oHzk5I3ExQvPLICezCCm748kkuz66Z
KTnxFRUOeq8Zh3rMiRTEZK3WDZqOtZkEZ2QoW9MQHthAh6omfQ1yDdUn5BCW+pIjnhX8pMqKjwOn
wRUjyXBPk/09GORrwYiXIEsuFt9iogx2TKDbhl/pxeX7sJiAmMJpp/yeCtA/dIkSAp4DbxWqCz+O
cEwqfMZQ5TeazQ0qAjJu4u9QezxjJa1wnBoH38N7Lgv7RsdU4NSm18oJkZhD01y5jMVyb05RXTHA
bd5N5CihiwvKWCEPnvbtUDKHHNw1EETU45yOaVgSzqoNl0vJ5/fCGJ98tCSfd+kSLWeAtCQUHelt
+g7L87GSWGlcPbzgeHsnROkOHBL+h+S9hqdpV7Ze+5n32C0c3CokAUtDrqwJRZ8AkIMb556kQT70
dKMbiFLMql7QD75//h/Uj9C5wX+MSj6wiy/84IwpPJSHJpmtbQKbqw/7mhgPo17lQ/MkRTNs4NRz
KEy2kMLSXZ/3qLpyTH0Jmt+Kz06X3NYVR1JdBjdjnD6hoefUq0jT6bC0OK5HVkMd7RIX7pkF/1Dj
UR0MWtZENK3riExEohvvfJMLEZzuajAdUtUlqhUmE0cGiCPERHJ1eozln+8AqTA2qnx6kJiZ1oHH
lRrXihuzZ2CzfO8zWQuD0x9kPTDIHB6HOcPDjzYFBg+vJYEk0eR7E8INpqQmuR8q8OfjZjRCfcw5
KW18p97RUxPwMssrwz2LgaO78ZR/20f8hsmVdP1Ac3WgYsgH1MHWm+kra0pZspkW/tEww0rHHmoJ
PHRj2FOcMdpsRp4fbLsJNpSlFRK7yiUFwUBAyogzVqY6WYP9DWNftIjYsNhmxVNdO2tWjh9BB539
N8/rMECaUs26NBQ+kZlZMArBbewDQCyQtq8iLx8IisyeEGUTJZzyg1k+HWqizjZV4/GVuswTP5fx
QsD/bDIr2QmJYrUlzws8A+4SAhewFW10GKD5WRa/Cg8OGGXrEhjP+Gq+dwrNb4rhu66QLf8/ws5s
OW4k27JfBDMAjvE15olkkAxSYrzARErEPDhm4Ot7OVRtWbfK+vZDZiopMhgD4H78nL3Xro21i4fZ
9rt3DpuSO4WwtOWzqTquj9LP7hOiiY3m7UuR7GWDq7vquEkGfDIrFPhUxw6IAGS6D7phfdbMC5Ui
2tx63DuMsIBkk+u1SZ4o6eGlKOmulXJrL58IxlgdJ1O0BTX/xx6jl3pkjZiYLXkWz3rMsKTHB8+o
CNhRoeZFMBPvSrLKmPHo0ZDu8zzAM8FnhOnoe8F0uq3DddzyplRlThpIvRnLt3mIflv4ZuchvROs
Vm2XX0SVwh09nuwOCa7kYt9nevzeePKJObq9Xi4T9gYT/2z4MptNTKA6t0ZP7IPh/0qGCHBx+HO5
RGY4AOtMD7+bEtA98ZLwsvHNGqgf3fglGniGblWAUsfhOBjpt6mzAVUNmwcAOXQNZsotbmRPtg01
vI/tbRNCeBnVB0hBz/PdpCCG4KgBHkZvuSLWicRiHFb5tGkN8ysUuo4kNmLAwLUvgpyFAGsar4E3
1EMFgVqC3OLBwu5ojOwKwXG5MAGrcaWF6TezeH2jRQWKrjHFIdB8tnFQEbpZb2TfvS5XkfBZVqxw
/iWi9Amk19YN2CV0k49TKlN3o3AnnGcvk4nguCP7SLEuVgQP6SwlXNuIcHP02uXdzJCzjGG6q3vn
o+Cj800WlVwt0WVN6GjuGIDHihP5JR7Pgb+rcpJSQ/mFw9VfyyTDRRk3wYmUcC9nKZ4zEMI+76nW
qgfq6ZYX8bujfvOEjgRy0FMuinvFtopeeFopWHOv86nYuUZuMUNy9gaWZB12JYs897uPUaLNGGeF
IftOQtaBQWyxYRUgWpPktxXwPX0l35RBJvBEvXa7tNpKVJyr1iRvmK3PiaoNAZgqzZy5JnDszbJj
GxaLHbKrP0nU7Bpb2dxgH61taApWYL+BvHJIfMnvSx2gjVz3o842yWfCPN1kvS+IuFPxZi5kajH+
aCWbSpJy6p2a9Bv50kdludfcJiUExNBUAsY3WF3mJP0uxptZloTOSTyXIxfX5CK0xJvXY3ndstWy
DTr7PBwDwkpYyMw5Pxb6tMZzynvAeybQY/cxYCZVemjVFskhp02NXWjWKaRl7X0hUoQatv7XbcF7
Gpsms0YU/7T92U+XEsSIkWxJKK+gSfg6l0ULTwRtC7zGBBBasHdMAW6e2zwcpAqIe4etMXJDI794
FGmxjSulMVckO3e0Ob/78mDBkURfBXe55kJSkU0lZPDATh9q8ThJ7TeHkp67k1ulC9p0n3nmGc8w
96A1/ggzWA+VWlYX/hP8CiLuy+ruh6x2UvCD5iNhiET64o9d3oum09NNlRNsWxpBstZIxQlz6ith
8xSS8RSNrsrt4JY1MUEjCJZr1E2E5IU8mOVOv5lNdyvHYiGF/oP03IMJTrDVH99Kc/g8mEQX23Cg
St21PqOFNI1s3IaW9l4O2DoVs8X2uX7KWCNWzf/mvIHPGgRHzRY8FeZPgBoA8XJkEOFzEzWwQXR6
77Oq40er2eVtduNgP+/ExIssQBRFqKMbk1WZkbCjVJy7drIOfs77mTKsXWHyUjyY8KlEdrgycy4Y
CGhfTde9mBL4vIy5zYXL+5rYPxRDoBfzo9l9NGphTxLjHHvITayxm/bd8M4YCiJV/w1ekJJWMcHE
SNqzx5qEge2ppdAjvzH69tTvz3uEKSgfHR2AaObk167O7klSXCvtM1PeYjPwn8pk2UfLKyAN/eBC
07ac9I55z9sUyEfwF7REIGMsSErdRGRLrBF+ER2vwi40uFYbkevwiikR01Jla7D69AjxG22DbHrr
zPJXPodbbsoHmBZcRqqeK8f8upRBsfmRAVheL4txYni3pQZZFnFYo8xnEv0ZNxY/lhrUPWl9N8Ng
qz7Krmve/DpnhzO4RUTh3ao8vtIruycVpxpz37vj4xi9CYK6w5kyww/ZnXO9iEFQpF9L7es6rYlL
kD1ckLPbU4NXliwBseCOwMf2jciNu5uCO2vSDwwabNo9JaSjB6e4i79jI70DI2G9dPJnGaiUQVB7
1smY6ituuB0zJ/Y/VImwIRtGXyn6Z1Wizmr5nxnghxJHOPsR1YYHQ8o1PghF4GhR94eose9pzkZq
Tc5r5qfPaLxh+8XZHe82WVL1WsBfsxpjTZTArYv92wh3gomDc2b+cF92x1nj4Go63SOhwCdJCc6B
AkloYl8tK7vHDVVN6c6/KVA2rqriszy4mSEvWb32cYgufthfyQTgE82BdIegT7wy+aZK5BjCvmdb
StrICzLUFuCn5YXOB0WAvNQ4YUZV/Iex/css/nQxi8RcOueCZm66r7T0z3LtA9mGlhMozqv6jizG
LoSpq++oYoquec1l/eAWan9JsUUW8U9VLyCUvWUIuXg3qIeFQ1amem+8YX6INXib9th/lu09ZVKA
W0Yt49EziG8i+JJw3pEZfGWGyLwquwwRa4/sijstRJB6dDxjUbn7JvbLXdV86cHKmGKDxTr5Vkek
DT0VFrRXHLzN3+tY7cPSsg76xNPKodTmZEz0AxZR4xlHM+74hBJpMrs/lJp3y3G6XdOLHQzg71aA
Qe570PK1OucOEa6TEDo5R75TrI0vxMxax6G9VHoeP6DUPNNPpBAsvZ10Zu2gafJDxPZbqyPK9P1H
N2Pa4XB/lQacnMzJfhdEoewTrtzdU6qzxMj+Fs8Otp9o6PcWKXi8M7o6pcQloqIACM2wAemzHWcf
cr6r8CTB2vH9dLMUlaoHYDQc10tCqtYqB2U5dCrlMI1oyjwKQqOK31M7+OmW06UTtPk9jdLCdII3
hw0S0adGuGfKJjkHpF/kOGCkJdalZG5PP/XSVWB29AADjYRCcYhC8VRk/ndPpPsqJawiSe1053+a
JWppzHbUS2Gww+VEnFFXXNisL6FHJdbMGWQtpDYgL7jZbYf8N/RWvDPTL73mQ1LXuQu6GaONC06H
uF8vb1+5GcvT3yGOW5G6N2bYDUCtJCs8mEyvRgaDG7Ak9F4BIZ1QZtSn4YpHrdS3fe4ZO19zHh2l
xv/nX5Uy+ujFiLB/MGdjVYXQBhajrE7YlZW7ZL3GRUSuQ/8mlDd5eRKBSbFyqNXPLl/sAqXicY14
a441Jt4+fpJ96Ox0MuZPvVIrujaNekb5MLDniQHtYpBf/sWgk0AsL0J/LovT8q+/3+Llg0/KvfIH
LF/Vmogf1BElamGAkF6STfnPzyx/+ueb//mLnjQ9BlP8a/na8r/Ln/75mr888j9f/Od7/p9f+49H
jZn3wm6sp3+9vHx5kb2NwHb1z+9Znl7jkr7RMob7+xfL3wbkpUTJVNI11OrmvDx42vpW/u9viv+7
REF6FKWcTgYerUg4WgovEUbe1qgBBKxrqAknAZ2lOafKFrH8P2q9Z0zPchcYeXHyg8bcg/rdL5Zy
PbozAW53vJe4IjqQfGNDvC158s6pA+Jb0DJonRPP2z4tX1z+JdE0bEQISMgOkZjTBYMOE+BybRpE
1WGWeKflTyyn7imu9DVsAIJLDYSHZFLuyonUY62uzJPyDp6wvz+b5EvtNIcTZlPLr5T9two4cBzh
mgIe7jh9Ict3mPltjSzHMq0ne+5bXqDOUSQnTwvmX3Eo/f4QINHbOwU0x9iCjgjr5i3THP93N22T
iRyNmiTaMAFvFsKhMswq39pODtsI4XVfcpTHZkiuracH6V6aePGCQNUgWrXziUZpo0e7CWimFERm
8EaeuFcFN31MAYFBln7iLUn756ovXRy4BZyGDKNo7T8Gerl1Y2bo4WkAQ0UieZewoDFPaYwZoJ6n
4ZmOHlJnuMR4lch7IeA9SK+VsBxy2fDkt/3MkQYCqwkzdN3ZM6KrIHwadWZjXXhFx9gQ29QdUAi8
dkhqz0OGNqCTXrETwvtjTtaXV7jEXEjNpe+U//abDpWNbL9g3fQjURE4dy0qxGoPc+FqJ91jU6GR
LQEOQwbhuOKw8Eo0OjgpvCNjgoeiHTY9bApwUsO4GbrfmQH0ADOEYE7GFA+M6hbaSk0T0jt5RNiU
gZHhoB0I20G6UxOO9zTmrmSppgIkefiACBJAXGWkh3zBkEOitT1sGF3pFhuzjtCEOw5FS2qddRsg
P4G4MWqvDt9Jg7h9IEujxfxJss1PM+rZoHtRMScIV7HXMBH3BenwoUXPN58e+1wzDm4yYWSTpE6q
0BiLCDMbqKqUQLvJ/j37fgusi7SRIyPoTVMhPaZ7u4JCeDcwZ9GBQZDuv5oxbeiB+tgceoO+7XCp
WuFtSRPTV0bBJE6gBM0dDpmQwH/zDDivGAEMegSDIGA3Rc88UsYBAr4h8hCn7lHEnVJfR5AR1S1P
A0pTnB7nMG5viW+Wj+nsXvp2A+mbCj8tf9GPI3jZgrGpt/bRl+5GKI8FcsAvjoYH9Mh3i61xn1KJ
EfpM5maQgt9M6SEmNb8Kux3t1GgXhcaZwaj32NO75gIi17jWJW9hvDP1/mBjSHUH3H5202IFsI27
ZytJV2g96UOwKxoQ1UZj4M4Sw7vTRlfaCG9OgEpAsFg4kbyWjv+QG+4NJUSJLwcgrRE/Ndow3TS4
9Rxcaak4RN5q5Q+AStEaZ8u1akDhQw0hj7kiuQf+y7HwJQ7I5GAMuBjmSXSkOzqPbkuATIoNCegr
8ulwBIUqPmkNfeK5eugNcQYcx8UAX/zRihKMTyFzEkMlG4fV3muCC1murDPxuCpG7Rms0S+jq2jI
NiGXbUDTxngsxhAPHXENKl95XsF9Zmvu+0Mt3R/T6GZPpu3tVHeucOaGeCH5J/eJWlWHjtmcgKnS
RcjncRv4sVwlMzKtOXCutajqg+wUeTG6tVX+4CcwJadO9R5942no+4cpGRDos3ALSJf4xWdu1AyI
T+IdvSbczghpgX8Rzt3hGmsItJnpLRwju9kHqa5fiiyJHsxhOiaEKx7bPL0OIOFZOw1AdQ6Q32fR
W/Yr+XUFSv9+h7XkqreQSrsww9w9Oejw7TcMEl7A6aVs+q3WwRE0h/dp8q9Uchu/dxzG6DapUt5+
jptfwfxg58mN0Og9S90tHgbiKOn9lcEPl+EekQfmj7an3wveu3XEye/LE7iUtegBodkUJGkZ4psV
8rXCqlAxCgqmQxtj02RUkAScEXNmfVEMdbzqbwSaYM9yr3rAESdlE/Ps8Tlroi/8p9s4IMkCsJfX
4U2mipew0CQILDiWa+nhb5HUKlb3lUQjvQlZmiA0/Esn7U9L9TI0Ooy01pmUaBs0I0zJHpWKuCqr
W+sYd+J5n5htOaumPQY9FmgmhLa6pI0w2RF+oQErJhhea4LNQEZw3SOYr0p2Szj42XZ0tSsCvCfP
Eg+RTG+TxrLhl7Cl+o3Vm5+RSRlsyvqA3fQdpOYzjNNdSEqTLUK4LI4Nr8+gLG8ihKCNPKewJNyq
O1g9yea853ldHuLZ/GmM1dXIwosJEcEEgYwEh0b7XIIVJrozzvJnV88udUitBu0AVhuaDbmaDUUG
jWhTWSo8MHNfBGeuVc99SaAkBqBxm9T1u6aQ8/QjSFp9Vx+NeqjYxTLFyubRGTPrh8T7aREPz4md
pKC6/wg854sw6BsABp8MinF03zI+jm4kxJd7aJhh9BtvdhB92o2D2gAibGYz8YJVZGTuMZydU4V4
wQclYaTQLR1reKAHj/VJeT8NHqiFcHwfp77cCFqnmSe3KRgaawx/0U95mV6mMOPMCGxmQ8cTDrVK
hoZSOvsvWs6EgmWpVVQLjqqYSgoYubzxU8bKBh+l8fJfxRye2hLEwHjIGiI+Ewk+gkB2EWkYt+iK
JXSWLA8H5mwYUMyn7EFo9r5+aEfzMuC1xymgVytDpi+jPf2hJ/aDUmUjq+qrjs9ewmVYsF2BF/eO
U2mkWys/j3l+GDNMpX5znmcJ4chIyc5MveeJBoc72BEn7OHQ1ZbY4iSQ68xwr9aE4qbjKElTNL8E
eDfojpDoS3vN8Gt4mFslF24Tz90W2SN1dbiZnGbGuRvc5Sj/VECvnFYlaxmhA8FoK2EknsdJJxah
YDUoUD06xJm33vjZpPLTadj1C4uLUE8Zsdo0latLboxbgy63F+FOLt3L2AzfUY/ZuyCJtLFNuA4F
jJLUDj8GjWttgLka4LiCdIw6RQPnlXs2uakdbobOjcjucuRRc5M3MXE+krky6VkcLyJSXrWRIxUp
Qe/WIFC1GHSOE+2FDvezo4ENTTI2eqxDCBZTPnnIzEZivEwUSarzApcIkH8fcBxER15O3XBINCJl
xtTas/p9GUbwbocanu6q/+gKge0hh4pRj929ZIAajXyk8bUs5w99xCDbFuzp1dRfrCHfw2dm8GiR
VFP+QMLIhC3Jf3Q+jdNUOPYOUi04DtptbK5gOwXX/NB9TBFxCTo2bRcr2XpG+LAuYu0tzCzek0y+
aWBdnDh6y/V2g8xrRLFVo58funNi2vvBMdGtmk9pQN/E1cOKEV4MrY0ztDX3375PXwUu1ADIwYtu
Es3jkHtvFj05kX5aM/U1tZ7j0pWacs7CaR6DMpT7AaaDZVYfffeEfdj2jE85M3nlH/gVK+p1oPlQ
BWvc83b/qjN9X3nVsDPglTLjpSsmEY3lNrpLYa3wf23Vj3ns3ea//o7oGGLTGU1mtNHxGHQe/Eou
EJ1f4fDw6tFikm9kZWAU+lX35In+60fNqGI1QiyivsVndjUCouDXlbZ/UA/RkQ2fIm+bXKyGPByV
vPpfUxQYuN/m+aoeN5TTyuS/6psDfkcXee4qMMBTqGc1iuJ9Jtw3Tm9eualLGnP0zvwi3RlsSFXk
bCr+LDR89urP6u/4p8LXQFLxXmA4W75OkYo5c1snNCz0z+FQl9oKhuzy34rxLqcK5Dj7WuNihIvm
8/PqWyqCX9Sf1e3o8/gJ0OS6bw6ihDd3Nq0n1qE1VGlkovq3+uVFCza64hEw7jxXCaGUgtBBfsJI
zgi11n3u08IpuHGgoJB1xJfU71P+rAhkp3qudiOz7ZwHdxH7B/XLq7rbVuoFMLgW6XhkljySrqwe
Tj0v9Ws19XIUJEi9dh4DbXDIaUv9dOTpT7jPtgYgMvXXgIDW6u1RL0+9hf/3pfo8KxMpXEjfTM4c
JgQVHIO1crS2rN87mXC18bWGCdjkEgnEn9X3lMz7dedT59hilbQ4+Fa49Mu3x3C/CBNaBzxcCgrI
M9u1QR+LDgUWz536EkxTYL0gjvgWvEObueOEotfstNmXeigd5Vxu8GxouhOE8zmUSn/KFcX3+OVj
Nj+p71DPqSj/gIv715MK+aJ6wiACj+pX8SsecO+zUs9weYho4Neph3OG7sDDCMWsTKYXMvyGCNY+
YTtOAaG2/qmXDLEwUFxHk8ZijZy9FUz1CLaH0wrNtjeZdIQi/kY+fxPcVcmgGatZc6p9FOoa2/10
XQb4VZt8s93etJHLNbflbo7yW5iYsPNzHQsL4sUBeqiT4DVt6UXrBZeiF7UPSRCMe+QI35XfoABl
mj2T0qwAsStnsLGr1AbykOQiw1+g5gc2G/OZ08KnSoJl4O4+LTIIS3Kh9vkjmyTNMjUUseTNKrGN
mDmUm7qZSg7yTXEs5kNk5tFRhMUrsIdbMHuodcAnSmoc2g3ZqSn7Z/VP7ktzWymZmJKCNYiGTBVe
2u8gbDPBYhNZD1H0rWNH2cXul+aj+azt6QfekZ5JDS1qPVbWNSo2WyA3ELX7JubkQxQuWRxwzDIO
DGhfGRTeJ7t9TUPqodmmye7g/N8ImFoERnKM04/uWNhHbI01lg/EmACdIPRV1J5eqN+WdjfQMr5T
5VZpmxraJcExzKrUBIaGHYY5SL1mLA4T3oWDX5fQpipWP0FTeMqna9vBTU4ysDAZha2jRmZ6i4Ki
KcD91zGmqZDToznw/Is/pVcyrBXZB/qJra4h7HUY7h+H2jjoOQMkM9aBpARb2VY/isogDs9KCd+s
4lUtwEcZDFparyvXVqe/VsRqbxim3YOyo3stC4+sCMk9F8QHiTVjtQwnqZ0PBQrZVQEIgFhvCvA2
EPs5aJnEZmzDPk0VoA974ZTFzhx7qFuZdaxq/VyD9uCvyPUY1DDTNsvL0sLPjnnJ01yUVyVSsZVe
EQ7BfR2PUK30gF62ocbQg4HuLStfQ4wM3KiMIj2XcOuucLDE+vbWGoNul3OSmTCt7YuGoV+RVw0V
FnPnTl3ylUaqwzzYyc6WF2eyBQBRPlXMQeQcUDdqmIYAawwPLtUSYxX7SXdPfqm9z8H4BRPe2MY+
6UzqV8sR/YWTaqDVTDBwIPuKo059TfISwaQEcSQAax9/cxRU50rFHeBmReam5GBF8ZDM8bBpQu+c
w/6k9+W8Z6MHTm+gcdqRRNX71C1z/BSAM94jLid8PLEBJFFRoQi7wfrGic4ancS7dtSMRcmwL2x5
ywtazdEAO8+cgpOwzGwz9McMFO4m/mEHJVBxuhtYiXADk8i2H8YvKs5yOyWTuUfTcG6haAWj+VM3
GE5EA2ZcW4WQjXO664biKqLyi3l3tEJ54xMiVJ26QF67JroYTvLtZQ++T2kks9paTxpdZ3UvBB3X
tpaPb2hdIFQ5rAFGCgu05xBh6O3FN45GSJ8Q3i+vpCDsQkn6+mWcqgaKi0oqL3k+FHnrZo7vziAe
yIN6cTMkIngXEUokVIMNl1LCNuRHkO3U9NhyQEYxgjonWXzqoAGqcdEyNKgz5nKUH3fihxn+KuWC
+j/dKq/2bL+Afdwz7GFwww2ML/cRGso7WWEPSaHtdUaOaY+a3QGcYYwKNszMZ+jSXeAyEcBNQMz9
Lg2uo97RwCWMBQII3QNBVaZ+ycAkugiMH1lV3huSSNIIHZBSebF1UD0yLIPUSHeIGzh3uMwyL9sF
uf5Hzc8WYc7csw7zS89EdEP9tBICyYka4uNxwQ5tvBizBwfMZWY/hvTfRO+dZZKSXZVfRcW1UPjR
hzZE4L0YapswFnYZ2QU0dTGMdfrGDtjw29nvLk2rrIjjjyhsPiLVBrJ7lDxxhFXEUxoZRCg3Y6ZH
VPAK67EaOZOIlABfXA5E4M07jF2/EYiRV5ZAE4NQuddCwpqpwL2NUw8HfCF4hyVxDbnm7SrbvFhp
/zIz+qZ1yAXi9BzWiW5mEh8UlBF5vSWFvNl6pXitcNSeGLJt4rIbV46B0qPEhggY1noSpX1PHPOr
6ppPPWGGLGZqgIIsqLjnI/Cx1MuQqAT375hRov6P4EQjquuHDZqeFvZ9jWTeUzotNWbqak4PVgeB
jZlUznCuDhuIdf4+sXnnapeZttt+F4l3+yueGppfRfWtDc9xeSys7gwsEV2sGvllsfMwm8ZJV7LO
Rsks0sjdEC1K36QCvq43NaKRsLiriZ2jhuwjHKbtNMXfaijoeNV7Yw6vQH1o1nDe6CeuXhrBOJMq
55nrhshLTF2aReGqZmcdKpGq9H/Ww/xzGFmAyoTZp/QjFmGjCjd9luz/d12wUJ6t/+Fr0w0HwI+J
tBpnMbpz/v7fBM21yY2GBrY9LKHeE1EVDEWZ/ELkLDDQgm1DHHrIG9qIFuHxCYGqi3Yh6XiTCo2p
u5JH6S0L38jGrrRKMuZqKIn+0JSS0cW/pth8x+X/7GBUl3t25z2RJzAfezNqnYdJcMLRwRFkHec3
3Dk0tGjjSUjHHEBf5pD37X9/4fZ/y8n/vmzh2gav3f8PMxsyrjKvEuBuHNMOGQvHOBsPvot4VGNr
hl30kFbf5USaDY4vmwBEQ+BoUpqLMuGG4CSHKoBypUR/NymZD8wplrg0+aYI+SUbVYDNPt5bnH29
t+ts3r1lF6XBhm+bZLSMbQ1zyGtfB9wISJADLf5WZVOkrlMiZ+n7Cz6Pv1p7JXAgFwrBr5yuVFkf
Q82KrVa43AFuh7Ty6OkyBoN+rv7IeH6qtcz6/7xp4r+sSlwtvFBTOB42QP8/3zTP9VK31wS8gFgg
gKuC28yM0lUl0TLLHevX1mQstogpF3kEU5djadGOU1sLB5aLW/oOaxDZHoUGX9ncLeKYeaD0mmcW
D9eZSo5x2Tlt8TT3WHLXkR490yb9+Ktms8RbbzLHnTkiKXFDOEAbTuvnth/ZVKMjKLmQeMiVugP/
92vG/e9rRtgsGrgwPJSM/2VBCDuZmj6GuoOuN+YuJgI28EICWdgmci1kvtXHKLdZK3BH0RP04vMi
0tMEH2VMWBLBnlwoxEs+2dV8EdLFykq6IgTAOO+PTYXEcikYRjk9jygNSrWphFZ+nzzemcL3b0VG
gqGLfY6YXI5YjXYO8oEZkU/+uCpc7SRCMsexAmtjSCREs4XZcxpDmB9hMqLwyMYDyKBDMk+LDikZ
LHmym+roeBJtodrbrMjw93ZsERDI6/LCvoJLwhhI0D6KOYKDmEL9md71AO1ROL2lSBNmt3HwA7C7
Mq4igctOJXpyPnEz8TfouGmAWXC0be2vFel/BI7/uynE1N3/XsBcYWJaEbrnA6DS/8MWYneaqICX
1YeEQMNNT7G6b71k3JgWmp1ieHRmBxgYYNdNIcHtEBoDVyv6Zk+uOoTNMBXeJnXxVUpnVcjiHPk5
GKjQIdGWH9Li4kdtcvgvmF/9XZQa44hredX0kvhVw/ylD/NvNw7xj3a7oYlvpp99Q/1G7aG90vhg
Q61NZiioytKavMKmdEku6O7ElOE/lAGfh/MhlY7TCugNaX0Ub6Mp2+au9ha00QwiuRuefHfckht9
Jmha36W9ufHqwj4XxmCfbeSuaSryQ82YBPhBd+nz8RT4fc1XCuMYDKTb5/KpoVd3EGMGepkCIaCI
0VGTo53dVFDF7UzPtyxtmDfKu9Lgu9Kh2cmCp5Rhi5xNtCjQbfFbrfh1Ro2kijSnzr4zP9y1sD1W
tkUVuCiplr83KeRErT3rffhd5NjdEjLjzOb3UlCGeXV1NCaYddGFq8VnoYRbtWvf5qC+qHNxCKXH
TeojfL03Vsq7OppyihbQS+gNYVj8Ofj2z0CvNqndIentcdbOfr2nDXmRMxUXzPSBozHg9Ln8UMIg
Kn7CayPKNDv9tvrxWeb52dQjR3EB+nUsqMJn/zc5ou9hDftYKVXb6FcZdp+aqR5LoaR9i9QoLBHQ
R6D0Wdq2T7lSZnBAK70jtiLlJEr06aV23FuqoeBVqi5VcTYZjvflbImo/OJlMHNCexXof/VtnTp3
FD03nZ53nCNrqWBj9OHdmxvR6lACOiti7JTqdA8Lnq7ZwApi9oT23lLeZvT8sunXnjoKU8luG4SR
u6YTz15Q/gzUKoSvlQyNVr7H0vy53OBRXUWgg8fnKOlRABCyybzDvFZgEk5lzRm/ofEQMtGLvfqH
Fw5XW2gsNpx7oDYle/zaa0+rKeWw8yPi5lhkuPrLKMsXcmeuUNd4AxkltxyP/YbNn7TRAepIcNNo
nm8CAOKgpsmLUqsXsDfE4AatgJny3lDyx1LjB5PxGMXDpQt/0enXtOWyjUi2MGp2D2ZGmfDAYaLw
TwA1ngnz3VpzhUiiKH4OOUwjTwXGDAyumYy/dSDKz4DJbFsr14R+xNfEHI7T5A0HvPs0etzcIYWh
D3bwD2hZdOlLCRZtlRFqvrfm6GpztjxqqZNtQCwxAPQGwuvnTxsowGs600tO+4sW4QWbMbG07psX
SZajOtcxBtBxitF76lGOL54o2wpMwi5uY2tXRA3cKlP0W07o3ibFWNF12d5pNZIvnS7flP6ouqTk
t88Wg7u2QtiDSLM4uI1NNDfqJPiE1hSDeScsBRN5cEJVdhJpJXcpGXjzHDubetTFipTQB5Ou+T4i
dCEideSY41A/zf78EBVWusUCcwXEBB7FIjYmh1A/W7OOoAu8DLZqTq/hbrCb75Esro2t0WMo4byf
kKSJk+vig13+xNjQSIk80Uz9mQwvc4d87UDUj7mJHHFz/HI++e07zHOH/hJSlIEUFjJo1R8JPMo6
0A9llI7oFaWGjbU+I3kYDzKYtXPsJu6pnr+X/2nUV5Y/4ahjCFpDPSU2M9myj9sIAL2HGfH6wbJc
/xx0M7blQvyIpZ9i+geUDBly4xvkmlmMVM5hgy+Z88+hHObH0HUT2L+ZgXOkQ26eSYiuGhmRJbzu
NW1E+xz1JrDext4vz3J5FsJteBmi+YbEiQa+LGrEDzEjFW8yINzhzC4HYe9zr98T8BgdYbkw35Hp
JSORcm3H/Dq9jM+FrreHKqNxbjA83AoDHW+DQvDs5e+yQ15H2vMxdWvnXKkiJDBK9HRjM+4xmz1b
YdseBtvbuwYtlZS6k0HL+O4n+m4mKnw0zd9iSAjZ7FTgjgRNOUbGl0Scvsshd56jirgVFDLhrnRI
fRl744jpnGEOXcLzYFou0D3GhqzFrwGp6cTCxJjsdOQsAaaj3FkTZVHQS0/Ow/Rst9Nj0XC7RL5x
NfGOe3RM0A9CcDgACgYOd/LiE6Tcr24OcXcngbFH5NTvGyM7hd0EIy53OCUv7P8lN6cLBPwDhijr
ZDKuBQqnEwL75EgiJNpjnAv0CI20PXEsTDGZnDxWajYe0BHLY4RIeQ8Dtoy16RJRlMXRY4xCnGKF
FiiHsXhVUJoVjXFaFMBpgxMFpgrKLK0g5gwcnFAgECWOLNuWDnDaf4fY+5Ug7rKsWoXyZiCv/p1F
zhtskrelusj7qSQi29oPJuO8sG1+9iFqR49xH0ru7O7hPk/nsd3oys9AyA9tI6uly7NdpNHZOBJD
iqFqsolNq9PPSXFGlTy7MDOgcBTSjOtqbkZMa4OjPaKP2i3PchFMqxbRHOT4+jeIGk9GZDwaFnRE
hiqEwPiMv5rbUifVE9vHEOZ7Eosi6lkCnLSO0xltGoOG95rM1Ge1fS4acswvqPpr1n5eBTlSycsc
0P0lxeQ+KGmwjuycMr2+zTK/Kz2sUp9DMPn2MDYxShw3DZaAGBNkUM7kINE1H8Jpw65PKe3wSNWA
NKfMLk1AddliQhQpc7iKwEeZnRL6iisorIx7kT6nEtGZ1kmOVnxlMckQdKuv7ou2v484ubsxMZX0
CPJ02BvdcJvbuD+SC5SuYhE91NlQ7vRmt3i2FoHwWGMjqHXOoj06+60rcZYhpPwWVYimpKHPmQvO
t8CgvFXs5CejxfmalMqD6puHUZOPte7fQntmVmleOd3iDXGGm41yN8/i71lm3KuMoDrtlo50HBwH
70A93XsAmyvQHltzkldJZlQxORhN7MNygHaV2rhr3CfUEk8DqZC7vkHF1br1MVu6acoPSIp7HdRX
PaN/k4cTlgiH7mp5IoV8M2fiNVMNzUq5a7SEfgwYkfMQdRQt4mKb6KY46fcNzhf+Gw/0KieXiAMG
oetEl+lOBnTRTJCagUgZyGDJCIM/fTRQF6srYo4EvUjKSPLRqkeK6GG1NFvGgPOJ22c/XL/dJ3H9
E2vaMWS+gq+YKDg9gUL8f9g7k6VGmmxbv8qxmkdZNB6d2ak7kBSSkOjbhEkYJBB938fT38+dOpVV
v53BfYA7SEyAEoSkcN++91rfSnnQ3UUxIFcRM9VTGVEXORgGrIE82bwo3jqCKLpce1G/ILJDBD1c
BXCIIAHb3aM07QjWB1bb5kXWnqp/EBLE2gPo3cn6vGvah4zRNSYZat+Cpk2acqyPteoyaQkM9ib3
Pl+s60brrxKXCz1sUTp3rf+oRwmiWua34CEoMPUa40x6bZsO7CEemj7Yj5MNBTqaX0gbMgOoeLiE
J16eyE5MdAjc0aD7vIUa90lzCz3/JE1gBfmBveN8eSPM3tEhK5boEsS50ooU6hYPTTCnU0dEjR/h
u/GVN0afWnRV4TmnW/2kW+F3ra3ERqCfrLDv7GaX8BosmLcT4C3OnZAlvNgls3usbnLmraw+WF3m
PEi06MOQUdOySmXDDogqfFun5u1IsvIr8PZvw8QsIK/b3ojvHK84Eij9lYXZhSEbIAWdX6o3/SJb
2s+RzqklH+NM/Vu7A5BYf+15iD7KoZLTR7FWBMW29UVhmcjFHKFz0DhOGpeOHwoSRrVpF49EnaZD
Iw42QFxcLOm36oh4KB0iLexgYBbxTjB0V1/WYhmwYjx4mffuzf41PahA1ksxPFsdTqvUWvEMSOtQ
Fb2VZJ4H60DUcreeM3lg/1nLIl7oqUrf/Dl796L4q4ydhm50jZN6KHehG5Z7ktqXmJM8InGWww7f
BEiy2Zooqq1DXQ0ccKTnroMDtx0bYPSYVuR5XB5J7IXjNTUZvySLtzLleanIH1f++tR6hyqFYVA6
PNT5qI7ZtaMY0mPV5xt39B+VcUo5MAz5pmoW7ak0kSZhp1YNONW3NmXV7HaYUvoJ9w1ABXSlEZZf
Cr9C6qlATGWQxAacP8y1hhkqywyLTA0AlD9HlyFXIeovwx2R0spTB1xHgqj3k37ROjZ1L5X9CH0M
7/Od418Pa38oKrPcGGhPLpLOQIzleExxkvyULHHJ1vI0CIcXwz7D5rswBCF9VgdZLnUczmMI/zHp
atfj6tz3NUHMtnSVaT3wy876vchVNuMMOvWE1WktwnPOa90mc4gDppUh5n0dI2nViZsKhLUze15F
5YjVk4WdqPQD7LRzTmwMoarIHoApbtVDECkr7hQ2ryLW8adzcWuzuOnmkt2VFSktOCw2Ate+S4NW
7ygOQJ0GTbjcGouBAAPXBQSmkhwZHega/LgIs8ZJGUSn6CjsgaNRv8PqqZU3asCpDrnmiG/Pci8H
LWPOTve9LapXq9eIrluvu4kLVbluQ5d5pd3Mw976GPz5kWxacocFBjVQiyDA9QnfovNZYYPY94V7
WYM3ZaBGI79eyBqvwg9RxfQedFOmCRwVpmMZtOXKFM95ZOvbYhoxlsiOjw2tireMV17Smz65Pt6D
mSWUvOfvKtPQf7oZF10Fkia/TRNUQh5VUyUthsqzrJwnMagqVrRHXzSvauS2EOBH4O3yuvrGZaqv
d2MBIwgpPI0xP5MqBTiFfkrMp2yJyZZzFA8fbrjezOi2p8p97Jv5WeRl4GbO4xSSaVfZB0+eXwda
FajG8GxJrkMYaVVQSJeXHDc7DWZZHrw6T2o6vIZJi4j3rDJaPkmF4LzZ4Djwf3a+tG5vu4HpMdPM
vXRjqqsLlP1eNHBISxPpUvYkIv6UKm0u/AENXdhvclneNT3Ls7rkSF6lhJdDDTkoGog7gdZJB1xv
DvnyDDYMLyZvLiu9TWz9sxy4LjUt3o8OK6dfQDuQnWPPReuq+8g+5JbsZdGHBllZjTB/RtIG1Fgk
UY70RA2rdglj9kFNetVriNSCWT3Un6ZlmN/WJNW4zCY695FBEzuLrJEqnZVp8LDLob++mOcCBDY9
e03XvkYx/urD6Y52GAOHjDQhSOcOl0dNA0O9G7QWyq26LlQPQWPAwsiHH0h/8rDo7r2smRFtZjs1
uVADrN5+D73+QXmJfKzNRNwQirfCZp49soYw4DzHs4akAWx5ST1M75HHKmgabvLc3jJq5MdntKCa
HKKFHoe4B3hyaCSCMZDtjHm9jOQbsib+lbKRyacFT4Ez6AWxR7e+J729LLxGzuLbUTMlkYbiAbU3
hZCMVGHH85B8YuXOb2U9ZlXzjvSnQPoFYUPI3pestAxKT/Usp7F4mag7vZmGj7IqGk8uWCkepc5c
stPYxTLw5hx9w+G8iOhbzvqSGH3K2lzXY3pQP8uWU921ZpKats0jB//vEjDybtbck8crT943xuJC
ruOs+rTtDnlHnpnsAc2oTlS/eY4MBKfMJOTUBf2Zs9Wp9pjg1vsU72FDuspejjCRmjHz8nhZivYW
e/OvjsPt2vhPWB8YXNDLQFFvXmV5/EtdQ41hTHt3bjGsuFUQVUvg9ThMJKNGWuKcueLt70W3ykjr
SQO+dPO62mdOkwIXk3/AW0KZIa9Mb8zfaBzpK+dgtVIMDLQNIO0ZhdKcmvLJeFYjjrUASlA7D0v8
NHyRmkjYm2DvCd1rfDlvJUfqjU/rAj4D46WSfAy3fEuK6TbxF+yWETmeHG4ALDYW2mPln9Q8lhWz
ZucsuvJykTCBwgWbXs8HmTpXCc4N8s26gF7b9rI7JcsWZmTJbun6vXIVynoukSgEq8D+Kh2ISjZi
gwjMRUrLmIzrAPkUbk3tSO7a1sEVFJRQB3d0OrnIubAY+5zsWdyZEfMyXSPqSWB2nmpxtKLqWwkG
kNgzMyVBdrKifvfWkg+Mory4TdaBAiVy3vDCHOVTxkr3S/eXvTzOJNJbK7riNnapjuXwW656aQ2C
PuWUmjWRtZnm/FP2IKeBGlI5uNk/niNYOpAceF97GdZgHa+PrNNrWr8DPtE1tC8mhyRG9SfE40zb
uwSsWpGMYscPaoKh3puzFz4qrgWxfx57JOpf+MQVTICs1odtZptv/sJxKee6Sir66V603s8ag7MG
ehHfhy3AMaQ28atGneYgBsbTInCbc4RowDI39xBeidfkpe2gNi5+jT92gL6oYSTmbaGKFZxQt2Xp
4aONv+UzKn9bbLWcyKSjozMZiciedCHMHdOzemPb5BzQQQaODdhWtvl1DqbGrmyLzyFPrmTltBK2
h0QRuGaa4Couee8wVnnWDdowIR7RwpiIYllfmgEDrkujw5GFhG0KA37HelZrBmlcgEhSBE0Z/skN
PpZz2M572uIBD5eDHsP0H1s8lc08kDjXefRyyTklV442aQVeeEu1kWGp4LRLeqgkX9AmYrwjHQ5F
2xMXEe00MCZbc2QhKb6RjtLcDd2LwQAJKU9gQhpu7X6EpIqS3AHthRpj/O2k6UG+3dWamKUJv25I
92oe4ui4/nOXkRIlmCoz9dhDym//hiR+WofiMhVxvPW8Mjwx0wSxqzk72QNXyAIvsfeco64VqsCQ
pvgY3uKusjFLFdSQ6vqJLRcDB23eTZEXUPLX6FLWXsJlHlpH6/U8ZeG2S1pUfO7T0nQ1Mu4n1UxQ
fQytIyl8GM0HBcdo8wW1bdah9sQPNGYso54fc4a23FOcVwRG8c5Z2Wwc04v23eMq2LqzDGdW4Q3Y
Nb4XAQAp07CeNrb9EDMB35Taepx73gNlycau+6Oxr7LjIDEvhVtdaQOYa8aUxHV+KZd62GTIS3ye
czKKA49Dql0nlzFOXc8b2QpWfF3+ZDbkECXfPSci2vD1Nh9Z4KuQNmTMOmSFDdt10jNUOMXGwByN
rHam7yB40UHIrW6qn3uWZNlZKQjX4d14bDgZuT6iP8TD3+oA3a/dg2UNz+M0k9fI65PB1jwoxlLI
uERjajtBqp6nOeZ4jvh24oDhOtlXVlcXS65TAoIyF66U+spGPeqy1yUp3s2YJYLp3AifUmetQ7Jl
uogzNEw6SROIGiHXlDvnJNQXJHXirpCKD8KRrhuozcxrkmvhocFqV3RwhRRP1YRzlDZXJc3ZYGRr
iRZHkP5C962hS7rT/XCnJBe943HytKNLhyJl2/isx+H65VLYos3B9VK6ZQmhi2pUX4tfRYMbw26h
ALUuP29OSRcwgMtTRAZKPBQ7aOmWiONpF3L1i5xcF9tSKobOGN/TvtsOCQ/Zbd8sk4GsjSR3K3dy
ORNT5J3EYQDS2PxQTWjfmtAD1UDhpW6oSl4UXCXJmiutGh/kvtmgQadxP5whVGEjl0f4lOmQa3CZ
d1H+uxpe1BKq1rMyfUscCR6t0VIKCNgEoiT0B5xxbjaEDl25zF73HPPftNgOjKK+i5uv0Rve64a5
ukccC7p6SrYEVd2WONyn3MouOyHFSSw0ChVCMV5DntzSf32Tp7sy8o9eQh4JQh2rdGjywJ1cL80x
lngAoPYu+uW9qP2zpoWHwsg+FJSj0FjhIOlSLKF1aKXoIwq9R7+nAgstKjCP5Vx2v1ygAErTMa3x
iaCPXygOae7NG9XmrBn1bPETHvzRTY4KDKWUXsTZWRH7gBIOyOFf5iCi9aLsC8kTlVE4hBvRZF8K
LGQ77Ch+Ze3YgV+GVHylXf4kAUZy29QrkOagYD+9qrtCRPmpxnWo/Q5LV7+sHnUQ1J0atovkNtDl
lJqhsUdt2THZjeXF1/bVIxbNCzUANlwmdjRoNsL3b2EB3oTI/QJMGSy1EZr3PnyQx6d5pryvADIx
kqSZN7qSYEV1WEiJ3yCKKyfzze1aal+qOWw60k48j7Snhi0TEoSsNq+70aGEL1sPjbWE64wROhnm
c5iKhv2I+G2r3qQMRkfyIRzSo8maYhB/P8SoZ+Wzz5sbERcDyKKvL2kTXkqtEu6Fo6r91Nmt0q6T
IpTxvBnvEhKV8H3i/2oRPiLMtgA0IdFNDrPIDn3qvBgmSzJq049YSmpjoyXb22RESh1itd69x5n2
lIz1S294zY7xztZ3+mu0ZgjhJUpMntJmiUTC7yc2InmVPd+RUIeAJta6l+31qnvsBJprdbzpJWlM
jVGHwfy0RQkX3P7MiZw6axInIU82sjuasAOWHTwGaybLVJ4+c77tSvuslIIIpCHp6N2Au7+KqxWp
gMX5TNjNCVony2jpvssLIi2Qppn4amQVrQRwWUel5a7Ja3OTthwoCvmHxrIC6Icb7ei0RRmEswcl
xOjuFL8rW9muE2+Pbt7jBGjC7mPcGjhIw7vKirmWQ21fLhinTUZW23rAuGk6j7I7vlbuZ6m175Jo
Jc+MDD6e8LQcm7y5lUyRKrEvV5oeNJGpGWeySlv/AWzpL1yE+DBZyVnuWFdui1V/VOzDXD58X7uc
dQI+mwwPMfnl9HdGvziEYOKr7kwT8111WYyZlSPuVg6i7VNFnx/jaYIMEKC4fAqXNat5yOO9J8U8
VRVaDFAQwXDUsvLyOdfVVF1JKOXBU125q6TryTOY6j3RozhZVC8kP/+2ZP9UPstevV4VtXdya8Z1
q/O7mBpsMkh09eJ7kbQ4VxB5NN/Jl8eyCYYilntmuWcY4PA+5NUg375kZtO41Ie8pqK5x8LHhs4Y
T37bpESbcWlsGllZyadZVcSyna7O17PLRa9oRfLeC3Q41OKUzOoE2INXwHmcnUkj48DEDo7nKOsh
7w1zikiiJuxu0aRvk862pZGSyXmYU8MbvuRXm9BwWlYOBTecGp6JVZbanmzfw7q8cWb8alLluQ4o
rtvGu1c7yYjKB9yRTinPfD+tqUR4i746AAuLtYAPH8FsY4karrJyeJVrjdr7CQO6thAeBehExbKX
KLYBOc7GjJLvEA7GxtaTs1HDNkzK+ldfPSyW/agIUrLodaz1LS/9Mw48iR8k8JCA+pf+Wu/i11qz
Pus7sc9EBXS75gWVVYXabDQPN+iy7JFEeqEsVWX3wrzugCVAwR8v0nK6wCZ1g0T/uZv8eYO7/rGc
7uOCSTKWiMfGNC0GiSlLV/am6lutFBpp6Zuks5+qtpl+unGGQTPAtnE2mpH1o4L8/0Tjx6X++sff
3j8x5e6Srm+T3/1/wImF6Vv/poHbvffv//VVQq9frt8L/udNlr/HVfH+v/ynfxKNffF3IdnENoRi
37JsH2bw9NX1//gbDXXr7zqLp4tmTjcN4fGt/0Eau/I72F9QEzLudR1UXf+DNLb+7iCoJIOZzCD5
f72//Z///g9B2A+LOvqqbn+ErP8hEDP0v2gW+YLl+iZOOh6GYfHr/qJwHSn2Z1yIJy1xz3m1mJtp
ITDVJfk6D+PnqV239bxCTMhmczdoDxkCyG01GPMuBhpG5vtEjKLubEv6H9t5YazcEKKEcVVc0H/U
TroYupMQp7KNWisg2T2eyuRMnCToM7bnUYKf2v5jbhDkrV01bQpChi1v3YnFOPqxT2nl+N5ptQr/
1CG32+GD5hKS+I7asZ9ru8gYOgNjaXXNOY2S8qFu/fmgie3MAnla9GRnu8T8qW+ZERSMn//U0E4l
DTfq9pWWPftsSfDK4YCoD5HigLRhgYjKtTiKI8CgbAKGy/F5++fO6hvqQyLvom79+QFL2bHN2OT9
zTQPi/Y7pnjCp4FccdXz4qw+MBArzi2e+6OdyohnYrh8gPWnn1s9w/HM5VyyMpiJDKJtkWts03XN
0Tz4MFd8X7sbmgTnVngpMHkAwKD+99D5nP98SA1EmI6TeaSeh2gkw2S0dyPs6I1pm/U5cZLLJhzB
pVwXjj1t4W+mBygOyGba4tacvN9Oja9nbNYpcPT8Vw4ydRcn9RtHOXIpF/cunNJ2xwTCI27eK89d
VTp4wNyd52mvgxejKBkhOzR09w1/Xo+VU1xaHkbcqR1cRCaNeRX1pnE1T6iGIeMS3+FHjr5PW/Ib
AcJRN1sbJo7RLLGg8aW2fFNgl1ejn4MmWYurqWP7d8W5Ta3hMlyGIO3NjwjBEoGMFDLoRswrwko4
vbd9CDqvsq7q1iZIFPAUsevjA/jG3Zz5C808ohEY3WubCErtlTm2vDv7Nd9PxGQRXG/h1ywLaA3S
MVi048GaolEwEcIoY7dYh0SjURUSfEeCJVmxKFFL4u7ILmPaN8000OfKvtRR0R9cb31W3/PriWeP
UqSQ6hh1Byd1YJq02sHgT79avAXLiHzUfRc/j5q57Nsk3qvvrfIOuP5uFhPmQayvT04Etr8XPfKD
rFwv24k/a3ISng87P/im9ttd+2i/Lo1xmgy0P/YyXDkDvTAozFD7adC4+87p/uNrU/tKCOd10kdM
m7O4OGumD1JYa/cmTepTS24qoWuyl65uqi/++QBOM9CosTcsgFhzJbXJEPzmtF/O6jNTQppAbqHZ
BupPoAggAS3B+tXerXb0NIM5ZYUSJtKOzU8oOa3SoLGc2zwydpY+LGB9cm2fReO1lfmELdmc5/y+
FTuzIVAaU44wCN66zZBenGjrITmk14OYozhN5jJC6qEk700PQ/pk4OFXN8EnS7NPddTBmqzb31hZ
xpOQeZmm/DDl78LmlUODi4NECm6KzuG5gIPSEZZwVF/y2waIqAHyobU4FbAklEhiJjRZNeKLycFb
peMMDdomoy/rN117ykwwWSQd/UZjNAaxZTanVH5YEqT/6pb62oxYKs0gEHSGxqQu9Gxc/c6x6J0E
kLi/0oAg3dkN/XcL8xpniLo/qYe0FtG7kbQGBaOMdx8mQa9k1rawmtoTc85dYs3TcfHdBrgZBC62
MY4zJWm7M2/sLTIkk8luhS47AgjgaiNrA12Q+oRqrj4h0CCCKtyTeUIOn17qpz5Fh2sl0x7LyDEp
GQCBJd0XGhjJMe2fLBma23jevDer8tEJedKTsek5cU4c/uj+UcrqZcBWycvYW/5uShyoQ4vlM58j
ODhCQzo28d5OtE/akj4pNTiAS/uo2dpmlLGhjuJ2qZsKn9X9i+s1NTSyvQSodqXpMbmwc3FSb4DF
puekbnVVdd/rjBAUrSrxoFg5dsJ25cuI73CQmxfpNUi96H4XtAV2iczx1mS2t8A6QxRvOzOZs5aT
OZq/TdfVA3uAOmWt3Z2bj+GpmTrrCDJo6aiNvyL8FKcGcQqCEQI9Ti4tK67U0ifDYzZiaxt7zncC
JI8sb+7JeZHWVQ1eVN0bBeayC0MkDmE6BC6GwqM3mQl8+x4JzUVTLt4FQwJa0CyHgbcs2k5bxYuZ
w7mex4u//O3qU5CBxOBwfrtautj7eRoISYNeTUyIelLUBzo7JV195zI3l4+ppF23pjBUxGghK62B
FFWrr5/MIiE9FLFSrvPuyOQblKb3bl1WF5igPwRhw0Q0ZuJ/ounpWtWRDse+68uBoLH2ckIAdqCX
E28Gji3B4KcgGciKQWckBiltcxMScVOjnU+6zlzDTk6LDLnVx/hB71kghoIkTD+dMFHPLjQIe/yR
vykNHPAbFrCq1AE6I1cJ/K2T+vVFDM23lyCzIl0ZfSYMjh32grqtcZwCnPvDrlO31Ne6dbjTo7ZH
485ipz4oLt2fT3W55BUJKrIoclsAFBF761Af1dUf6QargbqpPni+7VP+u7QhRH9JpAkAB1022SFG
ntSH3hi6gwmrWK1BxcqSHvcx3VpUOYjgbrTaWYNe6G/q96r1Vj2Wv3y6hrp2KJ0CRoJHQehvjbD3
LmAzoZMaG2nr9PKXjobDZuwn/aQ+0LwQu67gGan0SFwabgPAvLe/C+ovbJFajP9f261lPR/N8lEL
HQldke/MWERBZcLoRlTFZfoDvSMTFekJ5Tjxx1yDSBE0EpdBKcfG3pyi15zGMoKJIPE4BXWuycLc
WIgOqi47KHSdKfl8P7g7dZNIp3/i9v582yiOwGStiz/fU3dVdyCbrr5wxzcrx3zlTql9nKQHRX7m
yScFl1dz+vPpzy2QmhfWxNLeOJFBbAF3rrKInoJ6HmuAiuM5baoDglH7YPEXl2Y5n0Sa65fp6K6X
9uBfjNAqD5FbLEHSll+4X4yToVnGqamrdU8r/Y4hXEUEsVmd1K1U3iqTllGFuqm++Oc+/9vX3G6e
kI9H2fbPndWtonTbo9GMctD37z/+z6fqloOV7+eXD3OjbTUNVIa69GpIstONutm0TmlsvZkJj1kV
qWy47oa5Qh2n50d8xSyL/9pC/3yqbo2r7HCpb6vP1Tb759PCahCQrqRmzy16VEOf6bOy5Zhy82nH
BQKl+nyS15EtcEoVHQotvDst8wM+gCgHke31g3ccm2k7WfVwqT7MLqDKhR0ZfWXS7WqjngmRcD12
ZJbo0yKpkSEKre6YjFl4WKKOsf5RLDwbcOnndatuzr7cCnPNqE5//da/3SsZmIwFc8EDV/cqg0Gv
6ouVAfMalLL66OTVoG6pD0Ohd//8Tp05K6JveSdOLQ3pevLmKi8UBmdVQb4tN1Hxcrn++SlmR95C
7c5jfo6Qj++qhrMAlsKWdf3nh//7V/78yDChPFI/UX1txleAgoKJDF/+y73iJfaWn+/83FS//eeB
qLuqz5PG5V7q85/f+OdH6Snec5OuaHl23YUF4l9/2F8exc/D/vPtPz/9/+FrVXFO3UZvxz0HoYuV
Jk3HeTQha92EBYLTw1qP+rQ8oiZiZk5k8242mmvBdGDXT4xUxrV8ThM80ZVfP2e4DShmVyg5rS4O
Rujedtlc/+Io/E2J/t67cROssZmSZ6iV+wofw9aoRLQtTBvqWBc/zXap74Y0C08OZjURw0woQtsC
L47CPE/8ft9X/aNVJew0Xkf+LzvKxhnHx3XyEM02+gupYuumxzCCLO0clelZi5MWfWmJn1L+mWLm
FDAN3T7X2Pgcd99PC2Ed1KfbuU+lFqvvdmknIQBtnR8QTH2FTpxw+UI/Ydz5avZzEjjOLw+pKuEC
6OMBFGxF2+6X2UDSyDRi3I/VTNY53bvtCs7owh2cExliUKG77IQ+nFFUJ86oxQeWvuQ19vryOo4/
p+Uj98NDaqGhHVNt3EdlDH8N4rdrxRfwXXnTV/MpsqyD1dc3mH2R80RyQBcNn8SNwFHHfWKGdCRS
p9xHLSe3oe1f4CR84qprHdnAKBb2Vv4rNOzlPpvDPdJcu12qTVcXGpMuJ4hz6yML8zuCqLJnYGk6
YWgDJRdd8fwdnDTD8JZZZKLfNosLEjexEBQtrsRulJw4CMzZokdYfU8nH93vLipgDGiC0fSlFpgq
TtmHuWVgUTjg0yOGp20u/IPv9e/62sW7uY2eu9lPzxn8LShYQ7+rOT4GpTEe0N2j+ijsYG5Fvk/q
uNwalvdO/9A4pezUW4Gkd6/HyeM6G0+hS75vbWpXq0MBWsBWLW3HOMw9AQY6IG4MDNZxihCETq04
WAQg03AU94nwHrw6v558xiRphOy7N6KboUsPiM2Ydppa4NPYIPckzA+JgwWeXjS5lcNlmaThpzZ2
l/wDWZKhze+mVoabssB18B23a8wymTQrKhFAwFW6HhgYnwCa3vhJizI26tuT7qaXpI0sNz5ZhBeF
ll/XDUNKXFcBYCvwHrVzGJtmZ1SELosJPjgqdms/m4h2B38CpoJcMsKy2fX9B1ZUtmndnS+m+kWD
C7q6Iyn20Ax30Ci3dkGuZln29pUHZw66WtxscHunZ2GO1qEZUWxtiVbSmcOQ9l7a2a/Gsj/szr4X
2C1/1V31UrNEbZcxQ4/WYICZ5rU9mOs0Xun6FXzwhaAATpHCrFruhb8vtzYhKodroEU4JHtYHcad
Uw3d7VJ+62vyUC2dc5aOLX2OWfse3ctG97P7ltlzE82CBpb2Ca3tGQnNPo/jow95H3EFwNgicvpD
lqP5WzKZGjJ2n2Gc27tQ+A+223TH5jyknaD3X1W0+Rv8tgMTcCZKwNBFyOVmn1a6WpR5HjwzmvbF
GOLHM9EHhsMXRW66Ech4CcbCbVCMXdDjtU8Gks+YZJ8KL573lZ1eN6HRB+AS3qqMEIfQx74Qk4hg
MWvcuQ1FaE/fx6zLdp/F4UsRjsRNOWm2tfNjPIFucZED5T0jDJc86b4R50x3mztkpxbDLga7btZ9
Tj0h5SFrFBLxYghwhx1rMXOK7rvrMp1uo9Fy9oNzmCoPaQ8SAN9BPOSZ+mfimGd7sWAyTsn7ih9O
eDGCRRNjYsf7a1/64xXohGertYm2IA5kv4w80ebzOObfNfDbjee3oGJJhbY13r71O20K/qZR59kx
YNyHM27l6tGISYogueETNmy0rdaYnFCB+D4WVvFQODA4fX/nGQaYQveyswrn0FX5/bgYSM6FQyxp
1IO1REUMrNPa1WndB7Gx1kEyvw/R9MYwbeuv01Mf5Sf6V7C1u/zBT8YnDX3rhoieYO7i86LNN6Xp
fIwlqSIsNZjCoFg6VtAQMF7JJI9Z/0beoO8mY/z2kL1l8ajTlHPHfbny9iPvghlDvV4b8glCQITg
B25VPPvQ0jIRYu4t/C0ZJCC4rNIE786wax6Sj3oKvLxqcE+Nhyljejc0bbeJOHriBdzlh9wfrnL8
ygG0xgQVtGiQOhjSVMpYMfnFfKrE3UNUFiTPj6HrMXz5NdcFuPwkJkmrA7dnvo1uQ8pZnblH+lA1
mSOdM4jrqEvINIsq3hsL4yj0oH0bgWRwsu2qxa/CvoISdj3XHu1rUHMHEQ6vwspOxER5e8Cs58Fx
nGujxOyiQ5iOfDHus9y7pt/s7eHEzRzRfCastIc3yVLfNblxZBdupM5tn7qJFZjp+kLGOjKutHcC
ohTKXUzRuJnGCrbkhCI8qexNR4/diud3YQodQpos0fLnNl4ZAGnml1ndRgAGJGIO2aNYWAqfncw8
d+9IuZ/Eqr33zMxPcILarbGO0Hfn9noJS5OyIL6xRuMKl3p5sOubojRuvbUFx+unzX7U5mCV3OCo
j4yLRbAYx2GzH0brqW9iYkli9mUaCPdCs54QpBJ+AiL7ro7K4dCWqUWbR7sXlbEGBTqgcUSkMvT4
lGKgUowQAWPFPiGefXebtXziggCYh/Uy0dFwoa5F1wHuz3UvlmhhdRC5wAzrnrUyii+qqrYJ4sJ5
jKCOeI4bKj/QJa77VGctftT41k3QHFej+GBUTfxTCxo0gRSCNZOwBHqBceoFGEEzOHhMgJEZ/Dbi
+REFOlb1tAE2Gbak0zV4Glu/w9TYUMGO5r1hWyc7Sq9XF9uuZvWBHkPeq8my3xkpFoqx/MgrfE92
005bTMAbmr/jxrK99zBF1eOblIDkFN3oS1tsZqRzo+UeUm8MIruKvjhz0MXHw+S/tFp579fwuAyR
LLSEwYIkp6msDhMyqpOZShGErvtBRg5NPUz3nHLZqLnqWkNjhcPtMC1ITmYRAS03lkcOew+ViWJh
SowAojZdMiLQHOFfxfIYshb3NqdOIlXGHXysFYhIfWckunHGObCpS+3cpbCujJasK91F2gCxs77D
FU+v2UNhGWHawB42b9umOtMSjxsUf2XrcubTfmkuHbiOs9c2E1DQqszb020qbyMyh27Iop77yn9j
OUKkQjG/r3vDD3K8FNdjm51bXT/5Pjt4YkSw3sdyDpAWMoGZAleyrCpzua/xY966Fp57XTOIi08d
3HAJCkcC/1pyd9J0bwxHM6L1VRbVWYo7XZu8goE9aacP5e8qFZ+JRq2VuwPeAUqrzZTr8w0hjUE2
PZaUhAezqp3AyYeLetLjbVUaZN2yNLAg+vrd1M+XcdaYN6tnXziC3m4+AYoqOOvawPS3nGG3OImv
MxHjMeHHbqqRBqUvMxA1HUEyKdi7NBEtXss2PViAALZ9XiNUnndOboltbybwwpncsHd8DGRu7Vfp
RUtMuB6Q3C9TPPwUWvF30kFrMgDgpdeUkeHRLup7y3lwfcN4DFsDL+LU7X0pkEdOaTfNazfSOB96
81mYFPe+a90Vkf1SW92OBt6d4Tm4pZsSZLqBzmPuUJKB7LvHF4lBsrAg7vCMLzGJkUYYoUGoh2M+
n8chG8Dy6jST53v0FToAiKnYufPJHWL45IV52zPo3Pb6/NsuvQWqy4SMaeBLWgjcRUfNDiCFc0Fo
BpME2pBoxdhH696GiMmcUa8QQmu8+wtzMaxgxYAIr1zYbSZSg5ainUmcLD6t0jXI63IdzmMeid+J
hny0MU9N84UMqt83WAABIQ9Ya/xjhR8HJznTQdhU9dEIG8RlLmCJHGw5pxyBwoIwZKu4yh1+c17Z
NTZ81P2TdaMPbFqIeoI6WdNdJhOL02R4A6Ycba0hWQ9x5ry2fTqw4HlBWEElNdrh3Zn7x2zw70RD
V72RvH6jxWq3Bm1nJBtrmd8XmMxs0/7LWKTIlVxJimmczbDWHNfipeCdPQU00s4QiWKuVMy5HQ2g
wvMvslaTf6WJWS69CeuDO+qHqSvGU3Uek+TDTuDCjWg7Uds+T+n03a7sSvZs751o/BLLel1k8gV0
6gteM45t/5e9M1tuG9m27RdhX7QJ4JUN2EiiOou29IKgZAt9j0T39WckXRHH21Xhinuf70MxVJIl
gkAikbnWnGPaRGnC1wtGv3rxGp4fc+F/zRZjV7vDDwnpzIzh00QwYQeY2QQyHSKfxXLpiye9K+9i
bfqSpaDccq0/9o7clZUzb9DFOBmOIcfjhgSFmWwGa7qrovFYqcSCyb2Y6LdX9RgR9KjU8ElEozkq
AKRSJyPIRDdJCRIN3nb7RGso2ogFHnG8FC86Yk486uWKS2Zt5ny+Z+9CJcjR4L1te2Zhn3KN3svz
UlrViV2KmYVECRBjtqrJ00QqZmNQ6z/o237GclE/ovAYmQxtYb8wS3xvaJ4FdWHtjIGgT72KzVWv
qNKhg/9xmaLbASTx4kckbtFZX0VQW2jsDltfa86CoK1gk2oRShWW904NFnnEdjB7NPTy5Lu+wCtx
C+e1mtcd0eXrMuuAkyfvbutQ9GNMdi5+j4l2NcGKLvWRJdloBsXErq0+8RBlBKPN+ziZsSP25roZ
0kMYqgPQh3JvKI1Tq8Tt2jcZ4VDn4XpijfDV6q3n1hwerFJ79GDa+ylXqUhha6TFiNBoIXCD5xMb
+QaMzTpJ4pfIDclbqfzAijLvGM9g6YQWs0OOowcg/8YuLlDgsgtlBZBLY4tcqmQFblNhZlaboSZP
qM6t3J+VKZqspankhIQ8IpUncaycnjQ+ejfx3CAfmhHsJp5t3GZUGBIHFWDujher6V49idZlEcC8
6y5egdU/z8YlNo3XqMBX3HcOsXszT2d0YslgdCdc5m5OioQ5iTsTttVNnfBUthFDIqdYaPffUH3C
Akq6EVxsvTkNOHZtKV+SmdTOFl6jhwMKQul7JYmYzeQgA41tPF+NT3PtBkav69shyz79lv601uhH
PKEop6042sZuzlrTGhEHz0TeFD02p3l2EYdVFYSrp6kCrzHCsKLqLYyX0UHTnHvem+a8uK7gKWdB
rLUrdx/m7BbpE61cyQzgRrw/pOEEgmt5iGv35ACch6EfGbflPPCPWKlCbmXlkBHmU9XJ2uiYQfTe
XRde9xBrNAWbzGZ6SB98IgIjqb8bUdjuZg5hXRvMfBxzbOHgbuiZGyxHW1+/U3tUtMRwuULkS0Ko
FB8IelICZYMBFqSaaa4jzNugEBsL79pD0usQesgakj68LmPxX7Ku/eyL6lNpSpwiuR/KylixUwm5
xl2TnGOCKjdm4q2zJGd1rn2zEnxisnPmOzf5sPPiwSkWeLSLijtm3TksFoqtxrqD7fTSzQZdYoHi
cVBu03MRyvXEVoDJeCk3eM0/IHMnQZPtJ3b3YPPrLzw07wjyfXQjhmextdR1MrLUX4+DxWfMOYFD
Y7asoxkteow5lJTjrbKZEt74ZI3Ga5XmfuAjf7HEoU4RZqHXf44pQMOSv8scJAZ5WB6Jp3igHjeu
nDF7cElENpFZNN34Rczpl2TA6TElj3izDklfn/quCNr25GTmKymO63CAYdV81Hj3o1F76BxUnxYK
xaRW/A+X4KIyWGS14sZlQRsZ90CxLmZovSymBJG4yJ1Mm880dkECs0sYih6tpfbi+fO+dvS7QfoG
emRslqjrEzyU4g0q4aPJ1bJCe0s8lR7bz8j0vzT2RIzFK00FCxg5AxJcXToUQV8wYsC/VuQYtBvw
ittEb98W130TRUMJwSCZtfiUnf9mSflelu9jF7qrkgZHoYcvtJEeG61ZF6L8NDnYfKk/ozh7zp3q
C6Eoy5qKJeaP0n33Gc+7LpOvJQtsKKJMSWkzE4jYV5cc7lHbus+k15LdCg5Nnw6g5FF318+Ok0K5
0b+6Rvc8ukUQY6LaVF746E2QB9BxfGY4c/3oPNry3uy027hPD0DMP2pypV5bVwNjAqtqGQjqi2I7
aAmOXDsKDGAazVcteaiRu8Jf+1FEJ6trkTLVtcHp8e4qQNCVjO9DA8GCZt25g/PpGAWJPpBnAA9Z
p2EwqzU9NKpIrLTRRPZucgz7r5bdEdn1rZ0iTeFmHrVQaQF1FGjJ05L8f0HfT1nevwn6dMf+o6Dv
7tJ1l49Ydj8odv+Xqu/nb/6l6hP+f3yIBT+1eY4wyZL/S9TnWv9x0PTxZHEtnihXOd1foj7b/I/n
eVjkhCeQA9oWSru/RH228R/T8nxfZ0UHMt3Wxf+NqM/9jVnpgbzSWdUTA2176Pt+Y1b61iy0rNbq
vd6Op4r6Qsjk6ca1FWhehW7UIxfmF9XjP8gI/+kdTV23LfhzFirC394xL1E3UHau9+O2I4CIznD9
Ygogzdh7xjCW/8JZ/J1ppz4gb+Rbug1u0PY4/b9COaNeg0VeZ6zn84DMYci47nyul+wimuX850/2
D28F9pMiDOmjfDoTjeavbzW4uYE1Yqn3aoeZ5dmnglBS5VEG5D+/kzroX0mjfCjeyWGV4zIG/nbV
ehHTAnDQsoca+0zfQ//bxRhrWRL92/kzGPN/ey9h+AjffQSkhqE+9S9U06gml62K+VRWRlMDpf/Z
a1r6SuJm0iWcw0bn4eAdUMhRKpybgI7SyYroYJnl3Z8/9W/qU1t9amGavsnVNMRVA/vrkbjQ3rTe
H2ug/VrA6h6lmco+mc6GNp+h8D51tvsjJC3sz297/YS/n21hUctzPRNQp/PbGdCUgs411JaQRkOq
9wcax6BLx6emn57AzdBTjm7TcjmnXoN/TEsurd2CDiBXly09tmJPfElF9uX/5bBsy7F817UF2Pn/
vjCiraSZExKy7230MFHu7IXLu/XWCNXB679jzpAta60+RYegBHRorx7nrGgQQw7PnjMTr8GTS0RI
lv/Pb7rhX3XC/3iZEAgzPSH2Z3r57+NaZEoYK0DYPfigFkmZSayERCEw4/MYbe4IGjCu2b/WZtX8
y9xi/E4VvQ6RX95b/fyXwep51GA1mdd7rDr3o86yX2J6Z2sOGrydzpOOIF9Pp/0oxHuSvJRt2P/L
aPmnSUD8cgS/XZUxK2IUTRwBHVxCH93pLKb0stA9WadMCX8+1aZu/P1s+x53BuOSCEDTdH8bnFVY
OF5BGs6+0usAptKNAM8w6gpdo2O2tEnFo0Q+5GBDCB9fXUs1uTc+Oa217xEerKQ+33j8DhvkGz9k
7Fiaf5xGP6g7/VxHydrPhlOkyyfbkk9VGkxO9VX5JPwkvQijs6g3TGeErj6BDnW0ozhVsN3g76h/
LwVLsAFvy1jtqtl6nmfCMSosgZ13C63shvaShQOCf+SA4F5Z8lQuLeIux2CsOFg6B7hg3FDTMD7Z
tjgMJugTI94TsER3gcY4V7S8u9r5NZsdVDNfxm56SBoCAiPrGFbTofI5xhLROXUBqk7U3nRiD9dF
Ia0VLt5D0UT7ObSCLl3OfaPv7e57JtML66mbzIoo0foBfjzwguOwNf30U3m+lB1OjSfTZwiTjGdh
A3m0nO7DU1OxOjN6RmhMbHZBPWIKncwPzSWEFj3ZJ21yFRtx13VduBr5XMYk9uM0fMl7CUgRTjzn
8zp59GK6iVsC6siY1JDLFxcEamd66DQfmfFGH4bLOM9PRkL3QpeXUePDeQst9ZQ+ykAHLXQZB/TA
+nVlwHopXC5LNZXbuahA2DOBqdMfOph4smxrVtoXp8cMpFXFJ3HPgd+CKHIjtTeOV/ZM3zuN9Ztw
qD+UBNye+KhoLRWFQj8PyXBK/R+TV4N29kb2ajwn6G9SD2FerP1jExv3MH3GVWhzJKG3PE4WWHEe
wr43PPkkgxQFDMBs4Pf9zt8+ZjTFoOhGF9/hFJRhA9fmezNMN7aeX9RblAvWl1ENtEQG6v2SuXmj
FI9DK79Yi37jqDPF4ocWDpl6mX5Wu03lM80qAvHS4jIg1wOHdG4aaHF4Xb0qeqT9SD+vNZ5SIt+p
PzCmIgoQYSQfs6Lij1sdgC2f8Wl3YYHn63YolZ7ei29skTeQjebzwhGty5j6Yp1o665JVXIIqMO5
uVe1NS/h7UzEsqtW+POuyU7Vj8LYGg+OS9ZhX4oj99Xt9ehdUJuryRie1HM3bTqwwRcT+vnSNJcR
KiTi5lu/p2M3weVY29h/8hhzEEMZMRO3si5O0CfZoobFPjW4NgnP2B1Z5mSBDvQu0zqgWtQdsnR+
MRKUkpAbx5XMY8kLcQKQXsK2Dho9nBgfKBgiK72/DkfoX5+punEX5T4CkP3NMqNHty9ptLm89XUq
UenWo5iwSXCvVHumWzwR49mKeU4ZmuJxh42HknQG2ENbRvjxpR9YR6An5+b0s908P3eIAdbXaWtQ
j/pY4UkmhlCN+maacgEMbT4b6kKBo9I/QBUMxJrpC/Y0sC1PNB3jT7eqG6Cj1Nno8JHhlb24bXbR
GnvfJP0bas9h5h4YGC5GBK5Kgyaq69NOSB5Z/sgSePJIAcCfT6VP/QNf7qDZcpO5wxmrFtIHjcOa
BIduWbyVwbuEPIc2rWadOo82gDcTM9bf1nTE6R21rk0SSTvd6G2ibcjpudMh7a98tLi7Ud87/rCd
WhdDt5VMOAiYtzXanwhQJnDKkkLRZJ6h23F3iYpWAMctejnjr+ZO/4nZM8jVu3ZS6G1RwEf1Et4h
iXdugRABqMCBsaWz41X2eKzNDgFJPB4tqzm4qg7V1eoxWUHQ10C0BULXvnBvgdwWKt4Vm5rZd3cg
s0gCj8tiHdX2M9ZeGJYIird5nb5MEQHvTmkXWz/nxOWGvqUARFh2zLkS43y+kvSuA/K6eBEy/VSP
A73IP+FI7DWdU8MU1/ekEc+9/p0GynOKjGXQjccx9G9mKvE44ivUJV6//nmJ5p4AsmI3FWTTqsEv
i7HaAG1VplYtYUCVaXkxjGwme5dGeIcRe26IynAY1vE0VNtqlj8kZs6tUwlo0/58GAFhYtUqgwQP
6CqfMUlOMgSQELUvDfaZHS3kwAOT1Puau2kb411QjtqECzIPw88Q9PegCgStzI0+MuZpie6gy4JR
mOCROEhkIORyU9YLUVuToNtoRWhHOXhQsMwwYb8ZIPKuZLpUm5rGmjkv+3QhjQlq+rxpDK8H/4l0
vSytVUy/EuJOvOZGNpFKVHdlLcBLDCzbvflH4/Unaj5Mbjwz8az+EDpu2wI/02agW1PnVryW3lQH
lsObDUzmTWrhxE2GLQhySDXq2lUU7wm/JPLBPhPYcD9NDJe+aF3amuaFmj+0XT1BP79QxWpBaMQ5
l911jQu/eDJtWl0laYq2jTP5uiayzemDEjObJB+8+awRHZ9Bq8M3gfLbwQnjoCZb0WLZ2EWvraVa
y4aqhyR/TDrI6NFTvTiIiHb1VPbiXKI4WMehfF5KCExqLnfEadEdalekQqyj0frmln1PtCGXw5EE
76RGsY1rWgWuSVm4/qg754zd/Ec+cdtanv7ijq6ODDl1KJeRAV0lPqbbka+4KvmGqMDbhu1BYNfF
kY1mv7HsiLw43Ou9lMSkm86mj0ryNetk64a9pD9JnIfNcxH5uqj2CtmB2447nIWB5F6GnD45t7JM
EFI8m703PJcN7X0Tx725eB9zMT4arje+p5G3pq10jKA9vEWoQbHf9Nr4Ja3s22Gw6j2bb7qKY/LN
6wb9pkC+fqt5zg3V03BnVemN2Qy7hlyku6iZ9I2PCp0+Y2Rv7Dye1yrzBiQQxlIyVHalttUT4+yD
/xL4iCmZ5y8Jj9INSVkuhbLD3NAw9/V8pzdLs2VAJ6t+KqnIFXi7mlbTNyJp5s1sztsqE4c2VlVZ
87kcBVl+b9c9uc2wh6e37aWrMmyNICroGecWejE4Gq1jPjhTS6m2qu4zAdHY0bx9TYUahEuJGi8u
tsnsnY1krg4kwm4wxixr5GYPOi62HcIm2mhddGMXzU1jS4QMAtiS6OdhC5aIPLmm/46/5iRLgrwm
sw8S4uF2U13gNLIbborsyc8ZRcXZg+cKr4j7k+gXVq9Ul8lDJhAtrgRWLDIqSDH9dNyPfuLxocvR
QD1Jwl5e3ePlIbWSRlqioXcz0o3usd4aJvubrQHCmCNmclTWLLQiNiYNvZiVpP+7mn17PxQZGMgq
3rkWb+iTb0gr0FHBfTwCBiTPcKE8qJAu43LeOn5LlMDsgy2ekxqgn9xEbYZqtK8wAQvo0G2qO/sY
OtXozs0tWpkjeeaSJ9IUyLkbdsiX7jO4drAcavp0vU2RPHNpOs0O69jhtUNnul5QsCGHa1lGefmm
9BIiDUww2h5SIdel2a1C4RQ+g3I23dKIWKtROvtKI6UQ0QzN1zicN6LGOqGBpEgiVn6GFr4DV2A4
cVJpcfDuou93vUO4syNAE6Er4B7MkUdCFqR1xyaTGJhedDChp8g+LC2Y7Yg6AdOZvwvL8slsbHO3
kHaTeBGeGR8EKE+FHQQlwpXN+M6HtwWO6CUPmyKYh+49b7QwmCOwmEikSMPsfcT53xpBGI9uovIx
OhZFfRLtbJIzvF588dwsCdi9iQCT5J2Yuxef3NP1XAzNKk5U1hGdZnqV3E+oyL0pYoFYskw3pEUs
KoMAtB+Ld8McdtTcSdMeTQRkyPfoScJVY5musUx2Eov5u84v6oH5s7oE0xgFU5aw/klxeK+418G7
2V9JbwCJScNUqEVB5tK+JLLoptIanu8m6yyhszPzYD2CbadZHfu767I1i61tVM8q//pr3gNZDtnN
pENfBy2QsMkXmKtcxJzGxJGi412PGjx4Ma2v52SxvC9ViSIpmr9WXnS6LnX7lG2mhyKYfl96Nj0W
byg4n2gsVOaPfuZzg/e7+PVOrZQhfZ+p/qOERDAkSn3Y0S+gXai9OswdTILhaiImaLtYpH3wn2/y
obMW3ENL426AXkmaYniv5TFAwJJv1Wj7NkUjA5OVG8KkzytxxUB1vAeD67XtbextbTamQZ20QKIR
Egy25O+zuoBwwrQRatuQKJnQxYOnGQ14Ji5jqjZbUtVapDoLsQfoWSbuS9il7wQIkpvVamQRZBfT
5vyPC7rLgn2ahjry2HDF+jSn+8OOZGeWnNwqf3CHCWGR81x44kS25mdtIz9OexyHzakK1S3mLGeH
5/S6ThoYinVHoFTzjPyj2I4kUtU6Ee1ak+cBWodlI7rqxhpA0Lp2EUSNR1R3AoDIhq/L/hJLkCLK
X6uhkcfW1FJnVst4+bmk6stHqJkoCth8ATUjoLkLURLyQFXbUtH7b2a/J82Pawqr6zpCI9mpZuBy
k+Lz9WqaEi041OthS0/AOTGi9WCwWyCxYW9a+j2JZtVGeGxfhAIoY2F/TnJ/f0UQGsXwhI0bl1xs
7NEX0U+bbxD/7h3pcuJZ2bNBI0Ebsojvk90sh6cMUQKhcNExKqo7tLLsTLvhBmr3+XoNpAKzWCp/
UapjUPNqWam9hdofYxf+asOhkgXNsrpNYPWFtL5cCyTWdZds5YCsXO2kOyy1hE6xeuE+NIacwaUO
wuzw8qmtLS6oO7WY4jwxPanNap0uN5K2bYr3V6tm3JTmrWi4J+hc0t0CX+TON3nW39OXox2+HGFw
kPVa8i/Un1b1DycaiOZ8weQE4mTONyljpLTiB5+SnmWKfSW9t3rAGV0b061B5CNyxuRiqS36GLEk
C79ey2/XgzfUM6e2Ga9mQaEi5SFFTulnL0p67fymlhXUeX15oPKs9rtYBDsGfJaIUwgfe2VMeMiN
x8lIBCWY6Q5ot1xrzr02oFMvqhc1YUioGLmOl4DZxp2A2CZWyyDl9GgNGx0v725ZaLAIZq8nPVZW
zfO1mtxEzHSt86Z5guKZyfYSzdiNei5D08RPXf5oB+5ptakfKpbs0qBb4Vb+rQ1Zqhd9vO5DQm2b
yNuyxEAWzE6YEcxvQMbZFtGO3uv6etcuqjoGQeQ7aanO+jrmPashAOB6owXedCxl95ZNbEDURFt/
LZPhe9sMpOTJQF3VeJF7UTmXKY8vqfGBLnMddUhH87xkmtHu0Q7f6X41b5aEj61KEEPH3RNN05Pj
ovqJPxojWEqqKq0wI57qWPSZMgAVMi+Hj9MyfVMfU2iqpsykWPfi5HgUM12Na68Kl7Iz2U2SrV2m
LyZ3RyMoVIzw7nEJ8eS69gasHpJL2AO8CkOa1pqxnBuNuIk6f2r8KljGiXRRbv+JhTrU2PJA2oiG
ywv+oQEbriVRONUpeg3lt1mkGJZy9h2q4ONEYNJsqhpi5KjjTjvQ6tkZLBJdNbSvL0mrilOrRDHW
Gj3pkDrEe5GL06SYM11Dg4mGxVaMyPeQBG6vhYX4S+6QexSaSNWbkYEXJWzAe5/GaM0AN2A2mji2
1EpASsNgZUadPaPqURDNd614WD6R5q1ErmEGA7UT4ai9NaPSJLEVOuIOCBi79Wv5DGG6b2WE+IZ3
I9yqGaPbyufkpCYfk484teM7xcNt046IElEiSYOFX2EU33qUs9f7oQ9tLmHLzj5hQwUCdSMKnCQI
vTZZM/POWY+mcBM53ldLmHuvXxji19uvc79YIflD1612iKaTfM2jQY1xqNizzRNpFiQShmp7z/N+
aKJPESkvZ75s5ci2SHjZoR3lUz6SYFub1laj+L+aDbxC8QDzQK2oHaqw151WpEpl+cTMUNZQ1PvC
23jq+UjDZXWtkRaI4+yEolvpEOrO9iiNmQ2QKWXEZdlrBLwUp2IuiJMzJJvFZCKlcleAxQHqgIuT
IiW264rKYLxrkMvCU0I02szJcycaIgMPowXAus1yjaB7YJBW9RgTSEqmM9kpYXcyU/52w/Q6pOjV
8SJj7xSr3Mm/l+1gnK57z3IRMOK9eJN3nKLeLV7aHkxBOvKUCqW2zvsCU5PjXlyjYMVwiiz7ZE/F
57VKg7bF27R5smlqwdpf9zzCufS1E/NoAyX882HHUhGnU8Owddga+w6Jn2nK8hTEvBuDD/JVSa4I
bQZN6v3wMra8Lfy2VY3H+lrJrpERrVuLc5f52Jxy1siI4B6qtHADNZVc41BrpPM4DMuvuBE+sVdQ
QMSLXVFFIDzhM60fiplHSLpQUVqqb93S39caW++wythE5Q4TKo83K5oJhySm57pnLi1G9fXZlgmW
0b0rfjSdhtSUYjXWHuZTtKhwwzKEaNU9VYYVzepiJTq5aSM/IEg05Z+AIbNlcVHxa94cxJon7673
MmwR9qj1cn9dzV0/KEuveVM7NnMzmzwqs4WvLroF0kXY2m5Axf8YgR7tvPrdp8G4y5s7Y9ZfQ4fl
dk0TIIyIxkoQ0VqxFVJyICpQ9UmEzep6bA5VGeVrNeqn7KnJUPVpHi51RsiuK+dXwPUs7tzktPiP
owu3to7D/gbXPDoXhPRHeYfkh2Jg2EJ4K4tjykc72tNB92o2Be38PbRcrD5lHbA93zkRfBTbnyVU
xOJb3ZCCUoOmJXgcBwVsXwinRQmrDKlNrokgdu6JXT4AxX5dIs8lgJ29bth34AGj+lBmLunxIh02
JJKS8ZKYd5M+yOdZL16KbAAY6Ex71LZOrfnB4kxPeHO0rUv5bp3oWg0EqwbGVmntmbznZXLQQqLz
rRaLSBQrR8xZ2TdkxG7kZMpAHxCmZXhztHyog8wkIFGQVgIUUjrrpsnx8BksG1I53XckDd6a+Ori
Aayn7tGZq8Nw2Efp+KWVaJSKBFw4y222Rxe4VfYm9F4cgO1OAbatq7U3pNqqRhql+6X2gMHr2VfA
eaSwSFiwBuloUODKh3L0Iqy8jv4kGtkH/8u4yBTogqjZBnwcoGcT/s71JTT4Sr6SDWXgdLDEXy8O
qJ0+nVn+6z68ngh4cTBgpMibXByvLwiyBTZ5nEdRVB2urAonL+/BpETbedC2GdwFfHwj9YOYerGI
mWmMBvLICDeFDAPf3IiKlJIuzz86XTOP+Fpfy5qGAhI6Y4tuMV5daQbXlyQLX/129rem1TjHyYt/
fbl+LyXLZBs32XuCzG6GkHTgbNrHvhjt4/Wr3/7XioEbRU57TBBZ39h4lrfCr6mklql+/N8X5K9I
z/w63Q4NwI6bZko6cGDk04T11tEGuSc/E6hG3IxNsXKZBazkNousZwD9XjD6MpisacKtkNyiFzKP
1xepMqbaTt1XFPy3//uDNOSN8oyKhqF85NcXyv3mz6+kyseDGsFP3FHVJnXT5m5Nmgdf02nu1fpT
lxn6U0UOX5BhAtjEoTjE8F9vMzN5Qdve3No9UeKjlhR7LdejI1fpqeoxuE56/ayL9pYfTydhyBiV
ep4e/JzMMC8pgRF5BF9AdLAeHUMzH5NYr7ciJeXP91H29YbTBRAyHCadGWm2ArQzoNT/UmhvHkbe
4/p/0+gYWyr82mb0S+JYJYcTITt8Wiz08rONPBtEr7O/fs9lG9b7UjzY2v2U6dUj+HGKYnOgQIa2
XuX3CcJ4oArw6WJM+avFzmweRJznTmqC8rf60inj7/CcQDWpVK+S2tzx+tWgrsIv39NFFwyR/Y0s
lZiMhFBuRtN91XS3DyY/a24gAUQ3BTlmik8xqJfrV4gWnymcLfhTeYK7nY4BVuSfKY32bUbb8Hj9
1vVFV6Cb61c1inQksHUOB7nID+RBg2KGquLEbxzgYzYwys2qh/Sc26f50e/DgW4TLwBAPngc2Svh
LuEzIdrV2D47sP6wzcx7z8bZpO5iV92dPcSvHZjf26boIoYfVF+t7NHZDYR4GHzHxB7F/aRv++nk
SjwfjkU5HPhMu8b0EWEmUetTGDj4S2F1gKMBaIyqtK9tQhN0EiQT8n9TeRwy4eGzUESdXE00VVjt
EuT1O8tuUoNo4zDG5xqTrsmecpdP5in20i2tRHMf9kHtYkwBtkpmtCFY0A0+IA3+lIAngZvLu5dp
HxNobCzrZJkqquAa/EFRfjQN7z3vbKlzCHYrj5U6mMiEqcKSkC91D8cTOLJ0SyliWpdhQjLEooM5
U19dX0K7/eurBOhJUPgeT055mN0aYH3ZDMdYgUrmMf7rq+v3IByN5MIfqB5jsApB8cg4WdB/4wZc
maQFbKHX2tgVuzfI0TcI/nlEz8NDHSff8rjpoHticq7beW9E/YuZuVz5CZX1rJOGYeUUHsboNky8
o6mU3qIP69vadyjSiehgs+Up85QYgFp/Dz17l7p4hPR9XE1vflOfF6f/mk2sGI0Z8zDrUna+ZnpE
L5+sotl6cVLcTjJpU2aS+F4vqWF0mkbdw37TTVx4A67UhkV53+aoPiOz3n5atbZKDBza44jLJp5N
sTVcZGRAsT3h1psqQz3vu9231CneO+G9szEhZhjevSMjmHHhZbZbHAXdUxk5TOuLQz9kCiItPqgP
oJvjLl/XHrfEFFu7K7g8nVncSg+LK8qLL308biiyrOshChImZGIumdsaYCeWe8pjZrtWvCW59dou
/JF2IZhr4jE3SpxnMaVGwym+RnVU0dPwvph+9G65/TtAMupej0mGbj2PWMFBYgBlW7TfRi27Xazj
0pg040z6vaJoA2dRyVFzb94WVfKNWegu02OCHA3aU25T70wpH8ymRuc6yXm/5PCQWs3egs4jKSfh
AbfAC6YXN6zaRyKplb8pa28XQQWcVtRnag7TzyqPrclNWekg5uLPWG0E8vTL4F41+YIVNdxb+nWh
j7EgrfZF2D4a+gDlge3TtaKX+tGnKgVN1w2VToXFK8p1b4ZHuE/kwTjjGdl4CUdT4WEpQ/QhG0hr
7bDRMTX2LXZKiG7ntg9ZM24tkV0SX3+2WCxSO2TP7BWY+nHOegN1ARi7rBqREkjKQnmSX2AKaKu9
3fjHP+ttbCXh+y8pmK+zK0DW5NMVtAz7N31RtywRiELKVypsuJzZq6CIj1Gvt6uJHolbF++s9EK2
Maj7i4L6hCo1ob3eSLNY+XFKkCirbgoUCVlBamdwPZURZUa4I7k1HiKT7SxLHlUW7k5TCv9NOmwu
JeYuloUoRuZPodAHeLS9je7ucYiCeKXaU6UC5FHzSlzQZXJSMCujKh3kwcJ0zZIflKDUbgUylj+f
FEMJuv52UtCQGq7tKP3jb7pHNwK75lES2beFcZbIidqMLas6pGTy7gz3Zhn3kd9upkl6mz+/t/kP
723oiAJtG7MxotjfiJSdPeDNH+t8X6uOdxFSMeKNjPjsUGbQTOekDIICtQjYCSxl5sEfx6PahdEW
fQr9aGYrrmMV1mkp94TW+Qd8Tv8mS1MIzt/PkKG7ju95EDQtmob8/BdZWtlOZWaLjGHjcZRxr3To
XTeumIbZTM6qvFYaGdYI6WMjRleFZKwZs08l5kgSrmJBPDyKDC+o2BGjNbhYai93dRm6VXmBt3gh
qfGTMRHYJouyKI1J+E1Y3D5cJYiRrvbtqhyIUf7UfEtnF8BvxKbwqtNgm/BJI1hs3DwmMYuNPGbA
epfywI2W6SZTR4m/zFx3A624qc3vptTejzPZMYUzPM1F/INYuvtXX2BNZ8NGneci2vEpbzuFVv5q
qiJjIpoDUEsl8iDUb9i11vycT/H+zyPCsP4mjvV1wzFM8MUucc9/E6zWU1JpHqUPQncySOa6vUWj
yu5X6U1aNZPZnVJFFfWBGs2wIt8UQjBBEydjsAMx6RWPAyrKnpuwMs7rjrDUZNx3g7bL1fN6Hqnn
QLJ0CReIqJ+0/vBkhzSAa6O6XTq/CAZ9+SwWbWBy66tANPDqVLE5iqlYWFG8LuJL1GkI4Qzq1QmX
TjUUy4QiWToy97fsUXQ0KiurYNWFfwVfrLmvXapvlBmqlnKb4BEKq/JhjGlMZcaIn7fKv7kLO2J6
2pfCxFcK1Xxdz8w8begSYOayKlQ/j3Nerv1Wqf3I07EOqDloRk/CRtl/QOxWXYaiMFkpQLQmHynW
y4s0KTcWlr7zoJLYGk7bMsL/n1quao0kRNiW+gsLPepVVHxsSnOZ2d5qFLnQMPCpHb9/utbaa606
2W6GMUn7UZkqkJBEwk0VOq/GwHIvtBcaIxkbLB1dWRd165Z276rsxp1WmALjUlMHtEtSchbrQ30x
gW4cR2RTa4CGZ4cf0iE4RtX4bo9xy+IsCG2Jh8c91EokIBKeE60v9gRpv0UF97k61OYA3eiHNuJU
zarhfhY5qYIgOpJBTmcrdBBrANHORpgjEL5f/mW4/sMTxSDR0FB0X8d3fkfqRhKNia112d5SH1k9
DVy+xxrO/671N6WbsmkFboUiJyEAVzXvVMOsUko6zMTW6n/YO6/duLE2a18RP3AzbHKfFlk5qJQc
dELYls2cM69+Hqrnx3S7f3RjzgcNCJbalkpVxc03rPWsusv+Rb/7d8W3MknOM2yuI4OJpPHbmdrN
cpRVLOJDZodfqzy5Uz4f19F3hvNLAwcYrIqzchw+rdIrglK+BXr92XTtf3lu/j+HuwndgmfHdCwk
kb9Lz/FnD4EsyvjQwW1HecNVRVhH0lYeypYO7JPxo6FVGxb7h2zYv4RIztt1viFX/Rh6itU4WRBJ
6b7offxiWNG8ZRIWeHE1/YsSd2U9/3bEWzpnDgp5rNSm9bsOlwLbYg0+RocJk6tPtB5h4rGvD20C
zBs0iuLTzZKRq2fzshFJfI4MIHyODiTT4B8yoL7MaTxu+9jNt+gn8CWu06gYd59r4otlzmpudGhO
fdmrT4A7ETzoY07zWJTaphpACI3p9JrPSUlMFKpYI8fHHqSWrzRbfVL0Qob+ZDTPWpo124+ZeKjF
3H2a5WCkps+kT22HkcFa9rmyu/SQ1QVsgz6OdlwWXoey8lXmxk7m6iajebmqYQFrwd5Cg/USgts5
JQ2XjVmTJWgIQRa30j43VQsYFPku72D9y5wh1tXMwzpz/JCKFszUXKW9RCxwde4RkRHdB8mBvBTF
s4rQRoVmjv/U1I5wlu6k2/+yS73fS/MQJFlzKFuXgXY5Jbta4pyWS32pVVU9wRegOU05rfK5mw5N
HP/sxrj8o/r4P9b5v1mjBEKGP51zf2OdX+MfnPrfir+4ov74R//tinKN/1jCUI6wlLTh6ZhU0v9t
i1L6fyydy8i2sFpgpZJI3v+fLcr9j3CVDs9NmVJnVMOj+B9blFS2bjqrKYbjy7H/N7Yosf6QP1/P
uBdoNyyTYBtXtyzdXEu6P5VsNVl6HcNTCBiBeO7gWlyDZWASa9pkhqnvk5iak96XESVTp29LI14e
oHVFZ7WwqVg/60XpnvIM/GLWWI95lH+pywX++fqZTYQmUoII+34V/rBy/WdhtI+lplmXiOGWt4gK
GAeTgZMxym3POvgcphISTE2joK3K9dnOxcGsixpz6PC1ylJ5duTw1DZt+GDQPbwGCWsmbdJbMIcu
Kvgxf+C5vqMQm54KR6LqlCvuVekNqsM+D84dtggbxfqDZbBpDPQ9g5nwUdgf1o0Cz7XdIgJcRiq7
rj7kXNI7EwgQd0dRPJOeFLGAgY/8kaiJqoe9l2NajwsHLwEz8j4EhvacJzaVa6s/TgxKzpi3edD1
D4nd/9nJrXG/JFnvJzmLkNqY30JdRzPUc0Y5iT1srFw2VLfTuTMijSi0Vm7nRB+e87A6oG9QFxcI
BDLFND8GA7FTvHzsuUx6c3eGrSyClhAvMC0XxjEPMFK8pujmo+i04VYyB6issPg5i5400bFVeFpJ
XjeMcj8QcbNp00R/KI1A+uMqOoLmmG7DuB0uspPPkjTFvWHBrKykKB4KEMepk8vL1M0cULF7wZJw
KtYMsd5mOl/y12+J4w9a2NxZvBParuGySEjrhSnTevx2LClCeZfgh86RHT66o55ec2cgD1x3nuyR
tB1pdDdk3NNWM1EgaKNtPyK13Q92klyjTnvL5iXZdp2qz8HssverYSZ05VkMJGoxNH0aazV6tkMC
IUwy9zyROYeoj/5ocMP24BpiuyZrwKfUxb1V0D8RcqElKwJuGCbv7Wr8l9b696rDoEPEnseRwN7B
tik8/nrBwSlE6NyAqRwlVeUQ0I0gpruY3VRSjsXXVu+jo23Gz10Ej4iE9a8W6GQ/InmWjQTSjj8d
WPc/2tc/u5gMYaw/8U99LY/I0oljsGyskVJxEvz1EWmMciqtL8OzCqPxmKV5srNZ2XhZNVIq5tZR
Z5TBNdmmoOXkWy507TGo7HMziE2tzOYzOafSC2B7dFnu3utMMTrMg/BttMaLpIUn3mT86vC6kc2b
hC/qB+O12bc0NZ+HnkWcwAG4ARYm90XiBtuktTc9u1Jv6PgXZRld2aX7dUmMYdfzD0NZDX6oUJmE
RjsSpWv3G8uhcYS2scBISrBz54cKysCxHpApFsARM0ueyYeOt7rAsZ004XSz9GNnBvl3jbrK1wPN
2UNzuDaA11/CvrvMEMvOTuC4YIkGhsupgIcr5DXVRHilzl2ZbYh0+yrqrnmDgnXWCDcL5yeXSIc1
ugQysXUpYVBLQ7PuSxPso0BEHhPBFXY2+F1SGS86nCi4hhbRLUcRjk8TKOgD3U5Ea5tZRyuajkJz
iM4ef+WB2e2Zwb6KRnJxx/ADa1Mb/FZFt3k1/vSOXp7ZWV0gAaHjy7/meQcIeCzsrZWpzmdl/E3R
j4NwXuQ+7fvPjmQyShAMdr+x9qtcZUdASGCiKzYI8JF9LQetOi/52WrxErkrZ6hJzeGxAAdFBXrk
IZUHghWbLQti9sfg4Ox6nC7TQow5EAiEOn3dHxJnxaQP7+QEl16coLzoosUTIrS2Rg7SQ9ecS2Qn
AFua7OA6bYtBxoVpZpMVvm5q2Vt8pSLV9xr5CowPpdxDA639rlsgD2kkklesERG1cY00tnZYdFQ/
bTB/HmAtbjA97LrBwr9I61aiilU5iwwjQAWBNE2h5e9Y3NNmWNaZvcALv9PD4gTPFrNxWMroHImn
vmULFo4PXtNHOu8aiAQYUKdm75g0KiveGQGyT2F8GuoZkQ5XB8C1wNk5DWQLNhCeUaruHOn6oXRN
dbEDB1lAku6SEWGGm+UOIXYKu5gdPzRCaZvOfa1ZSBzhhSSUxsE3W5GoFarQayoR7emG5SYNnrWe
FjuLnPpq0S/2OXBEkuIjiVCyUCUkzWmoMFg0wut7d9hPVr0tq/al7cT05JIh6WjcAYKWlOeZyT1g
1+KoQblAyWM/m5OwHjBPVmIxj62Ju6sGQwPSMd7D+X6hPfhE5FO+0cxiz/g13tZJWV5AiiLP8kRb
T/fMQt5CzsKtQifoB4autkERfyJeCceZrLgcsA/6SULCqxMxrmhnjFEVVpxyxWNFbd4TQhEX+9Xy
M5Md63UuyK28IAy95S5VT439HDZUyKh9cB5lj9QkLXBQnXYgrlmOzpPaum35Gg7zd6vq4WSZ4T1h
JrvpkOrsV+nOxMZtX1vZG1P5gfcaJ0+9NG+RDvtjiLR1VN18Ggr12vZgZWAyYb4g2cUf1+ehbOyz
jkiSzM7ikGSLsbeDF6f/wrgk8Wxx73RNUQJNiBH6sEP5glxGyW6bIJFB3BJfyghzVpRp9n6srB/k
n1s380e+GCU1Q+73ULwtW/wa45z3IvoNu43eoS5KoKNcjEUQ3CPZHEQBNckc1pjnOPI+zrgqJSS1
sSgyWse8VNPQnWewkB9y/1yQYWaNzVs5jslByz1Z4Vho9O6tykEHNa6FGK4uXLDixj6dmbGqFUKW
rFeuYc2sN6ClVyMetGAs2Jo/2YgMdr3ekqI22TdYwM7u44rMTUB4c1TeHKc5VS0FVcOs+zCgWiqX
snocmgAMxNJcqpn4yLqba5TlIQycuvtJ+Gd7y/t+J6CVHQKjugWNcO+I9dTddWcUgjC+NtYIlnUg
1mTu/ZrHBpxl7RUBeJDSWxIqbKZPctbOVjW35yykhC3j6NipChIp6jE4/2g5KJtfgsyUhwIxBApI
IKP44UjG8J1ES/wiLIxrMKOOwaTFXmZltqducsxd3HdFOtq7uXd+jSPXX9SlpPS4sX4eCvMnqYzJ
IUVZsbUEaFGpQmcH/GTxqUoCQrDsAl65S7B9H76nKi0ea5BajD/Kr3pgJafG7B9LJ2U8wmFyazLb
OMfEeCNP6cSF7uGYWZN97HQ0ri0DMpJGmHKhISyLG+6U5Ei8BMO17ASzNNiO1lwCj8KQxc7rm7b0
BJZLjC/94oR3J1TXGU3GUc9ke1mXOQyYO25GD0U0zX4EgNWfdYxAdW/ZgKYKCO35jJVIVDc4cfUV
yoNF8PD4re+IzUUy3m6HrjO25MQjZ3W7i+RM27nDmOCXSkdPH4g1blGS+HBSuUFY5BdhL+F307gY
La22j04DHQ5KIfJVosguWjI+amXs+B+fjanWemSOxntuNWzEucU+Z0Z0sJdFP9Q2TogCis2QE4nD
eyxlQMFZDlrvmDDje2TgZuv63nRdgKsV0vQZmsmum/QHXUeEtySIoRZohpnDznjALrBtZtqSocVq
UYTW69y8VeyEtuV6wMbrUduH5LHLxdY9xaV0FP38xcyX6GK4AZTpSuzG1kB4mLSpj1aEW3yD9ySK
nrrO/Zlm3LdTQxMvLbqQXlE1ZZS01C3Nu0gqgnMdcatM8cLDSQ5FGv+cyD1mfmAfzTTiFZxkvg/D
+rWtBKI/q1tn0UG3H2vk0cP6skPqRj80Tp/Ssa98jiKdAQz6cHXriA9Y/ZrwPn/FOmYaWFp7nfcq
0082Z1GEmjPlZrCIH+zZ0eu79Z4BOXE15omL0OeBTihQeHJn8IOZU2hP3LpQGAu0m/pd59g9gNTM
/HzC+NFEmXO0Vf7VyermXMfycYnq4qmCjUyuT29ty7wHSlkBBbXV9BTrRrsVTFtuJpkoBDpKzAIh
mToqNF8xE20VeZMx2Tp3HDRImGQS76JVYPLxoS/09zJJ+OtaRAPWhPM56vwwHYCc94qAVr6DZyxs
87q68eDpBquuYVCHCV/SvmsZ2XTSLi9/NJBN7CxPqKPi2Mb11HNfBoEHQmrBhxxTDfrsdluGTKa1
iuinQ7QE2A1cIzwMQfeQNSgCq7FbaX5ptTEqIrLzWXYHBuw/g0AqTxuGkb+KakqC1zkCD2ABYXSM
y/rq68e7MsdscB/G6JLq9oOq6uoe1au8dLKrnWFP3yM6JC/pmnJXNrqBGobKu7Lmio1//dmgu0NF
kLQbqmsQ0HEpvKGQ1jceGQ+vI/oypKb3CRrN98kwoxvN5ggKIKO79ejv3BbDQb8ucIwUr/koaUMB
YMJB575lQsMszMV3iqrbBxE0vDBZDkrLvwe6am/oHXtHcoK5x1lP662ZUpqzYnkytThBJgF3X1M/
pt7QT1YT/0Sc+Z0W12KpWjsHMvygY7nuNqnYlE5NkvkjRoydisz0bVwSL5tt1wsN3eEmx6XM1+W+
6XB0yAD0U4FrgeRdZn6hcTSHQVyG3vguZqqc0FKeORPP2Ve4HlnsLGwn8Mw4MSbsIbJwMejUVrZL
HnQp5QqzNJCQkG0dWGQ5WiMuzLaFCW2/4TMdb6S6PDHdPmmEmK7Aq3CnAwwB4VR+sst48oJCx6Hc
OCZ2QlwF2dZ8LDvpHiA2L/sSmQZKELbiGvwNMGuzyGvG/JQf3CvM0w8yOvVbNoTgV1Ut/UJythv9
ciR+hluGDL/Wuds8p53x3LkzUp96jUcenYvJk7WlwTewy4cAq1Y5lRMmbOMt6xevSnyqqxR65Joy
GjZHaxHjruzZ+BptWx7tKH/s6+RTEJfSMwYk5LDkuQqUREYoOABUXn8P0tYkogMLQWs5Z9Bh8607
DGSWX7ORzPIyUibcHa29sCG4ln1AMObofAvIsnq0AyPHDbjuNA1bv+rU3Lu0prYOrXtXpmoTt020
tWsubzOPrU9Uuc/ZTDKu0RzB592oAdKLa4+YS9uHWZgRksV0vusMcghayU54XYgEKpDF8N6k/8+u
dt5U59FWqZ+r6WzXln0VKTiCj2quMAJUZUl4zQJH39mAyXY42LpNR+2+zXUTUuncqouOdW1MXHH+
+LCQUY0a/SGI8P82iYFqGZyw65T6QRY0tYkxvqcGVxLOa5gI1FaTHWlPY9GX55HN4b5dx24xyX3U
FyqjVmB4A1Qb73ojjjgphnNTQmcP3LTknJLROZ6S+Pzxp1rkfjDE2UlZnVytsxoa77K+UKG5B1OI
hzjWkyfmk8UDGzM6NA4CL0zwDhh8Dc9C/80MkvTOtZLeJyQWvtnTPFYGXHHUKA810qxLYHTENQ9i
ohbVouxMqZ+eC3SPXuMmrSf0JTg1QIG8EcO0S4me/FhkYpEYXeRPDEDFQczwEI1Og/w9enGNQtgq
gq8BoORLF61XViGVb/WJSzIZbcTg1BAIG0N7GdPiM5Vuj8BpRpWeo5blLellqgQmVsXzg8gXeLds
LBEq1fk5ZfYQkhT8BF5wxlSZmp6u4C4XSpzdyMgfxnXopU1AxyaSRftChiDbw/glRCVywlmLvjTW
oxdO6eUyl+E7wKbYedZrB6BdzZ5PEwUqv9luvMbpjD238eSxnAnJMMzhrJcZnUrD2Tgn/qrAe0PM
CqHbtkk5lUO5Rwpo3Hs3eB7o2BHwqeQAgwAjwlRqRyLmjx+/dEIIQwlS25sb44p1S1w/3iudEEe6
YYzhRnWvsA5vPoaQFTHQ54VRhm8FxnsgBzh0ws0ORBY+LMEWPuJ4p/vahEvankQyNRC33Zl62UmI
UgCrl7fEG9evi9OQhsc04Npo8ikAyUC8vdhYRH/tRK2sS33tup/JEpWXeORYIiwW27YGGHBo8mTf
UHr5JH8559IOgPurY2+r8ArQYcOUML04RoJ5zk0Db+oneIsukpoq5FcS8TRtVMkr1brtC6Zl9hhT
2h3aZrkhGMTmnAXjlZVY4Fmk1d20FpNZhgr8aupJ5etwB8CrjjlRO8h6lyF4ytktXVLLag4ZBzp3
WxgH0SJ+FvnKTB+zNZ2RNikbhLYPiLYvEpWfM4IgGLvOEUzkzjl/fLBKo9sv4/hsD4ZzHkYdzX4+
wVheCxBXa04kjuTEkUyoLwUp8Msijqx7Q68t9MxfHfB7qhQzJ4YLDczPShVPk1Ofx0IzCYMpv4Um
27yY2fjW4A61U53b46g+tAw9SMI13aNmM/sB5OPw7h7inWXaNQuhGwa0FthE/dpUwI/EqF6L/Gqg
+kUHloQ3AOfiamsYNSfNOXDLMJD1c4LWaeveF1IKqHfdx97Bmq0gp1zUEqEtis1z3VQPTWSX56lu
v5gVSdGuGklPZA364Ti1reVk2eVLkMO9n/CNl21O39jjEnEZ6LQtza2WlygjCYEIScjctzOT1FKW
3+J2+VniHtyp9rNGhvEChupomvEVnHK9m3GLkBMHojtJgFAvpSa9Oeujw1KCjUTl/wGXMIlgqzTd
vJTa8NgVUXy1w+JLFGsjlaf6Zq8tXk4I6VpKT8WA3SnO2ShANZaBH3CXP5G9aY/MFBJ6das2mDcF
vGlJioCXyDi7Z1Wz46BBS84xDtWqw0gds753bKPe08cZO6JA6AAzbdtTKb+SwImxHqCBLE39JbSR
0JJ/yTqfrK/tx+tP6UbinLYQlmZVn7WhK/bwYmiFsgFct0TumZifEJZ0D3Oe3QamoBfluHT3oXFZ
MtYLxEdb2yprzetcuDvRj4CHVWHRVDDIbFKbmQkuXUQI2NC4Vz6w+x2Bnm54HsGGN/p0bwsudK2p
cAPIzice/NdoyPoKnnXT9m65E0w6cTGg3Iv00T7lgHMsN08OzJJW6jMHYdM7HJWmu+mbovE1UNbM
CIiOHwIGlVVsvsiRdmaqnALQbxR5Ye/UHkgAXDfRnjZhxBqPmM1Ok+YQzzw4AmZ6XQ2nNih4FkKm
mFQ68WlrCj08gh394qb6cmss+VTkacM8L/xkR7bNS6twMGtM90j+CWEYBe8p9gP64VWknzeHCRWR
p+yafKqCMdeGYbvmpYQQ7BlZ0GQwGf7lFKK+aFmoPfcsd2SJ0P1jmNIH9RfWHk/VlEIzHrLhgHIN
HPDqUZJFcso/4XS0jiHP0sZsKK0sWb6bDRl6M15pqLQkCmiac7JJOPJFBL8N8es6BUUuGgbI0kpx
B7Ib4ZtyKf9jC21uC/tYMraRFvMd5u89pIqo9ftqLLaafEvJPjy1JecO6ujicRjrXVjZJyova5fB
2t/qQw5ffR0FJcIqtujTkcJ9i7phfFOd/VJyciwFi6gkuJrwA+DFhD6uCUy2aa1oM0X11TVGzIWq
GLcFuCl/GEKKKeOlq4Q6hlYXn6cexUYwLvLE+/TLxDgrXqn16+Te5H3tWHV9M7v4qZU02mrJ72VH
mwsTO/KiOFCfBuXemnShdwjgCAzNqK1xdIv3MZHoTc5wJ6HachNkgkY2YqZn/0WQeBK38uDoCcIA
rFYXd4Eqgyc7PgyWGZDbQeHH8cWMS0bPyGuIqqxNjO4BkRnS7KPndrZKbwTjvbVFVZ2d9QPi4CtS
/A6DJEVLZEyPTtlqO5WhNjd463TCxUHuBh1eYtEmPG63PicgLdaZAJYvJdOjzaeaMvKLWj8UkhyK
snQ2XROFRIWM+q2s1a6POKq7DnW5SCO/NX/B9DMPxRqcFzYu0wxrjQ9wlu3YGQD529A5Mya9B6NF
Gl9a1ZcWHZA+V+GJnMg3XQvrPXEQCdODKXhsx/gz9//vJYzqZxLWkRjjfyRfqSdUarFaoExT9oJK
wNOwMZE0WazjI2XsK/ammwouM9XLYH6Olu4HIVSoxMZWELcgQ9/Cy7yfIDtv1VRscrd3V2Zzy31c
5lurmWs/mcr8ZdHzU224+bHT8PN1E3D3OWDFmlal/UoJdBjw0WzHYQi2S6YH16RvmM8Y8YnvbHq9
cpeX1qXoTxRrAzxiB9RN7r1L8remGneRqxuQdt9bV0erFzr6fUnqixrjbFcbcY5QwyT4aGQKZi7d
q7QLcquaimGHGM2zMMpX3eXtrMyFjWYfuJhRly9ZLdutaX8x4XJwSx0r1rVER4lxwkw9U6CoId/n
LANPOsKbhLmmaUDzKDvWkWxpL4uy7qHkqc6ITPiM5PRXkC60g0zdLu4w7XSO0i9FZTyFREiw1K6i
7TJyY+El0vYxSTn3AXk844MLV4e4JkRbkkS65voUVLVL7PYbggE8Qr7cpylc83YHnRji1K12yYSw
NUmiL1o346BFeeiLLENHCQL5NGROwzCOU1J1VJiyiN3dFNTV1wodJaS7ZfQ//i/3TPaiuscYs7hI
+N1+yfLRqxb6CYsoFtecH/qcJi3py31tz3fwM8MR1bhxHVBLJnIe71yH8Z5LHfQVDgQgpP1rEH2r
tRmRkggsBIUMTeiJkNszYb1a9sycWlHLk1WCswpmwGe7fJ+jMGHXVjIED6yRM6KOzmEPjDpJ8uk8
jXSMWu0+0r4xhGUFuDQkVst8sa6F7MAhBQli9YRQWsvRHQLC8suMLImVDcIhYgkoSMjWeRjz3Lzo
4pehYCCta+00ocJXaf8SdHFDyNdn9LZ3iVt+03KM+HPs/hiyjul3vLgbtEvd84Sd88ww567Ny/vY
F91TaG4Z4CvftmoE4AvJyYNIfuFSkn5Tm98KQ3+RoVQoIlW6I6UGweMMBN+bQwISusl8gAxE9FCk
7+MkfEjs/tkyhmNC87HF742sn7e5lNp7ELaWH2mCGMKeVqK26cm19trR2/JctjvSTxDaOaep5fKJ
yC+hvyFXQMMuUuJjc4u83cMfaoLh0UmTDgkAjAPytt6FLkJ2D966SpFiGXeiIPZH5PobKVQBQTSD
600JMUF5PLA+0DIyFKseWSCK3Kx60yrI34Id+c5KvaSy1UaO9UXPgZRGkVTXjz+FoXZJ21EdISj0
um9m5nBA3/FlDF2MHEwJbJOcEFlHIat9Pnz86eODtrT6aTC0Q0HqwC0scmRmXfRemyY+2jaro1sV
jMe2HGYEKuvX+vVrYzuATSEsdMO2FR2hlGS/lE4FZ5EK/PbxAU1buOvR4/zxtWCZxa7p2JA48Lxv
eugmN0r/5RiG+R0zfHL7n69//EnoQG+WoSE7Htg4icgG92g3OZFcerGUS4dW1j+5kXPE1s681pCp
12mF5ifDpO/4/o4XDj3CaAbCfg0PmBlLuka+WG/GDGcIXheJT2jLBy1NKL+K0jeWutmKlRGox/Oy
hVOMlwst3XPKaPIyEHoodPUk5RJ6sxUnB4MTIeiY9zGLv+c8s57GIdi62S0umJCZgXwb6bxIMIhf
gWj+Ksb4k4mQj87/xDy5Yykx0zzXjHK62US2HDN+b6yzmFit5GR4u4SYO4RoRt34XhRfpRy+CZZ/
fdiIw0imrcB9mTmfM2GzVovaXRPKi5oZFtPbUbWRob4hG+GpZY+a2g7BvqpOvIXJ2UbQxTkg7ktc
ALOmcAyTyElc2jcwV8QxvfXiu8O+iE7KOpES72yLWmdrMxAMrpL0ZhqA660BxFLRZxBQE/IjVWKI
zTQcSHebHqwG34glvy4iO82Oi60P/rgfuc5jJjNWvBWg+WXY0baixITSwmzNCojQGZRGlkRFnPI6
iY7s/jFgJE4qZIBFNutv2mFC2f3ZtCsH3Qr1QULRiF+MOV6XXZyIb4iG4WuB6wRAfcuxW2+5aXiM
jm0INnxPPVu7wvaQagRaF+X3bLCBfNnwQsjS7HzSgCEdbXkctm+KdNo4M2ya7+kEDX7NKqWQLkGJ
CSm8UZHKYuzYWlEP58SOGWS1GOzzaHLM92UMYCdYxDkN9rOqsF8v8fskMLat10VD1A9oHOJnKufH
AlUUO0Wa7SMXaXsFtjEPHtkdg4nvSK3V06neySY4Gybovp7AktZyZw/5zYyf3H5xWRMpp2PEgyHV
cyL7p0pBjTpsTdtwHeiZ2Fl6RKPg5w55aM6+GRR7CYHFm8e23Op9d+JvP48D1i3YumcjmdWmLdqG
vst6jrAZb4Rs9W2VkDllgFSa7OazQfL1ZJOuw73jp+3oB8r2nZHq4Ay79MgJzzA+2iGa5RUoBEC4
pUYkatc7ohR2LqLVvak5j8oZ2SiEuKwG0J/hQGIDfSaGRvPeN0wfraDwTYiXW93uEF7FP50VCtNC
nWJZCeZzSoh5aEO/CwjqChyiD+3iAXekZ8pJsqXP3V2X6m8sJb/yvMbVgzlpvMGRPnslBLStThim
1WtbttbcY0rGKFVrrX4pqnqiS8HZ2em2DwpWA2l7jLr2QM9JgHhos4SpGNqnA3lnxQh5CkPMOCf3
FrQo9z9beFVNwh4TNG44xsqthdL/LA3K5pZwu8QCwBOX7A2t1i9a2ItLjjAJ0GczhoRDEuqwqSZu
FaFTX8BbgQ6AXIcLm7AezBG1FD6aOlKn236buJUHQvqxdImeDKA4EDOnthjgq83caxYHYcGurGC+
pYR5Yx2KlU8sOGlQY29GpX/vshQHXE1pnzYZC2G8aFr1juDX9PKKof0CL97Lg9dSGYcsZ5bSAKL0
Wbg/40MqNuBySutHHmZsV+ZvKJu+pZxoG8eu1+yw6QhSQe7GQH+rZ0Y+TDA29WR+gl9GrMhL3gts
Dwjq4TcdHKe7ljmr2kAyiAMNi1mp9O213rRGuzvGcsBJShGvu2O6H6q3BsmLN3aQluqlfZ7HONyY
BUrKElijHfOiSl3urDY90th9TpL0uyBxb2NzGBfNvFXxGO11V73M07k2g68GJ5EP02QC02I96Yzr
I5fhsuXS+cbpF9wlEQwr40dVhp9WSmOisFwl6UShXi5vucp/OkNb7asSmK17DKvmay770Af5xKph
uZQNsBqGQwwjmsnv887ekeNzFy1QlUQLYrAu+vc8SDo/s9ibV0kJrU++ow54C8thPMrO/TUs6iec
A7GtSY8fG1f/N9L138VpjmPy34ftycRZ9FdxWl3mpptkVXDCj+0DviNgtMIGUSC9isbQ3BuwNhhL
GOSW9sE2zTDmpdo1pdH3sQnHWyJiW8SSMtqHVEf/rJ0TvzH+DddyHNtG1ysR+TqW+g2CbQVL5ETs
Ek541Mxjs46/pIq7nRORGZLEzPMzdVUEY60TLRgPbuTslpiUDxazmqAuGxdCQNpcXLoeJaoxP/3L
A1x9en+V9hEK4PDwcBdwFOq/SfsGUH1EjoTByaLNCzHVUE0UCN2XGEAnDxygzUi2UsDG8QNVmkkP
P2B5++eH8TeNMU+To+vYQxEbgyb/7TUUWAmJf5LqhJqGJcWSApeUfpnbb6Wk6MzWF7OCgRmUWfYv
8sb1W//1CcCK5vLKuKYuEEv/prasQ7LnUAdDWlhX0i3rwiSO3a094uH5iJYLJXL81oGd9s+/s7G+
9r/9ZGFzfvLO1aVl/+6FE26ZlEWW26yg4voB2depGzVfBa04dGFMzBDwFNFOL8Xi/oKVS5aedcfM
T7WXYx9crXv5lKX+jP3g0hQTeP2lP5PwMlxtu/yWS4p4tA7/Jk/93VXGW5pnytVdxzAt3jK/y1Nn
EoA7RWUMT7ZhvqItp3FVEJQsHfzUtIa7KTw2Bc0BgZ4FqYOo2CWDC8sKPaiHeYcqMRmN8gLd8exo
EEibvp0P2KQeq67qzj0gg75Bv+eY2p69MSLy5T0fXXjAbcLCgdXEJkdwccHAjlbOkR6j6AT1RGLs
WU1fKbzFyz+/Un9/d7q2pCFzdccxWDL+ZlosC6vWeablqWduvGm5gDe6WW/rof/SmlSCccMAWDjJ
50am+u6ff/bfTzd+tiPILZXsPpEE//V0ywJjRP3eypOAvVQsU7tDpIkbxQl8Zx2b/vNP+/tx5dok
Dbm2LbEb/c2DJTvTqFFLylNsaD/HsnpF4/2HWSwlm2iqgp///POM9Xj57RqAGmrqeKJ4WzET+Ouv
l9Z5zeSjtE9pEDjbWCMYioQt8V/sndeS20jWdZ8IEwASCXNLTxBFsoxK5gYhdbfgvUkAT/8vUGO6
1ROj+O7/UDeCZFWRLBaQ5py91+6skkSgtdixtgiSirJ/pL3UdVsi8xLMtpVLEXBtjzYQpM8iql8e
otGi9lJAmOyqFNajSlrE0HIV9JG8RV3js4b2fjF8mH8fQF1bMnzxgVmCWz/9gYChhbPKbcuPUxLU
qFmUx7Rr78bgRv7keNPJMMjnohFme7xdBFXDxismamyrHFG5KERqMD7hQI6iRfbiUtlPYLffzaSO
3pbyQyib5fi/P/T/cjp7JsEhBh878/3Pn7lnwopYamn6lBoo8Eu6HZIYwxMKwDN54cauXDMqKIVH
hX753y9t/JcxjzPZsQUFaLI6fp4PHYq3vHZh+g9kaVMuJN25KHfWhFND0M0P23F+Mnq3xvfe0+ta
NbUtAWobNH7jL872n/3a61CGQcZyyQ6SmA7F+m7/ZG0Z9QR0oGcbfm4T0PFQDy2r5ufO+Rcfl/oD
u3IuONaHmqNVv7iyH0a4v577Hi4diaDOoWHz92FlJWXqZaz7ta5/piZYoxwR8yfpHguRE19FC1rI
ghJouLZw9BTkMFHSIObsL04CqSPXjG+t4ZyWoZK3UfhU7uGEtPWuXVbIB9SlQ0Lj8jZZxh10fHKs
Q8uPvMG4wDMZfSnx0pujfuxlaW8wFi5s/HvjGiXRXlBn2WAYkYcC3huaW5u0sir3yIAvXkbRn4bG
Ky80JdbGn5xNKHWMYCcLaxtcOpy9dgw2Lu9YpnutwVxmlF9SPXoB29wdICJYZ2WEpwgWAifKLnGi
KYhSk/Tx1WAa1Rp0p3H+Milx0sD4Kq3IXtoVM8qiNuhGtdAX82h2duyo0kFfQAaMbkAg8GsfZfeh
iw12Z6Xxi9Plv0zYeKTZspK7Y7KBeAxmfzpdSjhoyayF0o+U5V6WTB5RGnxL4859Hnv94kbIMLIZ
zQA8d7zssl9B62/DFMqzvrQ0lynBRg26YnPIj1BuqROgZaRZUrfnoZEfQFrA6RgW8xdvXP79iick
i1EWO6vnCvdnS2aUj8hWWAP6D5moRGOyaPP3gRTCb0XRfnG12c9z6Txly0JQbpzTky6He+9ZoKlq
plMkNIAyaeShfAhC4M9UnwXqQcJlaXaKMwGk1BXT94hu1X6ky0dCOPTIvqbXQC5sYXifRArlaGNo
hQWZjE6+jUzdN6b6/lhZ9ez7A+KuS4uB0ZvMfW6SUo37XIGpFs+TRi8kb39r8Y9edlNOlgSw1+HU
UMFr1Qyy7YsrakwpRSJ26LD4/VjdCz7hWxFOEJ5xg52qHp2XNNXnXwxpP/ldGUSALZBzSiKU4CJ+
eHf/dFboTRcvo8sUlrsnj2LPtXP6Zo+cDX+Rt7rde3ybxqoazSqrgtblGNspRhSRkWt9bLNfjO7G
36ZUMr7W8RULEWOb9fP7aZKOxmU7L+DQpTo7HZIKx9mTJN5eE4tKQv+c9YQQOjW6RzBTh3hBqV46
NN6gM3fBQGTvL1a6fx/1eUu4mgTObo/Z8ucFlLuYaLIpHvpmnAhkprAMqVeExBZAVDAoz5jI6xxb
n5+o989nO8djr4/mBdCG+EUqkfG39f76XtAaG7pYF6/ypzG/wJ0DwFeffRkZK4tHlueub44JbUAA
NfzRQtNE+krfc9fbmrFzBt6bpuobeaKQzJriTl8/5GcGa9ew22UzmaSXZVq+/OK8+vvsZLOgWDcl
mJvYIPy8NYOcm0x27ShfayFT4pbUz0WkB6hj4VTSdjxRgAWoiOb/FobeSfOOTcWl7SVFHGjJi1iA
ayhHfoijltTHMSHmtnWLIJ/VU3yYEPq+1M1UrObxK+Df+pURorjQscRwpOq9OTAMV1lX72Yra/dL
5X0Oy/4P8pSKNcAoPGh6X6CzqktvF5cIwmVqUVxchdWEnsN+cCXKQrs7CpT6VufIs2wEIOS5cPa9
2XREb0TVRcaUtlGmHYDfOsehg706Gk55olggkAfZUAGrMtkRMDDfuKZLqpLKpzYaIm8kfqMCsneZ
BG3hx6Hu5/4wzpV1fGxAKhp6qF9FHyy4JXGHlPZtAVC4G/fF4JgfjJnlfJpFH8BEfM47trhRku81
qzfOODi/tzp6EKI1XdgM7VMUw5S1h8G7PQbRlKLhRXfH17kZPhMEjjdC2yuUVkFiaC+dCZY/mtBS
OFb0FNUfafineA48z7ehTD120knYfp9KFOypR7ZTzUxAcHFkXI08YY4rwlNnyekXa46/n/zSYKeP
39iTAg7Lutv401iVlDhkUHN1fpIJdmug59Y1dK32Lh7gA0R0+iLz//3qlwaXveWQ7MgF+/N6s490
sx+nuPXdDGCIVllP+TB6l1Qrc+iHdrJbXHHseyAjqyqrwMzzQ68gB9sN/vdFZf60wYFGwFLLZCbE
DCb1v11TJdYPo2mlRWtae2sctwy4iJiCJQVbZL9H7BvW2Y7DJ80a5t3q11iw6Z/hL3rvaaYd4lbR
KnPVU5KU31iIUDg2CT1A6DhpBWsnj1b+Ej8L2n+7CmU2AWCgqrJuXxFP/auRngDHv26fLH4XW9i2
4HcBucAK9q9/TyunU2kh2vbjqUl2rhYb/lJI3S8gkBWbx30si4b/uJWV+bar5+SsnHDxU/IPKH2v
N90QydMmd4v8MAvtHTj14j8OCat4JO4TC89WQi3icUkmFt2nipVB0y++OWU0FPoeDBRS9EFvxC7L
MFDchhlQxkIzJbWFn8gUYEtcT/++qaNM0UCAkQpRCT+N3Xkv7e574c0aBMhlYn7vhi3ZW6EEhljF
hBKMyJZyUZwsmZ1SraavnVqhnyPXDt2aX3sC4d+vN2fMQjQk/HI9PG55oNlBZ5Y6R9zJLFaF/lzK
HrNMm76CLcYtHZJ+xl40P022dTTX6PFmil+bgUmLUQzFXPNW9AVCY41ZIDaXoxN/iItIHp0GOxu9
BPTimp1szDZ+ezgzf9iv0AtiuSPkQE74gYaZtkydW80dlLkBRyUUBQxFCxRf35JwJLBpgbaoIkBi
YFEntCQmzY2X1BiNtzIedh1alv0UZrQKchqsxmy1Fw9P0DFnlN7OhesGDhnv1J6h+FugeNZxdFb1
3UrhtNXEkh9yq49PPUaxx7ukB/5U0ns/g6BLtrpTytceOuXOyzgb2L7QmUcitFuz6gNNVEOQIn5i
c1EjuTeB1LQ9taa+HO+E1OtvaaR7xwjtcGt54Sue/23WcA3pWiOYl7pa28Xgd1D7WU8RTNtbkyKY
JSh8hWfb9vlh12Ha0ohwpnWltSNiCmLAMOlhl8etdeIcjACMxYhXhVYe46llv9CxnfZkVB267je8
syfYz8absiCEZ02k4QGlJD9XsiCa0ljVTjIgNJoALnwUR1CR6RHnFpEbPfsnr4ElloX2G4Ixc5+i
rjlWBX7IDBh+7yYa/Z/onRrRDasVZSjDOrl5bJzNwjpFbPbRqC/mHlC1PydqS+sjKxvjU1nId6ss
PrldhLB0iPGV4oo/m0N70EheO4nIwMoHttXWsfjXMa6+djQ/Ipxl7Vzm1l61VnLq4r3iRdOhne68
zU1vY4//UaHUM2SHbgtpFJU6RrKXhzF1XmW5U+O9mei7aMIodydZ+gXlNNwqAyhSqZER4SrkVaQi
fkQJ2xxHl9Po4S4OUdjeLfjbWy2xk9/a+KseLfbR64z8qGL0fbOeQ1wHjY2tle06LgPO18V8XlDG
vCk04oDy8xhxEnfzZnjCyGMw2uo2uhGqC84A2HgBm39PWlb9YoTYRS5EeuoaPfCkVp7EiO8ZHhWa
PQx/e4swAFzYoXhBL8DLLy28zdzZ6QAzU/Iatpbt5puUmXfrZrQ8q7M12/UrZIZoW7fNQPPEytGj
0WEt81V/hPWW1BXS0LCcIiDIT1ZUeYiGonXqnSPEtjoSyDYOKJbEcB4ZhTqdC6IUg3ZoRdbtelQj
pKjL/Mk24QXDDbx4EH+fOBVG3oBAoYez4KKOc/YHgUjRBW1fHehJsipTMJzkCCsDj8BEQ/UBpd58
TwHS2zZOKg4kkjnbXKuiszt2rDLtqHljXbut3NJ6ZsWEZcXrnsp+MK6e0FI8ES8Yd4oNZijGmK6D
ijz2HgUVa1IXfv8YPA6QLd2d7qks5zsKqpgzAC60cpqDtGL3rkWdcau5mBq2s9sIMaaf4INfC7jK
HxstSGEOhhFNskH/VNUTNblSvWWmFzJTzvOur6MbAmL3Nct+Y2Kgw9oJF+Qvux52kk1kYttEzGsd
e0wWYzgihLp7k9GRGSONg97McMPjMvenPLoUkw8EyMFa0n+FYdMek0JE26jOYHQjS7pUlfsC2xUC
sPc1HqKzh0/GzzxEcDPi90NCW3tj5wZIxHZcWdMfhk5sJ9xWlwQ1+Wkca58uY3rRJFNc68kQD0iN
rtGxWFbWDCkvWhYdaqjhBN56t6onVGpq9fYYZumzVVLq62su/KourZ2m40kbUJif4d7r52guPjDl
M1ChUeXTXmORvG7AkIS+bcua2MOCNI27nGbwMRpIUoPT9eimpjUqIsvtLjXS6WQDsFVrSPOlenX1
UvE9i+zdLIhzQReAS1pOcp+gmioj+t0IZ6vLXLBcbsKdXVpfwmY2N9AQzEPvStbNeXZDdc+fISWR
qIP0QAdY4fzSjlGOUQC32HKlJUmhDWbSjlRR7xBjW97jiimO4dLglfBgp7b6kzno4sq2Ba0afJqb
agVOfmStaJMg75N7WR2nvt0RyOAGCOiGfSWr+IB0Sycljo++z0kuaLLpLEWD53x9aprCydZYaS1I
d0ClOdPrg+jmMIS6jEGvjRmlIOOGCfHE3ZJCvjYMlQVBNPdlrsqjGnu1XVobw8mYYfEJB5dIRd3Y
80lCtnUkXkoiDbCMJAEQO1R5C2RB3Xu3sysZlc5nG95GB6wSv1ZlbdJJja+o1LYP7W+VJbRZYvm1
cGxUhWkenz2t3zehZj0VpTXv27G9s6X83Uyakwvk8mzoO4ulFBuj6XfkHLgPi+4ZrhfBD5UhT9YA
JjWLriY17pvZzYTR1OEuj/LA7HTvZLaFvl0EUltYlQS8Rco4skTbD8linzrMExuH0iW1OHYdMYFP
9kyZoe9GgHq6fS6yBpBcY70+2jJDL7KzrbXkpqXlF6Gj4OhHOyBO8GKtYuspEsBssqBKrfZsZgPt
5DDCaD32FsI8NZ0Er2IUtbpA1zomUWwEcrQvi5v/3vSpdw2RBQkKPMd+ae/NJDJ+jXAmr3YZ/MQI
d/FyKWevvqIvQ1Js1dqZzjOQF72F18fHkQBpoBQEQWBOXyrCQ58k9gljNtygae2dS7IR3D719eEs
7xM0Rk0R79ulC4jxc0lIhSDj9eQor82QvhbaZhizXdMYxm5C2rqfwPKy4PDMPf18NK26IuKzjndu
YTzXVEfS4TddHhrECFYbkh+IpmQThzAHpY7h3iqx3ts11ne1WhhxiOITbgWNuvgb0uLpVPfijqK1
3M1pWyMCGEKfTR46eazRW6NxW7DBQ31MTPk1CYV4kku3GpXSs6nnn8JJWQf6ocYmLrBKOHh9Er3s
L61jv3p5vc2sVPPDNVXUrtiBZrV6LUWnXwYr2tFEnbf9bJUUi7uTge3XZGn+Qm3vrZhN/ZIv6FVU
mJ2hwEra2+O4h1AWX5GTHNSCvRlAiRMYQ4/xRI2JT/3RIIuP0ZeyYMGGWd5tLXlnGG99RfHoRmgw
F6BdnYUbM4D02XVYpHejdGInCCgTOoIILGn7Nd34hepf/Ww/PwAnUeZM98c6FNH0IfdEHLDeFwzj
SLq1pm/3Glc+oLgFZLUToSkcODkX0vesfjgj8uh2kXDHZ81TZx1f81M/aB1KeAllSNok8sXOLdWt
9qgVJEKFC8I7mAUIVbrkmzNmy3lSA45Vr3hpjYwJrdBedSBtx1R0HsM9MMlFKszgSXj2pqZ+KUns
Ewb5i8yc0Smsea1pzD6OonttCkKsDRW+UC1CD1Vn5m3EZE15CMDMnHaI+TK3OHUZuxa8TVjzxuWS
dPpyMwfAA+SGaV9mkd9wIg225nwPY+jIaKu+sh/Wdq3ZB0lLd7RZqIL2mXFus5L1jcW5ka+mKhxg
XY3zaLQ7FQj8oSe7cb9BBzBxjl2ani7ZEs6Fn1VNvbekJzBuQHf6IQLugBMgHqWdirloA4tT+XB8
PjTS3MdeTcYVvPRzErsTrYDh2RWF81VxgXkLtqAh70o/Qhz5Uq8BhIwm5yRysR9PQ4pBPVznDLZa
UxH7qfXJbjTWg2WHJLnuamPXI1nzu7pJznEx36NmqQ6WtYSf7Bi1zWRvVJWO92gkR0Smnbg6C7Ny
i/R7TmLzHgrr5kmwdoYSeUBOO9SO3HuDwXpJkPc9DY1F/WJun2VXd8/jiCJyrBd46OwfHuetQhO+
VS0Ml25A+Ts4YnqZVGtc00F478w+3l7O6OEx+hzmGiDBiD521zpDu/PUfF409nnssN8tT1kXrdAx
WOpmeeQv85EQRkmPbsV2pgD/PdShZVtEzytSpoZ0u5mzyQLQJKbXogdaoLKR0B+M3ZQN3dfc/Rwu
EgCK4b0q8Cs/uCJc1u22W4gIerQLBhPbE2cb5sUqpI1YAm7prBVRmrUbCmdorsrpXOg982RrgagZ
wVavmbbVwHogb8iscvNsOXq5gm6QV1bAVDPDhzARINXld0oZ3p6uCkDbtiC8ypwIajBwRYSTFIcU
kd4T+S0HxDzZpaDZdO6dPjCnuPEnmiyubO88HeLfdEbCnGX1sfeQakx6rx3bee6PVai/lvQALjMF
6Ud5a+ni38qRHq6H83VTDGEaYLFmaDbtN1rwb6qcr62Gq8tiBTeXXYrjEa6z1sVADlu8nsaRqISO
xBuYCF0qwQLjwWm6vNuHq6sJq353q5uxO5aRh8/KcEmT6Mcj/mr3YFL82iVD99XsBwGSbFzoJqDc
2YzROoaVs/ZBR74cSXYG9qzvcte80iybPucSC8p8KPLcZmlLNkWokLdHNUlhVtldVd9nPtxlv+jz
6uISexH1DZjcaMLRYdEFqwT9sAciqUc/u0e2RSxaRsoJJagrTJxDKbv2WaQsJMO0/TbH3sxSG10W
qbMQLgu8nyZ9FzuZiFKmwXAZo174RSIpmFUS0n7lJoEsSO1aoqepidUBE4C3aWmVIAEHc2LTZJUx
n2EJPHpL3QK72aTOg9PapyScrhGCy9Nkmt+ddpZPhe4Gs4svorPwpDRzqk4xssydrokvForjvc2O
gk3TuGxHPr+T074rl6HBFEzrg1IvDxAUayOdC9/bGJDZHpgJpObGNZyTzdjE7ZMmhzdCtgD19C2k
T9cmvqohBmuMjJxEqUOoqilQcvJd9hB+DQJsQFm3R/GbQdWy24uTmjdDud0L+3NOz9UgWyTX0S18
N/OsG77cSzXkE6JbK7pTv1/DfJu9E0X6rneQVc5a3ARtUxNJ2jY3g0C5j8MBTfmm1qP21iFEB5S6
dcalI49BXqIx5i8PHuIQyuqLavnGh/VQKtiq01DeMqxCOyNCfdngqthkbv/eDOJtxIaMzWgGdmJt
nTQEEwaDaMvI/63QYjxoudk8KV4TJrd81yrvC2uVTWO5+RFbLctcihrHvC0x0OTpU9PBT193mW05
/yiU5rUtziXg5c6g9bpI5i59rVoSDXptzJgF75C/huIPAxgX9nDSZ91FnkikMz+64Vcoit+iCc+M
5ahwH5tkbeUG2/7JFO4em6WxC7s+OuBsO0W4Y7JFdHtrhB0Te/ETzsHfIUxj3aAwsLGNRpKxhiMI
wTRuNfMtE5TEDGOwf1/IsPyiLSJ6quKS3Y5rvHlklneR/VmMcryZSX5udSe/pE3xErVsvCxhwX0J
p2ey3TUUWBqJuARbbLukds9Jb166IZr3nRLy62gkcq/N8mxnpbixFw045Su7m86oUcydRtzP5rGC
qxhdjYTuRYLqmF/J2+U2EEZnLNGU9NFx0Z3vsUE9ClcmRu8BWYCauVZJbtrGDvvXSjHseJ341HGu
b+Jo7s9iGSecVVq59/R5zzCRHJJeXcyZFuhoNNcfIMhVQAb8adqloU7gsqAqMaVWvnMklfeQJMNx
HNAZlxV2FpJo9CJ99YjIhKyDcBC179FtSBlG/1ZvhRYSy56ENoaZ9AnXGGF64VKC3sEitCzTH44N
nG/RU4+K4BSvXsF1QO9+r9OkPcESwXo+Lt+0I1weHD/eVZmD8m1lqu0k4nH3wHdBFYCdNCHbj8y+
9pVJsfYhmqRRnPk2xctNJgG6yGg6Wk5LFZZtnVvW3dFSLLu9nO0UU5A9ouctMZZv+jHbm1FV+mOf
fR16O3liKd9sWlswd7FuOsdV/6x6T5xF5zClzPqjaEolb31Mb+fAKIxoJ2Q5HiI1flZW2x9Un5eE
jZE2CMe93XuuYqM3rRaVXiG0iTv99Jjxhx6SRFWNh5bdViPwhXFOYkMFajflhfpkd+Y5sXA9O/oV
E60uJ8KriORjiAAvhlUDuOl0R+LpbJyWTqne7qfBJKmQQZZIz+6y6Prz4mbGVbUAQsgvxLGtFNcO
G1F33ezkffitVVAT3HbgbG6AbLiyqza6p1LfAv21XVz7mK/NRB1vHtsohZy+ao70T8S5xh60WSBm
nMIFY5URNl/4GuYXc9j3SWIEnWqupprsszZjAKeWfvf86raF2GJTLSIhVeF0OaeZ3u06oybx0u5e
69zsXvI2tc6F1VNK1Ip7e7WVtJ5lFgWtW/2mu7m7r0erObqIEyhUuMOBiq/x1jBVnUu6HlVb3XMJ
y00luPlCJgQM5mckzfNLkoO3IBVu1W8kT+lL3hDYZA+5sWP4uDv2DC5ANdHWTBmil3i2A1ai43yj
hrwTLQyPFNrpM5pVmnSNPRN0qDquxmy+CVxuGIdJ78MHKZ41l8HWMjv3FAKZIRcURyN7ZUkrYj1z
G6gwWH2HI/BTAF2yjGiEd9a2YsrFh61IfJpMhyjjgXlNMylXe4n9Wc2/uzHuLI1gsGtKzPdVB1Af
euWXQVI0mfO3rjDND+a44DZF/wjWo76YcvydPX+8wzRV0LNY4huz1c4ihi3oAJUcBK7tDWVtmAqR
9dJKuV8YOF8rBqM5dn3JoolAIOtbTVjgO3qDT65RE+7itX9I6p1R9sEtXREMgx4/WQzIBpqywBxo
H7iUW06yXP4A7hxjbSDCDhW39R6Gn9kRvRVUjF6qCLp1Eme3fsh1OhnJfFjiGIOpSsgIiMCzlpTT
tTScX9ta5/LpZ4nHuxmIzFREqC3UpGI76p7xeL2bLIGeRB1oZqIfDRJASOWJs4FuUPOeyaEjdrxt
PrurFSFU9XRrmkp/Vkb5CT9dfZ+r7ns5QCMzVZofM6U5H5fZXAl1i3atZrwfmVqsg8nW69QNXsoC
Suuu0XQfoCBVRycPd8JJ15SaDFe7ChmrSGDKMCY1WdCinvbDZKEASN7UgkUGPw8yWXL0LApdHqHK
sVm+qnT6GFbadIhB6AYENl7EWhqx53Fktc1mrqja+YqObr6aDGU7bZqo6g7zh2yIrPs488Qbi7fW
NIrVbt7ThB6a8TXGsnmyR52LY7071+Hwqntny871W05qeeVUxocoVnvH1IvPLd2VYw6m4tBWRv/B
aYozC//daON23+xDvMqcjxBqQEVqX416/qyAnrzHHjZw13P3JM3KvM+CYkFG5hXy7PTQp9jFu3Z/
IdMX+DCvjQOE2Ada0il+B/B1g70/vvDvjz/u44YUvm3GP+brPVrLI9yqC4FAd/ct/2j/TjXYrDck
dCgCzkpILrSNdj0riGSXbIGxy73HKAwdYD6BN24D5d4S9YqOvYZV3O5QzR6t3X5/3V8/X3GWbb4S
KbAlxWo/7c2D9Jtzck/u47v7SXwHe8Oqt7YBC1LO2eIR5W760vT7QdL62GfFwf020a466ef8Mt/V
3XzrPoN2pxmZ4Ykix6PdUrgOyXuvSAA9DOpILR/3KkoQHCT6NZ6LmazB+C0e6kMHEA23FI3KoXbr
EyDE8Rimg4UVv/VIdJi1s6vKK7a76uoO8WdVFRMXqr2nby2+ZSwENixnNdCgmXOKyirIs1F9rWpg
AMOkVU8zkrv7oPT3JSoPnRrzj9xIUSZVEWvMJP9IJXkrWyQImYwbvOWW9VGMNhWzlOVmWl4Eho+S
N/H6EUr9Bo/NfLj3aocj079ngKvC17vzjK+yqZW9k93c+I9DY9WN34D7/HHXiVPqiDWun9RMW9+B
2uaHTdf6j7uPW1nHqTEURWDQTvPpfAVaHBRUbg+NOVW+V9sV/XJu/XS3pTtyWuS4SwkX9KvCgeQR
Rw1Hg37ZYcrdl8dXltCW20S2VIiNovTDVAQODcLD44thNZZ+M0YViYNFoJSp/enxunQowuHBKZVR
+I9DlIYFFzeH/zz2uAXWZh32mbNzXMvG+ppdyXwdLmGzbB9vXSY1+0p6utvIqLHhDLUfdlF1nHvy
WS56bQ7HCrzbIuU/n73rkvLH6/z0WNoAcDLavN3SJ/2wlE18aB0TI1MXJ/2OCQ0ilNaUPjufkvC7
HM5MuhzRMZoMPWaMQ4hGtZnrfz48HoucNqekV1209VN/HOjHUjtNvIzjZE/gbjQkEkJn1CfoGspW
21d+tr6Qor3/Qzv4/8n+vyT7I6n4k7jkv5D9+ePzHyG2f4X7P37uX3B/9x+AZA0DGSuhHdD4UWb+
C+5v/MO26FQYpvw31V/If7CvEIjJJc+CSBu9xz+p/kL/B9O8Y6C/wqtiO9L9v1D9TVx6P0lHkPd7
BHS4SMyERwfpJx1c4iSNzGqMZvlIroin+i+DZV+9oqcFWk6h7xomeRnjciS53j2lSXmOJihWso/1
U2uahAfVKWzg+Z5hhEc2tty8sKeFrdVf86lCImAMf0xFiFQtopiTFQDCVaS+j9W6FJrrW+6kiBCj
bDmwh8SIDXIomo+z0w77GBC9SD/pc3XI4NLtcD0Q8NU6a+PZWkn231sutcMkYe+oAubknY0gFru6
+1I0FJCZd53DTH2P0vYmHn6LYkEcumu92uU0btuE+h7pQ9kuXHBA6uFyKrCHT0OdHWlLkIdHn/9k
r12/NKOatmhleUhBinlamF8zTWb3SSJOsRZqTAn9BcJMkBMaRfSb1hoedatevPW9SE7ErX+ORZpc
vWqMr04YJbveoHHjTOEcpM6iaByNOkb64ozKFapZ2dUmfDhN23ceeky0Bjpw2DWWOHF4cyhN91LE
JxdDNoEjef9kYniZPbhSMhuf5m7NAaEGV4SJuufx8koa4Gp2zrJXV/82EdOLKnr8o6WntHQhG6iB
iruH2EYzQlbHFId3jdo1FNQOqoLUS8Ws2GW2+V4SC7gzjfnNqMsZCUDLE1UNZNzZodMzhjtSCS6u
UtN9cfiD1gJEaDVl1Xnt7clFywPPaNAs8sTC1QRS8variCtsQnz33MdXWS3eZUpeijC/uKHVMPBp
7kbnCdOikWyggPEpbDCYndJqI0gLPs1t5ocELx+xlRATJQx/zpnqHTcihKlPfhvBhV/69aDH6p8H
BmdEe/+++/jq4/sej/23u48vhFaqYx22gsc9DSfBthgJvmzTYZWF/PU1Hs9XP77yuLkUzHRNZL/8
53Ufb8NK3R6G8vCxEV2B7+0vb/TxnIQ1AivukVT977f3+NnHTyB5Ia5Ax9Xx+In/fOFxN0ojqiKP
m396fz++U1vepY2+NYoyEvL+841/uvn4xsfLLIBbkMHD+TaLagtNUA8eh84wcYIuLjpJNeuBgqRK
QZoayzhnpB17MmP/g5+tCCiiZX86aIiXwL/RhsT/Xm2j3FrXfjxGg4xc+xCNlfr8+JnHo4OLbYT8
PbTmkeVLjLKtnlf7xjRZJIm06U7zGMRa85RMVcmeklPJ0AstCPHXBY9bAp/1ngyJFi3+1F/oxPvK
U8uZTZzag/3elFlVbHTjBFREBOiJRaCtB08mZkA9IzJFvWNa/4iPHGXT+iWzN2EREYQROtp8KTXJ
R22b0WGslRVEkW0Fj1vUK0L8FPPLqhDpBH9gkkmDBSJBEJXauA0RS+Lt+9djDrwnMbBkm9bvmNvw
t9aLKSRl4kRXwL7URUlsgWInbMQZfZX1c19I7ax2aU3zMQaN7KUHSsqQXjtJfyh39eDxXY+DjkTi
x126eumxVtknBIcVg2f+VYVNcRTQ4jehN5f+4kC1cz156Uz+B/V8KiAL90ZE9coqf8O/hWG8SYtD
qRs1rIPsHdQrnNVGFWQxejRDqsLEuk9ZTSzUdXGlTsFMJ/DoFdVbUc5TUK2HKTVRwxpUTPDFTYHZ
3tW4iAuhKIWvZHyN74mybLgHcF/0sZJnUu7ALZZ0FdfDOKXwsIC/ow0x9jk9eLeDYV06POGYtBlu
tqx6EuUXlNd5sIRHXaE+aqlVEd2mLYFGVHqgE78RdGmRnRd8xYAB//k4uJ5mo1suzM/129L1zH/c
+tZgh/RcyPb5WWlgBJKoYZxa+7+lp4aeOgWgbItg0Lov7K0O5c5I6NePxBkEocc7iRYtPbFIR5X4
SiTMJmPcCOYJXOBcqJMFBrbegSQV+5JuF4AzhIe1kO+PE6sVbGLtGJAqbbP8qbGq4mnpEBUjY2oP
j7sEq3WHGVfGZtTn4gkDZ7VT/4+981huXNuy7a9UVB834E1FVAf0IilR3nQQSkm54f3eMF9fA8oT
lefmu/FuvP5rnDyiRFEgCGyz1pxjegTtaTQc3S4SIbiZW+xFl1bmYKs9ICRVpggFFPAVIXDlB5nR
JgNGsFA4hHHjOejAUU09J+yH9iBCb8ALGntzWYeO6D3ZCjhZdTWSO3ZlL9+cIuyboh3UdqbWvWl6
C0Viujxn6FjAfn/165u/H3//YqpX8V/P/OPp3w9NPp4tFuqb7z/tmb0HcC6BirG89O9f+NtL//qy
ZOHeRWZMkMD/Hsn33/v+83MBHgBzSVSvhJtAHvp9EH97flt2xspEyrgSOrEhobZsrL7/8Zd91u+H
LOFbVLj/9L3vn0plxzvbpgTh73CXEnoYAQAohXdtyYaSdj5u6C5yw7k/AEn9QJzRrHWIuu7svbFd
U2eZYr/PALyyuX9xsOGPvJtDPuLYcmxsO4vxe02leYc6W8H7ybx1Pbr8hkkns7fzzTgnbIbzfDoU
tfGsBe3BNWlsYECH9OtTZjME+Tj1nXLLfVxOd72BIRzvBu+ZwGKN8pQkWi0jkAa6rAHGRVE0wzS9
cUVhrJAKk6phzLDwc3SXSdTvCSPqvKhaG8ZVkHYonwa/OVD4pNPN9rfrefmKprrr0cUmbP1lKAly
0+LU22IdKNDGnD2TrOGm7x7wjmD0f46VHEPm5X4PZRHZtt2MUFT86xTxdUZm5youtLeiLhQKcxpf
YvT3TZyZyKCMYg1oDuk09oiTRDmLU5XZU4dzZlSG4mM/0IuWYam6gPKR6laQoJKVU0WHDIgDSxQn
2UTNeMDYQiUziaGqNG6EUiI1WUhah9hRU2jr+rgxmk4ja7kBVtf1Y9ggNlgn3QANhxVYtNRQM8u7
1fgc2qRL99/ZKEUmdO6Rjl420cOkG+XvteoO2eTspED6lVmfySKuKvR71wAtgq7hPGnEU5pF90Kl
DilYZKtNgt4ymzAfRHnRHoCpk0SnaQtSPHuoTSSN40wBqp/dNzErgau67bYDlydrMfcygQU+0W5+
K588SczOTB7qoFUdYiP8z99Ev9H7MXiUxE2wrRlC5l3tjqEVgC6kgjKszUFjUTECJoPtzbuv30w9
jdfB2fOHS+3V0SaSBMsYMMXnIdvTa65XeUqvzO+fcaR9xTLY01lr1l4ErDeR7iGYLTIZqQW1pRhD
/WgAYzz3XI494cjIPwI2DTmlq4qM6RyauV3p7SPAoTgoRNhXPz27RRoYScJuY55evleYrNedXu1b
QLyUifpTkLonvZbxGVDrLmg5gxBaVoiRsTQC0FF0Oo9Womjl0fdsDOttnKfp1rU6GPZZe04GriU6
mnvs1vA7ei5Qv9ZvWk3dF/IKXZuBZNll+Tw74K4iJJSuvYzJwWMQa3LTkNsA7SwCNGjlu4RqrmXx
RN3xqzBOC21JnBDrTIynbPAs2GvBLnb4fwAA1BSPRuM92WnLLRWJvWp1iyQRcx9LN4HPhHmu9M5i
Kpt1oF+hOsk3lVERi8QxOpRbS0dgyiUGohCp3Etr2BsgZayIVTZhLWtL3ytKxE+B0z/Su3kfXXx1
2OMF4FDT2gE9aiybbN6eYcXBZxKW1NFx5UFFRcbtbYg7eRw7CztFBx24zuGut022o+PjppzbuQQS
RQK5U1qoeYiQWAp19jHNblzyn8Imjn1UrMRL1OQNjQiU2RyBmA7ES0RV+zB048tAOBy65v46pr1+
gmj16vfQrYEakD9FZhFqW3PvjoH2PsZtvi1RlUXQG9fFxHGnyGVWTlMkm4JgsAJ22tYRGSnKZHGZ
MZnhZh2TcRJwfuQ0bSYr1VBXtKB09bheJ74wN3D+z8sShxbOynXyfIcztQ9hXuKrp+lUCbFIJKaZ
xpx2pk2RRAz7maa2Rl8hVx/EHT06n9a1AuvqcT1qdD3V5AAbNDxCYAVSXVby5ehlq/HdF0vOp+YH
e4cxREtNEmNKqKtEDkxhaVLQi9rg4Os/IZdH+8QrKCQKgREia3jvMr0xUGSyCefUmsau7PJiO3kI
GzQ+jdQZxMpK6k/hnNL+h29BN7RxJazLZHxjxwpuCrwd/T1srH5M65KlXbSf64DacFRxBVvq3JLc
aqboLggN4lU73TobsggJVlSkrMw0ZrPhLp69VyQ4lAltH77DMuJ1S02wb9IXo2z7TR5R02b9NIsm
WxI24sWnVTCwAx7G87pxWrBr9Bo/hbzy5yi6p/YHI/5SEC9G8pvww0nYP4kq+S6Eyz39KzRC7hUj
1RCHwau1eORy0iw8DeCa1qZXE3o4+iwMzc1rWzIp2X3/s06wchScaNRhylzHy3Y0NjHUafRN5zx5
gPnNzqIoLtaSZJLoxUdkMAMGNKCNFuZ848DNHYAgVgQWLP0tAUHMoi9jY42nQyWxDQHqA5VfrooO
fY9R6tdcBSfLJ7cw8e/KITsL/U4M8qzTu4RmpKGjEi0ZMDnDiW6/CjN/wv+xn10jDYMRoWgOHHdW
hKeReb5TxGmw82wc4idKp67WkCfhLOCkRi2GYTBKN1PpvtmF7FdLNTQ1uqWT+mGS3LSW9tBjkkiO
kdeUK70LwMFWqyazKKa6F7IOVlKDGtymvhfak1FvL7VfIQpu3PvS12+zcokMi+MB/GX3mZdijzoL
PfjofLhzrN/Z2pdfqL3EDnw3Ng45seyGXMI2UArva0e9tCkLC5/avylY+Rckb+LfWGlZo8IiFiyR
ZzBZS3wGwsoK6cyElnY918nX0Nivbk/dhEFkRLoXZQBbeXoUHfOFzp4Lkw8RGHbg09ZhYizXrmLY
rRd7S+GPKzg5oMPS+NVL8KKgFgytkcKWaZUPcUnRRjzWxfwZz3W2yexJbjGvvczYZPZVvGQTzTdV
xecaC5z5bBsoh49vPZ0eAKoTngfKxTFxJk2/MkT54Zbzuk3p+Ne8qrYH0P6GnChbO/2CBVcQr9MW
mUuaIMJAwlRkNtFg9jRfq6iFTZJVb7DQaM9md9OA6MJBHZr0GDnV1O76qXWoxIlHP6UZ8r3kMhEt
hnbLBG2k7E7zZe87OwHhEoF/5TVihw2MCrxztiCO7vIGFELgqG3jus02EMk2yIBkEV2xgtGebNpu
fiY/rg6VyxZoRKpFeEhwM/kTsCPHOiqPZiMqeJwWQRQ2bTDvRjDRWJuiC/7pm2n46Vh9ux0LrYSU
ldlbf0bDTRTTs6TxBn/Wvi+l/jTFrUUMN1v4VJ6RtllHYV2hqxgOb1k20/hyiVXDW0LWpX80xwGj
qIk/YrKbFwI5KbI73pfWV1+CaJQF3xWEdZwYyOuqdBMXZgU++boiagfsNqUOLYgQg9vsPmM/Odj+
wa59f+8LVP4RXGLMREN/am/TbtbXSQLOPfer+SJnmwAdQqi8hiSMCpTqsanjx72lV2+1uxFzTmjw
kBJNL0A3EjexKlAXlAFdD8IMbeRxiwy46yPW19He9GxxM1hY7Gq16orWvU+k/dPEKh2OiXDo8AEf
YChWsA317sS6rsqMHzGLJombB2ZM62xTTI9hzqZ0C7x8nM8Sz0PD3X9FS5y6A299SsfdIL3nLApY
XZuFWktsAZvMOhnQhgrYMVfV3I6bshiSA77RM+jhx7JqELXMfhu2QU4UrFu8as5036suYaZt6DYH
7SvFcPeAJTfF7puZH5LKzNox5+TQW+bTMDXHli7t2mgtn/Clm9yAnAc4gllXHoNUMilq4tyLmsAh
hSoLj3sIat7eWHVDihKd6jSqyDAI1tPoClSlE1wTtN6hai7KjO/0wC7WPl2vVTn2D7o4EVGqYKBg
hOrGeVOYBmff1Bx02DBJRQFBzh4XzhK2Lkqlz11E1FAPVyZz2OEgsbj2OiqBeERv3EIn1yzHai+c
i2MHR6foz0bM4bCoOnOewGdHN2aMQdrt/edp7HBTVt1THQx3WW0/NZZkxdsT+Vhq2V1ugFON68nZ
5BsjwSgfvxGnrdAK5mqdpWCe3SCitLGbxgHsTeTvay0+637jHWeZuuuwxuN41fm4jkwsfF2Jys8k
oxbQSui2zqExFAEBsrzOO5SMy2hR18BnhRVZ+44qf7wdlPmClSZdRQNi+9oyr8cSBIuKM4ultPA3
gWZ+1iiYj2yCAGFS/K9pWwWzU8HfO7QjL+fF9VEjsAInIy1d9IZPitr1sxsjyRgtf6ZVF6KZKj+t
/F42GYxHIfxd72d3iQk+e2ph3NMltde1+CKBazg1Sxp8KVcyrce17kFm9mufzRcaxw26gpJPsSy2
uMX3Y8GkSNQTq6KlhNWT4poVG3Y97ipjTWwXJJQ1Lulccqz2UUdxwWXoAE6VrVRsko0V3QjPPmep
r7Zcyc4Bof6DiUi59Tt/FU1QinKiur1AdOD6KjbT3aFCKhIQym6P/WFIiz16lqNfgYhUcEKZWhdW
v+shY7UluVIt3dvBdFjmUyJFSe3t2FYeCBP4Gekq3yfIvhnJkUOU2IPwcbP4mIOrRs4oEpEW7BRz
4SaQ2bhqAgTCsuof0q4zr7qYTQ+IauNYqBYXCgZkWyefTiAHxAy0Rcn5YLgWBuumJ2gC0otQC91M
utTicHmEi3EfSeq6i5jepXelZFduvWRiEbwwSnMuKIMMMPggDXRWB7lbYhcbDKZMgXWKBhgjFQYY
WuDMlsQO6yE+7C9PNxNU2uI1Sfc+slcmOzvdxtJ5Qy7L+AET1cgihM6e9z6JOl/5pB/3A3xiiQIj
oN68EujXV1OVMmPhKuWMsbWx3HCah70a3Yc2gvlEZDGKkJ5oK4ehv0ZdIRA2HqPSfxJRKznHJdWa
hbZsSTbPemkCG68RuHXxLQGWKKAQbo+63qzm5s2iZG10T22O/QI8XXWeE23iI3rJppjdbKv9aClS
GPponTqjwVM4g9QQW79ovDsth9hD9f2qL8eaMuAUUYawv4JZPE0d6P8ixkPLPYRb2FokA12xeK2e
5uYaDBDCzrisLhi2mu3M2nxTtk8lPH7mEwo5npZvexvDXg4PDCo06oEi9dfNrEc7NRQPlojkZuxZ
lpp6+UyD/hTP8FTmbAYZTWfb1DclTaN6ym9jPjFq3Cnz/MUaWEL3OjWIkehoGbi3dpP+RL5+owr1
gBrT2xAFS8u7B6LOXZmy4VIb670Dr4JJzcVRkLAhnS23XdlT8pCzMzuAIriDZnNVeuMu8c1zq0fp
jv4f6WJIINMEnZBVbGlOPlEVxRJp93f9cpNSj1xP7BfRsdhXAyy84+CF2Q/gysulZiMoHSbadFYU
bBPUqqkkNVrG9o4Aub1P5BWtdwjLQc+VGdBS3enesB1S+2lwBaFuTseuLJ5/zgNC1l6zufFR1DUf
kVA7Kx7uF9ywFOOnM8txF+NHb/0Gqw4Rf4jI4CFaCy48Cn6CkCAru3HeZis3iLhNkZjk3bSieXLD
ZdFvigm5EcoIvLEFutxumR39SbvoNGbDoPkB0h+RXf1gYebaJhHWO4mruu2yW123H4Z8XFIbu4Ka
vffcmBlNSLucwsLYeNCiV8n8w7DhNYzk5MVtgGrUYasoWtsMwaFuiDNOT0hQsC+O7HSG6oYIs4j7
OsBVOmB8rq38pbWsehPXhoXi1+5Cw6RqS42FdNMyCPaFxDql46EX3nSwWo+ltb5Ohf3paN5Dm8ub
XIMmWmXjewksPDQmUixdC4Fz350pT66xk+Z7rbhX3Y8URTrAUusNHwSWPHqvRiIx9eudfnDHT9aY
6b3n0m10pMJbVh2kIpKJ082mfCBiNd1kjsOmLZEsn6mChXhKuqUr+jWrJR/DRrDksSJvuo7KS3nB
khqEMY7hNcAGDo0RuwYRhVO2MvZOytvPdeszE7LcIuL47KHM7eNGwtRDObmeZETjiuVl6DF4hqMG
eSxnQFtrvUZdUpQQtioyBpDa6+7UkqHC+hAd+q72xY4bKDTSQV4FeZIc8P9u/QT3dpajAU+b6XHq
sd7Tr4e1QNpdnzSoP1VKSppND6rym10sOeLKmUmTLI3kZGvnDpIXy+vixk6701RSPGy9DBEcpeMr
S1F96aznCoXehoQq+g8uoB+Wrw4uWkjBNpTxAdyA4e25Y6ga9NltgBMG1V/botXvgQoU2rZJjUVx
HWDZMIJLn+uvrqOrlYG9W6kqOFnuY56gx8q7ZXuUYhMqdblmfNoVevnOzuo86wdz1vyboQmuR1Rv
62DU3vqaWpiiUrCb/MJaWXl31vD9rEasSJvJIcutAk5P4ue1Kj8TdH+hMxzMjnmzswgOAcnBdGJ/
JK4s1nF1b+WXQU6YRSLE4HUk+k2tATfSSjsiimqCAkyVQdPufGs/dFAdWqOD+ZSRkjvW1M31i0+1
dFcSj8MFNbCoz61zYrsPaId3jt9LTCs52cRq9gBNIl8F9cMO+uRGlDuRZ1drqzZuS386Oin61Brd
+CHJx7MJPo+kLEqPTlIhHa+pRiMi7MZkYyXl7ZyZ7/SmzNCDqzyN26JF6mZkCVXoAX9hov9o40Dc
MTbD740oogQ0+pcgtm3ORmlDxFvie/klKbCA4VXBSI6JXwqycbTiYMxQxUxLXej8d3Rx4K2nqcGq
AdXjdsopVKsm414sYe+P6plEyH4z9xknOJPoB3uo000fA66mBmFyUaO3XcVNnhzI5Dz3RJZHIPCi
zlYv3uTuNF0Nl6TDSG+7vbaddDLURiVgdeGY2lVkPF0NxCauaA/IHbM45c9ufPe4EmhI7Hs9Vlwf
HXoHOxcr1zw5oBpCMVWPcukTfUum5KK5cgpo5b8kVN+Pv3/SLoqq38/5/hVfaH4Wfj/n+/HvZ//+
XkIXG1tEonMr8AolTOp5VcxpvtV88/5vL/Prr/7Ll/RzoOT61JnrX0/6fnVmwyXLbzngv73Kot0D
rpKySsMHFkfRXmW+YMG7vMXfx/frdUrUdlCUA9hlyzv+/nHbSvK1yJ7+85W/H/964vc76XznPUZ0
vfl+6ZjSE6/wv3/l95/6PnHfD+OijAk6xKH7/fD3GdUdo9wllnFMWu0xAiJOt5FaZZLWb8AScDLr
LlkbYmgp3qk4VLnGzkUxY46k1qKoYdI18dwWik0xa+bba7g1+tofySBOLcI8dDh/oqcShoXvMWeE
S3tzbRvigy0/NsAqbVCXy4HkiYlhvsjBfNO+hymjRTJdjxO58W5ZPgay2U8WehYHPbn6oXI06M5c
9CtHZte6ThmymCCMTJoHQl6c0CUfVZN+LC2MdgKwnMr6XFvzOwkJROI0zmkw7V2AlgQSDvzvLYEM
11aBzjefgX1bqRjWZEekS45VOBTRRbcYUFMPhYBFkh37I0z+c+0h+2MBGNxAtaPmqhbsD2SCNLiC
u1BsEsvuV4m7k/TiwzKPz2Myq5XrFjS6C/M49MUPrOvVuqLFZdXeRuh4BwOre+xLMHEio13jcdGG
Vj4emNj2Wu3vKKRhG3and4ta3jRoL+h0NEJOxxPSnBWxaex7fcDrTtLuarI2NnFsbdGHviLLYefQ
byNoJAi8yOkYu2iTDC0tc7t+KnL3sxqsca2a6XPwCrhImc3AbVUqTAVzIJbhYqPml1iYD1XO8rZm
JMO8UhMX8yx1qqAjYXHwvk1TT1aomJ39kAHeLg2IIH5LAz1N5hrdkb9rdHTeMAWiKDHW5CeD8LBg
FMme0VTlbDekZxiHfrCDcNbkSzOQLeDZ2cMQsa5w63RFs+d1BhlGIc2jHYVvbi1k/mNiUoO8saD0
sboaiTugNzXXiQ01gBJnQ3QITkC68sVcXjOMYfBFvOD0mrZKC4eDbwJgmtEtnDiHHhli4rFznwYS
hWAMuUAz8mbbT1t+SpsJTjqi8Oqmn4Onbq6vQKy8F2MCloCupR0DBxuRWztGbqPl8aB7L5ont/a6
X0LNj/G/xFd1+cUN/Y9Sko2VlH333//5J52SPq5r4hWyfRCVLoqTP9hecWRPeSIpTsFutcJCacGV
l9FZSIz8kuuoOxI7enDwSxDNXJL318fRFmSluyskUb+adehak7DDHCSDEPJoFFpwa49TOMZecZNx
IVRed89QIP7Ngf/Jufs+cFfncgACbLnU/f8ZYjUnZetO1GgPNIKzg+Y6yDUo54Uj5A1YmmQldYBH
yL2Pb5w0JkzNIkfjb9LNf3Hy/iQULsdA/YP/Fimkzyrvn48haZLUHeMCNpbspxuMMYeMjNUDKz9j
FYAA21fgczAk3vugjM6J1K9AyUEM+TcwyT/h2t/HASgtwHOq+4br/kETzqppstvME2jSI5wgeHoP
i0ui0xkEhy59UTNy5Sp3HwxfkKmeGSNxeWKlalT7UaedVdA3Jxb04TekTCCYYb7KmdGJEdjYgmEa
Rahxjggzi2wHY+XQnWutI2jTox8OY5WkTOTTmyox3l1fqf2IAykLKu/0/Q9R2t6pz+eX//vp/xfX
LlwbmJUgMBayuPeHGFXqvU8iXSwOrmECLcSKTuYXaSGG8LY1hobYnnGYNQN7S/w2jlkfyCCkv5/P
LNvHU1kIovj0wd4bTqEO8LxwmIoY/2sdqR3eeXMvzeFeRliZv4/8/8uj/4082rIgB/ztQ/4/5NEP
X+N793dh9F+/8ZcwOrD+Qb/V9/WFam4xYvFifwmjAZn/w7XMhXVumEjnTO6Bsmr7+L//03L/QX7e
kpak0zbXjeU2/UsfbTr/8C2oNaAyuYB8iPr/L/pox3b+4Hob6LJt9GyeCSnUhXSPcvvvqEQc7Jpq
qkoH/NRi2+/UfaOIxusFVbLKc89uYBFeGdV3BbUlSn8TS/IAPKWzURNPMfP6hP+rWjm05B3YXJZT
vJOtR2VS9/Z1NVPxUQ+MA+gKAspPjn8/sBRsK3An8UwwqWLvXs72I1TqapXpZsdauX1fNl0aPv+G
mL0xMemJe6GVGFdGih6XMWPf+vnWk93zXGYOe9jylBFCFUaNc4vO9NppRwhSJXklksZgyFh2wQzU
ITyedwy+W2fsj6bsyUicQbtpHyksk62bmV444N4o2MKYHrrwgXVcnhvFZvYQq8TMygk2NR/OgDTk
UwFkZjZw5FhBudO05KFbVpKDZ8NXTWPcPUMfDqztdrqYMOvh6om6t8Y3SBmyT9Kjwz2a8cH1OB8r
a/DUldFeVcqbrpKc/OZq0DgAUwD1UvTsimLS8YHDbFoe2WNjnr+/MvCVHkB7ncGQG9eEeS0ewCTY
VZmweBd2d2LFOx47zYKphMwOQ2Sg3ZROJUBOzOJSYd8vq2E+zXT4N7i7xnXgNPpFzM688Zkyfz2U
VdRcaNRkehIQBzjFm8RJ7AdPUYyt2KCHjEfxGXbDM65w7UYPRL0lTFrRvvCjm+9/WmpCN7VZ3Svr
Bx0gD4en15tgG9z5uhCVPJaFuaOkz/d0TPdaxKecJsRDrqxiMUtlJARbTkVKE3Xf+IhlhhoMlzeb
nWyx9HkeS18njLURX5caPVISK4xZvA6FPBVfxtZLrkEikXFIHiClWQl4UTfHHav0S+Dq2hkTp7zv
wHHsJoEGW3poFMsWm6ihX6vgENtG+6hrFf/ob8Kao/vvB3jm0KNW6uKxpDKG1H1UhU+urpa86Dk+
b0vHLApaMX2Za53mpI61Cv7HC42R6QGn+hPhg+pHOuARHmfbvlVuZFxVTTlu4kjHqSx1eZy4pj1N
aF9UILmAR3pDrPDYnfikROmivApK6Twgab0O3LS/dvUhWZeteY8/C3snXjsx1BKZEF1PiC/xazVw
i+cBVGYboZA/unfxkKVvRmRo4WBU/v2UOjXrcy/G0UWKn1+q+ZBTs903fM63c0RjP8l8582fxaFW
WfRDmcQ8aeNNgCH5EdY1E1YMggdRaoeVvkLX4JqAuUaJlIx+5qiBtg2mQTzROrG3UMzsjT8G4qnI
cOMrR+jb758Gg7kz5BKxByN0ny3kAq8znqdMq4DXWwIrHNYOwJ5o9+jKfxbvYI+jO3DcCwWtOeaF
Cq67sUhCYaAdykfIq7FhItvAg/AQu3LnpPzpvDO0TZPO6sGP2u7KVeYj/pSzXefivVhyPVthz5fK
gNwcZzEZj8VIyZObjTanRfigT8MizwN8c9ow3pcm87BDrspAPt02Xb5PX2vGwIzW4vsZXtcG+1Z1
DdXzYqW8YrrNWm+8dex+OJdJcvX7W3yW2U7oyTFxiXWj91M/67VV7KgeYp9YHhK6Oy77b46qEEeE
p8i1SYGMgBrfUtzNHidAlW42vEHRmc9DE5cP7ArJwuvosi6PRjGItRnnYp9xT4zTiCUSYRCik0mc
piTTnwsdEhMu3gdacfLS0uRydJDRyKrvqNTktz1ospJKFNUS2nkE1RZn+uz5WcsQgFgyZQFuIiir
R4s2hflA3spwVVHs2VZe5NzXttuGE2TSrzjYySYl068hUA2LDQlXeVaeS+SmN3x+8DKVinfeFOGN
DKongdz3XiuNAlSUrq/xg9RbDyPTHlAE9mqVfPq+cePnuvYxbiVNWcJtp2cN2tUVQjx99f2Q9M/Y
XreyMcktsr2XnKsK1mX2bAdBcPTw/UEXKPyXgf7MSufyglNTW7QJRPUiN0z57YtOqNwxT5pmZdT9
T6VxP5kuiMGhUE+uZmlbPTEK0NSRsw2CjkRzoUW3pYF0Hmk8yAL2SygzG/vSTl25Ujq3cFOigINw
yA5Rtpg77bh+InKQyCRvCSJOyuuIsvHNMEvEQcITVxxy+ug5OS3VfHoxowDptS2Se0g+YI7o5Ca2
Dud1sBmrI7feQwkAw5b2p6zx1cXO8JqAJ5DPrYMxMQFf4GoyQcAGCNj2yu4A1yh5NFGwbRKKA9vv
n1KG8MgaYV265EXquHBdr50vjitvDTHL46/vLQ8BZ1ebutCfonruz/7yz/dXQ8nxDMqJNz2JbcfR
M9Xx+yvyqwSpGGCVijgaN/iYdHioDE9oNsGlJXg/EtOsAVEVRUjAVwNfaNh7WffTwEi/C9TSabbB
AqGuYhp086ukjMTWAP4bzpwErh8fIGkBljuGKhc0r2zZYKYlYh/nujwUVbKlAcrEPkDlMVsvOtUR
7oOyJx/zimrvpdD64lZjlKWLkhlbzf0yZhZE9CErasU4NzKza44qo83nJvo9tp50ZaSRsZ8JoFx7
fhtsKWWS/N68iqDYGUKZGwBcw94Z2h8MwjMQdi24ERMdC7fCP4ML96zs8d1GFGxLYC6ew/wgM9SV
9XSfqBzQvYrs0OrB5mT0FTw6TVeW9+HRDSU2mBE1g1FAPaVrx1vDgb7Vtc1PihJ0MVt93bg61dLe
uGg99XPLVJ8WlKS8HTsAhAZprRo71spOYf+lnr1y7O5lBsGpp9JhIqVlSues2cJHoJMfE7Qe1B+i
y/KQu/VJ60nh4K4B141DYkmrTIInqzE/2H6fe2AUmh6B4LVf/TreDYZ/KysExGk+fHnSi7GeA21C
7P4oZPeUoRpBj+vCAcEUX09fFITd0KGPJvvx2YnqD1W5aENmcWSp4VF5XeswjvqxXdTFt9j0EExs
9UFXGzxdb1UAIaf8lAmYkayXq6CtO3CVBFvqrbHrTXs70YZbOblDbTwRH2YGXVIvnFuAP32Tf6BR
egEjhypO7cqpJUA4KXDZ51fNUC/6IuMZqOZ95GV3lQyCLbYI29N/kg0wDNNTNFlkVWY0/x3EUxqs
zv4mmunFTR7smHozs/6b1QVj4Mpv0TGZsXanLO09G7pbXegHitsk1Ln7ySPvmpE49M3xwSfidVVp
lMmxJ5dhLDtqPXS1kBBnKr8rPbr8yYxezCcCAR/Rmrt/DEGbfxApEW99IuSGNj00pkM4CsQvgoi5
sy33hP4N6XXzWHnouALmejjXdXPTCPKcyTk9sX7KdoxqVPeppxjjtVkOkGfsgR4W8s4IrG+gR7R+
Au8G519oYfgvqdJiCuerZdmd6AwwhXhx4Clc54F69YrmWM3lR9nr9a7TpgeU6CQWtEPKabT2cIhP
Q91EodNwIwa6sWIj5q3KYLoYE851KwXn1/sRBWo+njaW91NWHAsdSyc6PVIlLTp6UYv5aqTVCuEE
rLnQn/TKIgCS2uoYWMmmcdLXubE8+p68784Hn5ykAC3MkYWceuoK67VbXscwnFfR5jgaomFJAaUI
HH81NveIpTUf0JEWBcKSy/voFcEb5PYfqf/JDHCJ2pZDrRPkGkg/Ov+nX0w/gGlgtsKVopdFu4oT
eck6Z2CedBG1T+/K8p8mw/5S7vA1Jc3Jrr+6zsboWBUnUn0OTsdH7uTxR+wkt/1AtHnl1O8GTGri
WNEzuFMd6sxFKqnf3JRrmXkA+smIji8+s2B+MQb1LKRz17nutV8Ht7k5XarKQllWjK+6L89QmDGZ
a0eWRngA2vgzNnAgLRdgYU/I66puq2TahnPt3rSZe5TztEG95Wr6RpDKWvndJVrwbkNLtEI+gxa0
QA0NSxfPSC9pbb85enIRzL+uVtIHR4a4VZ08ic7eN8qKNx2VaT1dp21xIV693knaWbAHsLMUxY1A
x7jtsau3WQzgCGl2M8Tr2n+zMxrbzTx/SR/BWps1x8691goUYWkUrVg0+LCF3GxvDckNOQ39zjXU
xUdkVeXtWxTIQ6V5VJOV0axyzEbQc4DzqXEDftuAEYmhwm70/dQ4m06rENy7Et73aNBH1Jxr9vtb
W9Qt643KZLXE/tjwOQe4UyGdoIMn+C6+eG30gHf0J04kaBREM1ASx31m+x/iLr33/4ew81puXNm2
7BchAgmPVxL0ojzlXhBSSQXvEwnz9T3A3b3rRPW5cV8UFEWBFAUiV64155i9+eT4ZfJM+PtrGLK0
Rx3EcS0EXmwjsaDK6g7o0HD3+YBkZ6O8sxr5KvAU3wwt/fUQn8Q2GzZjGzRs5fa+Npy7JtXRczwn
SJZWhl1bAbkc1rpXd+z8rCAifpXia5zIRk6OFty2rXA8hpEqtXfa6MVcu52XWCbVxvbKOxf051b5
0FH0EPEU/7WTxl/ayfgwmSra1Hp+p2mDETQ2g9TB6/aRXmydFA+fsFo/qHU5Bx6X/jWWrw+HmduB
feIBsFu4mT3Qk62dIbKpjGNbsIuH+/0NqKnlQ655eAvQddYm2g0DCkguZPOGiHArW49J7CifYKep
FayGT8M0cWoBeF592JqBDYP2216irOBiN5CFapK4VCXuQ4yuhW0tpN3We3SQuSGLMV90g4zmrqUt
rxGGHUnvDuQO6DIu8G4OUbvX1KZEtXbytdPA8uoVvjzS6GSDXsPf65hNaQpdcesnb4jn821rD+eh
1H/HoDNZyhKSyrIiwk9jsbGO/G3XW/WxdSA6Q+ZdzEX/fn+9k7Sc18yY3c31/qFAfuJ00///uOuP
Uz05shtrdtdfReTAH0oz4q9DXn+oh1SE1ojPdTnk9a6hAZ7VuPMKlBNWTjMqT7oLmiYtEC5Zw64z
7cPQVrcp+CJZDj+MKPAPT/obDY8zYl5NJ5BZk4eqk3eWbBHt44VMpEL25rzZifrK6vkHwNhPAx+J
SR96DtBY5jD8zFnIlaCKn1nETkW8yMIwqxTUCrZh6avZMn6mCVCWFwdtLc7VxJxafc9z5W7znFVA
2eKmqZ3AShDSVb2pr13po1nxanJ0KylhivLl6uO93ppz4IBqaNy10WMM7Qc46BOKqeuXWEpA1IN9
AfKsbZSRfBZx7hx1gKVqsBq2q+4qH3tsR4b0V2nlD5gqYfIJQulhjPQjy7XXd8fr9zV7/GPd7zOZ
P1S20Hf4MlFbddWwCukmTX4cHzOsyxvTpjqbjeI1t+aYMQtIkmYW5aqM04+Z9vJKmZFx0hUzzusX
499bBGxYlFLAfcnDyU6eMrIDkjbME+lTXmDkhEqqufY34S7oi5+kEb0goTl16ApkIs6+3f6Ku/Di
JiOURN7w8ZZkZCKzbgZT3xga/kfR71Q6n+G8Q2K0jJsICL1l481HaZpUapfQd0f6nzO6w6uA4RYt
NS8WnFVEZIexKSy2+m7yoGpTHSeQX467kb720YiIlcEtYcz53/UEFq8LV0uJYNuUsy16Fj9/6IV9
cssWL8UDI9ZzXTa3WgLeHgm70JFohDBlGLxkSbOxmfI1ffwhZv1sNhgauzlS9OhCuimtpNmAgqL0
myB+LElQ2Jv9cOuPsHU0i0Iq386ddVJbz4GUn2n1jaWn0CNaAuDhfE+ecWfgEsWz1EC+Q9eIqWKn
2FCvtCTjz3Q5g8smf656GpdVfrQXT0n+zECEjaERvgoNPo+Wsr8Yj75xB3Nu2Oq5/Ao9VEttGuKj
qfN7A/iYjjXYMuvfWQ0gMdeO3gRSHeLnkQkaNqySzc/oV7f1ApMYqVowVR2MklFXXqv60NnFZvRw
uMv+plkypGsG2bqV3SGdrtZVfQd02du11vuEy0TLY8SUXXys0vveJmhYdkyDCae3qRsJY+nlriC1
c5UtEaVV8QoObjPC9VrnSUyHNU6eawv0jlugUmYXQMHBqY/fom6fZsr9ledLvEHIUxcv7yW2uXhb
iihrrXmPaTsQ9hyyY1oVbffLqtyjxNSzSZP0V1oVJA1nVKzZtBjwzlaWf4xh3x6hDTi4x8hTGOo9
GRJAw2uL8PAw/p4msweNRvVo1iuoHwTvev5rmmE8C/v+OU0WOWwPcKYc3lCIoOPOfwanexXWtEuz
+RcZr5iDNXzotuFyZQiHQzE/IR+AJKITcc40EWG3dvHczGc0Wh3jqYeG1tsntA55njwWrn4XaUiL
5PRAsrp2EPLNsrq9Jl97NzmaMYi5vjlgQ3tMywmljQtvT6A0zRs8LJ6yf7eaeYZmsama9K5qpmVm
f85J1AWGNpn0UG67XP00c0Le4r0pmleIuHUA4b6gmnTM7eBwRbNtQqQGghlUGL33dfVLEMNidtrN
aPV3YfTi8UE0FVWIR7ht7YUPwie3O6IUcQSM6E5/tYA52GP5FBlF0OUDa3R2wvi57lr3qUhbVKQk
jjdYkYA4CoSMPnTErH+PLR9d3mx9halTrCCao1Kxq+c4zp6Kuf4dc6Ew5uZ3jYBVD+VDrnPNccUN
83uXFuYXiZFfIRcFQVSr54uz7MnCcd2PCQ1HP4P3stugs4h+qyt6/0ogYRsEl5VshiaCFPW9tcZ0
78/zc+eJp7xBB21t+HRdKn14yD3vA9NMsu4SXOFDj+DQpWvmkaXgT5e+kN4WGc8R0x4nC2Bhqcmd
bkCpQlV+aVkCejzjlj9DRYCZIaZyW81AWshpWKXo6Fj6gDriQBdIp+xfBksY3LQ1Z/C7KW57qjdn
KkkCHg5yjB5SNT86FkXZTKcYZL1nN4EzZPdWhZg5SbS7URbHzjaxP1nnBDHmKjHdp4aI+nU7HdAc
BXR8PbrT4n3Q/cc4JkTGS4yNS22oR8a8GhqEF27On1vl0Mj0DJSmMVFB57iaKXhw9z0sb3Ff1FBM
/XrtcEXInHhryPiXxr4smOqKMoc/IX5PZ0FPuSvBpgk8MKl/MUZxHhy+KcUMy77l6lnMBKTlxb0H
uaSzp7OVML60be0Nfvu7mXjL1sqH25q9tOT2rIbLsJBCnSK5u36QZM6pX/+m+LgUiVuhDM6DVOrs
0bz7xsGbMUw+3XaNAApXF+w/Wm016eOr6/BHGSE1u4Zlho4Uy2Q2nw3BvsjJbhiPcSzUMCZnDCs6
REqmXUgU9a8Qt6PI8MMM4it3MRD1fnMfCcnnHrXJVMHXyg3eQPCSG2/ZbleTIv0gEjdOjcJaZP4t
//0DSEvyWmDzrgjhjleRRdtoAV1FGDom1o614zptENoXu3E+RruhuyMuYUyDQw2/qXFfQNsiGq22
JL8HIZDLgHMrX4UmlATGTqwriach/4sj6sjpGLZw2Nn0/bYHBwYBM/1snB6JFeFf2ytSCHrYC4Nh
fBWe04C9O6Yo2s9231+GHHtIp5PWBEBwL7tkyWQ9wSGaV7nDRttHlVr0k03Llbq0o/mke6tYCYZu
YDeSpgIzCEmPFR1boCHeZ/FZDOnLxAhmVWQhfYblCtl079qoPh0TJZcHmdIplLjxcupQ4rmMFadK
uxorkuhsEoXHkLVVjSV9d8My2Z3ZE+sP0kVXrBl7bZ0ex1lrI0xWeS9Il6WaECkq2xrx0C6Jo3tX
ix3c4XJpveIBwtG+HXIX3mYSX9reHLlitdtW+q+zPu3MQf7qGyjMozUDALSjOzf3HzqDLqk0n2Qz
vtamf6siZhl4xN7o2No6jscxrsp9odGidOKEdZYFLUmmrySe9smMmZNt3u/ZgS7aIoNNmfOtpxFl
vHRZCAY/3dBf9w9h8kXbHir3NNNMl+vSNN67pZvCsvE9Yuy1Cpd/XJxh66vXAKTdx5XTSbWNjeol
tsggkbwARV74SrV0lWcAiqKoohvN9oIeLftKVMt0U4FXaApz11jK3krh/6K8uUQzu9xu1hAXzYqa
ZPo9xvIXKs6tTFxqVz9Bcy0cNpDhVi/N6lbI/kX47J/67m4sNvx7T25EP2mqhjutiuHDKgbBcC1X
eZtd4FbSjAoolnrr1nWa8aR0gy5tVImbuEAklkZh/AKdjmCeIfI3TNjwmnSf1uw060jhJg/VuRyB
MVoe2QUYCWmvdVsuz1NgD+zTmUEdPbgdiTY+61l9diOueX7FBi2Lp4Pr15+WwTgJ+YUsRppY6ger
+o65yisiGGMFeu8yDtm0TRqdLnxMzqoDHTfTZ3zj0y0oz59Sa9DOdebWos8v6hchmUs7iUszL0m+
6tPYFeroYVzRanzqi2EKEB5o2J++8+j/M9craVdr2nIFICEWHPGGl1Zsi6aAWKIK8o9KQAh1hGfI
8F+dkXe8jRTuT1jiodz4AvmaNOFZMbHfdJ37wIb2OSY3BG+ju5rw5JqlJ3dSN9/bwp12QKpRzYzt
R5fT30KMDmh5tDJYFsjgJ3FH0m9ghzrQZ48rn6llZ61OtmqM8eRxTmZMUzZGyJJOyV7vOxfpZo0f
hIkqbqy5o0a3R8SQWrd1nO/BAs7ZuziAexOTnS6cIHUQS6ou/W4YmZHCmD67Odtmg04A+YIwIR2a
gDyzwUQgUIy5SDPpPuwwTki6pDDWQ2Pju94SmjO/RBqa7KIHoj94JAU4CJSDXh9/YftCHVkY9+Ar
07U3HiMmLwGNMe4dHyVJwxs3RmYQVyfld/u69edV6Hh4UAUe8YIsldoASUTL/XHqIBTAvImCuinl
xvDIKBsSfREVUEzar6FrIhbD1x4mdAk94QWYbd4rhMF+/9KnBHfGGBr3uQrFyWzhxZI5ZRmou9tn
FwJFoLjAHIs5v+XysE0Y6zu3Yc4nmcmTuU9dZPeoivVtaCpz248sMjU5mqw/4idh8wfymYXWt2Go
VlyyVxpUOCAZ0008dMO+yOd88UMcFr8pV8P2QC39UPUMe9IhPmsm0wZU3Ick85nRwRCIQHLsZ48y
BILf2jVm5OpduNN6RLGpmWzLjhLBasetp/qKBUZCLHDYkM+d9la17jEBgbmtAURB19YjcrL0iIaK
2Xo4yqfUOKpcQRzIZq5FlQ+WR05fBuKJc456kulZHujFYxKR5tFo7hnW28iQlg9GpG+qKs1uQFU8
hf1A4YGLjvYsXTvLBtUvtD1w3y22XroLbf/IPnbbL+FmImVSq/DDHxUZPnNy7Izy3i4ZLOBhBQHk
5Y/otf3XUB7p4VS1rX3TnUMlDo9aGYQMssxYfncXGp4CC6BgxNreZ6xqrpoK4a9bMI636mprqvJr
IXtUXYoXKHa5xmqmJHiGtytKb20MVyyhj7XrHJRb4vaQmEBGq6oAWFBvho7lQFnvaba5v9D/lHt0
uwv6JPVwXqZMezpjUxkhQwc6PgPzyMgVXyU+k1Nfa3cAh0+x6168SWfmHhJ4he3DBvBQ8yftoyqK
D2xLTppFot4c0Q5BGnHIGmON5GiG9FLcT/18Y7oJ8G2mRLrs7os2Y9Rh4ugwXMXq0MC4VTJiuMSO
CUcMvqr4yfSATjdR2e9ywoYevDBilKiZl8avHlWMqaBvYracyrwkIZYui2h1i6HjQYkahpw/bGZ6
/lu9KwB/lfN9rt1amix3nHdnM9NuERWg/BjbW2NW9CXYwyHeSaC7ztpnE6cX742G/inXXsh7OpgV
270hsh18biw9+o85KBJduvwlAwG89IKYOPSfOpsvp0YhhLzhAX9HvfIz/pOzOVK5eoWzsRyN8aA5
vCrDY/xWmlsUmg3ilnlPKOKDmsBYx5FfBghDQb1UDrmSuXcb+5ZCrEi1Z5TxGQq1e6tl7ilKbURQ
ZkZrrX9PUA/tptrDxFmENCrw/8XvdAfZich2MQWsM6OHASG9ErRpvGHyYd3maKoHvJ+dB2StKIx1
wXAZn5KDDUgadLJZbk+KId267tSXU1kEqVvIiE31xrW9Zj4pvkXnwXFy8YUWpo651Meau/NCFaB9
3oda2bHnpf7NegXQA4JIQxnbJ2ypaMo3ZmkEzCzLgD2dv/YzK9xAEpDEtdNWVzS+ySpmfQ5DiNGA
GFizi9NYC7XN+kZfIzXZW273OxIpba4M1HHrBQuU2VOOuXEa8peQxLAObN3Y+iI7kswb7WiIdBMu
cnZCQC6ySp9Si7Yl+MIj6RIX7FZrQ8mPKfmUtqw3OTqUTawDpXDccmuVJViXSedUV8PybyKoxywQ
+6L/IY/hPvT9gBSaLdv94inDtbqqZ4LfVeVGa1ll30bMlAfN/3MYjntkE+8943c8I1yI/Kb7nNN4
TyWtu7O7zyNS2tyq+s2g6mUG76WzuyO0hQZd1L/gPzt3ZImQcUC7blBEmxHMivs3/3Qm0+DKaZx8
Q/8OnZKKltqf+tZ7RpYcK9PZVulwP03NrU++3woF0h5hTb8J6biuh8rodl7WfWdiyNh8UgHnuts8
9I11Slzb3xSSbFpXWzJijSciahVTFQaFOu7dOHxlMNVuaVbwv1k8zJWRYuOt2zU8BnwJhGslY/Hh
eC6652VZ8uKR675/TFnH130OK69Q3UZjxQRDNAS148AoL7ofRnEVuw+EVxFRroo+HfFn+TES5hHi
zLYaGHbR0bTWjuKE49BcGdLO2rUneFd0Oiz/SYtJm6lU9420i01UTraP4ZClM5kmoM+ONArb0Miz
odgU4mXWte82Gq3jkt/UAsp89G68ZzHG5amDekK4kkO/M3pyzB8nT7v7Kp0fIlIV11UShGM83o74
bvtlx9WRB20OOFcnZ4YM0ZzDuVBnsDXtzjNrWApeRCqJI8t101Wvtqfrb05nP7am/VXZ2Ru0r3Bn
pViFuaop99GmwbozoRbjRYYUyNafaVgp7bMD+n6VWd6aNlMb6C4Akcj2DmP9mnXzeMAuXh11u/ki
nqc5FvVCL+jviXaTXBgoMavFWly3WrtpYVoQcr+LJRLJqaujTdNYK+T5RMxo2UGoaboTbgqHZ0na
TVq8hrN+R+OAbjY0ZnBLRG3hA44xlUhLdOxLBhBBdOjXHUkypEN0FNhDd1Phsv+OC0ZsBIRhUfF3
mhPmu5D5UqAb2qZvxiGgOQIkNLzVtIg1y+Q08PDZT5PzJCpCS628It6ltXZjJJ4SZlH7US8jStPw
WNkO4B3I2IrB/lF4/llzjTDQR3ERdAhtS83bLNTBtAO6Phqm90mCXbmeWgsTIT74yAaMBK2MXYuc
N8LqAcIV9WKIp5vt68mLmLs4CD352eUWoCiuNKSnF8HU0iELY7nLzLFb41BAs5blCjee3x3Qgehc
Sj5yJBXrAjbiltl7u64TxkDcgr2Q6PddA6s+HMR67vNPZTfiDnfQZii+Qt3OXmD2PCSw0u3c2ci6
IAUT1jBd6U3W+Ns+Hh5zTgUUtYRFatfdrxaErvMtW/mqNcSjJk65Dd2YaOrKsHcY8gK9br/BylGY
+i5uEVnfgXJipVRYJ2twoA3CeaWzmyrj1yGFqJSZSPsKP9yNy47zOwEERd5j8l5XrMvwdU7QC0tM
jdmx4KTem5511FEmHcyG2pr4IdC7G9ekfJqi+QNG0BbL3xrrSbbRK6YYiXwLjTbZ+Jl874w2XIe0
8HDPyp+hrck16HBbkU7YEVpG0w6AHwOsYco2+EAKjfN1HvoO0S0JQHrLizVK4HRJQq4MyaSeck81
Fxu3sghpbfRXneo+cJWCXdES/7q0ia0qqYMe93+RgOGXnQMxnnDrwI77iUgefi/NwuNklxh3u/hS
AkAhU8RCO4tjcN2CNt7qMVc+tCTNJjKnz1YWv2U21gil3Puq1a2dA9VhmzN3WCNcecG0yHo5ly+Y
VEFImf1MjGl1q/SGHq8ByM6rh2ddIdJvgkIEE4l8HjKEzs7WjKgO2BxH/lArPvlEYvIpB7R+vUU/
BbHm/36fwe4dSNi/D5yWI/w5TE0ptHaaWJYnUDbN+vrA62PqxlnIbcsvLggUshP/fcYwq/nR9ftk
IokcizgH/Y+bf47/z08wkXeGd/gfX8U/L/KfZ2S96+bNf94TWWEauI3V5yenBUx9Pcz12f95Iddn
M2KnKvZ/nrgGcVTsrw9tsiWr9Hrzn4Nfb/45yvWW7o4tnwdOUlKgPiLH6o9e0VVkS4zGQQpY/sJL
6uP1Voj24Z9bf+7z5jlB1fXvY1JEVnTV/n3k9Va0XKn/3NctyW9hShL2cv8/R7j+9J9f/vNcf37v
r8PY2iLrETCShEMffYPdW1A3RHd/XkhjaEwgrsf6j5tVx7m6+XO0Ei7g1hjtS3Z1VapMJ5uo1+/4
FJbH65d0sUnGy5e/7vvz7fVWKd0bNyv97V/3X3//et/1IH++hQou2fuUknYLT/bnB3+e7M9914fk
NLLowC+P/utY1/v+Osz1W1w+zUp0NgnOPbOXf/+Mf/7c6/fXQ5V9Tb7lX4f550H/7bDX38kgjfgd
oaVO5chjV1KWCUtT7L741iXOlCqeL399C/AARsVfPx70bToDFvOXjove/t9fuv7m9ctf9+kEO0OM
gtj05xn+epo/v/vXU/23xwkfeCKqzv/3atEXNsf2OF/vvv6CVQ/MAP866H/8/K8nuX779481v6j3
U9pv/utb8N9e1389zPWBf17r9THX+2IUZBsgjz89tCeIwTEyQsEIbVUOktGHKMxW3kdygEB4vZwO
5otmd3k4n2OjvlyvBhUtvGMMv+1gmZkbs4LTfSg2RpZptBTZsjmmtixiYB6FAHeGx4zpb3uakCGd
7OUW3brWYovt1BslMhtmc31rQEJZ6V7xDC5Z3/s4DLNRPTd9QstRo6XplqAvxg71X+9EW5xYd52o
SMBl4Qh7auaONNCpVt9WCFMpRk9gppK9B3NYeoCk8OZEikM1QpFmADcphP6NV/hZ1H62jRtEEcVY
IS6CZjaJMNkAqpq3UXYuiMVatYkO6WCu4xsHFdQZJso6rsyOKUhxWwi0AAyx7cB3SgQBV+ZaS2Bq
JrF8Nv0BNCNe4GHWHyzPMfa4EkF/sl0d3VdKE7Y2MhNI2Cl0DDy020QulRgzcFWw1ec9DYA107FJ
7yDuOmtmPhrx2ESpLv0YTC0I/eeLaeWHsq7PqHTrNX7692ZoCHGc8i0FVLIhXwBeZH9DFA1tz5i2
Gzv2KgDlBNLjhq4Ee4yUNqCmEzgYpWKlm0wBQmkl26HhvbOluQ+9OH4mF2E91wS7afh9A4KKV503
3RFr8LtzeWM85b8zU2c8qvybaCKQJsk5DoEMR1HXUFuEfmMoPUb0lLJvaePXRv1OQwpIXaciGGfb
Ixt85Wq13EuD8TewXHymDu+0RTu97gZrQ238Qi05bruG8NRcdt9ucl9EDO3RBS7wDlrJO1MDiW5o
EaqWJUyJqduaNJmPTvkxuD+ETbVGgwAcawsNTgw7C2Qlic80YS3+cOAG0z7zHsbEb/dex4seZzSf
gPa0o17yj663Zuz6GFtxRnqRpzM24LMkDXb2sfZbhgW8vfG8nEFG6sgz2Qk/jLApkzvGA431AVAG
GJzR/2oKY1wbfPzWyADBrk1I5eLYrdeWnlrsp9wbxhRD0OINsbpuDHLkW6aVabs5w4ztSBAVNGSZ
4RjyNUywXMJFXaFZg1RYAELweC7cx5hUJA7xflTTse1tdHTatoDm+zAJuZob76vOQctEevQ5KW0r
PYzLg6AuE+aZfkJ8ikusXH78DU86Rx8Y09ce5ze/mXTUJ3uh/bg+xmgjMZODKXSSLVLC62TorU1y
CMNYPRO/jT/Nv+k9qu9Ko/OaqZa8h+wX4eL9dm4ojGk81gAUXuKlgrbTIsQlVfZku5X0QrTqZuYj
vR7kQFNciLtopDtRMH3t9U+7sSh7JhduQfvUZc0FMX1OJLi/cfz6XUh1ywytWHsmcdFSvVSQntZW
l9IZD/WCJg2e3FmM+sqPqhD5FOOO1I33tqXp1Mni0QH1A7alsbCt5Tl7pK5o9KBM6yNR29FGF/1e
mAguQV6/Rr76BKndMjWuvgFoz0Y2IFOLfxGiwOzeuHhNfFG4D05QYsV2OPliqzvK/5Rj7wW0q8YJ
MR6cablyQuN3maOn1p33dLBv0WW+qty/sQweVojhDPSvWMnZSjcKSYusyRxDH0JratplMWE+yVzG
++nLAdEZ5s9Z2X+IvmQuJKd7gsCDoccz6NBJxCTBtdtiENYQnSTKngZrOwQR58S6rXrUcemn4k3C
/YoQBpvFoR6xYGHTataSPSLx3bkLGBfS4ckkd6ywwwfUKJL4Pj9dLyNkZywC0GNcCDQ6Dnn+NmCr
D4SfL8p42hFQiV5rG2yQTRJYPuL/j4hrC5xWpyEzMhFDZb/ptPzFSY0HNS7N6VflMPVtCJpzOgQR
ifFdadl3kRi/usaky9GictcBD/dugWOmp1wrSF1MBEIajyzzVTxFbwKVwlig6xym6klPm9sG3BLJ
ATd1T6Ozo2EFabpbx8bW77De6dJoN6Pm0NfU6zvmVqukcqzAdCP2rdF4wPUe8x8pM6feohdZCABO
tE6J3Waq7nYu5qG8ui0yGlume2ga57Mj47AarfvYy4vA0vN9LFw4aKGUQQ+UYOt4w1EyWY+c0goa
Vl2wyekCuiSS3tGY3SDuI3zZLscAytIvr2HAF6pxZyYmk4EBjZLrQPVrny0x71xZWLvKMnb2PJyz
uLyUo761RI4QPUYeMjX5e2JzmmnVm69X6RH4E0ByDP6PaICfCzt/mWaZB1bbPcft/KsanVejQldD
a7gA3OlE43n2AhduxFp0SFlxo59Bka29qmOSWjGUcSxQ4yEKFdgVQ0KSQoJS7Z2p/Ycf5c9O3d+M
INBSfUDgmu+BwrxnI+cE/Ket0VMbmKRwzIiIJnxuektTixSE+0Qjo6Pl8wmI18737LpRH+bM+pLB
QWJfTbDT7Y9Jjh9Rx0zQzZGEehVtgoSJb5H9GtzkYpLIrJr5J2VIqyKTTLXk0FvFM/NVJnJ69Vjj
Ku0Tjel4Jvhixk/WjCClmhO1yYTZBwWGV8uPPjsP4mGPLYfu5obMRqQf0v3poEIGkhV21UskDCW8
QFZaPkvWsGpKvQzCxSMkywfw7OySEEZsMEXtQNwc3osuXRpk3qEaGdNjUovWxJtACU5YmzXj1OQ9
++UQQbtFYuOio27qsFzhvz9J+5cOeTzTh7eeF3XQ69ekzhqwM/mL32onrnxPSRvWq753eeujWxKL
Ua8bO5kOGPWBsO47WsjgomwuEkglEixXq4Ex4Uc8MRjs3fo28Rb1guw2OpECwejfZFX1lPcmagaj
xKTCp3fwwp88H49VRuhjObavqEJuDF/e9x65lf3wUMvowy4QE/Q+bah0yN/JlEZ/gNkTyhlNLdOi
NzxzbmSW7hAbSNnQgpeq5LjxTCIzsBdacGoO4FDCqrjFG4DaBjMQnhk+Lv2rI2nLEVUyEg9c3eUp
DRJcPrybFnpOs4ieKyf/qRfjCnnbJBb5/SWhEb9vY6YqCHpcXAt4DNCdl5E6Id2KV2gYP7DBkPnU
A+Esmi1RLWez9c+yglzSAHfV8gTPF6N14nUnJvevRYY61YtIFzJnmya/yZvs8ja6Lg6CApVV0Buu
v+rwsNNnYbJaPKGnhruSIWZCQ72yuzZ5lGojQ0c+s8BRST743/BA+hsxyXUnK5ssJ/msWRO7Ob//
QPO7miaCH8XQf7Sdv42Ux1QjmfgpkrmcJk3LVCSvKjANusaHhyKsQRPYRIzPmPUhSC2yfTEr7+DN
+atLUV+zgveqRgdObTwNfDwrMKPpAhardioaCChNOV2a5JH0HjfoCPdAx5AxJmxuogRUfpfQHheM
yzPzEnbeLYKTLzGiSplbErQFJqEw8baMe2HJNieHYjGiyab86JYSZJW29tlIshdq7Rf4G/XajgT6
aGP8RVeKYYunxlvPZ6lxpiDz+s8IBFjqOg9alNIedxqk2yCua5B9Lb1bWxVMmxwC1cGEu2snt7Zp
lPxWQATlya5Eu2LuDvJlHC52NWyEATlzKjTWVpd9sNPfY0Nl2Ktl9ya9cWauX7TEyh1jNvJJZ6aY
c6x26HLNjvm28MoLCqIvdsrN2s4aZK+CiT9JMmcNmLrxmVTZIXSYDiaxPNXWbVHr1tqPERPnBYXo
bBNH1GXemoTfdTrb57b3nwut/2G0QyTbTTJCxamnYMIpDY293kgV3acKsLxeNu8jCPK+nB9nk+aM
qj8aa8Hs+4jGSCK51BaS0bEOL96AgLaBZlvBsANunGIA99By6CAEEKcwXiGf1pnItrc/057EckVC
shU5xtYyp2dDx7yU8gmMeYczK4kWydmPjaAkyMlRYY8YCwclyPgxj0fmPpfc5VNaFEOzKQTvkzVY
hLKSQYaVedkkgeKZunOX2a8ajAELGxlyVfVmdCdNbB19ZAxga09WZW2VxXaMixTYR5285WR68Rbv
LgnkdZZxYdPMkxl37yo2vwxHm7ahoZ70KdxMEt78FIF9TFoqQtvn7K+0yd9QmER8QgCbUePLBElf
lZm/TcYVK2fsfxhqX6+bq6SBJzIZ+kOCun4VN26Q+czuNZ+zxLWNT9vzfhLmS1gFq4NpgBedDJ/J
g3hsbB/plPARFZtY57LKXn5hkyS2DBBg7UcvYzBuTGuBKNIVyqMOSOu18JHwIO54S0VzaEN50hAo
NhWivy6vL2lenmFrHVXbkFpK/TxInxm8MBrSaxfLXxqsSCi5pRXwVlvfE5IkOONpwMAKn1jXP7jl
8O52w6+kkHsSKNaOIT7Qd9pBbQ6Q8udmFY5wn7HiMhDg5KmtJ5W5Dz3D0NWUFmeFY4mcc50UVf89
tdGfoH96DuVjb+kMQtm6r8rWyxn1hQFDpXNuWzeWYPKZAZJzZvDyre7eEfl2UoAlgpipANDsi6G0
i+7DV4zi6RGHmwIH6D4seYCK9IgDW603z3/06LUjMincVckceS1lSoFNgem4+JJSowqm4f+wd2bN
kTpvdv4qjrlnDCSQEDH2RVVRe5Wk1t43hFpSs+87n94P6O9Wx2/G4fC9bypqpTZIMt/3nOeYR2Rj
q65qd40M0A/hek4eSxygRzXy9uyT66oIhDtEGisxcuBX+A0yV9EhUdrH2sd0qdX4/PxwAnuF9zST
bl+qL0qSHO2qhXg0zFl13jbvEkwvpWyRVDXvQQkG0hQH5hd4wplggAczmVWy+upv1PjATNoEVYTy
pAsdFDKdxdtYLvN9Bd+H85KVAg2eHX2MMngJmsAdRwzJSteKdeToiK7G59wIE9fTdwkYklXWwe2r
cbVYEa09o32JyRiDLM7K34v414CZo4UhkMKuSKVx5J6nRbP4yoofh4GzN4k09rbomXJ0FoR+QlZW
NAGIpJcOyOaPAuLPKg6Ka+MHWxGbIabX4VTE+i9AEHsviFoWbeiRy+Y97MfHGBXbVsnhlJYc8eCe
JWtDh0Op7+trBluVqLhxDEm8qZuSzpdPKzT3/HXpuUbSFasIk90m8aiFhOFH7iVnVaJpYgkGXZvg
uNUU1vtgyJuVzTx7VeX6Ry8wdSSPhGhmO4RvPyVqFjkBJxyd9BCL4iOnB7SVefJBuOobM+qecNrg
OkFHm/nl8bqe+/fqdANKcS9vB86mHIpXnMpvoe5tdbP7DZLlSmJgR3RifdFIi087+eRow2msFJQc
Jav4XFQ3XWWgK6P7J+lexY6+U+ZSeFCM58RUCaIIs3YbImC0aDaviqJ/4hhFDaIViFx6w3Irf9zx
OuBiLQktQKS0RH3Eg6psQrp/T4aOdqQvvbsm+HCG59IWz+hnHmTaMtuEumKis1jXINFWiDpQJKGl
BAYtmPBybKLZhcdUVtZWvKqWjv9DPA1pq/CDVj9yfjyKgoIMIXDajSFeOrgfmt/DZEOrxT/j+Gcs
BA/+ZO21WfdmkCHEVHjFDMBiz+Lv0NGcla1IqcPheuz0Wyfw74pPBl7PR8xXivMQdHeJwUrNqnR0
Oz30YEN9CapaJ2whv5pJ/zCgU9iOQXgbye4sHHRkNj1ZiI9kOajlucfmPYziXntDSv0mcS7XKjtm
bD7JwLrXCQnBn38JyAWIGywoyXisK44WcqcRjexrob60jflLkTNmDwQ9pqotblyKMRHnf9KZxErV
u0PZXuPSutQMAI4Rpuuq0V69efFqK/55IjW61PJzrBPeo3T1e1EOs1bgKWlLtAwBcq0eoI6qEkGR
euwtzGLaLCcaWMVNZdJBzr3mV2Z0d0XQknIUmaxp2nuZGCdEFvWaJgVzKqT2Nh1LPpiibGCyfzIB
0GjKQDU0ovw9SIN9ZMbHCm+xGpsf0L6oU1VVQRaI5m+HcKePxTW2oHxXZXIougE/iVq4ZW6+xVpN
cg+dWBIJ3SjGfxs1AtR/dleFpstHOLXBjYSGUE/9OVOg38QW0o0Q/EUvfngNCTae93vKlAd99qzh
2HlQ4p8dGgcTeLfiq3D9eh1tZ1psRKO9y7Y56E54DxHHP+RZ/NF4848dJD9HrXuOM6wqmcBpXOd8
57C/jnF/yaPwHgvFG1OIN3WWOcu825rF+LMtCGm1IU+vFeIF18GUG+tJl8iboXRRqRx2A0PmRoyU
ZtVQP6Jap5oQ/HSwBM091XMK2hYV9I/U7iHrq8rr5PdnFWpf4GQXnSEcKMquyXMkBr2OqqaBbxi+
hEllrH+XZvFuiuSXV4CobfX8LlWIMQQnj7cFd4yH+cMqT1PWux62V4uKXhJrxUkk6T1iyFVG5o6e
oX4ZCTyhEO89RxGqWLOF/DL18hROBsFPBWJ6Jfd3Vpn1a7Cj00BUrgzj7eTLU5IDzDXKn0jHb7rU
s92Q/ZQj5Bm3AyzbduNkOYg5WMJ6Fa1l3/quJApDRNNV8cCXJoTylia87hbSD6c8xTUhpuscXago
u73ZoTCf9dSDjcVu/lKFIE1FUrwB08SqnBkde3F2EckTBJlNkOS3VdC8BLDeATQW22ksySFkerT1
LXYUavlX7H47KuIvnmyuVG5vvNpTWSXoPaOT5ppRcUqM9L4J9Nd0sAwWegHT2r7Y2c7kBkbDiTEL
71EvcB5WKcpQPC72rMbumzF9KZrondXvQ283zUHiBxHZ5G0gCLyYxRmA2yvTg/YQBExRPOxuBHEa
IHGx3yO2j0Ex6ftKMSjrRaNgylD653RUzrkslCtrzechpbY7tXJbFWG2QWkB3LtBiIOhhsq4kcT7
rLpkuUKDgA3AsFLeWfeuxrZ7MEKiFYZJuRasyg9+GlPEtP1jF/YsGpVqK8ZaWRcRonuyGnZjnWpH
SPYarsPSpxMhWajZgbpLPW03jk55MBUbOf7o2GscYOkPZazR1EDm2C03v+7z0n3EcUn7ZiOTMEYL
XOicqxoiW2Sa7xKyP/1seLGN8ELjp90SkTli9hwPuUxjHAfyp0UdWcNAvZKiVfZ8n+2kMVFtDY9K
n5auWdo8TcSd7zpm6FXPOayrKECGzX0x5G9tAwIqtDj7TEp/MLTO2Unvt5QjsJeE1lBJ3XiqyzkY
DxVBjTdFaUeyrQRTe6vXPnEDc9Aww04975eICDugRGRvoCoZDhb5QEWCVVkMS3Z5xDkyF88VRJv2
XnryPXB0zC/GKhoZhL3WO4gpPKsGFavG0Z+d+NoiRcAjfCnntwvnDoywCBbug5+9Yz/ZBkQMOyMs
c0KmPkbnSbV+pMVNEYFhQFlzn/k43DEyHarCoKQpb/Awrippf1SDSVyRD8nLTO6iuXXgKCllw6E6
Garf44IQHBFONrqt2hzbDt1j6ZcAykckawjdOKzFIesg/Ksmqzf4KejES4IHUdB5IBdlUbNnCbnS
R4x3IKRuqqh7GdKa6dAQYWsU6e8+nOpLEzc7n/K2arJSFj6cS3ZK+gMCb2CgvoSjvDj+b1RQBBpX
sxeBBWcR2hnDY3Sf9k+ewJbS2azRAh95bI71e2hyVMI5ygwnYu0skeXBkNlFoao9w3TEfkGSvRlT
YoEGZe60EGg41RerM66ssR8sNX2uUztxlQqDQaeBoPDh6Ka2vgtnKVyEIpM/0WfRru4NKocUqdBp
UvbE+Dsl9EqwNBdKeZwU6zqYcbxDGcSr9JOgF7ZVbettwpCY9pQqvY7mSkcozrqeGW8NcNlcERCW
ssRexxZMWW/qHoj6YaIqSpzFkH5WgoKVWXyQi3JbOVm/T4imRcuEZ0Q3Dk3atEh3aEzVE8UnKeO3
liIfZ5tcwWxKxSzJg4MfdfMEWn81LfyvVCv9Hc+ubtUUzVKvI2+bW0/ez5IKC8Ylhblrc8Y4gGkQ
Q6WfQNNjMnLngXkBMkexs1UVZ9ddO2VG0IDRd53MrJjz0/awut4+tCUVv3Bqe/pl7DCO8GMYHNUG
8Rzwuypu78qUJlBt1vw1fX6iLn/xTbgKcNvPQ4IcuaesyVyqOEQdFhpWU7ugnBnobaheGtruOEoZ
xKQu8diEF5Jnb5zCEDtDbcttN87B3BEGjZh0ZB1M+uRzciBlrz711NtjG0tDFA9PVoYPVG0e6Zrx
/2cTsDkqssRwR8ckp6zOujXF+GqdKjED6kW17sssPDeS/mlZUbQvxKCcKvZiGGDAAon5WbOAeHHA
r2fmPP/MG/M0dQczZiRNwvwpsyZBuEhO7JmRj0ejnntClaqsWi3FtyXjinltYq7ylrIaoan2WukN
/US/MW040FhmWSYIY2xjUsu8tU1Usw4lwiSkZ21wiNYFkZ2Wd0NCPQXokUNYJITOGYYhUNGVZ/y1
z43Fb+tpjQVlL0ZDw2G/SYenyuIblyZvSRQDlRjfYlijJQMl9Zloaw0peHq2KUqe/PxOpYTCHkWj
m3/FDWLi7ARIBNfjvbVi3IqSIVSbZ1mSXo9r2SjByY3YGyzcV6qSEjXYGtmOZrEIzGzrIMMMCJir
2/JNtYjJSHXP7aLxGRzDuehkBzUhInoH8yWoHVpEEwABINM8SfltpAq/gOn/KoTVbqTdHkkpmSgc
OrpTAbCgbG4VH6RA8hON0W03O3Vtz35Kgs7e41PqXL8silWDBpVs03LfZqcqY082CcygkEf5Pisu
xtgw3AyZfpA6zk6mFSb7nFFoH4Nvvqn6726YPtqsvHOKyDXN8naqLfVYhxjLa48EFJhLtDosDN0P
HmSpzVAwZCbMeCyl7649PWYL/1QUdG4dKK9OZdhIFQh5YbxDUmAo0iV3/D2IDXo6tL3WKGOZa0zM
RUZmrKxrdzrReOuU/L8Np22Y5N54tLDirEKWPkbWMpn182FL7vwuKcL7RknUbWXf6obCxFAdn7oB
QFWtUhUeqsemoyNikYRH9C+ZyD1RUdaQTHx6/xLUzWti0SITv+HM39qs9lkEc1bsuuHZ0FkOtPjV
VmRfMWffV7kZ3Pg5roScVJ6SuUpfo+fNu1fgEWi6vUvczinq7QchuS2zDUrwna88NBQFcj1xVr6e
WRQ/xGPnsTyMEuDcaEHeFJbuVSBHyGGhcUij6E4xCiA0JnQbORX5ipRBKpwdaz6ocRT/i+xTFf2v
plOZsVhEfjL27OKMRNI8+YWjnCRSE3OJYrMy1mX1g28UsVfhK6oKM9kFBLkQ07aJSbFOVdhClSdu
y9qJjjm65LUo4SPhBRwL58R+lK21Eq9N0PT9tcCaZVQIWQbQWUH7No75DWdYEjEyscJUEsJEzdCB
FISS5/UZZxlVfycqbtWp+IhqtCBNEN3rKvlsQUnpNchNCH0lhRMMdO0NvO4wVd6ptfc/FQJwjAgZ
u2KQIUabbRqydynhg0qDpVFVX8vZmRNp6rTzodrdhPOFSfUNFrY8LnfhU3nvTCoPRUzuk1LbD4AL
hn2KQJxgBoKTsTRubQUMvFV146YoGYe9QnuI2jBiP1Cf6yLoN5quSwK39raFZ8yYnGc/DIDKVNS0
85rEk8pjIZP2E3OhVQWC+VAO9UMni2mnY0BySQ2/DjG55QxyOKyrpNxx8OAitrEoNTbeX41OHFM4
xlgLlT0rL6jvoqrba1fYP5KMHzSb8KsWWnVtHAIT4xAkJa9HAK80tDfKPrqpvJEiP2VGHIW/+laD
SSppy0et9iSskpTt+mdRZt4uGDBY56DLKnkzBxZvsLAjJ0Y57xXKtqPFqiVKvYGg/Rlh2vKsDmt4
foyrliiMtAQe5pHx5F98i7UKyzJ0sAW8WIUU4FxDD+0UBZOc4ZMhFxibtG81Ud2VbUwZxoLEMdL/
NDgv+UnDSgBvptfdRh6u8dAU3QY0vL9VEvBvpWb/lmaH97B5GhqUZkbFdEOSJiJrrPhCTB8GwdCV
gM4a/ZYWO+iUJu/lAElDlQ1zPwXVfzb6p14Uj1WMmKJh59LrhyGuT06FwgefpovO/FGL4RpIckuM
jqQvKTTQco5OdKMuz7pfkL9H/krnk2OM5OdYRMOjNmHh8wuieZOcH0AaH3ADdi1JszhFku1AxuCm
j5IHCBH0TSVOfmTkaPDGm07QPTAN7zW4RYHCqEIoAZkU5GYqXXUBPJbskGUcxs67KWoaxJJaRKwR
MEBNj2CwcXxOM/OzmoaLAd6AWeom8IIThmQCFCxLQRBUb2MDnxaJ4QPrFcybUYClO64xbHZiX5rN
QYOY1KbDvTJO2qVFC6QXJqeBcA+XwmTyLj71WIAzhhWh5HNe2RRzMuB308t1WiJ6quzg1NBLo+b2
ppOzekb/yWhvj1ulmfnvcJQdI2BvCe8S0ORrn7E+r3a1oR2sOaUzBpDsJhpZFdYc5jtgV9KVT99s
32Ij/tVAVGbv13d9yf9ihP0aH1S8taYaXC1FyChKXUUhvawV+Pn0HCSIgYuNCgMdW5OfuUOzjPCJ
EfYYNdEj//8P+avCL7nxqRdQpqXoXzsqvkOWVab/OdTDj1qXn0XSPNtjfU8XAgppBDpfkQ19Z9xl
pcdywNBm9Q59VAXPtWWAN1IDx1616VSy5FfpOpPGdCpK7Zfm9WCWMnRiczcra3yEL4kNLCwrDuSf
nbrqOIpxJzmCMtR7KQM3cYkvog1/VzpObFjWwy4H1Nx7uOerz0zWz07hU43O8puSsFSPMydjOslK
zj41ussAUALvbE/zxCVUAEmdahRbn4lqWcjENWebC4PPh9Q/aWjabjA5lwFJ2ibTjPck9e8wCwdH
GELHwZwWQ/mlABDGxD09W4AC44xovoZMYxfZnMnsAmJjZu20fvDPdVOUW78uf+ADc1Uz5/CPjWPF
otRvSgWjPOiB1CkbRniMZNFnAHEN00JzEJnC9wanSDjNFr03mcax5bvK2GOBCJwTlY31UBNdZ5sh
yVkyewiK6la0YgNNfs3HCDc9PtqNTbV8XVHzswDmrkra5Wsi8LS1FPE5sso7H9btSh8KOlYDTYwh
jShWJbuyUQCUFERBqBrU5m6LawK8WsykrKj3OVlteFf8TTiHxzZD5pKWcwnhV6+9oMxctWiOvh0d
PF9FqI7iSAPA6MKveQ5ZLCYDfpeuZgrQ+HDgmPQDgPjwaeiVEWAFx1eIpxr1N6spbwy12adOMrqN
xnw3aXCHMK+e49RyWNv9beOLX4VBXCqj5hD2knbYbweNQ26YECs751OOzRvFL6O0n+ig7IbMp1cS
n0gLg6nKNGLw9RsZDTdBj6S6b1F7aIfCJzhaozxgpdYtsS+zlIfpaFGqR7gyoM0q/bke4N2QYrgy
yeswm44Uucy6ZpO490T0w2BM2drECMXVtHMK7ehxJjfsaN3mNMjIciQTiWokFrgIi4ReDmKDjJJb
tj+T/tHF1PCM1SY9hIQ8jZ22lU3DrIRio5ORalcoydkYqg8v6j7iml4Fsa1a+SMp25aDZsQKk7+g
u/8IB/Oz7XLXg3QuVNLuVWWgXzYCMixZtVvBL0qyNOwxkFE8U25EPj0EpnyK5LBXdXHAlFlulEY/
h70y42XR6LScEM0ar+35N1pql+ATThh1tSbbamuWnGHV/heS9dsk/mWIGXAQHyjq3mEJ0/n/8ueJ
fNwK9AFWJ+3RySvUSM5r0OI6p9N5VsAkrBDatQhnh7OZ2vd4rShwp/ajWnVnYg9uFpT//089+L+k
HuhCnRM7/vv//I+vWJb/lHpw/ezePt7+jj3410v+FXugaca/q0JY0tIMaVhEzn7HHujqn5wDQ/93
UgyERYj8bKODePkn50CYPGRa3GsDZbBN7f8p50AzDflv/634SpM5fPyPfzMJYJAIVnTiNwDhMXP4
R/JJ0BhDl1WFuAQs56KuMqHgAM6h9kQyadDSZ1foHEepCkr7rW2naN3EgXmuSjqik149eiDZwcf5
w9ZSvB32fchSxGYrVb5lJY1VoypZ2+loRRRteNMCkBxeX7ttWyOixtk0qdhSOpIbQZQABRrkY5V6
o+tEnrp2tOzWq3OqUvaxosl46UZrpecm/I4Ktlc2hREyv+lYi4CJW9Tci3Yoz5RUHmzha3BwvYZ8
P9VHhtVJN6IrpDbKLG02c3TWQ/3U+NWDKVpSPtX8WRCKLLLh6pBHcHDaHp1a12PeVyLcLEZ5E2DK
W40Yyl00LO9ScXxaBFQZGEE16N3GET5yeqvYiNZIW8EO1dqn1kKeAfeb5RfHapxWG8TswKzkNtKm
k4MAjrZp8Zrn9W0IRB3FerDpEbHin+6PNtasVVjRXKWxeRf3r7M9YMUuUbuIVdBYT9oP0CUUwOZX
WD5LcBu71lq3OQ9LkzgKK0gohdTMGZuBZjVVR7CE8a05hQX9kbR2xVbrw52WQinO4Wx7dfG7bbVj
lasUxGGZ0TfPthMmOhQ2H4DH4T/NWLBAWKc+drwrGEFL47xamzc9Iy/ZojNTk0JJNg4bw+mRD/Wv
g5mWe8UjbDYKJeu6fhO2g9xEUGaIOU9oS2VJfZg8xsJYRbyOeweRVcxpAkFZ0EOgxITorHMVSYrR
YMONXb2xu2PXpqQaSb8E7YzsKJoQ9nWKdltUfXwRYzWzY5yLRUWQiVQs3MR3TJbhR+/Wj5TwkqBp
JloIAOwUsaL2NkWCdIRkx2KbgN52cYm19KKzuNhIPUluOZWdiHxqzvKeQGF/79f4mK32twnA/EI3
8VdGDtquVmHb65FjUWkOetYz6jOFNaa29Kr4ebzTBKH9UCBhnZEWqCE6cRV1ve5Tv+IMW26AXInn
uMCa7VO9A+h5GqhxJ9IRJ5LU0nXmGROOHKJA0es8OlZPJYeC+NVpSFHwUvWqB0O9C2o95Qw2dJeK
f7EPW3yfoc4ZR4mHDUCoZK+K5GD1Jl2VmkIHn5rVKM1xv09Md+zwsEKYf8b5Wp/tPEc7Ih5EQpxV
2Wb3iZ89qqrS4VJOzL0TDvVmGk5DBxSx0pQCk0Il0RKi/x61fnqyZksjYijlTRH0LXoE8onq1G6h
MYZgwEeRrhxIGVOvVdj2GAoUubXD9Fmn5XFJdTvHuIDYXkqYqokXiKudol429HQ/D1fY/FJRub4/
Ka9qol0aGLyfJdy2s1S9M3EAGCsjaob06oJTTfuJ6U6Qb1Sy3y+hYqs7crpfIbt6J0Rwg9sPNURA
VOlHDLNiZY1IhidlSG48J673lgy9Q1gYCd0z2kR0/WwyV+tuYzZgTU0ymDdBl7duaQU6Ec6ITZSO
NDlVM7UdMytvE6U92die99Q0RvTQphAFS9taI1ox1nFq2cdcVXa1X0+3fM9mFPwSOlOTkGI6Cp30
jDfc+rpIouiSmd6hpnhBKkaNJ5lau9Y3zY0jhk/sjeZ97IfGJo0a1y/G7tSiOzbNpjiWqvVzVCAP
2lAKGPspPhoeK39mnF8QzoW8KWYcJ0HJgK2+by/XMsGqi2UPjM6vx+lvsXT/w+z8vvn1zOVF6ObY
0vLQX1eXhwbTIk5t0G6XTSxPWe7/xxZRqeZHESPKf9NnZ2I7+xjh1S3yDCyHX1eV2aQYzBbE5dry
pOXi+zXx4mZcHraBJUNA+7O579d837e8enlA4iegM0XI9SgTfIjLnf/1J1CWz7U84evtlq38dfXr
Zcu7fF0VTnTicKeY9ufD/7Xp7w+2PPz1yHLnX7f/8T2Xh4fKI7hOVrCy/2z3+3l11d2Ppk+N+ft3
XF729QW/v/r3S5Zr/3z6cudf3+7//Mm+XvnX5pefQPp1M/31CYuiI2qT9syqWhyfy/aXC2Oxhi7b
/+tDLA8tdy7XCodAtMSsdgyBr75JhMD3Y8pgwJPyMJA1Al1+3GQTb+KZl4glGjR4fyYeh4SlDwXi
AC0/UiHNj1GR1DTSMpvdZbn3+6Gm0pOd5SnHf9y/3DTnFy9b+H70ayu1X7Gtv7bIMnAVFeBuhxL6
NigCapXVMezsgkXOfFUh9ulft8cQOWhAlx4U6J87My/uDnH+/PWS5YHldV4wattB7W9gFDiMAwo+
SCIeSI/OxomhnzxmSJ+nMlaL41gn5XG5RpEdywzIKtYjSbTRU7AJ0zV00Gd8H6I0FRgKCv2qN7rO
EZnT70FzmMQcHcyBswPgsTUJNJ+y/mQkB8+QjT8TBZQkbVEQvQund8wxsiwXVuvnX9f+cfP7ecvL
+DcoWnbZupDghweijQaoXwcD2nyoDr+ygJiPqqoJtXCmAPeQ6GfEzD2qHW8TWrQpC52xwwqLWVzL
Wy43y6FZUznI0HaQBC6sIwG2YItRhh4dGdVrUnpobfp+f1wu6vmaTaAUQRtp59N3phyBcIAnJ91R
na8tN4tm0nYdjFnyT4LTctHnMU5/5JfrHP0GgGFk3ac6oWvP1M1G/2MDDZ4v5CRWeu9JVKhYlYc/
F5gbfhea2btFXoBPwtEa7qzBuq36OiQVCQ3PSJbfeiigwCaessekg+9kygjedQjyzhQTgLqVx0hG
mDo2IpqR5zBKpKzFkUAlauw9qBqsouUxqnQ6nT11d6srX7XCulTMSDid8btFw48UWMohKKAbuiKm
imCVFLv6wPIOKhoVKoJHh2yNo2acJMhZ5sY2Uz+TkTzydS7maz1V8EqIfB/MtwYdrVCiqbmbsW45
pn6rc8ZS/nUNqCOTrNy8LCzk5T9gzy6bPVAT6meJhjx3/v3lfNE3tnYokx/2xEGoShDhUulgPXqJ
2Ktl3e+WzzDSHTiSngFJq5+vLreTKWNqwDSvnY3Z+vxnmKWHE1Ej8RNSCFES3wiBxWW7XPgLQUCk
xrUngGcrTYNFujLv3+Zoh9Na1cduHwUklcz73vcOuFz7x31jg+sqGHwEZvNo6Eialoq/pfvPfi06
GFhQqQpWP39uo5sNXdZnYPLCeXCx5u/99XXmHztZfvH5win6CIVij6Z33qeWr7fscOk0t4O+/of5
Eds7GIFUD4u3ePnCy7Xvi+W+BrKo29vixdPAmBAYANZh/s5UQWaQ5Z87hwpmWNfU5WY56pZdaLn2
fbH8BstNziZMV+EJmA4nezFf+CWn9eXi++aYqK+972PWHNXbJuzBbdomI9fXVWEMSI5t01iPYVse
9QopQrTs1fPFP27mtbFNhe/tmtKsGMz6vy9GJWC6M9/nk/e9Y7c42r2AVR73+mejjpWbCQhqy0UQ
1IU7ePxfdVl6e4Nerl+3v4swNpBqsD8tvx/Ojn9dW+77vtkkGYy2Sjt4pmHtWtPadjO+S5mEjqxK
ViertXTk/5TDol4H8u6bWr0bOectX8jgkMYMUW+IciHCpWYRiAxUTzY6FUKOrGo46grOCaPaIEa8
odppbPROWjAvwK9Oo97ix1aT0yAiLCDRQ983oQvrJnG1Cv7o8mHbJdLamwd0W7f2y/f5OgoUUPAZ
GuCEJvSmL33/1GKlQxWr7Je9oxFpvB0CHI424//XPz1f+94ZZCmio3GfDbDoK8qhm2FeGxnJ26Dl
4uhUGTzz+UJhMaiUTbw2sawdm+Ws5vThMSnWSH0c2iOlvQ/VYEuW4lNbOMoWpxEF2YTkxrILoNrp
mnkOW+QwE1StU0OLcifr4q6MlWptTJLuR5hAEjMNlOiUCZG64+IlcDxZdTJHdYNddB+o4V4r6oOI
9JYFQY9ZYB4sQHHnRwNqD9LL+bbm4RdwYk61jtV6xyxTu7WhwfBybKbRZJlw2p9n0VJH7JO0ypOI
KKbr3TWhHO/K2rm1I2Kq7ap66C0cg1Sov7YOS2xeq3n2Znmffsqh0annNJMbX1YlNvlgrTUNMx3g
uOD3fLI9OM/XfVUcAy1XMLBrRMaq6rRe7lsehe+F6rSGodky1kyT/whQz9uSdJefauPXZCjjUa99
7ZQibAzZ3JDFPeDD7tEkTZY6JNidNoHZp1JBd5cPltlRvWtj/Zw7+U1FXcBVJ4nx4neAyesUUFrV
an907Z6+od/r286GdDU4+CvnkXK5yGArwaRXP42aY9EmO4eW/L3tleG+OkZzQkEyXyzX2jmOwMNN
cAR+Yh1kdyPtIXIjgJfE4GDkzCpUs19P4Og9xNabxGWwxUtnrjrV23RNaO9VDwbw8t0CdBZrdQAG
UM5RE/V80eETOXYUWTZJyzAzTs/5WIHjbJDjhBMuZanx81jxUxNYiTvGHipOGY6XqMnsjQAUbzec
HZZfJx3ncdcIIbZPCO8RroJsYLGZHpdrto1SkHPy/74TeH96VOrxlMJM3S336/Mou1z7vlieZn2/
drm9bDUOM1jjGn/gvM2/nrdcJcMjdk3L+v312uW+NOoPYabiKTHfYzUFqZskJfIAbDfGaCiolaL7
LAVj6Uxa/GOsPFCB/Y+ochRX6CAMKzmX0LDyQATH+kPP2BydX36fPk3FqLsTAcsbHO8WILoOkeFU
WmgHC6J2sl0KOZOSBbrPoIX1P1sjStF5G78aTqA+q3dvqHFuFs7PHD0tsjxqSl4Hyt2o0VhRSK1c
RY2HY99Nyo9JD961aDfYwvhZC6QYjd8TxQlq4ULMo7bO4nB8k1V4nobcetSpfe0pMbVbrTO7n7Fy
Wh7vRdK7ltaD1PQqj1jxFtP0hDEhqAMEB568ln6BVaJukSJScnkL9PxHpnvq2U8w2BV1aB6a2Te6
PFiDhh3a+K124mTbThayLl9mj7Qtr8tW+dXY1UPTuDghCGGTujB9Od4O6/9rECG97WmvHOkCExI1
YgpVcVfe5vSRyIWYXkttkNssM1sMg8701BcByAW+5Nj09JfrUJyLutRuWf3Mvcx5pLEQDtLwQIWp
Vt4dmnrtBEJ7pLrGV5moKUyOFb+kCo0aOTTaTkva4MWkSbF8Kry/wyaYwX69TOw7M0b3+vXr+PTN
wiYUt50/audMjP7XJkdp7PGJ609jFjX7fMydbVw3/WuKjWt5ZZDbkdvUQoB1l/F92w0/l/vVBMEU
CbzDjQ6w9jJZDbF88y+jBfmVgMPykcpgfkDsQXNKsfw3s//6g42S3SmsakikvQpxNIYoP7+uL0yC
J027uQZjYV3RkAdffyDxPY+6GtQsC+OELJk2PmpmNHz9gSoCgEDvf06W3SBfEN5eV6X5iJL0vGwV
Firdw3kXa2cJ2LLbLb+lUarvVKP1H4Y6hqfAnoMR5o+RaUwvdZk/YVlfayn0jLEk4zuQuXMX+RRY
nVEQ/tUaRzrV+jNBm+WWhbJ/9CMy7PwB3+/yjNbPDtAYohclNAhnGqvyCH01vqvpa3MMpvl7OBg7
Gm3jSxtmjhuIcmL+RnVUy629Q2L713bIht0ORhK8MtvS3cgXNroMr76FrExpc96OScRR1Cvda2JS
CVOkCf9SZMFtVQEBXp7hp/mG8EnvtXZk4cZF2p9YGGg3lIlBUMzfpwJDVyOq/emPOn+3p3Oit9Py
RqVl/bUNC5Rs2pj2T+w6DioxLTpjy/CuEDvwv8+fA7T2qpum+s2uAaFFidEgCA/Vq+kht17eZWAM
cCL7LcmBumSDIs4wFYurrFECLptwOiAFIjkvT1AL0ppkU4WXBoXChVOE97/YO48lx7Usy/5KW44b
z+6FxiAnJEDpdLoKVxOYiwhorfH1tYDIzKgsa6vuntcEQTLodDoJcc85e6/9+1mQv8t4sj77Dq+o
Y1rNJbHbmV0Qy97QN+lX+o83VJAmN+qDdtH0obik/C43qQf5SV/z9/upBMNnRQlvfaX2b6Ko7eCN
6ulnRobY8ifJGQgiw9v2tuxrwTwPgoM/p+pHr7+sT2gmVOC1qPTbVk7ljd6gqAWrJxg88vXAz0bE
DzmPJTmtyKEVD1YQllzb5gavcN4/zLaCCR/NBaoTmORmp39UGtrXNOI1KvbPc857RHEYKc9KGzz8
fjUnfCztwnj2lVTB120mZ0xb+i07k8O+bvsfNl/W+tREA3uQdVH1YBR6fygSPz1oBQaOwmSgsT4l
R6Gc05z90K0Bo09S1beq1IdzYjSap/Zl9SLS6m59KkfPU0cczTOtlWTXckggubfD61A4IDFE3nxq
sB705S/WKGo3Zmsq95I02AOLJ0gsphY/WgEt6ZxV/nfGXimcXnmPyT91UY0pTXAbWqN+bgN79CKg
pi+wNm7Xj8dU7ede1NGzju9tNwYjOMYor69jowhEJeWyMnpZnzl3SI66Xsp79EjOYZjaxGv7+jx2
VfeI6h7s5/J542T1Ct2Z3pW4bNweY9NlEEF4M3aCGRnww9e5Sy7r3+KUzqvAQPjDCgEbzuDMT4kQ
AsKlMiBPYIeT/WX9gCoqOcSPc33fN0NyjMJ+2rdJYDxGPaKv9Sk+RCabcdW7LzhX26ozXCwVaAsy
kNwzoqZ9lZk8r0+lU/cRheDX2wwpsuWnZHIqY3E0c8e+N2d0uSGhYl9dVnsISpW3pNN8xNto9XJD
hrdGDB6ERWT7mdn3mCCNr1FJuSg6FpPzTJAZCpFk5xd991IPxAgvrxW24pcSB/ET8wVr3xAVdcAa
p7Dbkh3Cuza+cF0exsmXr44x995shuM5hjxwhXEn6CIur7Fs1rtd4OAFEexMcjk1rT+2/Pz6DC04
/c9sPG+jdvq/zcYZYaj/3Wz8EjVN0dXRv03Hf//QP6bjtvOXcHBsW6ppmCqD9uFn0/79b4pj/GVZ
qJFN2+LBHJhO+Pe/6eIvU0ppCtWyNVVoyy/n9Zf/0kxm5DpXWJ7AGN2x9b/9c2J/93v03fyX+/8L
Q+ddEeVt8/e/qeoyif+3GbljWZxsqGFtW7M0Q9j8/9fHQ5QHPF/+71oiPu6qIDwRIoWoPLgvZQ41
dW2phIQrTElq7I3Ex5/DvXVjhtKjWowPYgIv38tvY6li1o1dTHSS15uitsstmX63SZS5vh6C4m1T
hOd28d5y0SMELK9v5GzQiMt+mrgBGMfWFzpXDISYVk/kxXPer5FvZvGNPwZuMIKpJvfj6mewymGE
VDe0d3FwD9TEThd7sNIoIrv5sSelm7Ch+dx1jGXMxCRkY5GcVXaGPrVwq4ZudGNKOnMO/QO0kskV
QJw5WKeKFu+LGE95BU+CwGjYA/xw7n82pWm6QJluZrAYGi10s8EIa85V5hZRojGYnnLXlirhBt04
nFSS9nCRlRyTCpKDNnC0Q3hEMrkYZCMcqdWwU5UIjwdVB8lm4KCcBL5GMO6l6l/HIPyQ6L83XQ1y
ZSxhAKlPTiOnXTzli2MQ0CpXdqRCBhbU2aZ0KPQqQFaeHeay/1EKUoZa36g9Rmy7rjiXWpnQEYx/
mbH1ABhePXLWdKOeXIhWs+5SAlPscjq2MoZdbtKNSqoCkVRzlirMcLK4GntGzZ1GXuQJq1DdbCrO
OCJK15wG/4LvdYETBb4XV9adtWj+8rYlyiNprjV4MzhZJcjohHdM2xeJnJ88zXncbSJYY6coiE9Z
8RDLbv5o1N1YDT9H6rJj5uMZwY/vDlOdkjYlDC8t0keDgNnSBj1e5A0sogW07yxZ0Vh+Rm+2fLy+
ZKbtsrbGDw0V4xgq6Wke7ycbCFWKcHGDCPXJyWrmeq1y1HsbnDuJXHw0Z65e8hwY2s9+Rt2MyEKC
HuPrVQzlLup5mwaYlknuR8FfV6dpf7BYaO8cXDKbIOnjg89gwA1K0SyxpNNxII7QS2p5P88SAXSs
hk82iv58QlyvMtrGhC5aln2tchVEW5tJEhwN0b+NnTGh0DJtjHaEhkkz9wY8CgPjWFsnTxmjEogT
BLynvMm/o/QeZBmrVWCg13nAmhYqxg8SGHj3qnESEFzwfxPo3o/tUVEleSJa/WAGMSZLdKpck2o+
s4FP3DCmhxKXfWfr3yk9rfewOTbVkvyTnfQJlZfsExgJMxpgG7N1/gajS7p+FOnkA/rzrikemMdG
u4JoM0fjylphojuqCLhVNJxxGGU7tPYarHbXQTXgViHL+Vb0oeuEEM9o4u1k2J3RTTMYxtRe0IRp
qzpc4BvKfiDZsSbzNbjTRhPju7mjAQKwpsfo0y4oI3zzYt9m8aG0UPRWxbQLSWSi2Y5sf6ghNaIZ
6TsiEVTNIZMqTIiDiq7IHQtPXxrfw202/WgbZd4bJU4bxT6omRI8ajz9EtvxLdKlNwsCTTN0lSsV
kHiZfodGsmNMwvSpxFDFTMWN5gLGKLb97U1UIgVkLIPk2BDOMYh+RAMExC6pw12QNfe+7NxFlR4E
4UD8TYG/A2ACdigFCDeYnk1m3E0s+q9907wqffgS65jsGyxE3kwIB9QNe1fwGqxkP+sYVIMwCStM
bU8l2scLCLuA/yE+AhhFYJr9LBIb3R8Cr2mzXyFjhM4pv/1k8m9VBgmobUAbGglItXq0TIK259BV
hWJv/In8iqpuIXuwvMPtgrFIid22tOttag2XVokOxhxbO/zdZ7J0r1pEOm9hkiWTdM0nRp1iB3Ph
Z1Tpr11FTpyaI7yN1PIqJxhp4YjBIlRFSRJTDTdFj+kPUuNMkXkE4KDspomaXp+0LUaBg99bzYHq
ofdA2V20QDuT8aFxJRrBmRO8gjMZcWSS0QPvD00aqXe16tVUrhj5ij0q05IOABDdMphuGUu28zNr
YsTljZCePdvfAy2JAkpJI304lUN1V9ElOcQAGqo++orp9p19+q6bQkEPE04vVpvYXj2hOTdYVtdw
zze6MX/UUc3xUjMlaCRc9VIRPbM5kikYXwyHRAy/prEoyFrQL0PjkEHUQq+LGW31+ax40KmqI5eW
e6E/VhQU39aA2iR9ba0keRwi6AnO4qHTmQ/ABRt+tk7W3+dx/+AjsXNtB0xUrjln+rhkb0nxHtU3
RGFe4tw/iWJ08U7yHWPK6XwGWMDh2mXsmPqB41pSA0BY8im1ff+VGS9BFgSPIswPRdNwVsluJxT/
e/LuJekx4llr7juMGp5J424TOXgCR9icG+dTkisMUwY7iD30+ynSHsEEJoh4Qk7MVXJoS5o3lkw3
+hgshHr81kFRvcPLRNOequbWcQaSAPoy2aZ+oXmhOUItml8jHdsEyhtXDhgE2D/eC/LPPURUb61p
E2FnAnRoJYgghrs7yKw7qFk5Bz9mOoOgn60MUfhPlALI8KJXzVLJNDSVb1ojiZcYlCd1rM2ubgNE
N5yquo0moG5D4EeXwUEiN/RHmwH7HRaO7BjQ7d4gZl003oBVAEK7Zql6ZtL0dK3m2LN6YGtJaRBQ
wWIjrfA8BQ3UV661V6MKTxhTWiDpRXgSanpUOm3AAOGUN+XS4Y6M5lDVQb5NutTcWYV47kT/qoG8
yCE3egidBLZUCIsQgb7CiZCd2rhVmlKHd5GgzZbYVE3O52VuHa1OecDSdzewGyEDwmZLBoAeNcoX
bEQKeOXJEfE10PrgwnzjlhS2tJ1bGqjR5IUI6Dlo5tek5ODVVeq+IIixh+fNK1cdY5fTFXVxf2G6
MsSApH5WAEImm05juMppM7iSmLRpaOD5VsP0DF8ytCd5yqGc7QQJJbue3iBdknd/LojWm6zoVBtk
ILWsM/w5P8RKFe8NK9hVGnTDqbHF0Qiy2TOywmRlB5ACt5O8w+BE491If4wSsdtswbO1YOze1kM+
e62DI8EilOwmiZXEzVgrbMNXRWqvvMvF54AENJJK8NwYNXnpzl4PLKI1UQGYOLUYyIvQSzIjPnF4
pUzjh4xh1ExoJ1JJg6u1C9aPM5it3egZkn7i4LkKloFCJAjuYKgTyX1R0sxEve8Ik0ZgJnHry4B1
qGkiMPVQjhqHhvReTGryNiZ97SxGP3UHQ/+ubaegeQOB22DF0hlP7J9kBg2YviZTJGCTaJv32QKG
QLPOxZs9Q2uZfQMzsh2M1HF10ADenh1tZqzfod6sFfVnkGgNxCvzXW/1Cst3g2EgGY5QJLHj9zAQ
B33alQSfcs2h2aMEhsdQtvEiPk/y0TZdsJw60fDBEWyuGhHuo8q+Eun1eXZwD2SJ8Z7b6RKV1PRP
tCyFq3ZcHte7UD7lEhICPLRi1mQ4zl3csTgFRn9sOTjcJV9rG6cwMeEQY/2N5huaCJy/U1gDpV72
iy+EcdFQPFTa4rWgy5z0ffUMU/ZEj93wYDzjJ9QbbOWAIeKWBTvevmY7kYZX3StiKN00t0L0megR
YIVSGFTx2cytO0mNsaVvFXkaX3lGWCyusshnJyye+yozL7MfUefPL6WiN1yEFf0sYZWScG6Tt2AP
6uBZpqFsrZipvt+xGi58nPtq8jnGCzsyRJ9pjsD1Ukc967I1b1iIXJ2Q8BXAWqZrguPSOmDATHcv
ZqTO1wZu3WhWXtLgd3Z06g+r31FzNC9zCoYjydLzRBv9WIvisRg1cnxCrUU+n59bep43QzLDLsWz
oQPAdEhDIQDpYVS7tybCUh5abxMx2ySCoirpClQUKO1BIHIaHSWSDifWdn0ZurOGLl8dL5CFklsh
+UPsOYN9N7ObNQ3xU+8AhYD7kqnsU8FQOLzWth7vG+QBW7Xt95wav6I600lERaKH4RG/ODyydoRk
U+bmSTfKQ3AKMR/uEW5/GZZt07KNAOnR+4on3X8kqOub2FHaVEbUupHy0BMb8RwaZkb043dD3Oau
q+rxZp5j0qPUszqdZh1fA0G0jpH1V0oZMTvRxaoGVCo0CFm7EtJYo3is5lfGxcbHFGsb2uH5rwW/
0V/4zuGPCcKunWq+li3z0y60q43aq+ouHeeIscGOaD92JeNoCbKw01oNjrUZHUobyglfuEn+qk3u
Gm44YJlo7UzOjFXf/GCaEh8M8l6g8nlhjvVKJekqmJ0HK+xucuwvmyXM5VBZkDd1Oe11u3lQBK5o
wnn1jyw2vCIuvChW8m81JiSvx+VdlxVYDrpRfDkcydTAXjAkt+M03gRBdK1bNX1qzYgTtMHfX0oF
QMzYMwFW/WOqaIZX59CTWYfn4HRSVOkCeuGcSpyz+FvE1FxLc3jsaMAt5X6wF6K/8ROiX5qMy+pU
YNIe5jetzO5GoXY3vQ4hPFJb1rMNmmdocEuAXU6oSM7hSFQsOYDjJmyme7WHUJSL9JnUS31nUtyP
GEB3tTG1Xm71x7EvTbhMxrjvsoBBlam+tFilPaT3w1FJ4bY48qux7ZTjNPsVJ9UurGN6/n1/xdAA
E0aFDN/FanPs/f7JSSQef7Jl3BB/LydMJsusC25ydWAxRsj8VmOmd+yL4IJt+2dpKqZXhC1YGuuR
aCGCojUl9RJbCmJx6QA4eVldKuh941A/17RiPYfzAPMFEpil6OXFrjd1C2uhJ0Jt2+bKdkwt3XNA
L0VN9FKbdbSdFVwGilAfCf9h7dhbp0mxBne2LNY6i+3GAkwZ8N742nrEsPJHMwb6EQqaVgdn4esR
izlKGOHBNFYAnPecTEqnM/Yg3B8YaJ5VqJyImBtYywqMd9PHTItvkki/pEHQ10ErTQTFeQFWWUnw
NJetujENpkRF9HOGsetm2kR5rHHwj+knK98PVTWwT/jtDfNthBMFR5vISFLWa+iROKYkp6ODORGb
CRueGFcIQ8LiT8gDv9ggP38hZKoPy4DF/QRJs6qviv0UDYnhxUhlEVt3d6tkalVLcZ6yoBsvEqq5
Qzex3lo3MHb8LicRxARoNyn3VV1gt15EWuumIseHTCI2611O3gBJVMi6OTaBU7lswnTQuRzV4a1p
mvEehoTBqs25M31CXtbf1iyCrXVTalVzYnb+502IFhGCkar4Gix/5v/YrLf+T3fRJBAbpTRHa3mD
IjPEqbE+CpHL43pnfXhUx9FDzv9T1DJ3WYJQei/Ks/Udr7e0PrqmLPN33ehrODSW/1XQY7HbB8f0
Xzqz9fPRYkjakgzkrd7F9slsu561iGYB5Azv2hYJjNWqujsp+Oy6OvdAhzanYtmstxz6c79v4QCH
c8QzSBvVVY+AoMg1BzQ2rGbJWpQoFLQm6JAbFIOrMLlCMhAP3Ulbfm4cGwpQvibdd8QBdQxmz6o/
zUP4j83YJg5493892HNFYS+RmPvZEZQaQYaP5o1lJLecZfPnsZzV+iGHnWmOPsxqJtm/Nymm4R3z
2qfRXNptlnwIFskV3b/i1IeDhKPbR66Kjuv0ZwPgDn3WsqmcdnBtEeBNYbRzlKg3nBYj92EVX6Ud
0lKLNTo7dIkCrkZCRexVjgQG2Ph6V0mEdJ2OdBN96RDGoAhOCUfiUZpvq+hSyCDfV2F0M2pEffbL
Zn38tw4ziXplU9izsS1a8rG3f+SYVep07M9J65F88Sbjy6CTR5KMRtocyijuTosdGjrJgAomwIn5
Z5OqI5MWcxoxJ+X36+P8/vjkONtYzOQNgUdpwNug4ilzbCh06zRk7rLEO2KdNAMbewwlbps15Kf8
2eTLL230loSS9cE7bXkFWQXtKVpeEP0AqCHGrayhl/tY2xGupERw+XXxVBjsVbHu4MGGwBlYnCZB
E9MopUxCWmTCLR5JnG6fnQH0SUS0B/BaHcBbhd05GeiLzOaXWtGdtWLtOCTKxe+bo11DUIJ+PG5m
VNGEWCbzwsFrGIj7b7ZV3Adhve8F1O0ulo+V5rxM2QJKy3ZKFId7IOp30dSPlNJVe8FZJrYZ8bcx
xFdHrbwxQ/YIDeoZvfmNtjACmU6iXQ0HcFwTLPgx3dscxxkUzU2sprepohvwfTfiMOQQ1HOKhgNG
BUITbJhwWewVIMwY0hFE1dJFxX/adk5HfYGTTa/Tx6K0NTfI2l8s6bojqn3QvskzGjxYVTHnS7EH
PA5/wWAXJINxOzIZwP/jgxPGhnqNC17WVuyCLmVxAWWTY1YnajCuc8w9A6PU1tyMnfbdwiBKW4d6
wkTOE6vKmy7YL4rJtDiq0Pz4I3Ii4Ikb0zE/lPS5yazZNWoTL3NKwaXaoGlNSF3FYB0bYIwnpF4S
XVBtXiziapO4f3byntkztIBqtafzl23Spurumi6ElkTYaDZti47FcjYoL7BEnpSumPd2u1SZec/E
zjc2YLD82ci94q13MtAyuNDSU5bXL5GRdid69/Q2FAguUr51jHNRLsGjK/JRPQbDc9wO9ROdrI2p
DvvEmTvS3JgHVmS8gXgBHJ2TgWlxfatAanqW7F5RUbDcq2hAtQAAhZ5+mn33llskN0gr/GxnC0LQ
rKCbGvgylKAbMdDnn3zgL2qKdyu1dk4LfsLSCqBY6nefgT8f8NATIhcE/t3sW5M7dvQ9HWnsUVJt
AXSCsSIdel/D30kyMgZ1xhusZAqHdAPzCh/KF6PpGr0v9lphJXtHB85cB3W4T8fgp5aYxgaXCQ7n
cOmu9fdzhTVRqsSXVR2VnSD0TQJ/B7RcuVrj/KBCADE9UmK2rBGi5p1ewfswgmIIjLGAHoV6t9G4
lIRRcTcxaKPL0QiC5piGTOGPvkYZ1Vg1jSr6q0BMw3Mm7+qHWeUPx35/YQn+NmuoSsxykhSkEC1A
I5hjQZ6ElsDSUcFt1RcOLfYuQ7+NJ8BlgWG86VmUHfLuochAXI7a+CxkpgMUb999BVmxYoiU2p7d
jGANOhdYqzq0gGGYvwV8MdThZFCCMdvFraBtQ8XY4E2vc8hseAZSAC7LECrzn5CLlhvfsHFUWjHc
JiO8cHBtllFGCjXS0+0JZE1mHTWNvJA0AjcK6xS3912ZkehHGgOyNz5uejHaSVT2B6kt4oZ5cE55
blxLFViNEfukodDqm0wlOFfx+6TbCtY6SLLwsBGYoLkKU3kvfSIp4+SdxjbopQDyyFAeS1sGZ86t
Xl60exZxXlgDJFRGSrvQLKUbluS0c+3dG+2S86fWTyGDFUqTb0XhX/xm06YfSaDm6uU2glBSO1W+
DJ2sAKsXv+oB7948yuciGgjoUJ3EZW30ZA7ADs2EeNrRTzrP0h1zl/mj2E4LKhh4AecseskOje6N
GUKpA1ue5sBAQvPHkLTqnTg0ldcU7Hl+WRlHHKIQ2BXzI28KkiBSN7FInUiQaexIjYHCoecIm8As
R1POsJwTu5oGRBoE4HUCLqfRwBm8w31rt9ONqhm3nLBUjPQUN6oGQDalNUlxeRumz0YfGeDWq2d1
jv2TAturcoKW/myEdgwfA8kI6mIcMY61ikJq0mjRqrtSq8n3lnDlI+c5KaN62yK82y9hS/RDMpwR
0aVPgiWVhDTptPSscPoMFHIYYh9zQtqbTyw8X0SoKbSxxr3lcP0vwtrr27YHqB5ccBE2nnBeOpJk
oQekkmOG6Am/pJtsncSgUYyUjtyDH3scdIBck9jrKvSbmHkMBZ9RUioXH0Xav1RMDjYyJKfT6sG4
D6gTa/nQjFAzW1XZZBVuuKwAKgoN64qL5CfNQB0OYbhI4klvQdTr08dtCj86/klbW/93zVXLFsVv
HKTP9DXjHYDT4bRuYMiXLIBOmZ2B5TemPDhEJlaBiRRSp37IMiwJAQyGajilPchrqN/oV5fNn6i0
CQ8LGgdJ/mvjS7ckU6FyNlGpMlrplP48+XqwtxlM2HI+woMLvIieJGM63XcZf8IDZ+QXAEk8WXoz
HqA0X7KUC4/jlNdw5DLuxNJGBjkgEy9T/YjIZGKFH42n0RlgP9C4dVeZLRdJBPGLzNZEx6vG+LjX
xyukSUhSa4p6+76ife/NJJIOUfIw+C2ILy1zTnjfWViTINUaEeabjk4hbgSaP1l8BFHWnEwiWrio
4nCB6UGwiwB8O4k0O2uznZ5n2WVnPRjoiFBeBVOEQ2owiWuogsIgz5vZjKk2sadjCjmZy2a9tW7A
6FBSrTfzxW1UIA8XCfk+NIbGRJPMh+XPssNdMdkc2ylkfiqrqPPoln0Hiw1rVZqvmvP1LqUeKkUF
+tAEW3/9tv6kt1n9TFpVXN9Uo1UtQhtlO9dx4tqWNdGwB/HpUPyBXuFX6WNO7zzIAU9i+AqGe5FF
yl7TzQUKCtWX3ODTn42Ws1Rs1IhW7npz/Z+JZBdfpV5IkjA7h20wMyiJbvOwfFtlxhMM/nmbRPVF
yQdr958ea03s9XKOOVCp/My5hUCskuW67PFy2Z3XW8yj22OXPw+xqWGyHLUTzieOBMwJi75BX0wa
6wYkUHmaZx2pfOi3rqNl9GaWKsJZTIjrrXWDhFLFtFqUbrNYl8DG7+OcPnUU19pGo5+Hynmf+01w
ipyaXp42Wlu1rGy6zYvBR2/9AB5SzT62+K3WjYXZeacG1m22lHWouH8WE11SLutHWOZRp4Usw1nC
5RH7Dgbn7oT50KJsGWkbLJoOBnaLMW+xAnX4y7YSEzCGfLTefzYkmqUHuVjz8xAGCZ8rgENMWfpi
y1HisPq9cf51S4N4hvqbfRSOtw3dGT714hf5rRbpKi9NzPJAqtYMVXNA9nJoTeL+lhoxW6pFx4Ao
Dz402K5fBJm/+HlWs05TW+DTGF/T+WgHhvgsyUtSv5hWY5KoNHmGDVLToMxG1G8G2aZBDJ2d4/0Q
Wi2TtwB79b6b9EO3GFKy0n8gHZwwmOWrH7IMyf1gLKe8psGi72vDfWvDHsV4x1rdhytm6KS/AQw9
2Cop7WshpBiWR4DCa7OYxLRl1xCRQQt6MZ/Fi9tjucCfqtVCttzV87olLLo9toupruchmOdCgDjQ
OVFqSy3ohFXElaOjAmlmJkMhgycI5WdCaD9NdXqI55jcoaUKtRb7T5oEBWel5f4Y9PQ864jPAm/2
2UqrCAM+lvTlfY2gYQiJXG4Wy/5ZN9oS3QFscXlzYfU6mSm8leUOBDMKIk1tLxYkLTw5aswYZd2f
U5fhLHkt/JJCTNoxNA/rSxIgz6603lw3Iol+/25GVdVp3ajNyBv9cx8gQEPk0HyvdMk7GFdAg6G9
b/qJ3Uxd9i72ELga4YyfZlxOLstjtW5WwJ105A/LX6xbHYzK9XOIleZ1xmjixuO4Ect/hjc5YpwT
Bmbz1EIeKIZE+31srm+xx+mC7X0JQFjK8jqzP/2p+JEuNrymmoK9ubRSlnv+FH33Y4Y7ZbGZwajP
t3roL+i3nkNleVvr8bLeXTfz8h9DF4JpcOi5r+98nJRqp2nqjdMYt4Geoi7h241XNx6M0G2p7ZKI
IrAfumOfZcnJ1DjkEZMi85teuYIpm9jM0n2Z1PdKukurEgqIrR2cpLuVuaR8gJWVU9O4I70W8Fb1
pY/EHSsImpGcudQU8mzdpyrT1mAixIT2dUV+CjvySS34VNWy/yrpa4JMzB7sUn2NW/PNTG2EsdJx
qSh1YEXE8VmGcQOxct6XcczlXLQno8QsY5VvRodvqzLEg2LokEotVDnQ8cWmyd4DR523XQ+rAerk
Nifbk04JMXYaWSJVpP/oprNW+ZcipZxUDcAZandL4NJ70aScZ/VLN2QEbSbFF+345qGnV9mDh63R
6j+kvji0rMfsAIw6q8KjVSkt/E+sLXVqXmjT4yjyYQPeSwiGXqknExf36DqmrIyjsoVPNemeplIY
s0hlodIOx7Iuvjgi5w2Blv1GhfDAlbkhpikGq2A3yB+YFuTnqTIIC9BIq8yr7rMQd+BQUWT69cRo
YhnxFKxR+yxw7UE8B7oCsEDARZZJApGi/QXxD9QSOQNj1WgIwhVntx6MNJ27QxzHDN9qsR9MsieX
s4hTq4T7rDcTyFTHajoiQ+C8NrXyKtNZ2RFT5ZzGDBvj/2g9/9+0npbt/LdazyJvP/J/ByHJ9Wf+
CUISgJBUzbR0ISUjhQVL9A+1J5rOv4QhpSU03aHLKvhN/9R8IhAVwhFCNW1Md8gU/qX51PW/NFM3
HAstqIEzSZf/X5pPTf5XLpJhClNytGuaYau2job03zSf5VxAB6dcvJrTIkBiNULiT37Iq3nE/y+O
c14A8Um1c9ZhTUn76N1ukGSjuZLoDMDjVuG5o/WyQ0tBwHr+y14q4rI13lS7fdDLBe3fgwWboIli
TSFXqnU4KiqLuXpxnw0GQ04gXlzlbfGUTO3nPCMVt+LZk1E4EcervYXJ+JWr+d7Us/ZK5oe4hyrr
ovfbJEoC+M3vyAMk/0mmOj6VVtcohyXroLtqnskIzl40ssb2xS/W0azz6n1tLyMOwMNMgxIyBtKR
MBw/3Qf8GNUSrRGa5a/o+UiWs6bvUWfUyKe3tWsdsip5R0JvWAo50ynoP8ZZJPdZCwzbIWyjYdF7
A476jDqLdcbs40PtcP+gwyuQw0TfFbCkvAdQ5xiCxD4IqY3YC7vYFyONVgQzXqY3+IHTYtyrZHpU
RoI1P2yjfehwKtKljq6Iv1xf0tViGkvBInwj0w30SYaxbIAZZDCbj9XpLkx3eToa1yrPXLVMDLfV
A3sbac6jEkWsvmt8xD3xH51CtuycwFM2y0dqLVxkksRaVU9fZd2MXqWmH7JDPMawlxxgx2BGWiJT
8217p8XNmxNzVYG8h5G9EyfVKYabsgp30tY51zGJwrlWwDClzgv4BNJow2x0tN5l2j+YMzFgKtQt
VgJclVjnMC+c53Bb2NO1GsL6HNkpgztFAdtu6y4d8rB19MPU8xpzUj9bJYFCUMAdEHXqB1XReNAM
hLYglI8paZKuSAv/kBpw7FAM3SrawvSfUdVE6IPRJCJWGW0JXQktoiku2YxSKYipSBPrPZ/bfFuE
RKj2E4l14jasAnrnWvmRAbUBfUf+kmji20rWi85nNnejdqOpJmCBkhqvJkrYZg22TcEOirA8hln3
KiI6ofVI0WcTbTGSHUKiispc3gzOoLib4itR2uwU5yp6gLDI97pmTDew05bWj3rvFEnuhnWfP4Th
sx866RldLhLOiGumQpaIEhOLgHAELem4icfoAaeRMMPYq/Qvo9rnIZ4bUV+xUuS7YKEmtoCkM45v
S7rM1pENELsU1npynGhPUs2AEzQQx0SgYMDOJ66iWx9Z7X8zthRbMUsFdQ7DXIozzDnRRp+Mn1Y+
kgGb89rxQJ8WP/FCX2RXx9y97RvJBJFiZCchivYwbw+Eo7kTS0MY05taUm7J+LVCPHe0Sm2+Q9FN
85lw9rpH06xniOsiRok+XFRvzrPO7VLMPQwI0I8xea4AsNk2Cje0AAVJqZOtwbUGSWsZ33ziObW2
Ks8JcMgWaYTE99W36CZIgtlOuX4c2Wfr4ECCOkEIolDPSTR8MDbbFQ3mDAO4MXmPDT4joaHHjsii
SPtiOCLlfS2d8FYUNqzERSrWM1iEtVwKIBdwN+18dp0CmnjKcH5qidMWej7uSwddaecPO0dxWHil
r0FBWsyQj9oeqNu1gp+txF5XN9NxlDDcdeZ1om93qq582Fr2kKThB2Ex1zzTjKtiYZAefERBLPDu
4w6TyY8o8lJQEa6MaduOSwRyQBDn0BQ7YUb2XoX5206df6j1aTuUI8M55gdpfQ1jNaGnTxWXd33H
ZJZ5B5kSM1SAiJnMKXUwJlNtpXsnEOc/D63PIClRAB34/TO//2/5wf90H9Vf7U4zHcnYVvoTqXrM
wJZbzJTuSFD41jAZxKEm9+syfy2ycS2w0F4W9usmqc0MQN1/sHdey40rWRb9IkTAJ/BKT5HyJZWq
XhAqB+89vn5WJvte6tZUd/S8zwsCACmSImEyz9l7bftXR+UBkLNowbW0/j3+BuCuKQzYdsL713tj
eN8u7dE10doNAbb1OrLPCxdqqHHCJFBGaHcR1TudUBl0h1SnQYYDhFBIB7WqFm3VUBzna1irqaVa
FNJT3MrJ5HWf0U3GpoiQKmjTwpiT2+jIvJu2FFfCZGmerBgMS07zJTSXT6VH0GdaeneLsxwickYO
M3RiXbNoActF5YQmNZ3o2ON12xeNkd4gwOa4Sm9QuDy4YfiZVO9Hev4dkhHmCGgTPLyKRwvdSUYN
MswPTWpCSJW/nGPgnuzCZ3KQCtJ65D703PyaVHSOY/eS0xu48bAupO18CPP44JoF5ZHJe++Y3XWJ
VZ+y0flVzrOz1Twa4olo7x05KVJFBGUU0cUdFYTlaFtaUR7UxEiY3/3BxV48l7vQDRdk+hGxUQBG
btTC13QAFNQEZR4Jq0bH5bEJyw4z9CwOGnLSunOB+k4+N/CUFL3KBunihhAKuNjx9XeSNWGlaXpj
Pwpnerb1fMBFcBO5IBlijOvwkbAkpy5iTTF81YGu7PLOPcakSkKzN+CaD2S5jK2xyW3qAEOQov5V
R4Clky7U2UNM2AbVIfVO18Vv+8ywB7U3Akgg6CPXt6rMQlLuRDh9Sea0LLU0MTroPK5/Xossak1N
Gn/bx52xga2iPw2yi6sWC+J3pNDUNpOFQEh8GdSsZRutskd3qva5j8VRvk8sKydqYQUxlD/DfCvS
ifBYDodFMj5C2yJki8wCczaJvQn7QIdyPnpzHH2LiAbXJsDU61p+v5OspnjSi3/dzMES5Qf1yCSm
Ztmqh/IaHvFqGRps/GJOy389Qz1GftHOHlpY+i1FmOsrgdHIN66JAUK9miVPP7V2eZnLW8hPoNY+
vI3a7vP+hXRQjtO/n6LW1MtcPs71ra7PUftKyo32rBFBlSfi628P/ttN9cBvr3n5qJe3U49fdqjv
7MO/8WFVPQs5y8IIZEqnc9Zo5eXrvL70h6f/8T/58+N/fOqfPrTI7R7vRo9Qn4F5bbXRacJnfSpn
Y0Jbqxv7oFmag3ogoNOP6l8+Jw+lG6mUq2rbyV84STjlI+dZgNXahQtSAi/zCBj682pbMcRDw2uu
CwOLDonr48aapEZAyCaAZmYUB9Wfqm21MCLQjQ2dgMkYDIrumddtKjyTK7s+FXRWd7a9kObWmvpG
5za6tYcBWUbm5jvFHJpV/cvmRoSoq7oXeX3h95BezqEtDzmF85linSP3uq12avLIV2tqcf0Tcri7
wwBzRJGP1AIBiyTyMV83U/xTdsI4QAFj1IuUeYmQU60OQRTQy5ZvjzeXvWr1w16kw2+Fw4DEbSGf
zURPb72y/gJslosxMBHavVp27IaKqkDigZ+AM/8SD9F7aAIzV5QdtVDkooTB8ApyQbI15+xbMZs3
SDi59sGzTO2K3qzfHxQNyZioJQ/+uiLjZROVsF/ld2N1P2i450f1gkxM8xu1FrTEMNji6Mbjj2X0
H2qFpZD/UpC6z4R/p7tCXRDU/6a+Bq694sjfXT+fKe+YhPUACpVfm1pUyLEhhsiSKT0kZxM4MLyV
OoeR0ttggNyqFmQul6collJjZW/VZDhbvZEEu1leAyFa1/vZE8c5sJ6mBhqGY0ybDs9dnmQTzloq
v2ZfF4CujBCZJvbIzYXuk3Z3jZVSk5MfQX2kwI2nY2feQ4klz8m2Hi9PzCeU1vL4UJtF339PrDle
YeagMFMmFFLVu/TyDqXgZlob8a+p7VTVtY38UJXpnFmrFhaekaOkmJ2uGG97HVyEEhMp0BNwU5o8
7fyrivL88vuqX6JVLy0v09cfJvasn9kAOhXUzgaTlc9ZQopegrMgY5YVYLDhXlrxlalfRh3WMAtI
tWd6IWlH6r9Rj6kFGmwikOQPqxbq0csBLff9aVM97/rFXP/2t5fqimFi7HGrTrkrVktt5qq8pT7c
9Yy87Fxiyng6OQqX3yvUeuBMC/RTyeRSb8tckzNZrU7qVLusqvNbfRpGfn+dgKl6o+tHDgmXXk+M
EzW//6R4YYm8m0ZaQIKqOk0om5A3Fs7217Ipqj1C7RRHTBTpxI8yTLisBvJbi9eB0zOmUASoK/Xr
TySweUG6MBsmxNiYtuZf1yT1P6lFNxjc8tUqkhFGP2r18umrZbp3EgINumw3sA5ggtSmyScGrM7o
Wbr2N099ELu5QeutH9WXDSuBJoV8q+t3f90nyp6ZeehoBEXxFPWAesvr5vVv1dr1Z7w+cH293/42
Ll56smW4hnHNVBfOXkRNcbjCsvjG0+6kti8ffqnQ/WHkhNn39y99Pbb85T3UNOqx6ovHOT1zKvEb
RH3PUEYdpn9eVS9xuVRN2JYPoChJXZDcPrlQ1xK1qdbUvuum2vcbge6/eJ56yhh8BzhYHNX7q89H
0Z7DVq2qnYGiGl0OZrXXN4t+QYfz13n34Vlq9fftD696ea1//6cfHtcMxMed+8lY9ISYPr7DKxRP
veKf9l2foh411ShQrV4X6ve4bqo19Xf/9lUrSIok4cnPoBbqib+91Z/2/faqv71TKC/4k75tZJtG
nbNQCPHE1Ag15Ll+XSyeRYamIiZed6q16z4C4zjF1XbdWaxenqkut+rFr0/98IhaRcYwrAz6D5cj
mkRTxHXXE+XD9mVVnVcf9qpt9fyPp6cv1hNijj5dDEp6DI7r71jZXFO3H7KFSCco6junqHwQgBTf
/PElnQprrbc9Gc4lrRVkWuKRujD5mktfv1Rpe7RrrIALTeIvhV0cYGtrL6YR+A+DWdYbMxie06TC
7NtMPi6JNDrGKA1113kqpoTWt4XNn25OdV5mAkpF2CXH3M7PaLAoN1InQXOC8scb8noPNgRrMabe
C1bx93/4cjlZAIP3clIlLQ14+fnS1O1V3VivC/96t/1wy1Wrf3r6b/vUrVvtu7zDn/7u8g5Q4s9u
i/MhutDLcnl+fqCZqW3FF0Ojxgzpuj3KA/uy84+Pq2den+463bwRrqhWWicvaurPc08Uyb160pDW
tIen+lE9MKtT8M+rMWmIMofpuxE3wJdKPBctoINs7LAJx8SeJmP0XRTnXqv4oUu0EDag9uINZ5G9
i9vmQMFO3IzYDtfMo2hmd/ZrW8UPRuOevcm/swo0R15SffU00DZt7tAgdJ7Qhn2voBCvYy7P25ih
/2E00J62C5pcOy7G1VIs7aanNbkB0NoCaOgJMXFyZHxJR12TOuO+0/pT89UNIwcBBCPDWvM63uIh
zHRMAyPOTeKyGqxEaMfGqFx2pDsd4DgRa+mkJ4P77IFb/FvqmssmLoWz0bTg1e37L2E0aWsSXmAy
08ucqLNR5RuoglEIX9WerMAHc7PyhQyencgeG4L5bogg2Gsu6fTYZModMfHrKqBoMVes0RRFhDOS
tNa20HpaYhALguphkN/bGoDmhZQwt9J+5do0b3PNjLdVxCfPnNfMteeVoDBXV6V4GKLkHU9nSFo8
ksoCKGMZfO4J6fHw1XlJTGqmy7c6ZPHa/Gb5RXfXz5Cm/VrfOQnZfk3gbrO8+DF7FQm9cCvLaJp2
TJJ7gH3FQ13q/j3zvu/CjzRMwYKoWjKuF9kWBf9mHwm2rtZwwVdtUe1qLCrt4iY7MyhIkPcystWx
vjBto3LeRqu6LNwDMdSIQwb0gJPe7EABM/ykieB7MkCngg41EuM+eBqAEcoWBpROC+PfSiusZ8TY
3smZa3sjyHBr6vbFXwJrI0ToI7T0n5Opm9ep3saPidO/RVGyTxF9fCrx5wLAMD4hpYLNZPr2igtU
cuqN4LZYmmLXh7AWKzxFsi99Khpn2RaD4az7EUa8X7/PuQOEf0lN5Ga2h5Uyb8/CQKzmasWX3rvD
Zzuv6aS3iMs1CuWGeMln453ZJ7NK3O5kNgyHCVIe/+5E0bmgzNRrJFYawzd3JFPTt/EXZJp7ri1C
OARmZnn1h3rCVY96Ex3fNSlm1GSz4tz04T6yjf7YjSTXWUe6i9qWaIovyEinHeB+ms7NIb+3O5J/
MnjOFC4bRLTtjxw3ODFh7icbJ9sCE0JURvRttvRvSTUVz82QJjcFCQ8btzQ2HHIGBH5q5fRbcCeM
J3+JvecxM86kaCEAJA+rHMPz1BTtYXS4r5R02HpTUqD7nyHh6w/pmP7wjPEQt161TZqS5lzn3s1N
hN94fDZ7/dviFuYtV4qUCgJCZW5DX9Jp7hEdcPlv6votSxw4dX4j1ngsmRwmR0cKQdI+el86dGe+
lTH8RC7dBPZbuSOOs12nbvvVHWklJPNbOIp5tXTm2R3Nr6Q3+ttSQ/Ppo8pun+bqOwys6DHRc4jY
VTGRukWCrxNp68FqmrPwMCga7vjFFC4HCTXiOY5DDmnxnTAFqLQaodiug0PBJYFBlAahxbr4NIc2
2ZKtWW7LYMItN5trv+WKYeocs4mOmVX2ErOK7L+q8n8AgfqVT+O+CublnEXFo6jTE+VYmdcLlpO5
ppF99mPuhgQeFw2Hn9Zoz0QXbKiUHkqTumfhOHvbSh9ND3NJE99x+3OdFK16LY4hv+N2rp9LvTG/
I66rhvLziNIC63qk70bSewFvc9cwstOYYF5oeDty8V5NZ/gMmU7bZfO8nSD/IAHrH3K4diPOm62l
LTAYqjw6eDY+AKPmrO1t2K1COK+DU+o3dfAZoMkGF9wW9durzXhnZfpg44LFPHkN3mo7CR7NIN6W
TZDsvL6D2LtUpyaTRXLAsaemNG69Pj7gD5vu7EmDXW633CFm7kt5iJCPBsB8ZjyDRbL5ZZe2e4Br
S14j/rig8vaDlebM4G3qtKC/u6aJub/2xbG2mRG6pt3T0OQsD0sD6ht+SkRVLqDBcbwNqo6UNJrM
u4qmTexXzYHMFgJG8RPKKz9nYA9BOqOwu8M9xtVF2DRlJ7uDqvCl6uiZmg2toFAPf2lh9z1cBqKA
rMdhtFCClxDp7AaIjZ0ijEd2VzhReGst5oujV2Qoz2kKpN66seb3uq20u4zwiwzC+O2oaRiF8oTI
YAHn00GSi9R+n9VcLLk0oCwfZNAqMWBd0568UKDapt7/mevjyfXzECIfB2oxg2azuFiZhJVsLZE+
UZnfdHkZ73W+sU1q+cneSqOviVHewWLCigFHjZcslxW1/FtTGx6WLiHCi8sbQMdvzJj3hKKDAYxv
aYqbaydxEY2n3I2Ivbk1XbNa97V3Bw04XlvNEq0gw9GtcqdHJ3bgsJJvs0aRe7CKwj+RT0QveOJ0
POnaS2bw7YbSqO4HCAKt+LPejt42I6CNrr624H2eUBqjXOwP8Qydzq0AVj7WWRoDWHIfp9na05hL
UZLtKB5Z6Oznsz9yiteev21n2b2Z+q90tzlBA16ohENyCDJj7eTGSzpH3WMYgAM1S3NPoM2xz/iG
oBLtGn9KToaO9lgLtk11HqfWfwrjcDw29qqMoQ6YLgRRQfzJmJfk8vnjIdHnm5SOcobrIQmBtrjx
wGWcGAbuUDdm7nfrMWM8PjjptjAJF6q6fCJS0+DSt8TPvTmj0M9dRtO1Rg+z8OeVAa8Ph6bLIK2u
XwLjQSzZXToClBFfLX9J17M1UNrCf2RFOLt1l6xKJ3IcelFJhTJvloctCP4+7k/kROhkDZ5s7W0e
U7EPrZGzPgMGPcTtF7xexFpbyyckaw9xi0e+AAKAuhzSE/eufWGibB895wv+CMxO1WnUMtTEE0ZU
a8qzQzyMr14bHQxR1McOTufalSFHkXUMkGbR2Y/6o0/IsuOHDJjjSCCcf4h6JOmMmyo/3FhGtTxh
MKcynEUaoOBQvxNaMN0FY73zU5pP5A7Bx53fqbQFhHJFP6piwSkngi39Wr6J2NhFx1LgSSljHN45
Wa3WMyoJbwWQVoN3wg01cxsYSSAO6mq54a5EJ7ivOQVjAvLy9m1AfYG3pfriOQMpWcJY6a238f3o
Vz6nX1Ca4IulLnFuiu4J8b2/i5zBOUyh9y3K009ODqIWQQw0QYGppc3ws4eG8xyJz1A6sToL/AVN
Vrlbo4rPuXMrtK/AKut93FMOnrWTNi7jGdX+V33WXEhKjFvCjqEYV1OSmqKneGhPolwAeQQhXXtc
yPHMRbmGkr6ZDWKiMW6tjR5zVf4AaTs5jmP/6s3er6Z2DcLaXWvtDzV3qJmAAQ+ZTU1mO56JPXDQ
MZIS9bSvjrH24JtuvUYbStnQhNQj+orJKUYK2ANHs/WdM5ML5gz5QHX5ZuKnOmReae+0t2I0GagD
wT6ZMc303EMs6tjPMVcH4cko1Zd8IbWBMtVJbx7SSfd3WT5+X3r7F4w1oDBIgFBHJ+vcvu3gI2xg
meGYGPxdnZQbVzobSseHqhUEd3o7AOOu8c4y7I5lg0sGLBVJ3Wz0iCDRMNbjbW7JKxAXP6sdH/pp
uvEZBzGqyvZLO6MYhMC+qv2RQXiq77WpH1ZWpx+mJLcfQeMgeqERGh3wCn+Bb3LXEvR01xWY86eo
0RCKGjuABTs3qqq7TkbXe3oB7m7a2Z2cmoz1Opm9r3lu0iC0UiAsLnB9PfZeInxOMyOAKaieEjHv
S8NG64pYs7emimJsm2wydzxnIDZC2pKbxDVfka7/EKTZQ3pKmCwAq9xVjpWvM4LCmDa81SUGrB7N
QabDYtNSsi+9kdunsdQHv2j2U4+SwBeIumfwdEv/gvRW3BTJQ6+TX+tDJF97Rf5e5OIM9RwNqU8Q
pz+jsugNZzihH3ZXA37inqNwNOH6gc57Jh71u+M541vp+Z/rJgOtbGU/4kRzN0FvoLYRmH0tjq/M
vmtSx3zNGvG5RdlDg9TYdqELmK0gV6ogIVzrWkgwE7qkoA4PRpG8Vh34Z1jJzgZyznpaEDuBaX0p
EgBjLaSZoJzzre5RRS+M5TM4vHqrT9ku8vgtXSfhyClbQNrQhIg3iXYu44FmRo7vIUxbl9T4oNcO
mnU3WuO4AsJd7YmSGlYF0ckY8TC4ZcY+FP58cJcEixRmzMYF4xHbDHRwZY/rEJ7iRjSJth3CR5P7
zQ6jPn2YjFsutgumGSA9RYRYxYD6bYa70gmw1YcAotB/AjJF+7nqI5FuR6qhGXf/G0ChhzGtOk59
gAtzR/E5885kx0HLAqH6OWe6lMAcWpeo0tZO02SYqHj1Ac+ap3f5wYodfdXQFpsaXLNuAjEOdwdZ
gnlz3yXY6zImH1zJMqz+jpidXZRnAdPEGe3sMgLEjxYyVW1myYPX7vOYq2aez4e5TR5zV5TbyJ+O
nNQQkQN0vkkn7osgD3beRAqr6+prUTXDY5LjbAsQb0WCIAO9QZ0GHpOU8KXjhOMI3OE6gWIHRvUG
ex+Q1Dl71ROwEyY3LRJWtL0vIrojXhSQ2Pc0je2rFz9FdodZExJPH6blOkWnXiTw7zGChq27CpI1
wYX8eLa3bFKku53by/w8gduiJNzAi/zXiKDoLX3vR8MM3T2KsmIv8Mw6Br6VvgEjZyxgmw0zR04X
MJgxGtPcgEubRfQr47tc19oMyitOf8aj+43+/V5+xGPi9l8dqlxAPbKXZoL/n8zdwenCPQicnCA4
8lTH/s0MwBwJ/xwjpyebEY9b55x+1bWW3gQBzCpuEU8mU5CVFSbVzg5J/g5Ca+Us/KSVM+yYV2AP
baO7voQ/7EwDRs5+QYPXEMtm9kC5+7ecOIy7km+PrN7mTp9i2REocXo4BWkFfUYcVmM9J57swboi
3BjEf+fafN/XZbNrQX9t4nqqYIcZ4Vb0SXbyjG71/9ri/0pbbJJR+Z+0xXc/vzXvbfpPcfHlj/4l
LoYXaxm2bTu2jzYRnTCv95e4WOqOsSG7FqGqwkLZexUXW4iLLdPTXYJQ0ftaH8TF+v9FTGyYgjf8
B0DWsx0kzbblC/yhDh/tn2LiDIelPgfRcC4Gu5twNWAwvFUqqUC2SNXadfF/3xeqxB3VEfnPL8PZ
i808hNNrbwwrT3bqvUrVi1Z/OdiQRwcR23OVw03MHgPp8s6k31uY477GAJ5KJ3g0vpZeaR6LZcTp
I93iHrZx6nRHXquizI+jvMBaDhFThp1WNXaP9x5F7ZZJFEQiELBuP+yhT68Wa1j2o199CjzUgtLD
3mBm7zC1d5jbc+lyd6TfvZHO91F64APM8FkyvFINOGbSJe9LoU8nnfMVTkbTanAyBxqqh5LGcRNo
K30mRibMXwUG/FE68W3pye9pKVfSpe9Iv36KcT+XDv5cevlBzK1mzP0Gk/scs3/B+zBrNNMdE/Fi
jZTi1pdsgFRSAgIPXoAuyQFdvOhofikYzUBpE6N1Nu1OSNpAIrkDXVW8mkl4aF2nP9ra8Gu0I6zi
Y/GcQlDChwy/IJAkA0SgkSQb0Ip+DfmhtsK7SSX7oLRG7zBJHoJxAHpUORpS3bG4Qzzt052YtoXk
KBTzj0ByFQYPwoItWQsL0AUMQa9+mBOlyiBrOzSfCvAMYHf1tY1f5XYmOg3eQ/bQRHW077vdIukO
DZiHAdzD4pYOWpJq34r8cam8L0ik8SxKRkQRkgHc9APtEUWQACUxgZTwQEtYkjFh+db3Ia7n7Sj5
ExQkvjJPSTfBCJsic1+x7gK+lNQKW4df0UuSBUkH66RHTCwo2RTGXQD4ntkCgxt7wW5YEXNLmHuK
MYiJMmot/31w4Q4UVWRynwTbWJH0ZujfQd4XxI29a4LohkzPK+LfIA40aX32hizf2JyQKyNtCsYu
wOTjsrqvct/dwK/UOKSjeotB9x5PnQvWFu+YRVUdrCHGWvS3w+iV29AtX/ECAHrBl7jrh2EEoggo
N7e2zBG3dl0na3NxnqbZYDATldRJIxvdPJ5Ca2puqhqGqiuwgc99GcIUC8gzdfVkq5vRXR4uzHAz
7QCBul/zUaONUYtvWZN/i+p+A84Y7aYtnpIu+0kgKy1wB3cmsyfXmbEh2u8Fs+GVYHK3HdS03zni
Bf5BmSvYWt2jPVjmmnjjDZEW3qPBZNYMs69kFG11Y/q2ZMOXaKqbA9Q38ENd8e5VOK9b+KaaZb14
FWX1fuS30swaAlF30vxvk1E9y+vrCu+Qz49mY3Iobv16nA5djyU5MAcgD7a+LxjWn7og/uWm+ROX
x+3ih8m+xJC7jakzai48xpHQlNW4tXvrk1lUn5qUKBYQ1Yxp0J5cFkJDRm9/jsmnYNhrPiSN+5h2
ms/AJKrhN2LoNnpPv3FNbOZa/CDSYT9CI+G2rp8WbAWwH+ybqeScEMmUbpoC5XPR3yZW+qnL0axw
dtnasuMCYDnGk1Yi9u/zdQ4u/FQTbLPEn52F7sfSEUCT1ECSAPGfMpT9m/gmZKixcyzyhIALz2fk
9Xv+lx9LONi3Vj7dobXn0DDrQ1/b67CbHuospGAStuIgcoCvIn0hpZUMZlFZG+wFt6HwvuEeG4m4
PkxeClw8aAX2N++pxA6wCzOTAkQttk6/xCvHugcX5q3oNDBDSr15qznw1WwmdY+UIor7oHZgj28q
vQZ/YiZfbB9taMVsKQQuylCYYn43O+vIRrSfe7jNoVsz9PtZ5c4BkscImF8UW9O2v1bBtG77W3CQ
zCytDVayalPNQYaE3nmwmXEZ1K9juN5rc2T62KZOfmc18ZPh9usaJfqaPgGc8UX71ttkxaBlMNem
3QJhAJpMNFkfbyrPfyiCTTCQcZKVS0NmIRp8YTOh1GZ3SxERp3MvEIDpO3OJuo1FMXY9g7iWp9a0
9MwUHXfepskPM0fj4dg3DUlAVLcL0BKl9rMehzcuSOxN4L/0xrmMyh8VaTvcDM4NrZwV1gkoOnb2
6OuQGsPy7CczxYrxV2wi6Cvy5mcEyWHVBSO3yu7XHMwAftLoU9K11YEayqY0wmWHePwXbZoJbrKH
SEzY59ip0LMZ21TQmIYR3G9cOQsjtJj6XuD9WrqcyRvK4DFlbtl2zPZzKIsaKA7Dd/h2M+deF5p7
Z9ExXc9TVN7SHvk2TuZTM89nuiD9MRrm4jwEO+y1tKTM7NXobPBYqTXsuwLIWhLPDwzAX4jPQNOS
+Jw7lB2dBYX/HEC6cBlUS4Z5R3AFzQxOZISJqQP3pJsEAKCffly0DNU1xg6gs/XFPvkYcLeFN33p
RuoGQWO9B3UAj4XXDgVZeD51e7AC5xKyM7rz+HHOXz0zBD2WPQh7qddCz8JtOru/nAwErmch5R3M
YRNETOc6RzzxkrgBUi56o54Qnw7nngnLOR1r7Tz00UmvfHo3kFEONr5AQI2kjzH7cOt6PmHBGitG
GQTHbYYKUUCe+aRHcj6t6h56QFwO9An9dlMZxs968IHPUcMd3eotr514Da32lz8Ya4Rp9b5jSIf4
ncmn34WHoW1nEETDeKJXstYbevZ2MzSMLhqPMhXV5Zb+glczTXK5sKEmP8WhTGFLG2kU3jKr8tdW
OjwwjoTEO0UxvDwMXxaX420bj4fOm95BQEwrr2zFbrDGn+ENKbXi0BakB5WkYJskq++nVvQnxgpA
fjO74mbvA4Q3JOt0sst1ltbfDGZKx8brDgHw+bOm56ey9e7nzhzXC4yGTR/qsDk1g/QOm1gif9nP
wJQO1DL3c6d365YfiyI3HSPPrjb6TDk1szAM8P0lCC/rn33PBYNYT6b/Mb1krmWkwFBPuKsdgPxD
jRUHNXyy7wQ5312E6dMoaKK4OgcQRiVcsPlPMVspHY6ea9FBH+MfBb9kvZjou+d8PArcsrRwfDhN
UzBTF6Rh4TkhdV2NEEOXUMq5np09mXiUUEOxTZIU4xnv62MsJzASOibAUxNpepFtKKRQOZv0R621
KnSBUbdrwE/uhyR6KnA5nB2tkoYXBgy2299yDDAGyY41RrdtTYV+VRXDD9GmP5ZE/4Yp/zmI6H5V
9sSQue+/1tHibefec26IK+ggBpjR1nHmFzqXycEtcmChgfXJX2CtljSc1xQsnGD4QX7lFgcTQNZ+
aVdDxqKZI8imkFPdmGQeq/9udiF2QeAGObZq2TX/lOde9QiMKQ6co1eDusRgj7PJ927rMi43icGN
fAmrYWN5lEkWK+zPrZh2bqLXKNtFs8GfpZ2yGZ85Ncx7p9DHvSPAD85jBIEUzCJiZm34BEbnvmya
Oww3lKMsuzzomY0sgPuaHgAgi8A6AzyM75KS5sWCh5myERw/V8uHtV4R1hqVdU93gpGN5cJUTdDe
cFGOq7OehAMe+/qn7pOG3EqThVrrzfHecnTjaGogzkoBbW0SgDfGyLFoZY2ftTmHgp/OZxtdBVE+
nNgQUA9zMvfHkdsm3pqs2Cf6oKFxT+6mPLVgjshhu/A1CBMM5cwSA7gWBrcgFadNMlTODgTCKrHn
4MCN4ty0ojtl+N8PbbA8zskQHKY0EKtRFzeT6KxVCmYDubB4yoYK4GWMcSxIav0196yHhIbcZEDq
TM0womQvCOWg4jzr1qmvpuSWlNnbnAsJYcrntlz0h4katGXM0Rkq1xcsbRDR7CA4pFP5qW4X75RX
9bPjV+BHCwGL/6nVveVh0Zd4Wy95vaNiGWx9H89cbLouYoNA7EZvgWboas96PiLEZGaxK4aYXodu
fO7MLaF29qoZ8vFuNIsSbNY5DGgsL0QtEigBhTD/mzqoeIS/7SMg83scMuJQ/MHKG7gtYqOgVHMl
EOqV2NBxGw+y73yjMIQgolP8an9v08eL8SfJ+YOJeWnIZ1IKivDXBbuniHtqUebhLANxzVNYW+9x
Z/Vrt7BxZ2k1uaC+n8tV+Do3l+2ufg9x0F3k40aqSRqMVD3Tids0kVBa4n8tYqveaAOdtd6eouHE
hdw5OEm6FlOOt0pJHXM7gAKhVnG0e9veaD8rJaySt10Xo9Rdq81Zoz1nO82ubwH5kNAWrpVKUr2G
Wuhc2JmAiP111+UNmhrC1hDRqZEKbfVqhLYg91ar152+HdMYh9tz1aUz1kLVq8R+jR8ux9A4f5AR
f1DNKllZLSv0c6TdK4kpEw9KrF07ufuJ+kEqSYZ+H+R8XdrCFBXdOUAwcDSgB5lvKHQh0ic8FFJE
GElDk1poUjTqnlM0ByYcRkaMAd0NMBr8SvKnUmtTbi3GNtbwf+G6Utp2Ffar1irdoZFsT+Kt5woO
AB/bmysNcGVFje8we2iPJS6T+wI+BsSDN2khcT9q22wATjI+oc+qWespLJubTtq81JrdpP3BEfgm
lf1LLtRaRp7DtjOnL4N8aqBvui6PLohGdfDFBlSemGhnDlDaBmsDRwHde+nhYqxjbNU/zo8kD8SK
Brqw0m0s/2MAJvVN7ztTdRjhV0SJ4e7DFHCMWjgSnwG7u74Z2wAxGdRLtWtZBLFxTENXafGCXgm+
Dk3j6kYlXBtyTW0WGMy3k9WD69e7nT93j/9LfnnRW0pJ5xzhtk196ZCVknlf+ceUel5tq4XaXLQA
akpT+IjfcqbhqOkR1y/9mUlcsFMHjsaUAcxwjvjIxbvayP9A/UPqf5me+lJa9VRi9azIOaZkgoAp
rW4S1Ft7FyiJoqgKDboUltasQWCRcCkxnxx7NLKVIk4lf4e9ppwoGyQIhOlIqb9acE7/a212JeDm
uq0e1tVOulzj1p+ZI//9dxDidZRPcrvrzbx5++3VltbKj8TPTpVEttQ2x91l1a6JPOBewdhE7kwG
QB55E3Odvz5zwAGEH5CFWlNPHCbuw1RvZoQJHBJm0m8rB9yT2gKEwEEk9/tW81b3nQAAzVYDSdnY
6qFegMepnE2lFfEmKen0WTIHWT1H0al+23SNYu+T3yOtbPj0ry9vWa22we2C+0LSvH6De6l9o3xA
rf3pKSgJncNQcEVXZlTFnSGAINC3Wti4+BsjOc228/sSnDv3PojiOlkuaOakwF0o9b1arWfzNhYJ
WUHTQznTYPaUDP9qOb14Dynj1pullobW8lFTv6ayO35YVcZTeKYHEUfDHvskF8kLxaj0C/uQgr5V
yB3LHbwtqSMgJ7mUXD++2iQaGlXC39baqKoRAfSINiXmSoF/Lgyg63YwAp3zeg1eD/+ZogaptYLr
5zSY8YEycbMxHcDRar9aOG0zreDXFDRRZmZ4M7U/eVXhBIqag1olIKtcU9Pu1pnCyEombSLX1OYU
NsxAc4my6rL3aDSG49UYCUTL5dokjZKjoREsAtnqnweh3FSQNHVMOtTfdsZoP3w4vtUqIXHuKgW7
slablRWl+8wwTh+ep45svTPuDEezdh8OfvWc63vUBsLmIq/orUs4G/gEzqdiknguVFmXD6j+pHUl
UGGSsl5PH5dNomTLCrmnQHuRvA/+tqkewDws1v/fkfmvOjI2gJb/1JG5h136j1S/yx/8leqn/w9l
57XcOppl6VfpqOtBNryZmJoLGFrRSZS9QUg6Erz3ePr5wMzOPHm6oqInokpJHYoOBH6z91rf+o3W
xwJtEQ2NgoQi/dmNMdXf6MJQK4PIh7NGWTL8/gv1Iv1mGZqsW5BZdP6jKX+iXhTzt6WRAiYDZoRk
SFBgfonz+3fxfipP9HNvRjUsSzJlTSOxx5RkGj9/7834gxD0IQLCLdMReCR1OvnWyE5LA9WUBdqH
0k3sZj/MXrovLdIlU0tNEGKaLxXY6hXNnt5pib3xarUnEAQCN5QIeHfxjEeuP6dFpjnSMPq7gkyV
TW5W6HvqSykhlC57XO7E48io9eTERezqgTK1tnN8LAjpYHMpUQEQX5OESBUjN1HpXPNiza6Mbjml
DtLP5Z3UdLL307f3RwLi3xIP/8UhkUWOOUcFRo++fC0/5x1anYmfdLDU7SwYZNjIERurFBleGSHD
EIQ1olUZp2Xpe+OsHMkr3chz8iZIuubGJavCiU/algB5Oyvn0wR3VglDoImBkiYF/NQejUpg6S+T
QZzNv3/vEl/fL1+ouSB7JFWn92eYurr08X5+934oox8ibHbrBz7lGl+BIZZdshGnPJ2dYg36nR3N
cx4ZMFVK9GuVUQ1btTafi1gY1lJNN3kMUh0aeEoVqiCnCL1Bh+ZTH1lmxJQy5CYih7j66EvmPEUW
KqDjgQMvFxWalu6VdIGvxPNakudLJKE6yIX6K9OSxi79dl+lUboQ+vbI1p8RERySQV30BuaL3AeP
BooOsITg7WfWi72+lZI42uvmmd6BtoQDdaBmkkeksj0R60IvbzOB5O3InHVHQDqnlmQcWKObQMWl
DvdBingF6bb/nPIdIkTVQSOJbSc8mXiZvCYQaorhSPn19gf4CXKyWDCZsT9tsUE0Xihnm1TVn6uB
MoZELw64UQzt8omOnu70svDZYlWjXdNqpzDtNjB+2GXAl2bbf9v1iXfVwNkCtZ56IhZXMtKuOdIY
h2Ct0ml5EqEIKifq1Iua5Z/Bkl8ik4RlxHmKtEZ6T6br2CcwjUb13Qy3kqkQ7l6150gz96pIiNNM
JDOw52afZCY18PgVtrln+WTAF7VKFptKNRvs8AHVq7KCLwt4dZbXCOjf52QyEQpj9CFu3u36+qXU
ar7LISJ9ASWUVxUgC1TqtDXubmsmRa9Fd4+6M3Wi1FROst9VjiS7ii/dBXDzLgnCZNhtaPxlz4pN
oKYSBad+3GVG++HT3NLCeSbzSV2FUf4u6NnIUw6G64t9vpqL+RKYOf7YcnrN+se6p8WVVvlTiZ2y
bpsPI62Avncvhkldv2/zH00cXeSwpnIWEVeStCLHsX/Wq/J11hwBSwYyuyl1ZlYfgdm5BMTvS6oE
+LvUFwMGyljIh0qca6eI5TVSSDK4ajoqpRSskcZnnD9dggjInFjXTlsxrFZzCJOq7U+Ahtah3N6B
m8F1EjvmOGybpP405ItCH6GzskeS4VJWrOM71CQP2s0uUWJvBtddmLCRCzpbI+o5Nl8ojSfjLSRo
2BXQQGpZjguDkB1VVJ/NxLguUlaaMHdg9EUq/XGGIww9XQ5ursumUx8Ri6k374XcvJLWRx5VutK4
kqiZd2+tiagW50Vh6IOdm5tGWsR/FtU6kWg+w/IZWPUr0HewDOkHkSjfPu+lTqddrirveJJLR24Z
0I2GztdokW+pvdA+20lxeEr8aJ8QuNXW1eOIFZ3l3tnQtE8fA5mdq+/qNNRrQ6LRmfv3GH4OsYXn
QQxiHN3afarWHiVHNvSyhYjRR1s2Z/06C6SvnCvPNsFQs2xLsYJOK3igNCB0qOaaiHxfnnHxKCMJ
Ug3pn41R3Bu4W+Hn8RzEuTFqTBRSUuWE38QtUCXyzJfJMM/RmFzQJh8tKMslCeqgjtgcswD3oKky
XGMPGJrjBB/S1oMCuTEtfmKZtnEdNnRjPmQtuxPy8IEdZe2QifBIXpzszoSo2v4gnn9/3YSkGF8v
VtQONsEcv6eJ4S7X99QUMaDlkDyjaOsjqFJi2vPYhmY1YHtdYFToxy9Qz5Vd+UDeBTgcrXRGunVZ
7ogt4yUZ6EWM1ofc+vcI4yjcAmaLYE4qpvmGvOouMPd+sjUaK1j5Vf8ybyeEF3a1JFGU/rpIkQBH
9LvpnpJRQT6QLZb6ukBzBO2eRmwUavRw9fDqD5q0iaNuKwOHc8JWt5xGClaSOpzY22/zVnpGiAXY
dyFxG0dEX8+BVYNF0l4WUaZtzgSF6e+iwd6sikhZivLYzi3E512AUTmkJp43CBTIELXZ2V2buqdq
LYUL3RVRKlJD+h8G4rUi8pm/nkCMbSAWAQgjdWelqMopLWtIV+NZNwhXCXLjSWqQmiXNjzCi52DR
aFQI1CQHg5U1N8gegauW9Zi0uGuyqvtSte7I8GYONEkcCpU3mdr6XKb0y+sAHzyUd0ElW3zMCmJi
iKnTk5n66Nx/U1i46JFFCSX70MVR3IEQwOWi6wjLUVMG0VivCqUvV/KknYJW1b0py7ZF2l1RWg+Y
AqCIGsw9oDMI0pQ+swpsi+IXLu1ZE96/hgmmUejhyu+l4D/XYXdQ/I6yslLkpK6D7ld1ZGRgyYwI
o4Gs0U2oJ9KmJnJa2NIfSJBcD5P5EGugm0zjJTMny+4yK3Tf8GJiZ5q9TteUd42FSNyGKzLeEHHA
jgPBBb0sqY2jatJMxeJpV2Wrn2f4uhtRCYhbLBlZhoQk17amt6nTcGzJk4l8oGal0p5CXC6OmVnl
AfW7uAdp9WOG4FeNPdTMzqJfyQkvNE3tIJ3uO5H0ec0ivE4vviKxrG3So0R7WuLmpngNBggiLpoJ
JAe+Z2rXFoE9fbytsSgU68w4i+rAl62CmYggqlYyqO5JfgzrBkIakQoMLpXTGcZ10JlBA5ME6/6I
sFENqZst8WU+WhaTccufW3heOpmunBIHFPokpPjd8wzFgrE402ny3w2t+gA3zyXKs31dDl3rL/oL
vg+0zi9B1f2YBS7iLBRfBvSGGohpRJLGcyBlD5mBUrtrJex50otRy+XKoDHcqumPPu+RobPaprKN
89iq9lYqnOkTv6lMiM68YAvpTOr5NOLiI/i0qoonE1rSoKRHRMLbbtLvBZoCcVmTn51cFxq80I1X
P4w0WwMYjOHGIouGxiXC9znQHm+fjumRJlIBhY8mzvKy8CVXcmI9mLH+BZqIc340nkojuvR8Ql1t
QCyBOPaP+lSdBKvmjasDdD0HlbGFOcSMVqAK03PXf8x9Rtc+6Zp13awJMVQ8HV0ScoRh22aTsW1H
ZOb9kF2UAhg2Q700yV6Vl49DO73O5D7tukHajII6Oko6ybasTQVloshw2jpCrUBzVI2EGG8lKx8L
iGCpq/XKpOCPIandF9ZwBtkhewIYPZSkMm1MwhWkOoy8Gr+o1vXlXaKmV6k1+1Uss4NJVOXTbGNp
P2TEWVQoFeYoe5QF9KejQExDqJpXvMtAs+k/dW2H/jgRHyQSafIo93wtJj0i4PKXhi3rkg4xNTG2
Qe17+SziXo458AlSkbtJnmU6oDW2iRK5f+bXpK11IgackYkwiC5VluDlsVA/w9SlK5Jhci0lnEZI
igKMBkLaOA2dXwQBOsgbmVQ0EbAmBHtxWxm0rFStdaeesnQeqK6e+tnByKqHEP0wAoO0dfsQLmcq
U6HRuDyECoG+jrQJFnuYbloqsxRUJ9LYi0Zj9TRAMe+XH6JJyeevX2+3pIlYNH3ANbTcOSAnx6SZ
V+7tzt8foJzTeh5ZGVFc+uspbrcmce5XRi+cq45SLxGVljtV4hLHQEzBrBNyumCe+4iKcLj4uQU5
gJCznDC3H/Lymrcnuv1ajvI5j5Eu/A5JutmbbzcT0Wd/4Ze4Uc3XG+woD+Ge59pABANZNdtSlrZZ
LdCpNQx8FiO0P6PGIcoGLtgxfTwYKvrrePKvZA5yWCiO3p7mduv2EsENRHD7x3SpvJoqMJkGU4od
CEmVbSYdKYeUiXxf1XAXNYGx7Y3Bq7IA12Es5VurFsW9b1E+TUNzJtJz2TEpGkHHAsiJSJ33nDIh
IelSeMJrIK0EjAGMA4S7pgRe4SCBNhliXvLGAR9BGYAMJVTsYcCp44x+K98bAaaAOkbgzgqG1VxK
LE0wLOE/Olp3iaChi0bKNRYknASBSlLtREnaMTJJoVqPd72YhEPhmwTlRUPuNEksnpJQ8PS+eGM9
UmxVSBR3UVg/tRiWWSWiSUvRTkhZdRBbcI1CxuLBzMgunCdrJUh0FBOJ12+0Mbgbeu2V+sLnXM/J
ltbthunB35HonAIG2EYZOSeqUKr3ECB31gQ3UtPmCFs940NeMlW0GSEpTailbzMTErI74K9lX++r
ZZxVzR7/S1BfMlWt9zJSHI/mxoMqEU85zGymxGxqSE7Kpb1OqSMkKvQkjRF79Ry1WOmr26b340tr
Uf0LuGRYauQffXs3J4K1K1QmsEbI8j1OcJI2qoCoximigCmgN5AMgYEi7NMXwwguha+g+AD+tMJ8
FFyHOf9WKsbvoSkXI2O7JchY2U398FrhWl4bgzHTB63JaZbx8A5kOMPd61ljGuZ+0AVj32NL0eL7
qS0pnqT5C1UYtnulNZ1UvT8nSWytky74wNA7bctC/UBGEu4Tv0+8kXgJt2yj+HhrTgvKQNRkgDOs
g1I6zdV0FRbhQ4KoEv8mnQfLMq+Y7vOt0CP/IvMTw2ejn8epRryUlODw+5gVax6b8l25/OgBSkyD
hhfakhIPjRgIKkM/J+WQLU7KQ4Ma4mxZ/nGIpXRj4kbcB+PwmBopBXHL9enznE0MZl18D/sTNXyq
b0KEDYhfpvsJJCdsO03aDaX6AkGWnECwc/SoFdxEMA/tQQ/IaMHubIvVi89qxGUSU7aNFls41gly
z+ryWFZYd9WMWEQ9HZ1IU86kX4oboelCtkgQvNJGhuN9lRoKD7OqH3SgrydZNkhWTOViPfakMqg5
uOAM8GmflPfSKLpx3hvrKVSh3SGn3wrS/NrXYwI/HPOQWKBPTPZE7BZ7jTO3bqBZiMpjFvW7kAY+
PoURvWyYP/uzlNwbeedKPlbOAelIRRwG8SmcEP2MfgQn6j6gKmMQ/0QGU5v7wxG1v7419fESTZK1
KrQZQoKaaBCQ2MdLGs2StpEVWxZCYe+r8HPoUXfAIJ2g677itA1P3Wi++pny1FusZMa5Jghpqi81
Zy6Q22wHHMWdu1nZko69Ksk3d7IJKwhrCZk6RPQGxLK/r4IAyUayq7M8uMRTeSRxsCcLuM3ZgGSQ
+4k9yoV9aSJaXETYnjo/zWJqraw4o0kfpzuqpZReWmOkoGAHxdTu1SHp9rj28hrLaHaOWNJIgIbV
cQ2fukJAp5BuM+biPsSmwHo6BjiSm1ufxIeks07Ep/TM1angBcZ09JNZ3tVYaThtZGsdtZZ+1PSB
UabOJ1gd/k5FGk17cXhp6e0e6ueqFqJrN+LGoMpx9lH50IF4TzNRuxcDpWFVlarwGyQcFqOdGKzO
ccvWLLIHILlKI3ujRru4Gc0fYCmmNV2Uaj+ms2to80oGiu1SK12VgUlpTVcfMVSBj9NIgqcBQ/hn
bG1KseudusX9nzzCez8YvR94QTv4AOAcsy33WUGncU6bvVw04oWapW02nJx2OQGit63KsnbG8uN2
K4ogMTMlC5WAv79ebo7Y3amo7fIQzkPQxxsC7sldscpFxUAtiTBuAjxSgUiESQF9mQmlQHhH9Z0L
0uTdki5j6sW2JMKqBsJFtIDUEbv5+81oiUphQUP0T7U180H0T3KaKu5s0uzRWZdQX4xXw5jMO9Vi
A9/iiPFSzZiI+F0MQh35v/5gknDGP91+TI31NMLPWiVtMaDvWaJS6G33f9xMCkIuRHKPxEwTd/Ab
xN3tlqxhEbP7dvjjd4gKkSvGKKFvWTBqjUrhditnH84KX6U/rI+Bwn6HfPUF4dWh7HCKMcZovyxc
Kp3WrRzrlisWcHZv/+bfli5/3a0z93tBk7wxzOuOlljGT4+9PcHtx18P+OVXUYwzKEI1zuoa2ZH9
10Mqg/UsTq/51yfEZshDbn/4+038pLiBQqgBfz36pz+6/aMp6AA/GwJtf/0Et7t/eX+WCe+A5LLa
ud0RVqhrEQoYzl8v8Msj/tWz/PUn0siVG7UiQeKcjwyEga2qY+r5RaTMKKKRJTY0UL3b3bfumDxY
fMi4vo8Csg1uyUO3H7f4IYqnNAlvv5sLPHIEd2QnfgrebprYvOlZ1rvoeJlFJ+Ehzc0rDnnU6csZ
wHX1aVHy8bRiwkLBKQ6HbDkVWhJOUhKkUF6ZcvpgtfOOVLNqLaDGnfZpU1MUoLFACYA8lVgV38Z8
3tb98CPMimGF3lZHVNXJJbmfaHVZWDBBTprMkKGgPuKcilLW6Vr/qCaY+OukfIgi4ztElW9plRso
1hkR7bsOZA4dTHKkEvtdk/jYR+dq7Mhy7yLDLfVoy7b7pY8QrdIqcKRM+dAbAeCwgCFSrIX3Dh2B
PhugfOaFsz1+JhkaW7jLoxsKHaL1ABly3U4HpRC+sd3DvJAe8kF9JDvzGlZT6XWyeb51EHIfFy+u
4k903i7GGlIA5fK5Vr9wbyS2ZvanTOxRZW17kQqQWA+xC1X5SyXVOFTGvREm+0wI1rIUvMnLZ0aZ
UpJ6IUvm3iD3jgViyKsNbsv6L+7G1dgVEBuC/EFIckgUltPiSEiqhYGhnmSte4oohoUU09PqqZ+0
e5QAiV2o6rqNhB+NqYqu1UQnuRofyAeDadWPG0lFOltbxR3QhE1JyDXZQG6S+MkOE0Wwyazpvgz0
/tj73wbKRGS+SYTolg2y3zR2oyuHKlBSjBUt685UIQoFmUitIv4cJHYDVvo4KibSCPLxzH3NYssp
E9NyLeoQBIUrDmRiND0xy/9AqO7b6nFKpuFbZmtKIw2d/9skDKtq9LdS56MdHTZWbx3aHC1Ui7U7
ko+iGV9VyYKEXFgPBoK96UAgnpO3/aEyEatHk2u1b/3QqJQ3hc/Bqu6SXkrWRaA+lVho5fgZFCK2
d79T1uQ07MkwygilJhqSIsK9Kcu+a+rlR6FkvOXG8rDWB2slVgxn6pRoNVS6tuLsGexBriSexppc
n2bS0vJyupImRKYUUJxKDQq/xFVomtJKLVjIB8tGRi8K362yH7UwICSWcdU2G2WRUYYCEtMsaXx7
jjmA5ZBTf5rYC7JT35nASKd7S4hAFszmD2LlTqqhto5M4CDu4IyTEbpI7Zd2lsNboqR4NRUU8Ibm
P0aFsc7F5olN2Za9BA6nnu9OFTELBap2jhQ+cDmieIRzuweN+VVEK2whD0VqfZPZgneoKHckrkbI
klEg+Zb8tiQjgnEa3TnB1aNSUcXokjuzQYROLKqja1C/l5+LFKtNkRkUglKU7loD+YhMspLMmiLZ
JGWKETSxR5XoinKu9oPBcbOC5GWyxG03Rg6FopKM1tgpc0EDC/SWMsnB9eJaK/WMTQtocOm4/N/H
AY1agqtlKhUvaZlfBa2+csIz0ughp1aNcSPpTNRDlOwqQBtYgpkcC6gVKhE6zigqpAvEOlkH85LW
ULiYfoAQzTqUGDk4ZrQKmM0MBPAiibb4xXSLYIUJ2XEaMHOnQ06h+LWh3LNvyARZzaaCsWKsR7dI
Gov2Le4qM3mpKY94SoYDXKmrB4Lkc6dW01PSzJSbhJdsBPo7D1xXukHBTn+TC8vn/XIgpbin/4Wb
gt0KXS3/oVent0azPmHIUORrpDdzHdSjjELfh4s9frX0IeskuY+gnBoDME9fDx6XhjTdrspu2rBd
m3q6rocq8vQMsb+RQHYfKnN04I0kOKXmkaSjLHamAUaAiTo9zzKwqEsG7tQaEcp2Vuq1olHJQ79Y
+eyYVfaDo6Lzgih0G008t4IweL1efcpV2KxjeQpwcG0bGml1iik6kFV6fup3b7IbBuuu9cJpXAr2
7XJF5t02T4vAlTtwtbkf2oSefMphfJeAbKuXerpM6CLdj7rYH0wL0lhv+YgUiTox9I01tuXWl6dP
Qu7MmrIzBJynPqJ0007Rqz9+jwLR6kmuuE1RHweJ9q5A6TvhpBMpnYr6d0LJYFWWtA6oyDhtmsMH
nnP86CKZkWxmyBAzi8mZwV1gl6Ob1kXaayTRNY6TTyWVU09LZyqCcWmQOjBc5tr8hHJ0KAXt0Uik
fTZzNciSfBKyfkROqr63TYctqEuJ1Gx4T6Aa3FzAH+Tn+ilOskXt2li2OZIF4S/7JN3EeIAKDaMD
X4V6pbFWOr5VZwxUEyeED3Yss4R7k8vSzkqiLloc/UXuW+tRIb+0FTap8FWjm6RuQGen04SRSTTg
GhirpyQ9pYU1E1OwxGYGjqKU8qHrENWPpYF5+oiivvLKbvKQph8skUwZ2Nm1U80sDggl3dwa/v/5
Of7v4Kv4Q63wu6DjsyinOgrC9pdf/++1yPjf/1ke8+ff3CQhf/12iD7roim+23/7V+uv4viefTW/
/tHfnplX/+Pdue/t+99+8W56mkv3VU/3X02Xtv8lTFn+8n965398/Y9UOYpokVn0nz+/wh+PXD7C
P/9x/Br+Y/Oe4dWP6q+/yXN+f+Qf8hxD/E2XCPTUVVGXtT+lOYb8G2I3rHpocIhpWkQ2f0pzsFeT
jUTNw1hs1jdBT8PCJvznP1T5N1Z3BD0piiHdJD3/P9KcRePzN2mOaRg8k26qpigSTqL/ouRQofoE
lYmYZCHiJJGOay70zMgTHqu7dEPE6SyvKmNHHC2kze7avqufwbV9IlKILj0IAn9asbIwhGf2h52/
lsB05Wv8BRogLHFjxW4GkQ2o6GNC6yTfEnyYrokEWuXvmKBZWjAjZL4bPko/aEq4xpa4t/h3m//f
zt6ftTYSSqr//hlp51mahn5Pt37R2tSMRZAUzJkahfHUSdJ92BG9tNgEBvWzq7tvgcESdWD0qkXS
/U8nxL8Q+qjWcgSLdAqKfPvjn//Q1OUIq3xThqaKhqgpv7x6sSze40Bhonm0hr34XdzXJ9JYxLd2
lX0jYs19u/s2HtR7VijqHmdS8iCszANNEsOZT1XpqRepPkh3yCTfs+O8TS4Jy/FjVNvDpSudxouO
0ztDMj0v7cGI13PsFpvxs3gK75SzuC7Nr4AwL0+w5qfkCz2uflZfoaAVIMKpp9jagd7abNj2Moy+
VY/ZYw+2RUEiYGeGR51MmUmadiRayLjKYru5y+7go/wY8Q5tWsNGbZUbLtJPJvmH6kgMt7Rv1uZO
cbO34lEiRuYzvvJxVuNz/j2vhfs5WkUHf8OiJJHtnizqzXBHEjwAlVX8NW0yt3PnyQOuxITwLe8x
QLcW8SXCViTj6gM8UGfYgpt9YMscVVfY1m+96WayVz+amZ0yNcke1eTgCtTdevSbdRpfpvNM//ZA
a7E2r8Ul+QpUMp1sys1XbT3fIxHLn7PhKg52EQMps4O76SV/11cDqzxcnt8xGqWDrm97aZcEHs4b
6qS9uRogr5CUhxbIsFHP6NMLpQFFOcxsfcBS5eJFFVeQBo1L/Tbs9Y/i7J/a4ig/DCDC4HcWm4hG
detY99FaOGa74Rjs+nkTnPU9C9SJ1orDNqV8T3eVCZ7FDi+Fq3zHXrDC9ApOUMSK+tHGHmXJEMsN
meuO/0JVqyzO0bUND4h34LUODkva2Gu9fD+vEcV4JKLB4ieFS3uVfvg0cm39ML8A9bfc7OQ76Vt4
kA9KwKFtSpfe5UwoukaDz47Xxt2ICJwA2735bNFsV0lPctOv+gJ1aDxSEFJP4iuRttp9QIcDyRK5
XZRynUFyrGvPkYAX1TqGcUe/Vd7E792WCf0k39OkNh+DD/3YNftWsKNn/9G8YLDl1Aa11rodkfFb
/Zidhq3YeplyZ1zYaID9LDf5x7DKSyfeVJv0hXp4bFsbaobxwTpbT8iyig6djTN6rZNxddjpV0/f
2e72cnyNC6c6QSc/NYt3H0QO+l5WY7vhhVKmcVFBwZLASGvUTb32Xd9EWLZsybNQgHgNNLGVddF2
lOvDA+V1Hc3TsCX7AfvjZ+1Qc5I3+ir3aMTERFFwINEhruPDtPHLDR1fShrHLHPwjR6S2JGoQD3i
HJxEp+9Z6zqdTjkZaY8t/UgfQw889GtC53ot29NmPLMh0CkAO9o2fmzfJnczbcJHFT8VohgqrSeD
SB6EUFf/vfkWmh39WfnQ99vpmSKcx67HutDVHEdbWE/1VoSEtx4DzIa2eVK6R+vSH9rXcEepwHid
7sVn0UUOBLnnXjrRVfz34yPT399HRwShjJGWIYFBVCRN5/7P9/soD5p//kP6X3I6m9qgY9BuiBHK
MUDKmfFsRo3771/mvw3Cy8toFtgQ9kimrC9TxE8vU9cCLVBfqjaaNFyXl6Bys52C8QtXLLbbrEWH
VTHF/7kW+BdDPyKI/za7IpKURRM+ioqs1RLR5f78ssTCq7SummaDK/V5IcZ52pjHmxI1uZ3rivAm
0T7AFrvyy6c4sACGmO/QJ0jmhZ3VYzjequV0LXy/38ymzKWGL3vVaRj+IkW8S7rxNCIuBDNYNytJ
wUkeiZHqmaNsrmpZKlfzjBYkqZpjOzJkpFTFSQLbA0ONT/msVHcqCg5XiY1doqPlaZonuewIpjci
2sJiZzlpXgieYs73VEBwp9OtE4JpIyvUJcziscXL8xBojXyw0nxfxXgds8QQqEsE5dZqmzvM6xGO
ViYyXyxfrb7YYqJMg8xYpdpnFwxOlcNWrHXEnSON4iIDOthSRE2ktSLOWxJ2gQaB9l6slaC0fKKP
69op2ZAvwlGujbw/Rzkfga+9ZTgwkf80q6qWhF0hgj6FtPQsl7Xg1tZMC7KOvru6TY7yAFE5KsSH
RPfVQ9RXKj13ypKFLKOK0wTAB9NGq+qLnhIeLk4ZUdJYj1UtV3iT5rd8DSWfMTUPR5dTzqdV0xau
FkhL22MGoVahkhzFfCXIJJ+gwDIObWMcwGpAHxcHJj5DPdHWmta6oH4M1qgerZbwBtQwFEXTTY/m
E8Kf1mwxMtNvjc/UyD4tNDigc+erRtgg7xeNH/WMQvU3GtoEGinyKe7bQyjgUG8LqiVypD+xMZrp
RDFRkLMJd5BFQg+iSqJ0ZM+6/qDNwQOSGMgpEiWecCNM2lkaf1Sjdj+XgoLQb3oe9fKpHDE9nDox
zLxmbO7HMH+I/eAqR82P2GRbCwv1aVZRMmrN83JbHeiARuaS1x2vtExxg3HhtIoCHxGJB4lXQ04R
n7oIdThVdlUZGHQWx4rDTv0YltojxfaDIIhAOy2+aVPeFXEhrIVUFTZL2yOm1ISHW8Sq2w1PeYmQ
0hwKzECBuRLGL/iQriik17GUf/jU84cprxn48D6KyVpIugntHQTjsNPPSMACe2JmaI+EBFNwo0XO
0UnngzTBWCiDVTc8YK1yWrTCJiJyOiauij84Fzt3+c5EX1iN6ZeVBghuOiqDmjvkhocUwmnNaqOe
9TJnBkVpSDJ3XkDkTYipZ0+pSTDGRugS9bYj8uBmE5Xe2Io7Ri3aCQuvXPuKoRCPD3OvkVLUP5rN
cAenjCgxcaUSZ7zQLRtkng1LNKou+j4zan2vBIG6jrLsNIUaSsjAN2SPIAMmjbpT7nyhMymLGccZ
/VdB/JrWqn5qA/Zyp1yqtjBFJ/gH3aZJADCjmBu7fV7VkDkCf60WQQDLJEbPqmEyDpqZpDhGPnb/
ZuOavRwQkNnvpK5BDAUACKwmKceSGO0mClxGI8i72w99kuVdGtWs2WSrDddVa579ts8dak4N5mks
7+qEOHEIxYRkqCHZGfp7nCzcmds/ReYz0V2knURZur/9ixZaye+3evmTKyLez1qOFzrAOZlVKmIE
YnrssE0ZPkcr9UnmkL+qQBZWstxH3plKFpWj03zfYM43HJYA5cZ0m0NB2o4drVEAsmT0X+XHeSO/
xqXXuPUhPYwHCfGl3exJTqVBYxEhaDN2J6/TA9d+dbfUuL7rteTBIsjulKP5aheXkBzXV4rl6il8
b+7U1Ujeju0fi49sz5JdtOkZyy98R/qLuW8ewo0KlNg26HqYJ6Nc0xtmpM+WvDgOlANfZFDdunGM
o3gGrUSKY0CBn+hW0tgCGwsYIUTSBV3PYmq261eJRFzjDsM6DzNYIDp4zrUP82z+MLfVV9S/hmDr
Ypc6p9rxwP67UjztabgjeZ7gA8Fy8oRVj5O0bnq01sZTcWUhH5xNe3wy1sZaPFEFQnrHJEZT8KJ8
I5mI10jgPua3eLaNddV4hcxKG6M7y2ZX0t12326kiq3KagE87gr4Iz0DKF3H+IgXs9bWOrKpxAuQ
ewxgWVbo8PDmK81eUrdY8CeutnZPxY4+ak+hzNNE6vHQau0SuBDGLyijEHW8QT9rEgBHN7lUjE37
zBu8yFyFArnuDAjMJ06dO2PlokQOSi94Ttt16SINMY8m7xx+3xYhVP0iI5sBuD44FKEopaYIwUm4
Osnk1G35cQC9WzQwe+lNrMzK1t3hhWOccH1N6xYqokI4oWPqd2O3ggQBhoHe9STYLeAmL7oUHC1W
l1/knir1vv5AvM3XQ+kQtC51W4bx/8femSw3ji1b9ouQhoMeU5IAe0pUL01gUkQIfd/j698CIjOV
EVnvXqtx1YRGgiLFBgSOu++99o1tHGKkP6g1sru+Q1r3Kl04hNkXXT8YrxCXux27RSrt+YjnFFz/
HrXl947JTOxQkjUwWGaItVhPrBmtB3ITIWZGFwsTxHfdka7Tk3dD/VS/VgQcZHfNA7oN/rf/xtL3
JTsV++47NVkGm+qH6oYX45y+t8iu1VXz3D+GCB1ool/42cROk++snu7ZOn8s3Oo+oNSCJPHKL0D9
oKmpRBsYH0hAbQSY7OCPc9DqRr/EjzpL1WlDYKoROXbhQIV87syVj5md13/g9crtWYnmMo4lFAFk
zcqUVwCM1mW5QmRVPopghdOPt8lTdx1DrRdCBYiGtayTr2/C2MEnyYdoUkhe4mqtn0TpmEfvYFGB
WtQ1fFMuz1HGG74ges7eUxs/+dM2NdYGrrz2KH1omRPe+WLXTmBKtyULsYt9M7NAca4M52HfnbCj
5L7Lnov4haHqtjq2sTscmkN8jnycPKsEnfA6epHtU3LyCKdmVIFyjMU2wTwfGCU8qrlVwNrEX5kv
7FfgImiuEw+NSlPaQVj8aD9QN+wIsK1PwS6jdWxt4pdki+uDxQAFGHrmJ+iZ8U2z9Yh87WFvMxVc
SRDylZVkrXvkwNQMhtOfSgrybDOdbfYaSlT6Ak7yVkkULusBStGVihwqVPyAdURa2Q8Wk5dnhgfq
sLXWKF/W4kW4ytZ4TLY0c14Z5EycPvbJOXTVx4y+gmOejsTjoRpLHVBMIDhvkyv1zGvjRnNmi3aO
OYz5m2KDDsBEZb1iNHYhePaleyEl4Y33cKXStegHH7otal+/4F0zWJ8cew//erjxxXqs1jLefmJm
Lx6TrlWznlu7kGU2lOXNXX0jvZZH/R5gQfNikWq8egv29RFEvcMy4eoNjt1SbK+H7j4aXWvLtMLb
oxv5UJyUxuyquZ0hOCcUVhf/Un2b1NWI5OrMuM6+YbCosdx6LD4Yu5xnJMiDegkf46O/05SDrx40
lA7jShlBk+yS+FQ0+0K+Na7a2bzPn6BBscAkoSbzAdRBVNtV3ykNACgdqz2K3vow3VDSXTjD0Aqh
Rgw/GlSxCsMbBxh8bW7MFsDtOk03hXfgcwe99kJAIQQ7koVfhOqoUDNurIverCvhmtIWpkYg7QbB
YI1UY5f3ksdXeTjl2l5hwGTi0GNM72Zn2io9SJP8RFUpvtflB6sKG9pSc9KuwQMcAWslXOuqbO17
WLYleGSEbPKaIGktXKOIbVfVPsDDQxzzKSTIxbHsS3nBpyJrl5IAGH6Vn121QZukrvzn6Vt6WQ5z
muMf0je6Kz3K1TeAHSyLbGe8TbcoKK5+eFDFB5T1yLr6/Tl8YzrcJ8dp9v0jOT9aDJIS48zBvx0x
yB+9/qEV7OnSJ2CcrWU6eXTL8cfGu5TYD/Ghux+d4Jt4Bm1GRdCfk1c6EOqLuKEB0qkrcZPsJ7e8
CjJPWc9d/TfOSxwMVPXd7lxgNTf5XYiZ8Fvj+vU6fZblNRNYSLTkKsxiXE5lHB9BuHAeNoCWPw7F
o2+xCl/H+tae2bBEoriCo91r9NaY6/gGCdx4HV48j9B0umHrZq+yx0YExKCic6Z25b0xMIjJfhFO
8VE+5m+5d2LcGt5Ft1ZxtAFp7KLXeeEJ++h9gFKISTncwHGMDxFhgruJE8Wz2CFg3CK5SVeQ88qd
vG32lKftOQTFVW1LxW1/IBpqwOQyfS9XTGXaV+teni7efbZjMPfa/oBpXrAKeECfh1pCrVC6rPyL
7KSPzNW82/wKfO2uOAEQi9/hWJafqtu+FfQ3PsdD+q6o1zRc1xR1Ex97d+xBgLMIv+ecF16ZwN52
8lZHcHAInfFNazflI0d1IGoZz0pv7EKKwz0KGc4i6s56ghnupyv7hobSO2a0H9wQ8Il8KNcgrTfI
uTwwMyUhJWvvAZN7dtTvitk15gbJNf2hTqxinfSHzrg/vk72MUYL62BDVc0L8+FZHLn3OC2O8huC
UUqFj26SKU6YBfovk4E1M+YExRS8hrdIB4vCttc40vUKbnigPyyByrCiUHdMoG91xNAQD+NKO48U
6C8ZfPZzpX7W1bcKVMot7wkeP/kQ3t7/wRomu8HgFl6RW3nYCFklHMzGqSoHI2jxCtqAL0774fE1
Zgc9pvxYwddGJQjs8aE7gU761r8hoWFWPX2UP6gawW/l1dr7RCM4cKIBFW6hLV7pz/7AmJqz0Fps
zcN0HjfpKd2mrC43PXrFS8wyoyqQo2FWdUW3ATSIyOUSOjB+Rgbv3+U9S8Rwi9/HP2rnckfDj8ML
7ttL8prtI4R06/qjRR9NW/OhBIsFyH3FmeLG2pYXyzrK2+FH98O6sFdK/jp9mM7BOftmP/g3zRlD
l/Zh78On6kTKBf3z8mkY3TH7FNPtCFsQNx6QwGifEddXucM30wKo7WL10hEOYMZJiXYawhR/gOUr
kE5GOIXMQ2lClLp/mP14gW7Kx95PxHFY7hByc+7SRtrKpDk4DCRR6M/3LhfL3y3XloeZPc6yLI5R
F+atONoD7tSffw0suTh4423iN/BIouBao9f29UHdqJa8CgOOM02JFs2SsTbCUFEpqvxhmxbI8KMh
ZS1vIeSIbvDA8sNOwZulpDVudDO+hnZwxADOawOQtpG0VHY7iTPIZMr2ystKDRA48AmlIxqi1YHU
t0xYUeKzopLMBpyn7NRE0eBNlGlGIQQivSjwnSZqXkVsBHgL6/5egAMM0yxxS4UOu4y0lrwRw9yU
XjRQCVf3da1aGyTc7woMP5bVBSEvRCcleJ38KlE2RLNUTp9UNM0VL3XVcAiewtDVS5DwUmQKFyQ5
QRCqV7mljgiqBEW0ySHK35WsjnClEoKA47MafIq1gYgqcjqO2qw0KuKJRorVH4MouUoeuS2dTPJS
UKuvhoZ0eOL4ELUkw2XIZlF6R3dwBw9WYR5NTk6ALI8dxGmBSpD1IyvkHmFHEnpvJN7Uh0bJaNYP
lM8Rx7960l04ppDSoYmY+T72j9TXt00hJxtFm2iJo3B38DdQiYwsKtJG2/u9/RikZgAEsHWDzjrU
pn/yiuHFiDNl3/X4JMkEv/Uw8rUVCBxb/NAKNIp6Z4FxH6NoK3szgETaRq2WvGoWxYoXo06ZrAKI
/dQQZOcNd5N/TbNMf0nbl1rCRz/IzStgbtrL/SaMvIdS/ySOBVujnzx1QcJ5tYzB0Vb2Z5mZR1Hj
P5Ykj85JxmsAI+cAsnN6xULhn07PUmN1u2ZARVbKwSeGRNpIVEMWsn+USsHOo5dXttNjCfh8R0Aw
wmDJovdNLBLFVf88zv9MUahOYZIpNurNYUh0BCG2YwCCQ10kIQVRiPcKlJ2MUGwVqjbaWlh6cYYc
tlKO7fQMevC5y4ILnnqnw2MJQyt/bsis/fnYNNI/ZWsfCyzaRU/9Tj8tNKH8Dol1kxhyCdpNfmhk
7SVDMN2WDnxMSWN5TyQPi2v7iaNysGotn1cwRzDVz7neHxAaRJsiY4mq5s1jVhJZjXeVtXZvfyA1
EaH3oRksjcOuJRqDBXORMkEgo8XWXu1EvFQtHccYjVvdEBISQyrNu9b1C0oGJWCEEpUhgXRJgjM+
9fd3AY6FFVH3c7pGuc1FSDFTyyulNK/2aD5JEQq3zqxYT0MuKPqPaOBMY5GgPtr0g9JmD4wNrFNL
LFfU6WgDHsuZFBSpHFISmWo5qFHaBCHAqVQdHZAwDR6Q0ljZWWgcOsEJwPTRImvB1lS3HXVp1HTw
pySZrJvWrWtCZBAr4yN/1zWR0X0iOsBqmr2SqDEZFwBVEwWDiNrRt5B8NdvXJR29kAkih0hHHSEC
VF67kVXmbX5b3Fh2dg376lGUmAg7cySAqharQDR3do/+DR7rY6o1CHQVg0rGHI2VUjO28BqCAnPG
ybLp7wpiXXxDcklpvap8tOydSrarNJa0egXnsYvb5yhPWI+gMIbYmKUnu3zCSV5T90evZmMzvsKU
f9HIlYt866Hro9Nk1BtP0WIIb/I2J9ZlNXSAtXRJGtGajMoNgAkEKXnnGja+kISg49hGyQQO8z6y
SloKif1eJlSueZA+Iixc4VthVQluCO8bFn0tLi8FbYam8WCbahu1a5+xIi059UAAkggx6shgDR3J
oe4OVq28BQML2aJ5lY2jL4oLcw18xpBKrab+YQ8M7tN6I4NdNKXsnI8qvZnUP6/vcktH6lPey7Z1
GQqYi73BpK2Re6xJ1feCjLNRfvd9VEx05QEzh4RNSDXxemhbXmPJrWOmv5UenJOZg8QsgQUPJc74
+m6MRIjrJQv7GiJw1tEnVfEyNi1dkQo3B1PX/i60MhYemOllBC16opMQUTL2HfIWZqF971dR6ibt
yIk1LjDnTPvG6A5eVMnHvMLSHcnJ3dA1r0SO4xdNkUj5ik+xzJoozboryIz3oSNPMFBv/C47Ip24
Qbnp8220SOcjSklAH5YEgDGpA2Ot6dw0SETZYbLb4lxTGZzBYkBwZ25ynPX50LOpoK1W9d0R9OKj
jOqxzvHx1brYgiGGZNKjCpc7ZVtzNFsZVky7o1MvYiJfpBuNLUjCdjVhNdCz6X3SwyNwWmlPOtsV
1u/ccMaNOCQU0UZzP5A8tPZ689qyn64hOPj0RTHh1vHGahPqJmatvkZZ1Zn6tvYKQvjUjRcWO1WV
tmFBo09NsCuEWL3UpDh2Vngv8f6fQprncR6/xGYccCYmrKfiRCYy8qAyG0Of1skwHwlnUlRYEV2k
cpyqtNDFDxdAta4oMLHNE3vc5vsoou7AZT3760MXQnx3AyDx0EWWuTF6wgR9xd4Q4CNclbnOGovB
rJmnNDTGdy22o3VPRtM6L+L9JItdmlt7LWpaB0gGdIuWnLIsJx12GjY9ig3CM8lZnBS8iDLfv+FN
rhpQlyEoN9ZeJN2OWpPu9UIDTWaRW9gSf1nmJtTJXvnsy442Lj7G/qEDZ+1YQBnLMaJ0gKFcK0jq
2i5wJrJkR6u5r/EuE2la7b3W2iUm6l6z0q99yim3mNp9ONgX7JI5pE/zVBiehPuNkw1DqyQJ78sR
7WhZ68/KUAB7jtPX2JMf+yoYtzoRfE1oP5syEW5KN7iAqj2S3mqUyr7xQjwIXYdI2ugCYB1kDnMl
NCi8bdK7uVDwhfhEyBn0BKy5Z60ryd0kScegmO4rgu1Y6RLPQIgTP+NU6x+sbFYtW+J7m7bVWYtq
GDIjbibwcG7nNXd+jT3c/DCUUN7UsNb9dPyM4Km4FnwuNI9oMDXNaQf6a0JixRZqgbI2CJ0sB37V
ZvnNLGEPC4NdIqhxmjRDbWxiV6RxuVa6TKwzRTx6cot5uqVQ0FBH5B6OkiQK7+OUNDMGNHPAD6qg
klE2NnTk4KSjAlYZmGiMPX0NvzHPisrKgAPb2ZSHcdXaRAHX+boZp2kbZt1Np7qSpTCXDxASE6yp
Heq01w7Ltd9uDkk+7oOcwrWMP0ImQ45QS/3QW8E/L5ZtVjXaTij7b0vMw3JRdvwCOGAJJy1YtXlC
eZVnt0ltZN/IHqyJA7NJJZMl0rhmMKMedHT4Ap+iVFDIRoD7NgMAVERV9DQTKje/aA6d7+NkpOuk
J2D44jL586Idi6uUqqY72ZJxqKMR6ami5+ZBCVTj50VGkM+hebXFYEIj/usiRF5A1mC5j/5mlaUY
hw46NDvX1OW7tLfoiql6dit7vbLtWj0+JWWsbZdp958yvD/H3b+pAn+7+f+mSFA3FMb+fwsDZhni
LyLB2x9ZVo9J956Fvwaq/HzgXxpBDVkfxisb566KYsCGkfVnoIo1071sIbhbQcOm/hPhpfzBJgPt
nqIKdHw6oKY/dYKq/QcnOWXWFYqfaSv/NzpBwZIJrcKvOjZNmzWHsqIh1kAx+KuWIcFjNqWFTLs2
Ke77qCfNKo3uIf/kKPgxVBiECUlgnxIZv5lswGpQtNpNLXldZ4nOj95M7tAakbhFMGxD6q09ly0G
ac9OyjB2ZQ6s6AxAPqfcrK+9jZAplZqCjDOGD1YAIeSUdgbVn8c4OyX/KmXM6fjqcDf0eGVs8ZyR
R8c5keNIrs0U8gQ9uKXC4+O0d6DRmOi0oj6iqgv3Fa4MBgcou3s72AHHM/iJgoeJM84ndQlcn3O3
tR1NbXYi+89kwIpVIulgA2wk+VVvEO1bN49wq8OoKlh4d9ugibqdr5ivgdcy8WsYs9X+Z18b21oV
nhPMpKGxsE9ajkgpVgZpJSXJIZk4z0HOCbdpx+K0NNTarQeMVHLmMeIJM4UjKA0kcszGzRTExlqW
BvArSvWBoAQBIQK8nDx0GCWlAxabhJMRZ3GXWPu0I/gkNJQz+AQgBpFFk12rz7F67geUe9QjANk6
ahpWAqjUOfG2yFjIFcFEZNptuZ8UGfm8HSPDCkC8RHj7cqM7h77WHIXxUQd1fFI77QzrFX2cOYej
RXXrVEURb5HHo50wSg6Rgxm7s0FRM/AimWM5M8FYltgNCZKYeHFFZLqE1yOE1EW3MhjGhnkH67yw
COhPTek8kK0fDIJbu6pHqlpYuwBfgaXHIIaab57I3ysCb9BAGDetbQLTnlHypjEiTJxNjU3dnKeE
xBBE7Tc6y/gZWalcbHyqJAq/miJtbjy/OA2FXRylOWTUNol+QSdDWqy1RX0xPngt9PR6ALse9/Zx
nOgP9jHZOIu6pfUeB4Js1wYEOqfWUEmMpMG52FEJlY6DHjfE1K0tvwTgb2jdLrWUYdcmDKQsFPvb
MvheUZBV4ewkoa+zFSbxNBmJCTFivRhpBypw7vJ99a5hXtlL5j6aug0uzfaU1fSbvH4oXNkgOJmH
lGu7YT/xyDREsNNAadf827bDAdEjA9oTZlgB3DbfmiCId/KAnh2am+/UJSmYUyO/DLA34Y4pFr0x
vPVm+b3PPB4y1Pe2AWrer723VOpPqZzdT4Fgj8sIZbXoF/YEDtD6MkhWkWmndOqLXSX39STXG9AK
06atKxKPJN5qUtTbfDTO+Xs4GSNcX0r0UbknHwc0a9ZfCf5xZfRarUHwWT2m/pZ2zIPfSz+skMyB
eAB9oOrjXkRwxsr4fjTIkUkbeUZZZJ8pNskJgDhGYE9lf/E4R7OyEn510i062RaG73VWc9was/rI
i1WvfMofYdQfaNqylOGA5CSK+VGa+ZbkkvJGte2HSlSnutLUjUEXboOVj7l1/GjH1an35K1WoKIl
aCG9zibM7jtVPi9iaBH1wfMMQlla9UVTQmdph1XU0geepil68UqCKHwsdPk6yKbCbclzWHUKcFtD
O3rW3FFvEF0OcdwDr9A+VCOZDqIM3GxgitGb6BI8DzKVrthkDcFrFWZIXFEsTFfWQoZ/5K7GzERD
2lobjKWUWwzX5VzHce13l2II0h2OVVZ2GtjaCdw6Uid/3A7UH9ljQs7mPicivKAR3pbboEI0CFZ/
nneC71F21Rxj7+GkTa3yRbd6lMWJSs+CDmkpq3iRYOw3YxuS2jMGux4vE11Yvdq1Q4wnpPM2fY3U
18gi3Cr1fqQPtR5QPiEm4kDXNw8NiSIU+fRjxMThYkqDY1eScmKoqFsU7Wp2CoHnsOkLv6DIjkZw
WfhkAA9ady9TwmAq9trJmaz92DXkTpk6XTHoFAMDO1LJ47UlH9QokcE0AbJRD30fR5dpJBmxJSjn
HBsh8gT9G55rJp6tyrQItgW5Gt8kxisK2PetpKTsv5WsODU6GubFSGaN/oBcbTOZ+nctFXfEpdEC
pmhxKlMQPYJgp8zDj6mhj9+G2XPjQEVZ0QGlD+WLaKMCsKXswlu+M1v5QybYyWmIEEVcBmemEDs/
p0lvAw2TghkXTezNSiGPxVc/SyN7ioHvIQe3BZMYYqoFtixhgWNrdeRSgZ2cvSm+U/KRXaFR7DWo
l3tVCc+g6yjny7LdSVhHCbcR205mRoBWc4NfkhTUdnR10IOjCrulnGc+6YyuG1WSiS5N511L0ue1
FBySarMTzdQvW7yWQQInux4D1w/wWEsKccRyj3dLEQg1DKYJCdOkXCDQpeft6g3CmEHu9pNlKa5a
mJyK5+xm7IFcX4cZnzF5UNsyZuFheP61EtM+I+gB3tIVv/s+j9jlxrkADbzwrQPHfvYl2aH7y1vR
6YlVECBW5UCRYauX1M6gMRCwpQrke5M9D7YbiwFU33+zOnKlKmurRN47LsJHUkiRLZSV4+vpAJQ7
R1o5fosly980qo+GG6aPQMTZ+DEGSHPfGowHS/05HEknDRDstNVTbc3BCc0tlLNnv5voIpVMpKMT
BwVvLUz72BjRjccLbDLMjVp7lkCKrCRjNoDGxp4eYUreE2JujgXr1kPEUROc2HgYmlhtbJPC25P3
DGLRprPPqAYO9Qc5JmmIvZ5G/oGIlJMoSpYjGsI2ctJOcK9uiPB6ikc61qQZnf2GnQvbJzAWLJj0
FrW1HCl7P8+fq9bEf87RDWanuQ1F/WjblQfNJ/6uDCWiR0m9IaLjcYqQJ0QiRvatI08aTHIDGrAH
vnCswKdMKgq+d2aYEZnBRZLcZWFAW7X8LnWGG6cZukoPVLuNcDmxHsggRNuSmltPHmkVMwwmAwVR
aFy5s7iHtVWhVhUSu4yfkwFdyIs6uD0Z41W5V3ec2X1MqSKFAMRF3+hkyWKCc+K44YTbE9LbemUC
y7QfDtUcjfB1sWxbkhOWbewALDmNDrX9zK1O/r6wZkB+hb1mL/nuOOcQLOz30NTRXy23+XEmgJuI
h6c/d1ho9VNnJE5bBMA2QyrVqLhPY5zRXYjkIptruHquGJeLJQ9gubbcoRc9oqL5jUgLuNsTSOHs
GeQdzDGFY0PHVRP1dtluzXcu15aL5S/qtvymRyyxvzYt15bn+PmcX08nCo+zZDHGxT4qP6bIUA95
d0+wsb03TDBwhRRfAjJUVWBTIaX4/AfmBKU7tMCo6cgukc3y2qwp4+rPfzHf9loS12DGJj/jxqqZ
510RoM4uNl/9RwYZtTSKpV+2Lc/42zYP3Xhaq9Xut+1fNy2P9lUUAS2BuMZ8ewlXoENyqOaLnxR9
AyoO7lBua6b+lBR0Bvr5G/36WqM5ZCGRce2ulq85GaqKoJr5j4yhf0pjwIvZso3GdL6ryfb5evBy
7bcnrGIalIYJPGyJFvi6kE0GVwu/f9kW1joDZhOh4vISlqeKl31secKfV+FcPs8QYGcJq1iiBZZr
8TTy0SYNDOSG2IIlt8JOArGZetxAkZGBlR3JtwJokJBdUUc6fg2mPT+/Nt8vefTP68tnHxkczXOd
DEA5G/gkaFflh4J85sNyjXwZPo35om/OcYELWpk0ZAF4c3lHy1WfqcQhsfytXpItXpnN8/IzWi5M
M+JbKOZfVKY348YKKWpEgS5ompn9asaPaByJgFhuLtfk+abWRaW8Xm7bXYRtGWG4l+FKVYv8VbKt
9jiTkYizMXYjxKtbNq9rZmIPkH4y4tMcpcHeW3rbeJyGO4E6kyDDOyvUt3rlvVRelRxMqSf2haU0
XJCycgvTw03THHoCIWBHq1CnrPSaqTQJdR+vTEA6NIBQBiMcLynmsMoT0DmvPBRcU5oOoDVoWaCV
VhLt6sn4pggR7ToMIGqMXllMpnrQI/lStokg5ka11nRlI1LMWUX4sbS36hbxhFEjfm1BTYnOSy+K
knOGNCbWLialdUF46AEZ9GoguOlGhtho6DLTtKF77ZQsREkMtS3wGShFiaJuQGwz3++zT37hDxon
+n1lU5dJEoDMVmZAnLbtuEkg82VNfdvUMgcww/D3owQX0ra8tc1ZYRX4XXhRVFaEosIMSJhynu5i
BUXWhE2aFQWUs3Q5IM/73Ljg1IAckkH/98bf/ma51w45wH39XV4jRKiIS6tU+7zcl5QGEpPlKtHU
rZsPyq03M92mGecm5ovl5s8LypK1neDAWSAhEeUMoTNTaewDgITFgObRbtEDzQQW8t9vh5kotzxR
3bMfL9cQfBSHeGbQGcPt133ezKnrZmLdsq1cKHbg7JYHtvOjv57i62Y2M/EUpsebegHlxTMzb2Qy
sYBh8O5DjFmufl0kFr3e3uj3UYKbfHYpkF3DT4Gdnd9IkpVzCQoYbt72dcfXTTq6PTEimV9s24xw
pb//zo/Hd6UGIPu1qagL5His81bF32QaXNYh0Y/asQhllgd4YU6JJCwXYGd6WL4H3NLcsXyvfpoz
LFquKvN5SVb1Z6GquP1lpOHLBSGdKh1PONldNVnrzjaJkZ2N8pXuK4cexMHOYuGkz8cW1uX5Yblm
F3zFv23TFGGRh6gA/8QnsQH1WR2y+fRr98tbjqtjCUgpckiYyuckJAlbRRGyiOzHM1EpHKg6+DvL
tS4FqpRI/c4nGeOgGQX9/U7ZUbj6TsVPg2zREMnC8gqm5YCYz69teYFVr6EIzuRgs/z3wSDuPC9U
AhpJy4kSqd5b3dsY9e2hb8ctxndl680nSMVAv6JZ1lWd3+sSZFFFsd8cl9tDAqYSUiNmvghFBNMO
HSam6U8jsUXVsLdiWAQIgZaLqLG1dNfOWQ5yKoH78klWBJyZYI1g23JRN3DHK5OPW8wUouVxyx2t
HnGoSpbzR7RctnE1bgIiqlb/+Kv5ib7+4/K/lof/r9usJWri6xmWa8vjvrZ93fx6mq+X97UtKvmx
gqNHoGFGT97XMy9/bKY9S4+fr/3rMUGC5QV8uPO16eefSAopRYbO4Lst1O4wjW13YMZmuGTUQZXi
956PJGm0nHop8fkpL0klNK+CfKfNySXLxnwawI3CvtWiyNhNvb82Jy9H3g5dQKtUgYR53mWWPXfZ
T74uBtO6gBNW3GqKCtnpr5FKLI0FPosgJE7//ZxRNGWIcVZYtKC0zOfhIjI5mQCAKiBc8SLkqrvv
cXO4Fgw2P1TTHUi/+mDOKTKWVYABSeEx8hbyqmkOagrOKtCqyEQk7EX7ZYoA5O1WJIzGydelKBAx
uKP5OTiLMwDuJ73ZViI5FAkJMGGTflZNUP50CP7/wcLDWMAQeP+eIukNa7Cy35pfGQLCwC/4vw8W
ZvrAK8Cv/8OD/hoqiD8sXSgW3kNKRwML+t9DBZPxgCEDJNAwp//JJfgrF0T/Q8avrssywwPVYgn/
91BBk//QbJsxw88ZhcoT/gVH+GVC9IWV+MWYP9sffxkpEBLPGpq5BQBmZrC/uTIFfJJOJuYbgrif
3HRkvt555BHDEKU4TKfNJIhRGG0KXd/71I3Y300Jmp5/fGh/vqpfXsU8uPj9VVi2kPmY+CwWDMM/
TZod8+WptBicZ4lduoUO4sVOz1M3iotOSqc7ptW5Msw1wg90TAK+n0707FAEW6gkDN8Uas///JKU
f81adFgRGphH2dQUG/UfL/mfdlVJVczCwgOgjAWN7kRqNnI7iXWSmN/TJpJvk6HdlXndbFXV/9B0
krxbWinYRxU8Y9IdK17TabO+3RJYi5M+QTJp2hMTdnmOh5TJ4ChUqK5m3vjOnDK9yc1qJ/X1rleE
d5D84fE/vyMx+3h/+5CJnpjnW+xQuGJ/40yUklwPRGdle9me5KNqDnMnAB9fAXtdLWxtp3hVuK3j
QdmJQtuCXFnhfTfypjhB+XqApqTcZIr17Cmy7fyX18av4F+vjR0dojmDMnAN7O///LTpoERVb5np
nhzfO2+urFU52eeyMW592TZWNYd1moUlUuqWOChdwbPWl3vmRcCjAT3epNKNT/Xx317Xv3ZMCCCy
zKvSDJt1kP6bNzpi0FMoLPYJ192XDZ1RVcaYoEuYOGlynzjmr8agsZ0J/dJW8funIkWlT1DkALBo
EmfmP/9lx9T/5aNmYjwbqCGT8F3C5f/1o0KVJU++N3Q7NRK9CzxNOsL0p91vSZiAw+o+AYWsqP4V
gUz0kAmw9OTrQhg3QogF3YBZshgumZbTq+2kltlQoh1GlUEUJdFz1eNyIRjzPKkJDkzkOrCftAdC
EMTJ6OSD1mpuJiJoGMNNZJEnBOsebGox96AHyRmtQSVXc/zIWxKnLcke3DrPT1ptAnIv6r2u5q9B
g2EC8j2EhkjsVKm+qH0luXlejRfSwaxx/AyjUnHkwGg3g4mlmREg6NM5qsSwq3AzER+76rMeM5di
PfznPVHR/v07MXUh2M7vnnQ4RfvtA85SOkxR2rQ7BbGEoaT5RfW9Y5nZNsQCtaIBgworLok9Gjzi
zTPAzVOcZbdRkN1CZA/ImKGWzjAZHO0OEFVqoowu+YDG9nsf4LsbxtKD0Dt5x8AzvxUlOcZhONp8
vvgKDHDrhikVr16DCDrA4JMMCoMaTzEPvaLdxpbyYI9Btw9qU75IFRfLtdj2/UNjtLedjfxeDYgL
r2eS9HKRBPZFeFa+78mrg1eaH806u+NrbC9JMwy7utHFQ6dl4zXwbtBUtrdZk4qtHE/iYaoxGtaA
qe0IRR/JbxKa83za1P7GUHJSZ6F4bgtZr9YCxSdRDujeSDoDNJNFe02b4nNjF/FZ0T/GVkGPMQj/
zDhYxhnfJntbNTcybQyXHzc8J6Uic2CstRNipg2wK4G/xcBDfmmIEzoLdEGp4iOxjZ5HAL47Tm20
08U0HrOqExdkfQqp7uRUyLcWHQ1Cr+HoCiWzT31QVnttVnMk8oDKJy/EnhM7rBGZnmuvjflRWLMn
OQjrUxtiCGtYxEuBNpzqpHCTtFV3IOreUVw9WkVuHZbvyCC6bl0GqkCIVjeuqsqveGDx5JZz5gsl
8ilq8r2aShfaiIAopMScMyX3TOLDK/ORY4r68xSIOLx6UocwLyIkJZdLypIc3KRUinvqQY8js8VE
Y9BcoRj+SQdteSmtbLz0EnsL8viBbup4UmjYaHgGyqtNRbXP1UreolJ8Cxs/O9WDmGlBgOZbU1vb
pJofiErp1yoxEZtI8lPH6jTURnBoT/A4o1M9yjRu++AST6bHbL8JSDEWHGat4S7qs+wg6SK8GeTA
d+GzFeupRTyQGRUt1gAUOEM8+db7H/bObLtRJovSr9IvQC3m4VbzbNmW7XTesPLPgRkCCAjg6fuD
7KrsququWn3fNywhK5USgiDinL2/jVY0SdLkWI/dt6Gpx3s3g8N7WbwHWXaeOokDxhisF1uvtacE
N+yyZ9n6o5wGDrJR4eYj78IVbXCCKHbsosB7WjYOkM5j4AOtXXanoPR//yGj9QzrS2EvnZ8j9lN5
jFCo+M1quiwvtgI92Th+aW+DAvdp4RHcJaKWTsa8yQt6VVwkSCfn3bFmMG2seLjajbtfnrKJYQc2
aJxaiwYvcs54b5pZ9IpI2iPeFAwIA4z2smz01AGSN043fX5F7OvdIfdpblnIq1rLvS8b9O3labTH
78te0cCH5+ttBiaOFD17gWkozl+XzdCHn/7klbuRQXvVdpKAHA1F48rD8gJZrmDlU4t7kCscNUMg
X0GZk2orp4smSBHsrODdoEpALQA/gVX1G6OK3gXtJghv3nhgoSnxjqEhkB1OWz1oNZAwqCi7ycTc
T5fj06977KU/VJIlb3LkJNbhFdm58w5KA8Mw3MOjYVNN7WobZ4I5fM+rLrg3YDM986tfWBh4VnbY
je+oLs+2Cx0mJgFy7hpgNugPo4R0hAFikyL0IH86PQ5cF1sNqYjTqfyIcpUWLqX3bVI4l64JA3qN
TbMn6wH+rjep9ejT+whqRbWgyKZdpHT6ufAVjrpIfpkMbbtAKJuRC5dpjpqdLj5JNMZ+qlCVx4jG
imYIn+O8+EqVlrUjg++hQDNTAt67VeSUbzSCUFq9L/a6SDFOEEaSSnroDF313Y1RUuvqEQ4ajs6I
7JnBicNTYFQl9JAg3oZ+dM3jhML7fDQhHWjHCTetQUzdUWQ2rdP0w+k6edelS3MKGf0yPk1kcT1G
zuWm/eLrmnjmTnUjRlidA/rxOPiG10XE0jnngXXIfsp5lqm7u22sgeQGNXy1W3va2Ul760yWwh1w
w8r1/Y09oRRvgbbDJ50OsQ8ywQAK2fMGn1E+vbrADC5JBBK0JJxmn9FZ1gcVbPUg0U41inKDoJcg
Noozv9/djxJ1lpF39wQaYZIZPOTtmQYKxDs4OZFOVKYIYZqyfUmBjuCxENU2zMjdRAMbV1CErTYu
KUdpxl+6VkLHAVMh0rQAWNFV57SnDzokMr4g2D3L2FcX9EuWUU43o+vPZZVqH9N0QPpqb5QZj8jq
8+xAueY2dXjIWJDlyBXmkqsWnyY1Am7qP2j+MF0ZwoduZbgjdOc1i8aN3cV4qaShvUdd5G/igXJN
13ub0Ymmu18/Nw6E0rBNoE6IQfDfm2iG6HoDrJzO/tBkx3hE6jsQ6PukF757CkBaJCjLyX9TR0Ij
nJPwC2bgs1Z+FFVwied5QAHMQjoNaaW2c5pa5AUEI6fVd92vso2uRHqwOnEleaG66cHPWFEeCUNc
kvB3jpnT/Exwqaxr3bWOmgyejM7yTs44EcrkFs42ysn46Tw0W7hyjHPp2dyO/bkkbGaQA+TQ3Ema
A55duva3qvXFZ+LF76QIOyerbfAqw7zY0LvT1i5Fw6PdRc2pC0+NiwTLbzGT+EmfHfXavRE+4Ylk
9qgDmdfa4lBm7t1Ii2qPvVMIUR1ruONkt6Fn8VJglj5E3ePy4TUZtc+iC65VBH9crxMQYCCa17JL
9GtQZPspKoxdDNCqpxecFMjJLDlw9/ft+OAkKR1vkiwkvgKbbzZqjXyCzog/206KM2o2fxOkXYg7
sF/XHRC1wKqf8qZvDmD5W3oRx6oXPYXFn41TVldFlBvpX80vMSGYVRE38NQRaxCWaF9qSHH4kA55
ZVnAYrNya/PjrQODNBA3ojoXg07dtC1DYRcOH2YvLGDQfIUMOsgm0yoNoy9n0/weMgyhbwAA2XMG
Ha0OvmgwpRbr20huLVgOkcqcLckH3HtI/9ip3L1QANyGodAISpT5ZmqcDImPt+U0MTdSIpJ2f+Z2
Mt2RnZuJ5x1NGfj7JrWxTY7+qRMdGZeJn+7JbdBJVIMuF/T5AxQzXSt/G4kGPK3aAKi1Hk1nrHzs
jQUmCpILlNghrX6YHfqHZKJArOpqzcfB4BKUBPW4fvrWjfovasbuCogsGQ8dxv52tL71RNegiijE
ztAkqhutx50re3HOE/4fnAl08DtgDegmbm7rMTclQOCgxUO2WXa7Do0idxYOce+fY8k9qnfwe3QE
cGUa5OJauVe/jNVZuE6/ykc3hLGHbZdeafHFiMO7ptL+p+W1R2oPV78R2KJokq4JM3DPph8456Dt
ui3OAhAIBhcIzyRKuWd44ChHJtTiaZ7g41r+IpZ/1Ylz0wdY22aXWV4m6tJ0kdh0Or7hkvzDs+uN
ER5Dlkl2Y7KrhT8Cw8x3Sgl9lzjF14YF2bmfw6+WR8vGi/t4o3R85U5UaQ2SHls7E6FAClZvn5aX
tEl2GmqskcMU/PKkmWx6fbxpTmpRKXTN35sy59er+zrcJEBwgAvMTfFylUIEqvInUpU+9Rq3vabf
DJZ0z3Z9H0jKumsOd58qFC96bjqHmgrOSutH8bI81zlDs46a3t+3kGeZSmuQBca4eQEDTFyBrO/L
Hrpt4+T6qKSX3ejglJHccRqXdHWKZOv6jthyyqAAQ+j7PGYJdrMc3UxM1Zf8L5keawvU2uAaw01X
8tLpUf1Kp5gUT+sF9S0JPiMJPLbNx2kao774QfZmYOW4kP109G2iJ20dihAZrsaLzAz9JXaNtd3y
AUOK8jtiiViBmdGW0hQynm6+fPxyawrvwHKjuviMv8itCO7CdfRktAFZA5OunxTRXbQH531PIBD1
6FhvwNCvUhZIZ230aX0QvEWmXkjigRa9WJ3f7Cdr8M8CC9GpZ2LXqWE6LZsq9ztkEf/Yj0d4UT7U
pi3iMEZeEsB+0r9Ef2EcXK9GC1k7z7mgLo7CsDozL8dkCfGmKESw4V+kYNejZj+09c0MJ4iFifNF
o3nGNEwvYUqq41BC9iipZm+7qAAuk39pKvevsNGjs0YivR6kMLOL5NJXOrbiMXrWVXoLpuTWwGhx
pflghndIje42JHzU0SDfNSdLaKWs/EJSyhGunLZKx+FrncdQQcz0QwN/Y0y6hQAgebglS6/GOlrM
0Xr482u69wmXYPDdmexv3uQdlN+/EcTYrfsJloU7bUibw878iAVQyF6m1b4cNFaAPiZ8hU/CaNUh
teUzk5OPeL7D5Lbaj9Wu1XGZi/pgGimBr0ezie9Z6YZ7ot1Wugl30SjxqIcKowJY0Ytmj0fltaiQ
EbG0+reqe2GeH25DnCY0G5jVkC9kHFMrNNcOaPnetsGR9JpxyF2uqdpIzomOqVv3u5+25nU718m+
kXohkED6H2blymMpVkPIDB3rpnuc6cYjITzIpkqC4hkul03hbNwmdg9GGvxsJ75n2rX72iIr15f6
Fmbts4sxZiUhrpgV/EatFP7aB3ipeh/wi6Vhk0lhPLrai2aR5FLVvYcYMf9rCMAH1HN5pyDmPPPf
dTPQtqjd8JUS/7lxcWGunFnvWiX4RLh1rpPZilEVxq+QQy2IqttMcNg2msFEQGb1t+zTIhT5LnSY
bxHKrt1cQS7FJH8wcDwxDCFGs0yQABqOmlJ59cEqql/KGWycRI65M8gdeY9c6xbUzrEiq4UKqIse
IEd1rgex9eYGAg9nkp8SwRLYxrtK6BD2QLMG/FQL7zlDuoZiu/malJX44Ce5ann43tQ9BICm/uYS
PQKLop72rXKStdvn+IBiQAEOY8gCrkJzj0wrB+E9elZ80/JggyawuUkMabtWau89w0+ZsGpPx97f
CsHtyw8FQfeGhYG/CeODzDXssvpLMN06kVT71hPiOSGi2EG0WXQZ7HjX81iUu7hADFK0q7C49LnA
Xdi96YbUL6ilxIZTGP96WXMQzeZM+785k7c9hzQ1BPFqKPPQdH0lGoCevt+e6HIS7tgYjF+O/oRM
3rvHFKhLzb2jNweWrn8TOlyBKfLsc5oHoMX08mvNXGqf9f6zPgEfDc0ECAaUBt+Ikdn3ARoKhcgt
fyiKygctSXvUfyGwzjohKy3baFOIjG0I+nXqUE8K4Thv/YyScoob1Osm92xnXP1HZJ41eAJwmMt9
I9JMRHyOdWSicKmyCBZOy6fP7fTZd1X4VqUlfdnx3QssBYXFVCt9xCLsx021npK03BgqezY0Gq7l
gNjFIO3EENM6MRWk1jYM1x3n9Arq41NftbdMw1EXp/x9iapJ9DBkWVQfVEv2GXm1/orahJIEK2nV
pDbRnF+z5Nm4hVftQm96W5QwuMP8ab08bI1EEOkRQomR4itGMSCe+qMqSTvLlA3Qq/WhsRW5SZwd
a0rh2RBL//Kn/K+UYgRkgxCVdW86/mnZL7FRDXESHxeZziLdaeae9R/pjm1MNCj/r38O5577n1cr
D/riqOJX3yz3hgDv2LufXlZ36xa4obuFdrgrxjI79HURHJr5BbPAbapwidfIHhrE4hsZe/Vp2fQp
JInxR8wa3MLLzmTtEuZdcsw1MK0I/QXdmi7pn8uQqEXcDQSeWPk6FwXho/inNav1Oe077QQZsS2C
jpWm5m894pdxscVqF0Xp9BLWRUmYxlTsDBU9e/sGa9tr4pEMrftYn2eRij6LUoYoWKHoMs+jMW0s
5NDKe+0a2ipB73/oQ1E9Ath0j8mbCaw413t11CpUN8ryx1s8JmTSe2AnsorUShzhHJr8FOqxfogk
FBHVdlQyRpLc7VCjoi0L5MCDVpx87LsUV+3XgYELWwUiv+kHPzapGL3mHG3yBfDZpHKTiPGLqWRw
U/Fk7fPAFSwUwQ1M3I2btmIFONqbvvIp6+ZUVro8qp6ctL36VQW6syv3AWcyboky4FUosq0hBi3X
bk1/yr6QY9Ocw5JiAwq7ctPSLyMKoLxZRkVKOdiFnccc4ZjLqEe4H6Bsdyb5fciwj08STpO0Xz0v
rvZcAuUhjOPyHRL+uUTh+q0DMbi2fYPI1CLOb9yiWSgF/VYwGf8WCWo8qJsqb7A/+yh+dsPE+1nE
atPDiTAZY57y0Oov5WwWabAm1Xbr/lWUqL5tiWXS0ymk5138Qg4KlcGOIi8Lagy+BCUdTU3Bpijs
6dCFcGenkqFjtObAKE1iBKYwWQkFeKEe9pQ42lNbtvTZIUbeohrsDMUEY0M6qHbxGi1C34fwl8X+
L6tuDywo3aNbQziPvPIpM3rjQbHtFFFQYI4SjGeHFdxIXslrI0MomOxhroSDVkjvJrF6gTWb4Fza
HVjQsXzErBHWaccqOCLXeZ3iCtjbOjE44ZhukKlrz0N0HVMHxmhTcR/SIBD77Xh0vpaDlDf4V8aA
fj1xEH0JCxqlFxj2UaWDtmtE711VU1z9tEwuuNUJW9WHM93JiiC+8dobafdsFu63DJITVA+kbFR8
76kOANmMuUkZg08cQvfStdyM20j3N4M/gYgq+oMd2ui9Ka4idIjLnavTwG2aeEf2Md7iIWmvuO/V
Zta9uBrgGJWNGAO68ZP0HqboqjFuS1kKT9yetpH7YujfassWwL0qbmHS/+IKnFqxiC1QkpNDFQP/
hInrPxxQKGXR9J7gKDiYo3rl1xqPbglXKMn6aVeaHURFHzxe4HXmPoswrRmcYAwROTxEwBoZ1eG2
4vWx1XwE0svXPW2ketS7c58TzQgrBhj2p9cVT6XTNs/xhAkZ34i8aoC8CptbWqPaYe+Mn2OgbqS1
6pcoQ/HO4T2NSfkF8rE69657Ts3UvZUjevBSq+5dHV68GDyzpVwMVMTHr7LRfQoEtJ/MxEI/Re3T
RGk7wvqwsRXWiqmq47NMupfJzaikOz9qa9iWDmwrFWlMtlOwY61FhmwI5ygAysH8uCDwyPL2ruuA
81TyO4r8+DxpTkLS01Ad+gOaECxp1dBd4xpcaw5EdKtNV3JKnL0FvHajC0FSwFw5aIvC3YQSyX8Q
QVwg9OTYZ9j+E782UFlyOGzbviWF7302b7AdCieUmDf6BtVf9hoNZnIjws88ZxJzRG0vejMH9IWo
rqG2NgJWkYFpugdt9qWPLDxjCnqq6/T9RE4tvTkhPhjtmYXrKRCztPwqCSVPklNn2Qm5LfSamSSB
vdWbEDolOnqC6OVwj1uGQ6uR2iVtNN7UjO7KoRiAtuXq2yFcvxZan8EiBH7fwHkxcfyY2LrnuEJI
2lXBG4wBWINEAK2NprTePIDrDDz8I0HgHj7AgNAPxPPnIUx/9laOgChPofh2Lwjtuy/9qH/pJHdY
r5zKfWzwE+N1MPakLMfwkzAGxvTnx4LWmIGoel+hBl4rXe9vLqgWAbc3TKV9mSJBcMJQvdtGGl/g
MdfYmsyA4NbQgnaELcAZteyZ0GVrk/jDhNc/Dfd6vO8mNHaDd0hY/59JpgE0GaBQrJgzhpLCUdab
cs8Kt746+OhOQ0zV1KmMaxK773phdwfGqndaFUSdwbVtd8M8tTAaGr6m31JfMjn7TIRGJCopCMUS
3Sx3Bw1VFTi2WIYYTLj1noAETEBks35vJ+PFYEJxseZNYjIiN1EHuY0ZodDhgXW0pU6JS7NZJMZD
FZAzsNUkG60+U0ktzrBGjHWrtF95iKS27ULxsGwCwrQs2zv+p+6MzqPVGvcxUfSXKvtM9F5evRxn
l9PhtlGwf4wpDU8ckYk6XfKQo3BudT3Rz/Nlhr20KM4FuY7nOMr9ddng966NujwPmskCEeyjhrx8
HevYxHLH7QaMb8lPF5/Drosd+4Ta3YeN/V5EFZ0DI8XJ5GVtsXK5sVNuNXnY5NFEpqEAeknJApos
AwYfcDiVLV0BkF3GjlhQin5eOtprU4t6lJ/MnlQdNgfREbsa9s4Aym8wkSNyf5nMMIIwJoW6xQ6x
WCkmW0qs8s20EnUoEXshKANmfc1LS12jBBsMQ3LWek9N3bRPiJzbp2XYybmC0aFkB294omnJXL2W
fnnz5ja1PRjt1RmA1jnxgTRqEHwlop5xNLKneH7kJdrPrGLRXUrlHhRiZsMM+k3f5DwXliSf9qit
03yPicw/N+7gbAXJV8c4LVgpECldNh4r0ACUJA6em7R1fUsoKIEXZeRelRzIkyz0a4ZvImjL4hwo
cE+1nvcHxj3CnwKySUbG5j0M9W+xZ0WskIvgtTOSaykb/TO0wHPHyi3Bdxr3rp2DR4sOsD8HEjhd
Tdp7U2knME9flWHGm9kGKkqnnLvm3nuAEo/5/snTrejRSIOC3TCeI6czN3HqwT2w/O+gp5r9GFZq
q8XmOaZv9Dno0WZyif1tmJLeDEF0nz2Q+F47PYYmqts9Uz3Dq4y/MlXvpqSge8AktPSp/hWd1tDb
NKns7HvLdHCWtMEjLYN9QKiEYu56GXLqCX1hngyjqZ9qvXqiRI/vxRTfhl7/6UQdKIOyOoRBOz4E
5WlKC49EWMlBSYpLy/mwnBnw2/c2U46tkBhVTWjwOF/xS3Nyc8a32ZvdILv3KWfs29JuniGnbMYY
F6NuYeatKZXRh/raxyBnDe4bK5rxzSVKjQcNcH2Tl/RzetZuOypbLPtod667pH2BVmYf64pKRTpg
HOybangncfen1k48ledgAefU36lj1lpO5gQ+iUHYqugqJT5zOmeQ3xWylGvRtPp+7OsKwjWdTVIu
tX2nec4Vk+h7XFXyUeqBfY0t8z2rn136/69u5iSPoAHNF+MI3cdpgExgth7YCoEuZQEeLvsWsqbf
j4idxpkw78ajjcwqwbJQOJgXSEEOjpYd4GjIZsvQsilL9WE0Wb4ZkGAses3Owwq10md56e+HGW3t
WYpMsfn/LHX+LSCtJAVwLnmwhrNRxl8cNzRCZ7/G8hiqEyjVxsLRYWoYnWZhdjmr7JdNsKiz3fps
yDkiDGtINntEfith/wh4l0fG7CvRAvcjXVwn/eJ0Wh4O88NkNsZg9KcZOTtV6CujuJ8tLNPiY1kU
1f/YOLPfpZ6dL4lD7uXyBssb/n6rfzzXYJ8hSLI6FIulJp/dNQ42m+Vl2fLc8gbZYshZPsK/vGE2
e3gQM77Xs6unWgw+WhrXp9/785PR7ARSiDI2ZW+1az+HxLgIrv9Ir//shrHGRJXAiuWpP88vh/9f
nvuz++d1Fm2ejGiUv4u688jJqR2Qe7u8Q/znV1z2NU3wUxLqfuLk12lcYrIK7cY+5ZgqrDU2MAQZ
QbZXyg8oHb4uLyBZAISCOA7eINpzMGvtl/f1FhPW8nDRmC9/WR4Zsd9u9VR+//PU8ry/eLXmTRv4
LUyE6vjn7ZZX/H7PaqDwZ8/OtEU6TAVPnhYoyfJo2Sx/6GZ/Wz473RLxGszON8j6VHBnN1ygcVnl
s0SfedHKnD1zy88cL+fYn58VAF8/X1TLlTQkXX1aNv38yHYxXtdTEm+12dFXz44+k/I8RT12/2yW
5wqioo89FsB0MQPK2Re4fJE/IJjRazD9Zc2AXARTIUg1pE7oBYDykLM4Ow9nXVM8rCwMiZ4L/Ix0
dgoDmBV9TIvkf6HY8h+aj5uRdvOeBOqBW7S7g8aFOJjsq7J8sTJKsGrYjrTyV5TONfKeDWQH454J
mnn2sVEms59ynJ2VtA7f8sR8KszU35mYL/3ZhUkj/A0Awd4q5NxZxHGhldWHP1rHvmyJ6pzdnC22
TpvTDZ8vQr2oRn3kDO9m7TzJ2QsaYQoF4ESxOQkv4ewX9fiAK3DQ2EipxdErpzEKj/qYYTQdmFm2
s/O0/e1Bpfo/4kp1qdzFs09VzI7VEOtqaONhJalumHvDnSxWLSZXHbOrDTxpTbWulzU9UkxFTtt9
YF64UzHbA1UwcIxuYuyzwvmQs5u2ksGxxV7LaE2Au+L74LtNZwduihWXuBNywgt+bhqz/uzWjYTz
Zirvm6aD7iRScfDkd3/2946BpxEBSL8gnN2/xUgHJzZZLHAbT+DkxrNTOJk9w1qobztqQNcIO3Gd
kFyscGKtDHM4VogtUjo3fcHaMgzviU8/MRqZys8uZW/2K5OfNbuX6eZQkJkdzYoCqj17nNGjTCzd
8D3D6njNc1I5LI5cy0qMuLUeIyn+OvoK8U7MDuoSK3Xl7s3ZWW3NHmuB2Zp03+dE3srZg42fkayM
Dlg98xoMyaA1JmBnPmG4GLg7lOAr2zL24eztHmaXtz37vU2M3wEG8HFxgruyW6ONeKFEdeW7tysx
YkxHTJXi5uHozZ7y1MFdLtzynavzlyE3cqJOmrY0uJngH+2Ik8swzEM44VVvMa1Ps3vdxcbOAqLl
kjUxt3Nup6TYR9WGuvxq2IVSfIyzG15gi0+EGldoojcoJMMtoA1ID5joR8/5EWKqB8coZo99M7vt
u9l3H84OfGP24jeDfbARea11lDs7XauzHXmbw5uZdybmZG2ExFyb+zIu9U1TV/0hjYj3tWNpPwZY
WYXSCckKYtQAReE8ptJon+mqEw7FsmF5KsogF3YKS385atyFnABsxvRphqZzBcPpHT3SItepTblg
AgVD3s3gPbQONoUVhvqOviKCTid8DKiLjwGLxFVVl1ygVgI4w3XmyFrSUEK+QWuL8tl2y+k1jgWQ
XsKqtBHMBDWcaReg8UPXgl7Joo1GZaLtH8MwpjfweG/cKPrHspHDaRha/RVwdxLyTmlt/SD3LmCN
BQzbsxuq/XoEenX6mSdJdzITlZBMq/mAPLDehyZjVR4cPA9uZNhqsO5j7xTb1qWiMev3Tn+uJ4ce
AaQ/yAovlrS8l8FIdmM+9Xe9M1/rsvke60XAn+DHDKNVPrm2JLlON9TRNzIL53qD2KYygGgWAIWL
oNlXdgtEj5VdX5XyjPD7G2XmbJdSRqTuN5DCVdrq4qXvhUjhs5eq2YZkI4SmeiD0IBmiB+Vp+KTZ
KsG0MNevxHXaV8ccbZIZkCsO6Bp2rja6XMkphHPh5pT9vTW5mMbFNuznuidSTnOjAbQy53WlfVhD
TzSi9C+QCYrDNNXJpiiI/8EpITZNIme1OsGJ6MN/jrn5irIifpWU5+NQFm+ughfTBq9O7DKuZB+F
MaoLAcbimmrGy6K6qRuqkkQSnaKpOfQu//1/VhYb/5aB6KO68iwHN4fh6ua/Wi2m3kyDxLPEITP8
7KB6mt6yIJIAzeCbj2jxdSjaZtNMEB5mccfgyuS/fATz39wePpnLGEcMx9BpBFr/ImcPwlh2KYL+
Q6Ehdwo788kDhrbRFDg+bmSfucn8HEGA2GERj2829MbALIy1Jqp+3dZAJwoKh+dZbKr3RvEEvfkh
aS4fWa7qt1kFulSj/vOBM2fB9T8ZF/jUnq7jnkCHb6N6/2fFO26G3EqrgQMXSHebO4Z/jPrwZlgT
svcqt3EB+iQP9MaxdwkFYtmUfU7WwbBBzsF5DTF/fxu2wvBj0Hv6e0Uxh+KP8xOBimMzfjEFphpz
J0QZNACI1NN/+fz/Zm7g8wcmLgI/cPkai+D8f7OSjG2KZ8ZwK4a6kqm7DXwnkS1fwmloso36EVVG
uUbyhK819770bsLwYF9TQNLEtFT2Fm3/Rfl/OWT+HCbX/xLMFRDCvj658u7pIMQecrhat0Xs7GVq
32yZd+vlS/x/C9jjv1nA3Pl8/A8WMKqw8f/YfMsq+c9sOWv5h//LBha4f8NoFThc+jY2Etwk/7CB
Gbr9t+XcwPcz+590Lsq/28CCv+lYwAL+DACJPitekL9n0Dp/CyxDt4hVM+lA6Zbx/2QD86x/9jvZ
xP/ZludaJp/QmQF4/+LAwTUEP4557oUEtXn5u2xyQu6mtbTgPuqeycwHS6M2dxz7zGT6/Wd/eVLq
iCh6rXR/L8qoUBPsjo6xL2zE9lAVMbA2tGg5562VY3coW3JEL9nKm5dGTZYMuyHWnrq547dsWE3B
okqsnlXGuLZmRywOedoJyypk2XfM8GwNNYVUELsICskmXRcvJSFYczb1e175X+PResHcph9KOlzC
mE5ZheZoNJxjCD1VYyVQpqSwurV4a6PpURAPdwEre9SUuQ2yRF+xmBG7NPZR+Ufo8CPbf1ZJerbD
GGTeZMGgEdW5Dka5AZPZbYfQPkjDIJp+RBCHqbmnflF/tyqWA6br3YXlfqn97KWt0Zbr8gM5s7cx
nVrwDdNt71MR9grIIRqSpJXrhJe6JPYPqd0vd2D8Jd2BzHpwnIlPEKiQ16BLyTJTV/ptGv0B56Mu
xicnK58NK/nqcGdF4wwNAcdpaYb5AXmCC84VyOlXuvxAa21TbYZIIetLp/38hjJuP5AsUxTOICST
teJARFtlVNNWbRSMuyIRhE45VLGZv0EcK18qrSLKoUK3zYTZTrE0yJJwCY7q4EXFOnO5D1vGRMGt
+RS+/wjH+hUL+91vQfrEBkgeZpiRSg9B4V4DlnJBlporr342UbxpLahSu19Pg0CKCLk+juoftYT9
XVnlD0A5QwWpM5/Cbe6WR9LTvyvVfvctAtUKAJxRRuWo3E4t3d7WOXVRwjRU7Cw9mRE39Kg899jA
dgahTbBNXzrhtrLrX3Q7AhImQJ7GHSXg6DnA/pZL46cDntjMxaPosezLcgSSHTu/gAKsnZROkowo
kXtyWLkKe+/ElyYEYEO/mWPpdZx4Tfw1UWSWe141EhEprZ0HkrrOPQIVg78EMIpNo5qnsvyidIta
syCqwuB8oKNbvRofmcmhYvEPX9B2d3ofXqwh2M3nk9CrQ6UTxGKgUsr1ltLglN+T/FgqjeIxM7fC
PWme+2T2I8F9E8JIOwGFVDEvbLPxB9aLGwIZwupk+tT5OikkGSrwzuFfGsVzA3cc9WH2DqLjA17h
TXYuS0mW2FFCw1wVMNU0sv5sqd+1jlAMorzqDJaD8NODY5ksjbAbckIQUyPEm6PcHx2Fuk02N9p7
9PQxnDpfR6DOfe4YTMOT5VPNqBSp11TJYT8gVqhdb9W19h1TDPK3PLw5qDmKKPuoA/DzXXZoLNbZ
4LEI9EiujS8fKgOCmAfF1i45k11TEunn5u9CRv4KN5GrEQhSpWotkVU3r6oHUU/fBbA2lu/RuTpT
XW4Q7kCOc6JnOVhnZrNnCtNI25700qTiSimXNfn4i//gs0jsuxaTtJE1yV8sg4/MVZkaN6+hmwIR
QzXRUnn3NQ0pQ8rnPQrU0jsrTC9JHb2QjdJ3e9XTQK7m79M6xNhYJmtly57B/TbiKgK2N8WI+C8r
06fW8HsCYX6lhNlHwa0Mmgd19JcgEiSPGFzT0KTvHbxwgDUr8ATPrpW8K7vfaTAL6Bx0RzUTqvRK
3U0mRV63z7lLcHqlX3sLSUjRur9aei7IIQieirTh7Ob6awBWCjKuVW88qX7qzo2J9GGIfEJ8k5+h
MRgrkasXaREulJXyYVRWt7JHYhuDqYwB37tbf+KWQof1tY/7761Vveii/zoIPiQdgJttIsaXKKn4
5hvfs+9xUNIqVxiouuKbNgCpRzfQm/ZbRSUXS4M/p4jVBmEj8Dtfwjk7qx9/4ft6KFXT0Up/DVF5
poC900whETtyN5ESvB1oPy8h8zzvCFWyoBOQ9Y2qXqsByZsOU96ufNN5e/zdpGOHpFxkFrFRBZaK
sNsTcRF8p6/0y+ziO2bI79NoD9sh9nmThDU9lIAtUtdiPU1oROREA7a3z1FeHrLU/ggT/acXEqpZ
2do2nuwOHph3Cc1+Fwzq7I0Q9vpiutM9Og86yZl2X/OZxFovBsiQZIGqHcbtFz3M8nUhL2jxh6y4
20VYccwIU+/E/2TvPJYbV7ou+0TogDdTgp4iZUpSlWqCkKmC9yYBPH0vJG9/rL/6/t3R854gAFIS
KdjMc/Ze2yL1yTvGJR2qTttlWfGYDdmvMCEe226brTeM764xqmt3LB8g+vnED1CXmOstMFHSnqLo
FyKSzSDQBQUdnLPEa9ZiytaE5totISBp6+1rOoJ4doc1yvee+DnnQgjC50AzFdUruU/F/NHp4es4
MnN1J78ckpxucW3sY5tCOxbGH0UAT9MySJdQ3Okw1kbpO85woH50NyrpwxQxnIDZbTnc5AuFACFb
7FRrftLyHiU2vNcyqH16Vfzd1DwDQnLXSUclFt5DBQe9tpzv49hE/nK2e3ql7Vo3IAwVrTNt77dQ
EAAetsZHbjSPA+bXME52Xv6jQBfkTCM0/26j5M45E8ZLpVnfCuyLCCf6t8QJuh36gWM7G37f29Qh
lfYJbg9iP6EcOm+vtS6a5ZEohFJ/Mufo5JKyuYLXb+gURbwGM8TStYbkOLrFs1d7pPum76Yg6gT7
3ms1cyKqqP8rm84wzd+1Y1Xc75AhKaWz8B1LgC4zEZOFxXmDZMhviO/0+3lGNpyBghR5vVItXq9U
ztwimII7hhS+KFWebpwhBr2wsMj2drU0Rc0jaF8owvH84o35qcHowRF/izXMFclsf9Gc3yE7RqUq
lA8PSq1fWeiXIurd4Gy7jJl1W2c/O2qUu7JKMIPQE0uF66tqiiSVcgktlkI/xZa+7nsYA1VcPNsV
l7id1++GiVd54pbTNPUvY2qJe6hfjBSnebKkgRRZRlQb46GgVLgcjJdy4HJFYvcKhMOq3Jd4oBVm
OMF30KfRxoqaN92l9WmXBOCUyZOdB7+KoqFd6TF8cpJ53Uzf7c49UshHB6rG3G/ocRn5+GFUVUZT
Tb1Uxge1wZUpsmfNq4yV85YzxYXvFGoDuuWMO2Juts+uaSZ+lqvficrl/jVwJgRquB2QxHNjdb8z
NbMZ/Dgr2tywYTpxNHGIwLYUCBPs3McP901zq0/LezA89aew3K8WYrrfkjObttAEPJPI8ohWTlm+
BB5FblxJDyhLVWAqtJeMCBdCZyOUxD6pLB3n0Q3vdThRZnbAk8n4KA3fSAX5wLj8XqfzJTKSJ2rN
OILVM0EepInm8ABaKKEoBhqiILYtQmmssOPrVHikQs71t9k1fiL2OpVEfJOokRHeZ98hOibIcCTs
Kla2eSIeRBl+t8px2hRpdLJqg/vugpqmq6sU5rOiY6dSbFyKXtKui3j8ATYz4OZVPQQMrPlX0AxP
dgOuMOEhFIX3pUVhc8x3no5zLP0qNK0jyB1uvsNDy50+IabhjaKM3DhkIrnTjKfBOjEipwTt0tMq
t8t1XouAYhwoWmTTS8pefFY9kFxzBC7PIbjCQECQQKLFyp89If7jszs02CqZETDyAU+a0bPtUnJV
CtQcFmDLldmW3zEnh1u7/qSy/0QUAYEcWfQ+uuIHlo2viTKUDvyLkfYH7jw00yr7CiHlU6+Y5If2
+bEBWD0QqbLXgh6raL6bLHGnNcHJ1skdncLmZx+inxRUCZASpyWA7yTZJ7HzQ0/yE+KK31HHI3bS
6IbrLhEG7r6DLrYYuR41pJm+27ifUQcXSS3EWVPTew8dLp0N+6PLYBMXDrqEdHngjT7P8bJXXT8U
Dbncdn5wbUXfTWrN47//ZpbuBxWSiHGvu+OGizSOwr1DT0U1Gf/jNyKMfPzkhvNkRHiWgkdRkbVG
unjRQXYqo3RTxgnIVzq7gu64b3holrA9M2R+Gc3ieQpDHv9+kNOEQ/ZHop4gSSNawP5KYp4YEGyb
3rLoyY+H2J1Nv6R0NUfOPdTfe72qWri87aGrseh2rY3qKd8Oen9H3/qb3ojIV4Zy3886sV7eJ3na
T60BDr3p64dJaK9q5b4FVXKnJDb3F5ULzKX4ZxOSmiFYmmdskUIhIirmmgLq/AWB4RHiKJVuAizT
Ob6LCu5QtfcKtyPcYplLNkZM9KBKxHhjIKvutNfUiTbYXHZ1sOg+RL5PHIxowXMiTAImsmVUa5JS
Z+N1rWOBzSQ+A2qOtrExEmddjntj4h7lwUUl/zgQWnfoCSNDLldsCH9USScrHFBJ7eQGxyXkeKFA
B7nzYpjRqxuQXSqcS8V+Dave78rsV6+rO61GtqkD/B5+xVHwFc7ih+dYHz3KotBkvO25R+bfD2bl
/IbG/hi47rh2YmpNuC9QY1BI9Yi70KzPRC8OmjbeNfH9qPG8DINy55borrJgpxlQUigtchVnoEHF
VG5iu0CVWVbPyPaPXWJbIN+Z1HoqUUyzk73nNZPIGZsUM77oLWruTfJe/BDxue8p0V0XQ86dDfSh
U/Qrcc1tHz5bPPdQN3/SFkAnbMbOvgjMlcRsykUqywxyNelIF7dtLd7IzRywclRxro/z0oAqUESH
wYQgdcF2XfmM4X0U1+LQFdDdvar6kr+Xjeh5MMeFa0/iP+WLEm5aBIjTLbtBtriAQOVrY6X39MhG
5GRDX10JoZIJOgyaMvnjlBEsrDfvEgAqF4IrrW+Kdljj0QFAjaHNd2f6+v609IiVRT8QUk7mIUhk
xoCDbONJ4Bap2/kW5+O3YWGB2al7LzDLbedrMQbP9sES6ZUUmTlTh5w2pon+n/8WVT2SJQu4g9Rc
d/9RX1M+5cPki14+5jCr9AD+ArKapS3tSZGDhFLK7VIJC8yNu1ojo6WAQz/78t/KWoV41j9W5U+T
NhWj0V967tdV+Ngbu7Djvfy8sW1HPyCSvEu/z6N+vNFURYxyu7QyQGjLvpZ7Je145rcdTPTb/pe/
IY+EfO16OshtuSC3B/dAH+1rdA6d6J/kgV8A1sSKL7vmdjbId5pRMPvEzAuGml0hvyRaSvZPF5Y6
o23KHZNVf5DPssETG133r1k4w0z519jmXmBx1lECKQj6NACJYyRbd/r0xA22AB3HIk9sB5sr7nVJ
/VSZA+1DWBz2itJO+b998B/fQa5SMi9okJL4Kr/i9ejFkcoYGqHSWtJIaYSUx55op73dAix8yrI0
vu7ckXJfSmjRUpyTe8zVnQAp5LKT/96DRh1dynjnKnNLPFChzZvEjX4qfa7+QfzV3fSoO27BMw4l
v/xKpTo85I0gZXw5UQesJZk9q2gMrQGkXs6FLgiGv/7oclnL35SH6799jdbrTIJqhDtluT6GBCZ7
WgbUf9jSR9tBD62vbqfP8gM4gvgBiBGiCqe9PIPH3hL7ieD6GedJ4VCWCqQ+57/93IXWGpDy43sF
SAb52fIj5bedk7PL0I2hYWk3h+uZJP9jWea8nV3La6VjbpY7kqXPpLo6tdhGTvbghArHQZ55cnG7
Wv84Ra+r8v2ZMujeW+ogy86+/kpHa0B57dpiez2qRR22AIuaw+0Kl/+e/BX5mtwMl7NQHYYtYEJ2
kxNv5XumPNnlT9x+/+9TUG7LoybXrr8jt6+rf70vN/967XraVvWCE5VvlTmjKCsjzrFqiRaGVEUj
yVfRcF/3j+5ZPRlY7Uqf9G2CHtm1WmZDS31Z2LqzsZ37Yu4eaRFTrnTvaEqvZrVcIUN9LFxjL5r+
ZNHGOlJrBK9AJurYr0iF6agRpWqzNxR1XdUKeHaS445yUXolQX9aYxPjvrzoZFiEGe3hbALQTeSq
Hmi+WwwEm9g178if//fVAjfZVrj0LrNqhm31POG8O4llEcSCp4DcDnS7tIkn49Ue7tk+btSdMEYR
bj3LDk/yjTDkQWFDXrWRCNNT5/KRC4kCvW3eXhuN8X8RW6+r8i1Xnva3n5e//u/v3/5yPDoQGMnF
GO8woc7b26//8eeuqxJP+ser1z/9xwu3L3j7K//22u3T5bujje0iaMAaG621+evN2+9fP05fTo6/
/jwpVuG2iruX65+77Zy/fu6Pr3r7M4iqx5VARry+fRQisr2WqW9RkRHNLSVTf6xK4RQKCg8fjHVV
H8r2i+RIyoVUJMo1+YbcbMd02wcqibj/xrC8slDDFHp0O5LSQ9EcBZsUnV0VbrftNK9sn0IVg1B5
3/9blyh1WF5TNdvS0B5lZ8aSME/J7FR5wG2slkkNKFVu5Ei3GYsRtC1/0BV1chyvPZ1aDiG6dAjB
qbkb5st0hFBUR+pGNnTC5XmkImQo48LeS1BnhrqY/bVoGuW2ukgX5SZCz585vYONFDfihf9H5shI
YocBq6FSGeM0Ued4GzK1Wei6eI8TEKIQYOf26Kp1e6z+s/bXa02jOsxCBTqpmg5Wp4l/FgK3xfH6
WqKOuzQvfVViOfmBAdDjLkLcIo9nTJnnKNe0hTF7ey0WOucA8KQV8aLFoW1aRr+WBb0e/z6r8gjL
bbvRX4OyDDayvSa7bTGdEaITFjXqrfs2wUT1mV1TMV4I4PWykGvySP/1mrGMH5n7fJLEyWPl2oG7
rssDPRTU1Dq4Y/JwykN868jZ8lF03ZbjSyjAIKhx8y5jFkzPUMjl6pQvmGSpJU3j+tcQo6WXR9BU
BhDktyMqX0xgz2GgBOCkqOwBnAFE53GXlwpRczm2wWAs8u5FMRpOSbKt8+zFaicCAIauBPNQJt1h
st+woTZHqWC8Lf7tNSoweFpbRMWa0R4nZcE0L4sOiR5VSfAOt9emJVqO1j1IITUw11JFOccfRuhV
B2qQFmj64YclbZryOIXyEMnVnltIoBPwp0m56e1IyANzOzpRozFJdabJv2ke5ZrsjN5eu4qFO5vg
hCn9JQ+DPED/dqgktVeUerXHZIkEjuNTERBmVjmxDsuVdj1E8spzyaj18T/RElm8n8NSUZ+AQaVB
QSAW7qgG5i0ZshacW4NRKM2EtPoM6CRsxLLbJNY5czFVk+XA9nXVwx/lqxHzZ7kL1WU/Xvf3siY3
QQYwd4xpgC1XS5zo7qZN3e83Tak3IRXy5cVzvZZKOz7ApKS87dKatnMXACRHHysid4ZI0XSEZw6q
H2hb+7EgfKdACLmS70oFdAAxYIONiAjf/6I+vm3KtXJRJEN7oPHAAEKeadGyG5RFRf3/pRVFF3fT
/01aYVr/Z7ruffMLTuB/Yetef+UfUYWm2f/DtBcwp+3alo426Caq0E0EF/A6HVWzbfROf4gqbAL7
eM8zDOiuFqaTm6hC+x9w8U3HAblrOoguvP8nUcVVmfSHckklroivYOkW4YAW1ou/ILJpi1NH9F78
UAQ/5QNHPmaIj0JcKKb9lIXboOxfI6MOSFFwO99s0hd3jL9CNUIBHxN9J3Xet8VVCU6HnTGOts5G
40FewHLRGOmpq8tsd3UGWAvpeuwqZwvR5ZyFvX6Ui9JZ6isLDaeD/gqisj7YmlZuuojUpgToy84e
ZyyCYQT2IB3EpmpzcrqN4RQY5ies9OCBIIRu20GSK1yeRrPl13bgPNgeN0cB46+u40cSGA5BZ0KT
cRlnt/nZAlh+YPL5EaNproJZOYUmvcdaEcX2OjKYl+mKvJXJNXl7s/XxtRI8tOvSvjeGotqBf7uk
g5qeFNr6/tC2X8EYfKoR7t4xg7JdVvRF4pz8J9OlFSmG2KYx0kMtFdapWhY0voyjkb2LPIQ+H4QI
UU2AJiH/jZJcAfY3Y4CkycsbNxrx5zHtUg4ZFQ8cT8q+c6jm1WF4Sue2W8KZsJ4P1OKWAbf8Hzw0
bftpGSCkbkikyTJCUvm0ldJUGa21Dl9jCWPBSO6SSM1O06T366mk6g8J0zm6GNbQDev3sdmsNbz7
6WJCo2Skr9RQz0haWexoA/w9QifIyRYKEVPLCCXu7EMYYBXAHdUAJF9qIlZPfXMUDj7ymRIAxVj6
RyHq9TxkjucgnzO84vq15a7/60jcjg5QEHOjNP1vwyx2ajUFe6j+NAzdsdo0XdEf5WIcTRTgpfVL
ReiQUfrjMWEnza5fBlT2MvqSa7fFqEQtsiPm6yZwfoOPP8qF/If+2pSPi2YOTL/RNdTwPG3/MfZc
VykTPQhsKqQx62/S2SNx8HLttikH1LPTmHuXVGR5pGFp/JNhIDflQp4Mcm2exnoN5XBYFBjYfJYT
4Q83h3xRnh0isX4YeWxs2mWWL3fdbXF7zYgc9ZAmR2nskQ/lK+FfPq0lNV++k+EHgL5B6pK01sjB
k1xIY4a8zvO4wcTaLlYeaeqRA2LsRoymbgPk6zbGDXvqHk0aTPPGXQolkdRiNdk75Lue7JiSzErF
HVd52s1Hw0UyhWdxPspNudBp4CCRqNAcW2+Jlu81LdhVA1wJHCfG0lBmsAS3gF7bBK/eJZuHQWuB
LB83PK3F4Ltbjpu+1FUqyuAhXMN4nlwIEEIWU+WXMjcdaP6juuxj+QKSqgIXHQvjP2ty02tLbecx
DdYcKojT8gt60Oq7PImJxMTbVhfaIaU0d7Jzjd6QqoQbxcDsGYFpOqpo0o9eLTBxm+OPOG9omSsR
6qf5hT2L3yM0Qf4HBosh8noM0zV37cj6UbVdeGoc89lNQJTLr1gvRzvKwU2ONs7ZcbmhyTdwyuT1
D0f1alKWaxtXvUiep6mbuaJJZkznx9arF7GLWW36ob0k8/jRNYrpGwpKanWAvojJZXnS+boefMWe
lh3muqK9nXdruN3fMleN92Hav6pmvQcHYTAg8t5zWtZkC+WP3raH7HGMc/VO5HG2LWp+oo47SopU
HgFBevQOsnPlkt7tjuPbKOa1NqZv5J1jmxsTY01C97waAVRk+nIqjMhzmhTqZI9tE63CptRy3R/7
/hLrtMXKZCn4FVQr4yFudyH/HbXRitbfZDMB0xHeRcUdZQ7M8uUQ35kFWimYpFaYn3u6CqpezXSK
lfUI9OCAM+Ks1eM3N2o1X1gIu9Tc8VYCPM5m6nm+We64ry1xmheQQeWWtJHHCMtVOr3S+oeCmSDz
caPiKzVMAkfd/lNRQ2KyKs3ZGG5Gd4K4e4AgNDmUaIMn9iWea1K1kolgOJca7USdMh6LRdkyCd9W
onvDSAwoylZ+KFIXK6SxgpQZ0UpFHGIF6a61YHwkutmRkVSelMYz8AwBTrXGtt5has99ow1gEcTY
U0NxT9iqvrHMuvOR+uDygMmOTZxwVovogt7oFSJoESBaBLP4jWkYWwM8oO/m6S9oKOoOWd4zqmwg
hrZ4RsOjb2ZD2XalsQCfkJipS2vUVoc1wDnA1gmFprrij05t9tDNcDo48ONJL1LlMk7EshvhVzRl
9sXNlGxdB1WP5S1/Gatu3KROom210vxJyl+4FTNeemMGc2h34cNE7j0SfdjODZ4GpQEda4NYCoUL
djgfrNWwUPpE0rRb9J/TOsw933F77exWVrVG5EZPi3HSR2YDPZ01vlds9NmWma3uu67xHTVBRHyU
Rxt3LnTMP8NaVeOvNESJSVg8xV9HOfewErSpptXC85yWKBfQUERvbT5Ua3WGBTdUtXZQisXiknkb
HXHXmS/zBTkgAc1DugDJpKiKvrTCeHDyYJFOntOMfWqr5c/Oa2FniVUweoAh86PpcN2mqFUojIcX
wex6r2cUmpdLNUq5OqMoIskx6O/aXLNeYCkr26kMkPKECjSM6iWdkkNvKRTiR21rmxDZM7w+epLU
a8GMvuxp4ZW295npCY+TxY3lqpZymdEx5WWyo4HPNanlGN6FmqF8wHnTT/2DN+vKBoEnnqZBfIYF
hipcmwnxDRbasAMAvO8CLNq6Usy30aY86nioTccXWAjzelTM32njWI9F89xM0V3lYcRwwi4ltdme
yKUv9GNRDnzdJNhjaItXgQX3onL3jaKPD3rqfeOLPsQxWaetIupzgpAwnsJDm9u/ksn4MVchrOla
vTPUwN2Y6gBHEPBVHJmXHt/JdrB1wGbYq8H/qco5D0SLpiU+qUb9G/r2Ek+nRtsyQ5eXaCBdDGQZ
M5Ys3CLOx2gF94kCmmhU63MczMkGM4Ptj6l21/XjBXVJ7PdF+qg76VOjZilVk+7Z7NdGGyH+i5tT
ZIMAcGihhogZkLcM2irVWjh8aWyRRiks+ktg0Mh91jZ11TACG9vv9Lj6dXUfl4jLbButIThnQH1t
tjPSXjm7lvFuWT8JjA5OTVAXKysSPIq46jtgtDxq0wfhMJRRzbDDbr6FdfMx9Gm2dWblfS7abdQX
P6IwZiQ+mxhwIoOfgnLnItjEqM38gXilKhL9vq/UE/nUztrD7rxJlfqrmL3uwI7I8BndVxYEkkpp
yMnCXq74kZNYZyLRFrYGjyMFG5SS1lQw0XFQNgi94zDiAzUQc+k8saEvEUiNKu3CszT0q/6hccFL
aUGsYDbW2bHT7AsbKXCuxiUpzwnTHHXYpASEB8uUG14tlRxZZZfbci1MeUduijbx20lhSLZMX+SC
sWl1XZObPBKLrWiL19GsGH7nBaLpvKBuirRgLcMA5ULG8f21ScSndQjBOIBlhJHfaut6nr4ZgNJR
SgLlARcTn5zecanyx4R2LUMJKoaYYoe0wDLZN7SKwpexyLC4q9AyMe3jn2bkVWuUR/ss+gyXglK8
LOalEiIXCcawbOUyDNrjSlzni7nWMQkw1kkYW+WR3nEPDci1WBaaNZBTF8V3zVKCKKbhPQ1xzRl6
fojFMOzky40W+6GjE2ONIdQo6wlYMLx65hgTVTicqpaRL6cX1TAcj1+4wehEFiaCBfhl1mFQj/1S
0rwtumVUriOsWaZ1Z9Af/1DFJJIsrwrX92zPWoVLXqCx2AA605rUjdz2smAiMtS5d5ciZp4yo6Hv
wqqxGAlkTKfcBLWRH4mnXUb2BLDGqq8vq9y7ItQSDAx7sVsCtS5Tq9LxMLVvllG+Blk67HmKaFxl
angOh/o8m7n5bIaBnxjug5KXnNwLmT5x4q8+IuWvFqVzmtoekXtFxzPokvHiLgv8T7/mDK9ZBur8
qACr2GgN86M56j2xzmjG76JAhSDI8EmzP+NwqqA/QXzJY1KLreUUiWLI/JPI7XttmPZBwXihiOz3
vjStu3oIjoC9Q4S4FVPT3AAcpCB7gGYAV7jR30emXCQFlE93PBqqb8oCzFWa72BuQxRGCuHVVQz0
UdOUJUTOeoGKSQwgdEDqZL+nLCjPnUZ4BokE4SZd5ouqoZsb0xq4pB2tuY+gMd8L22L8qZY9mF/r
xJkHiiHilmnHGpTxvESVFC/MIfjX41n3JiJ72zOmjgsHwtuXmZU8mNovo23Si1kfkgLnoYgqshCL
BNsgj3ic3Xa+zVsQea03obyt4ume3D6xxdToD6nWr9tyHB/JTFBX+lifEbww/+eEWVlC6fyqxjvb
O0ge1Dk/ET3QHGCXrQOoFRdvWujkJRxmlNE8z8c4Obd2RBK5aH7B0DmFXhjsHL+rZ4wKrTHvx8l8
aGO3PBnYHFaILOZN3vLVLfAipsctOPQ4lxnfo59SZxg75aEdXPV5ckgOsjJdp5zYfpHPkW0TMjuJ
4Am2yhCZG5BO8XqKEUt72vRAmvAPx0WL3I/agWDKlUK8w2MyRtHWTcf3xgt/KsVkPHRTPZCuAvLX
KZQzUS4BzHDzK+7mDFslLYiJOdajoY48Dy38HIxadgwfLoNWZKfCGhjPwbRRuxIKJVJCYQhjpaXc
qRKuKL83tPoeAqrtxPeU4O6sqTcvoDROap9Oe3PMPztjAVh6WUKvJ0kuqCBDnyTm8TGtIUOhRqea
km+YNU93DloK8KaYp4uu9edG0w5N9gMRJtMTgLq460fMFr2JoUEEQFRaVHsd/9GKtEMwffRSdktA
CeIUvk3MCL7gNrNr58nw1RT9zdR4FKpp3egUHfZ9nXyH+0Akd0qmx4rE2uARlf1TTZVmz58tNnXY
1zzlC87Mxtkhb60x5YiNlo4kvsXtJoqD4M4NSJiZcvPoaO1jCob+rqFFfyfXmKIgOyMMgYDvpthh
sqe/xDCVeU/oZ4L+GrO+swI2aD1lT0OShGs0kMlp8KgBKWVCeslgasCEB0zAcX/2Epzemu2IbTJt
gkQMG7VGD4kz5IgU3/6WpoDtNFiD3+vU2nld+Zm5EFGAhYVrJcRE4d1jyFbPqja8RGOgYll+6zuu
r7KMtvWQY5m06e5wdyUWqvkg2IccBfSPW0hlMKR1QOMCbCJ22p4x2UKRb7Mwv3erKL1k0ABwNRHV
bjSHqHPCZ/RdRyWr3UPd8CeypPwSGlRwKJQhFlM/b7phm4UN0HjT2iVka+G4qLtT2XXv0JeMO3xE
CNr7xlwnGiLPPAuqDbWOfm+VyldfkWLTL6ZqtbBfU7jTe8tMvvWd11y0yCoPvak9yxttO7dPIYg1
3POWuMB7Z3o/pbtxwUx1BVDcMicdEXc49bII1YurPZixCM89FFjILflDZJC0ajVvbaCRFemOj5jm
AF6VnIGg+ij8E5dndbnY0OpuGaelygr9VLV1HGBgeZ4dtEknGERALGiy8xR647qzHRzuGDt2OFUB
pidO5a5LoR91N+q3mdsi5VVBW+vcIzljfqQmk90GLFWMEvY+Tj1tl6SDsaZqbEPBVbStAudt7UWi
WVd6cz/OiIaWauoI6zBxPpHj7hAibrimWpTutPtEGS/ncIng+sOEH8blMOxD+E3HUftgiCH2aTGV
i95plRMkdJiB8a4LSFLbIq39UYnHXVGXey9zfiUM219MRvd9zSwyUhT7rFngRvMa0cr0TgIhhmqb
S8kephHKdR3zWNGDl/Sce9YhQXh/GdLSemR4PfiCDJxNLLrAVwDdEYjr/W5n6EeFDTy+caPYd2zL
8UMFVmpQMsDuteK5RuUyzdMS6YC5xhp1d9vl6HrHmICeFlg9QAlG8/YyBqhFY2xFo1/kUEztYI+T
Jkz/pmxfO/pEa8iuGvox46XmPo2PHZpT2eNDqEKxqrFqrHmU3UkouiXGUxpPFGMYrHcddWuLTKO1
PQMR0i2Noo+yTuM534V99jk2k4dRZnhyOv01s3USOxUTcDrxYRE2Z0TNDRasrAJSnQTPvQomLBKo
79HpC/JrwS5oNK+A9N8Pc7XWQthEHoyDydRdxpxRs1a1dD4C0CggPZ+19lINJRYuOxi2ljtM30LQ
fmlL1gKlKBOnpDNsyjYA4Bhn0SWzGHs7ZCNtCaL5qvEY0gDETFUR36gmxEu5nni3muqJNlu+seqU
WHg7gBaNZHSeUoOyJp24FA3I2XMcCg6QDXsY/BvVUaLDzPDHh3zErFX/xkzq9zCr453TLsnnZbLk
buu/US1SNiFwRMzQtib4bSGkJ54ZpbYxOgodPQafTWXG46nvkWE16BkNDfZKo6q0840AisB7lySw
QnqAYeWcQQF0sd2lxFmjjesuxKRQiSos61S0E3Y7c3isG3XyFavAoaGZwc6CA7s2q4byZ6s9FTzo
Qqi0d+EQfZ/IATyKGkO2AIgIHbasTzkhx+1gomfmOaOemRzxPByzchPpUbgq+0y5Cy11wLTQNvtc
E/tKM6l0LSes0ejrFG9OYVdIhL1WIcOk+qHWbnNXCoQ0Dt9+VJYIPzvX8clVkLzn4D0PqwpaYryO
B5ebrOWNT0otdnOlhN8SOKqitTjHCvofWqIxAW3dEsRdvYq9rl+LHD1+xtR2k6uh5Xc8aDbRgloY
WnMROBM7IbxiOEUNEdM85hX4jYZ+jpdPaanUrpDS8SAl3nvtGtMqzZOB6rqlPRtAEtb22ArfpVnD
9KHu6Zw+laA1NwUf6rtDq++jmBFqWpcXN7yMWWOdmhRADTFa2QGg9aOmxGLrCQ6A48FJhFLJFKin
1Uq3rfZdut+HWDf9KIyyM4WJnTA9BWiw3p4MUXRbs6XVO0RjQisIEjod6U/dWrjogwsOULGCi42O
289qLdwzKtoaImSPzG28iWeX0jExGAerdJmvlQ0sknIm5E0oBloCBXTLsgswY/qGpk2YsYKVbQTq
iTARZi8nZ+BJNC/5LUmN4h21M0Ta5lFTFwlfxe1WgNaxfyqmV/uFWz6rGZk2Vmgo9PAxTU56dy5z
8TZks8ZdFtReMJrSKjrrW8bKFEjb9IdZj7DL8tm4C/Lc29VT/tHlabMiYtDZe8RkUo8s6JwYxR1q
+dAPKK+uiR9ITvgVt5pSKZS+6VgeUnwaB0ul6VQm9zyTw5PbBdkZXRagpbS8dCqxYfxnu2qEZ1Fb
4VNAbfNcANyPxY94SZFwU3wjdmDUG9Pt7GPmeEzSSuXJShLnJBduMyT8uSbBgGXm9xaU4q0pkKa4
IUPIOid0IBaOc9aRXp/5t90+VoD92G+W1XuHYNnqnORt5Hw4MamH9D1yLxCG/T13lILYc7W8JIb+
VIVjc0pixNaA5To4zlAVILs+gfQQT6PXbjKwmt7ATLUYk+a+Nl8rx+tPxK7VeKwb/U5xOqgsNYmB
aZbUpxn64qH0ANAWmfagR8r4TZ0jzvVpTogTnHFxmtDfMg6cH7UQNpU+cXHrmESE0rAcZvIqAf60
xJnlMCD7IDmm+Xw/tly/ZTl+YJmLQc9m7qUIa1/JJ0x5Ye9Cm9FgnCf9pxgt8zHhNARfoX4b8JRG
GaF6YaldmPMeZtVhUgcD1hxmBufZwSytFheFm22bylHRLvX3FAhJSAnjifq2mZ7sgmEjmaR+RtYa
wSLrWjF4GDA1xSMK2Qz436HKuQnnJIqeMVqRexJjhO44iYyhSRlmEmlV1GeH0mFsCX2dVQYMdqjB
Te3ulCSMD6G7UIPqjuZJ7aX36TTcA2cbjvhYd22K+9H0yviQ5wV1mgGupFni3UPP22qTuaKBia+Z
m6c/op1Y4QOKNyRTGUjWy4H7h8d1Pdi/46T5pSZ2vfMK9yOayB5sh/xSdhkRgAmJgHVQQ01u5ksD
Q9mfobX78JowddEf3k3j2O3MjEd9wrRpK3JcEH1RV1vk2ju3dgBK6WH/mlvNXa/YxsFw6DfPk1Pt
JuKQEcAJ3EMk0aou8MehJAhxJALsVLn9cxV47h0F3OdQ41mSBQW93ljzoBsB/kE5hqfgQLa3cWDO
zcnRM3ubrH6XW9R2tbnGoK4viQW1i5eX8pSwCMxQFMWEHo11puipKNVa+8sIx/JU1M4mxEC3j/GP
GwTdrdq+/V7Y5Zs6lZ0fTOK97xnZumOykf9H79aQeWfnu4gKTuA4zPZC618id8DcCTyIttv9/D/Z
O7PltpVs2/7KifOOCvTNjTgv7BuRoiSKov2CoLUtNIm+B77+jqSrcWn7bt96PxVRLNkuiRQJZK5c
a84x/Ys9wPjqlHJiCbRpEHtMbh0GT7u8Mc+F2BMWPFxNi32nr8x0pVjt7scsn7PrD/Hbv+Z+96/u
s8DAb89hmWWAY2SzN5W9JEIHW1AK+bL1ccrmZClMLkpUhk84sjziF13p178rsrRMTeeJIzUI9z/H
dU14EEwFmofEnXg9TVabhGutDynfsbDt4JMky8gEb+CqwVPQAmpuwphwKDkEu8uSqKH6jVaFJOdG
SBPU9JYaiFIHVdl41SMYtWQdyED4u2ZITTw8KwG+pdrW+l2gZ+miNHxoVzGeuftDmMRHvwGKrNCq
2dUj8iNz4OJOmWLtfVFxUrb0J26WatbZ5cWaep0zS4RZmrMMyWGJRnBSGqQLEvtoY9hwMPcjd4gT
inGbGO1AE3rKf+idHInB8yZ2Xn0Cp04f9FWLcRsEMSwEz2D780swk1GIeYwjiI8rkN/k/nCXnt0J
ev/6O+KE45UY89dPc2jfoEoSnEYs4kB299/8/lUukXn/+uP9K6eANV4ZTJI4HlIFV6Lf3b9y//nV
/Y+hfMNyXT9PTXkMy9SYpwUxZCzsyXKUUXT9PY+OgIlZYijWojOrFvEiDxa713YCb3ePOZ9cznsz
6DskrydMPu8P9z8iambkFefeDI/7Q+eKcQ86Q6UO4M2Qr22SPU36+VKGIe4iBcHqTFedoTHTCgre
2Kg49xGcWBfqVRsNPNCyaaqoPIh7v/SuwPNARrZeTL4Fk+VdqqOwvn8l5FdIaC2U6fHj/a8YJA7b
0Lk08jfBb/b3h6aQAUpdYvxQI/5QmtruLs3HjO5b4c0mu/zWuTTNYIdjWmpGhDL/fOiM/KHVtWrd
hQLViEWciH3vCDMc1JaeEYuN0tm0EelkRoN5MgnBWP2vQOz/SyDm2PZfsneew/yP7/+1rZNb9se/
ycR+fOPfZWKO9jdNV+nXGjac8h+Anf573fzPfyv8E4HjpuoxKvmRzf4P8o7+N75DMwkp02xTxXH5
s0hMMy1V40hKoN5/IhBDa/ALshUnH4PXwOsyPsdel5C1iTvyaDqSxwtrM/w67kKb3qTb6GvVz09A
c5vlaFQdw0ygjb032KTWxdvK0zTGDc4RiESQnkjkPLtETkW6daXmA08YPbg1JgdLQxMibqkvDk6O
C1sxad4dwpQeqKTgRU9l5hyZ/heY1od1x9TG82gml/B71zRswGRxp2jFU9OTGzJhrJnyXszwOW6C
NDky1wE+6Oa0xAxgk3iLe5yt6qWdDk7lIiIZWnVeKuZOGLg0lLjGjw7SpNOsDzi3+0z5SlAYGMZQ
RY1pA+gHzkFfFzw1B9AY+kzeiWie6fEHIVL9DFrMsUg62BODdhJJsmlM549udBaVB786qhkS27VJ
mF96kD0IoZugCvp1WbXnhjYIhMSF56Tf+3HkGFctpzD4PloLh+Mu40vA6y3ciEh5cdjmZr7eHYRP
qhbNZ/z+yiLLuicGrIeoSQ55Zm5acOszhtYmwF6lH09R5RyVSCX4aZID6pPnq5dQsTZGNp6olTAE
rKpUu1QKo29RoQsa13RiDlUTfWgFahklevNruGTUODriklYEy3RX+/WSeMSjY5BeO4iDLeKbZk37
sefXFNmh17rnUPW3erD1BKeyqF2Zujgg/T2Z8biPaUN5FQkoXrSrYmWGNv8QuSpXRXQoCEBDCeR0
7aoxKTVzh7l1v7YawUDGO/aQTXIHUNFYrxxlPMmQoGZ8UxMs554ZfjBeErOA4B9AQQBGNfzI5qbP
QOVTM2C/VjHTu+D7eWbaHuyfg7aIGhopjXGFs3oDt/sQ9EuP7l8RWpuiCXcxsaKaHqCPEwf5CRPg
dmlrRiiT+GaK5MMKwo+yGZ7l21go0wXmzYEeylkr15VQ34mFoFlL+gyy/DED541cIsmIbRct23r/
7GUAJCq04iQ3sFvrNBMMj+5bfxome9OO0S41GPNax3yyjnrIO1gMey00N0Ew7knf/XAD2lYqftxo
QFBhioNhTRd5TU6ltVEx/JpWtPOt4d0t9IPrLgcxnO1wfO4L88pUiqxRDamyOFRlfLs/x9gK9FEG
0wsJPyL1oi2DD792QbxmwzoYkhtBFXvbrJcmn0ro4Kjs5tR2h7wZTx1iTbgFV6uNPypRs0g0q9SJ
dyoyHsUUyLbiAweejU9mKMnql2Eq5ym+ZiBPp4hQbtE3qzLmWlWqF8FZKh7WVdk9m0l7rpSUkQ3L
gfttCKeLN7XP9GbyYHjW+UgqO7nV3RdwV7umny5OOV3kJwgIaK8k4mCG6U2+MfJ6hEDz7EQ9rfXp
Uo9EzRN51fXIDPiVfINwdwsmrWNuKNiyGfXwCUXCqdH7NQoifUixRlb8vIpBttgJZtkxfIi+t641
vkpvsjaR6X7DJz6FrAn0BF9aJcQGHx2EGPbytSUBaxkpVudIG+bxBEszzg5xxFJA53lvWy2pntzr
bdoyzUo+BtNcRtEVbPtSi4azrtFF52LyiFUoI5wYTQB2/cIccW10znUoSLoU6oTialsr3guOtFVl
xTsllj6ZlmV6OjkVERfWAFPMWpD/XaQDaKTx4sT9GtQ0q0we3dxAeWMA8URCt3U0K/U9JGkm8oMF
DLNobqj20XCGd8/yXzOLrBQr/gA6tddbAoy4mJUgWjbjLg/sI+HHhXLy+/zBINXZhn1Cr2NTTkLK
8ZmHdeepVE+FOSsH+aUFlGnaG9/sWDypebxrKgOndnLAfr3KB26PMeSS4J22sQBUX2ujemzbaQ8x
9YxYSpIKZ7E/7CduBPlfaGUEzO0Uor/ZNBwYltq+tNr32h9OA9cmSTrnkoYJ2YjF2g+nJfKSjVys
oprbatLajAN0IlHlZ7lg00uR4I5Hj52tiacLc4RbU5avun9p0+HMuSCcRebwroff68hjpm8z1hAH
uSaQRHakBF7Jm6jWucc0LYrmXeBe25acXS1jp/HMa9laG/bEcNapzbNtcs+zUM1ER1JqfGt4jiRj
deMQHw40/WmGcKult9jruT/ChyoE+E1HXXeO9zsOdhY0FxpBivm1UZSjhl5qqaIT6yKksXbcwzMe
jVf61GDgCx1PlNJA2huNDU5yH6dm8+bG5W30GgYrsfYeB7bE2VkAQ8jWQusF/qm3dzFL7INAmrWM
RsbvtiReOzaD++aV+B2C3bp6QUOwnietuCLSO3nIUfZjnu4brf5KsW/ODN9tyB9ANOMjgSIBNGqU
eWYRJGii7Nsm6nnow26nSSldZJvtj6/ufzdO0bjuU+ADjv0UhbG+mmLb2KWShn7/6v6gmNXf/4hO
jZcNfgK9g+eihhgknt9zgjdC6YZFZzQPTst5BMgwOHLi+uYwxiNj7lUTIwH50I+lhhXabFb+ZL1p
9FaJBPV3PkHOBBm+hZFeL4OGk5PrFcE27cS8TbpyNarRRXO0cDsyJnJxgy28Vt2Ujb3SXGU5ZWRe
TGKZAV7qW6DJWg+85+rWH3Zlr8TAKQnzbwzPj2aAUy5Gh79p6F4hr2G2DHK8bJV6X9AE+PHQchjZ
8+KmzeTURyeshhVFEVFVGUaUMVolSnjKcjNfUn9d3JmXWLfJ8jYhu8CyDN1blWnusmw7dxdl7Vdy
aeYZJpSl5nkzpklkA9oDu3Fi0jkgR68oenlwsQXLDVEpDXqeIOPCnmL9PVHEDoTd0TXJyQk7dS4q
d0Oe3rUtpEKK2zyuWDy4BbKxfU696Tmoxjk323L0KXRoOnxJ1LR5pFdNH4nIcmQj91QZmrCjYAKu
2Ee8f2e9Gs/CzOHF+bPSBwFsRbfIZHYOihjJwk9AzdMPv8R/ZW16wtfX1P/z378g53q64+HJcDEO
Ws5ngCoZxgwZembzENVhUWyZhJ4Z+p59dzhCdpqUcV9SRw1OufzNM/8ZmOvpSCJVw2I0r7mfmb0e
4U6ZPTrEWQXaaZS5XagitwnIItYXCp2ITt6A2588hqMslX7z9Jx2PpFvcalABeUVEMHpqJ/8I/Rs
B7grRb7RG4p41posbFZKWaw99Vlo/bNtRLc63zbDU0R8UGWyqlHYhvG4/s0LATT65xeCyd+maPPk
//LvPyFsAyPzsA0y8pAfvjV0zxaVSaLsXUd9HAsKA7p1joOMtLTmrQYqPWmfsxH3vMbuk1CweuYm
ysxl4bz99Stz/gzX5S3ybOCojmZpjilf+U+vrIAyM8Wjm228liMU8HAjNJ6UmphYhJ8UoZa9NEX7
7X55IwDZRwmQ+l47B/Upt+Kb6g3vRsgCcC8PXWs6BWvdVt6KZLo0bF1GjJpvpAyhtrPTkeyXgZAH
62p7/VrE1ibkBpBVukpgnZsMz2kY79xUPU0GgBk+iz5w8Y6X8zDsnuO2WmrmlRnDqmTz811Ute24
JifuuRz7TUJsuACoriURt66/yuyKxOJ6WRrMldPgogTju5jUN9qHyGRAF9FBcbX22WdqWHotPz6+
VbDM2cNABTrdzOGqmSWqT03M+Y8gMYGQozszcM1mf/0p/OryMJmwWJqtqZb+2eekJ5GX5rqZbUK9
Rjqhnlov2aUEzcrKerhoTbX96yfUjF997mBq5andxWXlfvrcvR67Cf8IFMOm+ZTEL2BP7Ni4xHn/
XLPxrVxT3MaBRW2iOae23ZnjLmkj6c6grk86a6vBda+zLQHvU9o9e147H/Ts0XDkxaBSkCbdeDJ6
n4OE/ljDLWvQBNgZwRYtW0efPUysh6gd9/Ln9i5EUQVVo70xKUDlqSDhSvDCdKfpA0FI6hy90aXj
VEXXe0lDi1QwKHqgtRG9cb5fE7t0yBAbRfU3puqUKaJdeDaRBYMmFrpTbKIRws3Qu4zwNYTxJuaL
gM6njmGgStB6uf7BB+k946z/rjUtUcPdWYdnmLbBYyaGS+9AwYqIUuYIRgVuXHWssxyIAGobXyqO
o3kS3WTR2hT9OraSYzrWb1U7vkNSOptZxJE9fC6rbYTDpA22He9xYMUHoaaH0DWvem7BNN+l5gi2
L/4AtLghh2rhBu1qLJKblvg7B8eZcRoKYxOO1mZk1e5kgGDH6IfjHhXLflwq3K7oDe7npNze6O3E
shvuyuxp0Nm0+D0AVh49W0qtcxSwUPG0bg+n6N13zSMJvv1vLm3AzH9a+UwUJo6GAARC86cleHKU
vDQVI9vI45s80qGsvWoX+KMEOVsbJsqb7Der7a9WfYI82GxdNCvWnYf+05JW6WPkJIRObizBgazm
YJr/fkv9xS3r2BoBK/IRL458ET89SRSWoklUNduQzYbMzKpp4iTTuRqQTzJuQ004Q15VPk8TtQGO
8UFT93UoPmSVXXkToFt7GRne0rM02WnZeIp+FBx7Ot28OiyEANl2WNr2NTnYcMu+uTZPU3bigGga
wo3EkbKcpcOlDfRLF7NUV5UIaLYvizFF8gcg1SF2m8+/9cUNmeK+aRArQeWS5zLHmC6hZx5FYW4G
g5K8zg6W8zz1w8bioCNfpEUdUtr2cTTsM45ALpll5xavBR0GNGtTNJyEER+IWTtrjnUN0mHv2vGB
FPoDwykZ+7KXxybwSAd1IoePWRWXx34KHl2f1kdNv0CvOCXR3ZsNXf6mtXB5fXhcLS6JmapHHxbb
hTJyJonEoRuwwyBpByOyI2J6I/sK8ulUktSRHlvXzG7PaU0wWOlc1UwlOaQhMhXBNq/FJylCruAm
57XfLKPqLwocLjHPhHzmAGuzPmG/M3ioQ068IXQKtk8C2ed5icyTOAU09lhk0YKr+5xZ5VwL+YyU
IVr3dbGFzvWie/OEQN/uWHHMQ6G2b0372Jrurm4uVo6dhhO6PLp13alOh+dQCR7AGT6UbvzFY6Jd
gA2YxSqD5ehtdMUtJjuXLYu3tM/arRn5q5zGXwbPBSnKNi5pAXTc+VSjsqjALfEMLOMoV9Vy6t5z
v0buXO8jv393WPlTFjPHyA9mwTON7k4xybJzhrVGc4HuHfEez57bPWttu2itYZXmX+Uh1cGLVykk
hk7NqqA5QhIXo0OqHfovSEcuZQjb2Pw6ILJAbUqICecSAYGXwxxegSPCiEBrd2ZVP6eYLsYW0RZF
kFXLloVx9WKo0GCr8cqu27y/2Ba/MQqnA6zqp4IWXeN+E5byTO3eLP76g/7FKkbhJv+jAZHUtU8f
M/RN4jb7DskKw27CfWdQ3ehr9giuucgNkjhNe+cXwW+uLzRBf14+XcpndmgSZ1B5f1o+S9MYkSi3
2QYA0SVFjyf3ORQgXdIue5UPI0kPft9g4+GsQsY4FmMYzhWLAI0XOpw6NwoQl5mk92XQvGWRLWhr
VthrZC2m2d9sGilmXs1kveTSKHWGk+xuYMu6dqRhSwCJXDL66EB05bru7DVCKAenzizxqMLS8T3w
7WOoGwg4iP8aKwTNycFK1Ytcd2Muuhi0bZD1eFEsRHfLOk4PTPcXTN2eA4oe6om8nN51uRllfJqx
+WBjrewaccgMzuNkXA/JuE8d1g15DweGuMnf2ZjUy6Splxg1E/nPi1p8UxwUiybHPr5XRIQ4OdVS
t1l9Me/JQscZ1H3DZV9zcoXo3ZbJscHZZvlX+oHSFeNeZYci6FRmsSHbrQn2L/2Q7RC3Gx4zKvM/
8tJbd6RkYgpmmvtRJfGq6dODbVJ1jNP0jije8GVEoTIHr4nyEK8Rd6Us63CK3SaU+JjXH4PQh5FJ
/PUsLLXZlEAN5bgbi2Q3onIOXfVQJHRiY+fYDuLWjs5Rdq01+nWy2wQRgsm8uZRNOM5e7/KXZqp6
1oV2KpVopzp00+L2We7wEfdG31lHwHwn+Wc0J+id8cImu6olOpJ2cjfYh7AWCNURIUUCjZsPa69J
zI1cfWVnLee8aDbdI+6V+yF2bM/u2L9refwy0ZzBx/ii7OSq29IkV/34ACF3TQ7pzUSBrmUth83w
Zpq8KsVihab7mnbjfPRjayWCvWVZV9lpSzHqVNy9mWpd2cIZObN9UF0WIck/Nvo0flYyXoiYvZLP
ucx9HXnz9N6FbHVUE10GxK6Ld6FHH9GrVjqu5sCBvRGsZK+taRLaiyWW8Q3V7a4oxv39gmfoIctI
BFuboef9ZPUy6QoAJF/K03hSOEcvaRb0ENEU91u5+WRmwwnSOnaSMBi8qwp9fXnBye5rzKZaDJwd
alxtSFQYQdBeqJ3ukkDDnIUTO2nJ4j/BLy3pOrMcyz7hVPjf/3rV0j6lUlgmwSmcNi30i8RnmIb6
qcpPRiMuddNKN7UzAlrljZz6reG/0uei4YE1biYPo26bPtDGZEbTw1ZCzUPvWV5YNdKKGZqpcNZg
4MFdmzwnCLXlsn3/AY7+rYwpcKvoI/egybrACq3hyOb94glvodpuMINdWD3QD+qXyM0VvZupAJWH
SNF3Zseek2HSXaoJ/ouhHTdGSdKu0ban1OGQHugq1LKCktmdDlkeMeami2RP3CaDnVYrTS9vReWF
wKiB+To0NaqcXmiT09tUjaKfkSrG3MzG3Djo+RqhIp3w9iVuxouH4bLrPtTKKOY5N7hcX8LJ2OZx
jApOnctV3Tab/VJncZJrzgsCvyOEzVlehTcVc67b9RdcCM9DTFpFARlK23UImOUenkCE9I16JcUp
ZU+pJ/fdNjl4XJHy/qsd70UzXjrmGkmsnuRPk2VSoMujcbQTj8j3lzkzAXlVCMc8yh/i0e+vaC/L
zoDCOIEB/k6eNFASnjVhIzIf38eUF0DfPh1xxHnaalMVVEF5+6yCx8fITWgTSGmoL1mB86j+SJr2
bNjDSd7QjfOP0v9/M29+A2YxLFWnQPh/Z95cvlcplfbPI/e/f8+/Ru6mI9syhqrhhmBS/k8yi2P8
zTRMRCC2SQoWYBae6R9Dd+tv0Fpos3HCI9Dm55m7/jeHPpzHv0AaAKvi/Edz93+vSWAAWtRCUF5Y
URym/5+OPq5GsRrlrkXrwHt30Zob0dOk9cMsDhjp/PTG/KJ3acgf9hMCBgWBZvCbkp9D4cX78WkF
81tEs0Ye+Jux0sRKd1tyTeCPzLXSIHcKJIj6R12rW3oKpToeUNtdS2XYwhPnhNSlX1MHhGyCYBJr
Yr/om34hhhHvlkDL6mbRK+Pcc5EQdWvbBr0t9MiFXvaLtqqxiQsX4ZzjkhcYPeSBi16ZqD6lg8Hb
4f/861/U+fcAIZZqflHLVjlI8EkhOv/0robw/AdDuN5mDNiG0ILPDCAAizay0PsC5wAaPrci/R3r
x0cSGeww1UnFNYQymts5Kqid/XRDVN1HaqYPSdKR/SDoXdmVtRQYNuejTYqhjreQQY2sxchCaUPM
RWtoUeZWd41tZ5v4mAJTX+J5PzhU1kkML1I1lhq++Z2iq/nKI7XuPtbAre8ylEExPS+wnDANDxdJ
pU0zxYEGi1uthpLrEjVJW3bmyXmJEzTXsbTrGSy9DXFAr1k0Ym7PwnTuepC5Xezrsp/LtzDUj0dJ
Ez51Nh9AWBs0cWbaOH0vk/Ik1ODDFlAqJxG9FPjg9X6gZwc6ejGa4kte5piLve7WlVY8T+2kX/zm
s/rT4Z/PyjH5nOTGyh366aKEQFMYaYPbLwxJGtRKQNSG+IqBCaf8gK5VsEVVWUvVaxJe05UqLNiq
Jybb2tQKcTV+Syh9EgKcMFzUb2QlVLgQ/F7XF3pEOGRIzplVutehtmHpmzqFYjfO4jBOcaYEa1CC
AwD9JgDZ/qS9Iae2Fgw7Pyyk+wQQII8vHcrzOOe6LztlWZGMs5xM71sSojs0qvKaQI8w89wFtoqN
1o3aGTDbfaoXl7bPTmnOhefQ7hQj5AxNfK2t7IS6AunFLu/6LZ20ha4lx9gnbUrHRefMk4HGoFqT
O9KRjc3/Acw+n6JJIUct6z2pWq/OAF3w4cdMJb1x4ZjJeajFB+K7HR8UwxSumN98Tr9YO1zHRlDs
IrWzP7dVa5NSYnR6bxNRDSwqFYiKG1jjSjNBluovjSmuf/2E2q9uYteV4w7Oapb3uatqdVqN+YFn
NEi6KWwbkziddPoGNa3P9o3IhqOhIJlFpnIVI1dwlPMJO7kulm3mbqso+KiZQ5fBpmu//PVr+9U1
i3zR5WoxWWI+B5TpGoO3VJFZmPoDxJdwTXZ1Omcnq8GG4M5tcxt1BJHp//HTmqrG+dVxDVc3zE8H
WK/SsVD2iruBTf8xWO5ZLVgPQIx81AjOlwH9MlIazn/9pJoqf+ynbcPS+WsHUiZgs897VBzQtOu5
cTcqJGtiMR+DfqhmYZ88+IXazZ2CRA+zE6h1X/3aORMogwd90GnfOOqHpnn7tJu6OQQAVv+Qw11M
QlnMIuOrAuERPybRvDVmBjTPMd50XkgyLxJbLBKbEJmagXkyRm9Ut08ZnYGs460eHXyTAvYgXTwS
4gcCPxIiqOKCo2ylnmwjB3lrow0XSbpFblfPAkO6o3DMfQ1G0LeOzMIxwqGcA31EY2YgLnWr90Z9
FQUeAL/tHz2fQaPlo1aFdf61gXgkLF5ZLxyxEGUdsywK0mJd82Norb3mEyp09yOgrFhiPWpnBcPS
KCEGgssyGaYHM2AzwHsEY52PrSgx7lHUo1Cw6OCMZ6PLX1tN/n/ZWmceyjDm7QmaNQ7QbeRhMufG
8z3eXKs0rjYUFQH3e26NTj3rS6KhdG+luqHYyFi2vG3VGdrunJi79Ef+4vvwf4Lv+S/qCDqzf27V
qarGHuvojmt7ZAlyyfzUsfUJb0O2Ug0YmjmG9MYqzrpHpF7TWiF3bt55T65KRFuoFQfDwCGAKfQw
wWeZJWWwHQfQ5t0SOygpFCo+cN9VN5rbA1FOY+QvMRsRtQoywH7etynB1WobPOS69trGTCn0FBdi
smpZ0BdNi3o8NDtvljEHnynWO+3qknnGBE4GCJDl9sEiTRp1ljsWrHdnjk2btKAcDmaYjshXbEYB
kbowLe9brm6rEHFW3perqNOgudfNWhdmdcgn8w+hQP73/fE8FCgEWLOWOZdTLWgJTC8o8h8IAH92
S7JD7AH1N+Q3a1Zo+pXTSr9iBray0sxBkuiJZRMrCwt+BFBvSqxAS7fNRMRSq0FxyLJ2FXbKm21b
M3hB49pNjdd6yr8A5wP4UVtvFSnZOGKjl5ikj1kZSOCdsoh958ElB2Zu18qxnNrtgBRi0TXOE89b
z33H2yDw3DapS1JR2L8YMUORLlqSahgtbNEfqjFuFy7vkJPwVpmXpk+YJyPDykrrYyyJ/SCRd5UV
FRTqwosXtsPrBpPxFFJYI5ZozJmN3Fh4ccFxXOd76XoMvs7uNA0L3qtFMuZirioW7140taiuPHy5
FF+F2A5EMswtvhdc73ijNMOD4Uk/ypjI6pQgZM1f0ODoUOeELvikkvA8u3us6yJadVOU0bDD3xIb
OQn3Hhk9JZcE4Aj6apUZrfrYoAQ00mIuRIxuXuj7KrPUbSE3ZyNKcXqHzRKhQrgQWnod0TLEBDle
piB5ia1yH8XFNrZDHVnpGKBSCTdpW26S0ligiFn1DgR9k4thzMwFhLmWIncQXHabknAXru6cxO/R
e/ICG3qD0r0ENS2LQqteU25XJKjGU9g7yrar8VvU+nTDKGELfgxbib0ufPNildbRVkuxJBdQYRky
1hm4AhZZIpCEHqDPhc7jWgSm59Erg6l9rHW1DFdCKpcUr4NOquPkJSjVhtyYpa22dlK9gnzMXhoK
gtQ9BVOyhMAEIqKWJ7SvH8Nw3k3OYx4V+yk0HvHpLAtFuTG7faJonbHbOBKVSvU0pMwI/e5Lp2fP
gcrnn+LM3FvgAWu813pHhWpRreRWka6yVnkxfFZm8mIfPRMOQB2FAKUi6X3ifnIZmSpdO8fpSZ9P
0R+mqiYrT+OubjT4LZhq5+Vs+GJw28wG7IqFD4FQ6Zn+xTFLdLouy/wLTqB6BtAEuVM6YsXxkVkO
iXHzmh1JmX/AeOy3oN8UWiVQArAIJmX5kjHPfFr1XngoaBTPXCU7qEPFJBedixNeRNp9R4ITIdLy
CYwpjjV+VLv80pTt2av1rwJtcTntyhFGRoTFDi4usTRNlcXzyenfEgt8YuNTdDe4TcvjNDQTb4JT
zeKOFsMoDUth+lolHd7vxLsJtwzIVxheEo+wlNQx5raR2jMnh4CfsNRnCrPgpoKQNHahvgwEWSIC
d6Sim2KlShsPOVVd5p97hdAYiTLpaty8hZ58AXHM544jTu3Th5QQcpKQaNRQ2r4hfmF4EaviqVBI
eXAwMdH9KKEj2Moq53Qg4nCjDE26aMe5z7kRN9dI/IpuY2wx0RnxM1/dvr77Up7LUEdjx81c5Ayc
SrN5dbzsSWmKR2E08SIjMRBpF3QlJKpljdmznpxXHCzY3TJcf/gQWSMn6Yhnkryu3XbrNmGCGMnM
yGSKb37EtM1r5v3IoonWIgto3U9By2hj3QxmuNbC+OyUrKRxZSPbbGDAFX6zKWixLRuhLptOhkw7
prPsWsOglATA0vevhTdaM/R6IE8nTEsatBtyEMWorAGvRTPhjd+U6Ct3OdrRuI8XluchD/aeBo29
Gubya11Ua3MguKohF2/2pFaYl+w6XYsygvIWjvkiLIiYKVA8q3DwVDJT59SRiJXbemZNxrXwzC/E
iepF2lLgsW9GHXEAsLEKI3iHmNklwXtqMsBJS8S6VFOvTZGSHJYU8aKwegkdfFMV791PIzLVyAQa
feUibFqmjpZDGpoTIIMIA6msee0QUKUsL+iJXMA1A+pHJ8FZ6i1EzzGSLnrrOR9xTAvRcisJ9s7f
eg+JAePcZZ8RuWGEVz+4IkxI6GfOVNRY4HC8tVYMuPpCfXP/3n6MggWislU9ectxSKyZ4VEa9JpF
mgcBFyWxkk7QvxGqp8NvR1/bxQqtA3Q25CNNrwr0NahD4SbzyCUd+PcM4NDYiA+kDkxREoHBa9Te
csT0i1K1lnppakvVBHzEGkcvQmWW6Lr7ofI+gN8M88nNudWC5BIWjRy0ABIog1diSqTSCRt1/6VR
cpWt86oHmnVVqqc4Up/Tnik05lFlpiuTN8eMTN1apekXkStr0FPEEsbx2u7cYWkVoE8gtnwPYwxc
7XjLGvvU90oM8BRknFIMV2AZDw2ywy4jaxGAzzy3lNdx1MztIN0WfdHRb00FWh1GLGwDyaJ1zJMo
9nqTbU1p9FE4udbmykeWtEbkWcsDIPx3+WBNsvOepx3QCeuJcnVCDYwMEo9USjafzIgb0pgBMSjI
u8byX2rL+x/vD4GN7jKNkYAgXCEBTbIzOuIMxoxYoDtW4Y5Wskvq74acwHGARUDs6LSL0yiek0yj
yfey3bmNzqyROQzOYib93j5wCUZLkuYYSruaKLNL5abRKmNosYt8nZ2jZ9YTOmE5E7G2bnGkFxYE
k8yAaqvjjwXFGEu/vUhfucTZdk1hoNylx94GVCMWmpJSScVChbiA2XBV1oSFBgq08io69VOKANjN
vltacnBChp6cPaYxOPn+cKBMGuaeE5IiV79mtXgBrLVP2/x7BfeB2cZCc/Wb29pfTZhWHD87UCwg
8L7rSXDSG3Wu6ZDGcxQV8xgTKVUGiACbfb19JajrOzXUnqkFZYoZLmJ1YuujGeaqxawaiT1kUM9i
2vAsU8SUr/DSr5z7xp0FTG/XG2227Jyan2praQqsn9tVz8xthxGRMcz6HmHTSrivrQ/+EiPs5Y7Q
aiSJX/BBk2C1D1JuUSXKo8U9puv+kPWJslMjcaTu9le+9BxOQMbMpLfWNGnKXaUKTPmYQyElV/k5
Fs17LU2d90/3/tX9WokmaNDR6FNnG0Ebru8JS/cMmvtXrtnijSztdBmG+Csr72zrEJcwuH/T8xQB
hx1uyRH5EsR0fxgTX1ASrTPZ0FBj8RF3/pkD08ZMiBKF6PCgN8Er/fxoPULCmVoVJf7A7oaDlBjV
Fn3FSH8nYN48j7qmnXMTbOOUIi7Kw//L3nksSY5kWfZXWmaPFHCy6I1x5jw82AYSFJwrmH59H1XP
Ks/KqSG97w0EMOZuBqb63r3nim3H0G3rOgLgSO3tSbr56a7zWdcwRR4C12i2UTLAFmksJmyZB0ty
/MysjeEReXCg2+/8uGE86B0crpv7WYmoYn6eXuS/kRVzvfSMX8sE0bTv+QLCRpbVAoJOZMXghiHm
JWB62Qd4/hdwy/vO/02am/2gSn96kkgW3Lb18eS4lTiFjWtt9JRbTny2lfkrjT9xbu0KL4X6c1ns
vMIpwMqCMkqV8HSZy6iiD51Zfu2kZFwL7AtXc44YvvjtAqjCBn/2UdRs8v6elDtnOyflsrFNM91n
wnzO7ZAa28yLAgCkEym1UcPd1U+JVB65HmLnJWo5s7btQkDUWGOSFhbAVp9ekm8/kgKacXtmCJdn
7Td4Ay9eX5/y1Q22IMJPpN1+q3z80Nlkn1Xe783ObuUIJqwiHWkKgfilvj2fAuqpAnkpMyh1xCyS
JNZO1TF9ae+r9DBZVA96UbV7D5CV268g6czQo4xAORqRzLTNa7M8Lx7n+KjKinOTRnyt5UkE/c/Y
pyKAAB0kt0IpThQq/Hz4FIctSEsqHJ7ZfLRGCRAJfTG/4Iy81Y53JeAfoDXQuRwGTdTcayLRA0V9
4p/yDfG4TOdmuI6IFfd696RcaaDpia0f518FOwJsQP3RNrmV5VQGZ695yCNCKnFyYFSJ52fp0kiK
pbLkFs694YRPJj1GwnEZTdOtfDYy2nNLRFVC8KsEOVUM6IlfsjF7MmJqvfqoK5Z0X1nmBFyC0cmM
fJut36q57qYIM1UhpOg5eKSToMOn4kj/wSQeMvxQ5u7AYcFzzNo6DigANRDf+FNE5DKlVpWYoPKe
+t79UbbUhiKoBRSSfmU0+Gr3JZ2g365pdNA/aZYD0MJ9rwqVa8I56tUQjtSnNcU3xrYNA58pvQWV
quOqHrA/mJU6wPezKF4wENznDdX5qWEuV2G32ZCkApJAYtJLKusOpMGpptiAItABOcsBv1kE+1UX
t2uKcVS2Sc6DvWYWVHgMHyZBU4z2qZIV44U539sLheEGzszJEqWg6FRQNqq88yhmDOtr/jVxqcJY
xm2yKEr0eXMpK/cZ8mZxoHzP7TgNrt1sAeEzEJrlU0hiWDbsBrcWpyhG4DlkIP0kJy0cXaZf9dhU
Oy9vikM5M1OQ0UL8xHpWTf2E1gOzgnbf1fFFJMX3OSmmcwG3bFOG8ndlvgp1AHsphTUjKkhxj9dN
HzM9rvkjBXUzqzef5jY4Vg7VOegJsC68LKcuRMmCA4/6BSkbxVX3ZEpEkpRX2M1z+CEr7ftSek9D
zGHLAGooK/Aa7chwBx2WPsakW8+Yt5yDFRMen029vTfH7mkY0GilDbo8yZV27O8cLpUbMwNjE68e
1TDLvtq2a+wo2Jski9l2Fm2XCXS8OVBXM9rzWtAaN4EJcpEZfsRxfKequHFxE936nE7JJ7PipF58
29iV+ESjaVB1NEbByRSe/dhLdyvnM99w+NW1Rb9dM+ANFkr5lh7fKXcpkEZgkAyuKaigoY8YlDIR
rk6wu6I23s/Zc+ED0OvgawfDLnbXMxP+WzSjUjY5URCyMkpcmOYM7hofbWE8JNGpgnDRdKfetLsd
ZNHCnY/AepoznYJPmSuezGE+NVSkLBuYFUVspGVMO45WnbI/PvqiYjCWQH2b/S+9VdLoKNdXXwYn
qwq+TaHxoxcqT9mCwG0zguvgSVgMC7M8oxRFbGzP/AYXDzJxMDXZunwNvNmATlScJ6e8FZXFvKYm
gjAqJwxG/kBEun3yhI23qSbHMaMVXwKizZ7GBtJLWWU3GeX+Ji57yAhmciXt4Ls1lp9FwmQxCxWA
FEtGXnI8Bma9i005cS/yPluxhME8dPdG5HZHSrb5tZJ5tDPwNblinBgJF7iYVoYpvnjKXOqZm2wk
kaBa94i5fsXS7khojju5p86cbmKFRdeLxOzG6i/bfURZE8fZxRia8Np3OOIdI3nu+Q8wjCJTCFyu
IdOCqneQRFTLots5XJcIFDdN0BPOWqlsX5OQI7ajNH6wHEKgizGsqC7C0YlpyErkafTqgr1JsQDU
JuLHejaP/ox7fzUc6yKKAgMxd0zr0noJ+EK1phfIleiYcu/ev3v3Y4CszHFBtwpl3n9/QoJXpea/
7JOcOmHfhIc8cV6SEds0edHdDNLZhs5jKxbGSJYo/UlKpkyNh/PI7ci7mhF/qOGujYkqNy/vCy+C
UkQs5gLwo6uveKH+Jy3m1/8PDMAB9UNL6P8sSnhpRpH+x+5b0Yhv/6JMeHvjn8qEiMgYF0+/F0aO
57m+6nD9CQOwTPcPVNehQ93ZDWz/r5kx3h9Y9BGAo0aitx2oLv+g/t5//i/X/oPrNr4knyQZLWj4
70gTaMP+rfNjRogiGOlZWCkim+7s38r8kTnUIo4745oTJAnRmYOvZr6zHdEBqvv4eUB5tzGG4TOy
P7IP1/iSL8NnWRmP5RoH27wDjJPPPe0hbJj2RBq8RQlvv5ZMP8JkfkwgjAeZ5EpLrFYfqgREzF1O
LXcGuuxDkxIWZ+XhcYkAto7MmNqmeh788bMjIfkzTNr0Y32fLjVVv/DRcopmY+JkOzs9A3HEmFta
S1/MPngBbPCaS3k/49MMWzKwS3c8jNV6dWtQxfGiLOw3D1zspkph1SlPi2kXz40gXCuXyVbSQDeY
95jDM10gIqdVIacdodgIr9n2ebkv7cW7cZltaVjtqOegpTbq3wQ+HU2XOWND6Xzay2F8hBOnKnwD
tgWYTHHzG7Q6cPkyazfCdV9HUG3zWHw0gsTZ1A7f2YuDDZWYJ9nQzmEMQLk2sX9Iy8UJiE6y6Ozn
rkRF5XsvED6xYbZKzTxGu7A3vgok6G1XfxO7aaJqN0B4t/K+39oOEXxFQwjs0r9aJvIqc97RhlCO
iinf+tnMTcm/M4KAedTy0cynu6mBHQCoGD0qX7fgVxgM7q1WPT22pUEmuB3XtMzTU2Ge/bx9FvUC
OdsOCWYobpJq2TacmekYdvatWxl6GmsmuR8WP5vysUi8By8ZX9yRHHM+41Aof+yYZf0O+//Odkgw
SKakAKpr3McFsMnMW773VXEzUuQQoOSyAw7CMntu/R8mCsy5LeeL4EdY22Z5Xhc16ZiKffQ9ZCZv
tL0JLjzGPiYf8cJu7Zj+xpxNZ4/BIWjDLjhbLnkbBkTK3gLrkJbp6+jM4SntxV3R2u21xdPShLjH
03I8WdIrDlOAmNcbwCuzMyG8FBzKufWpQouy8x0KqUlY3Hw07QeL0p+7PA1AY07ekN47qtvkBLG/
Taf6cxW2n4u0WJnEfnSD4lNbtOW2mNxpYwfEd9f1j3XCWYwguSoOYYFypHNJhAcOO27W5dCK5qWZ
/WdZhaQSuJSW2/nSM74Y/IoA7yR+9L3h3q7vAwzbO+7czzIgdh2ipyejYuM5/bg3oV84DZwkSK9b
RzgABv65GPzM3TU1X7EKUf7A9Kg5oef1cxRS9rWsPabeX2PBqKwIYWfIsssIXaNEQ6uGbqG/h1e/
taT7pXMQf4uUwVcdpPWuhU5NJtNTKSZAB6bBEMd0fnZTT6F4JS2iB+7gifrQ40m4OJktyQnghq/X
3h8zOgsqKmUlMub0YnTJl9Nrg1pTF2NmY+HnP5/MyX3ssE8yL3Tf1w3ZertqBKf/9txfPq4CgOm2
Jj0BtOSXZRZQncmE0ltgnwQCnyyHVm8rFMkS++ydKgg2gEZpFg+4mcMx+xGYPry6ERHkCVjRAS4c
LaU63ZJCihAmbxizM80GWxQ14pLQKnhbm532cV3psr0/pF8Bz+4+W7Lg8P76TL1Jv2zlXrKTHrUi
o4GYbocQ01tHHisZ2MeeHgkqJvWYqRb6JXpRJzF8evP4/sj7q8j65l0Z1CIubgx61DvfPknoz9MP
kDPznEQTQvieo9ubmpdh9OJDUWfuh7kyyJc6tjMQEWD+QUm/cExC58vcvMZytDZRl4XHrgm6R2uI
4bxRzUdGMB3HTuTXeWo+QE7p70ab4rJv1fe+AvSPgo5J39bZGSdsPdkbaoPy24LbMSt2kY3AadMa
eOPoVnlLl9/LKnZvyzp9qDKj2dcTHbw4kEQHyDK8MJHvTnbSvA6hMeNvNLFctyOt2zbYl1m+FymM
ePl5sSKcpnRkL7H83NNCID7ji3RCptNGL4/Lkov7phjOBXqvSyuHb9Qgg5OBFv9Urc13d6GDIrwu
PaWAwF+zKEZjFRQnkWE+aw1yy4ww+dKt4686HYdnX3F47AlPWjghHUdyKusxu8imxpm0GHSeRYMn
s9hXa/oMuxd6+OBjYEj9fE8r7vMkUgjfSRfSC+GGO0BHT8EpLz2Qkaeeows+HoAxgNvDxaohfK31
2O3iRCBhoqm15UqymRJ6GS7d0aNvx1edD56rCEdyMjscXOq8Cym3OFN0XvDCVScd+qwXMosfpgmE
tY6lfgv2FkJHP6miYDshCneHgTMyCIgAK/OLvyh0Z6HS2OWY+TvQANTLVC6WXsSg4i+5zrh8315b
0z6iZDumS2PLrb307UUvqBOEpDdwhBL6pfI6F9VZVLmKrSpv6twHXejUa/qx981Ath8NlddoBnyG
oxIeVx3nuBLsmDFWwLVE1mOmUh/1s65Kgsxsyu2VyFQ8JDWbtl6zM+UtokLVwrOcEDCpWkUC1RI9
5dH3n8L9mo08y6jA1pmUKqJSqoXOcrD+uYkNChFbQrJlhaWNeodKeXhb1SV1vW3MoOnyov3h6rBM
H1ivCvvkiORnAFoIUaNU+ZqzDLciDVSlY4YLkJPCqfer1OmpOp+d/q1/7FRwp9rLKVGe/MLtafpn
hLjey7r2/Leoemopv7zVbPY6p1tnkeuFPhDeN/Wa7GgtinYhpVrtdx18oRcq9vOiH2urgNELldbk
UPndq973rk491asW44aSQv/wOa4JXQ4Csz2b2fchAdsWq9zUQiWo6l/0PRhDqKTVUWWuvj+mf+8E
0cnRI6RVl8TfFzrR4n1Tr+nHpP+la8iADcVMO1H/pvpw02uFKp8XcRhu9VH2vng/Bt8PRKyXZ5MT
6zgZKos2oT9XqHja9zySUsURe5qSqB+cM8JtS1JuZwVofNt3b+eozsPVq5APuLQV6+59x/091v19
HzojPYw5GE9630yZGQAK0su3dS9vfwQ56Au9Y953kd5jf3ssqKNp2wFC2r6frW/xHnrf6bNZP2Mb
aQyNwvxITvU/Tt5eRRPr7QGsuFIkB9WZYR/FDZVjrU8ZfSqlDvGteu39MStB8jDY7nHRmckxmn+a
u14wgGWxCB/RnTT93NsL1GNNAuVs8kbCa0yuh7q3Fvxz7W+PGX2X7DC+uCiDVNZcxszhEKjYZ7BF
/TUiCdrWF46JmY5eg2Jg7SXJ0XoXEujI+a/uYnqz0lnTehudo38aIGbpU1Cfko3OqU4SiyulR3r1
WBBj3etE67fr7H2knGZ63UHUtwFLEBN+pHpCKhzbUjHZby2iambIp1/Ykqdd51hB9I6usatiVK2Q
oupFrOPX+y7m4B0LZiAqjibyXN6t9/RftoFGYQkvTQae9ZJSgP3XABdTP0hZF/C1yA8oLP7cw56K
ctGbek0v9HVbPxajv43rLgJq/4/LZUll/M90l7dVAmK+1FGS5tuCjmik4gR17Lm/Fk11egtIX/4S
oG4nPQEdMwGZi8X46KRX9dt0Gvz7Ju6ZYEWaZHyf2jZNv8cU74+J+l6Txb1Ir70v/t1jtWEwxHx/
DR5ffpp/9xELc5U9fLvf+mNK/T5yQbF1OdnxL2/7d+/922NFSr6KHOgKZOp/1c+SSPwtmLEQ6a1m
oRkxEMhp9eKnNavbUW1x+rgJNyC9mAZ+7vfH5lydbLZpHMyedu4yl9fKGKuj46t9od+RrBmr+i36
zf/uY/QTf3lPtAZ7L3dutfryae98slLil/Wr3j7u7bVTC2kH3bF5tRySifTzeuGr//ft2YmEU6rL
0clwWy4Tw8zx1VL8k9zduvk8+O2K2KOp+9NkkQfpgzuEnAruhlzmo1TnKNyn9vKW1dw6KrUSFxTI
tBedwwwMpwPdoMYLqc8/g1Hgc0+KxV5nba7EQhzCdiZ+h25rTGdu01dZXN9WI+7fQuk1jfY9KRvk
Fnk4ejuPKovLBdja9xzdtxhzvd0Kh0MoXMUTDmo8pM74s4JYv9d50jqMXueX680/ubn1axhQo1yZ
4O1cdeWZzKTmZ4sv+rvoh/QX0oskt3zcmOVRRN7SngY1GNBB05m6NUI1SkED0hXWJFmDGwNTPZXq
ZObklo1LjYyDxHt8DAqeqompem0QVXoZORCVOMErzS8edlG8qwgUdHi9XiNpaudmw3gS6tKr41f1
Wg/FVdV1T29RsurSXujM+jfIqdqe3ZKiEjQLl+QWAMnq+gCoo4XQ6rn7JIk/iwnt6ZZcVu6I6nLz
tmZ6yQU13Vw50trnajQEXqi/6LWOL3bI5XiXdx7iKvsuVvfZd4SuP6bjro4xhLdqUFEhx6PLogZm
DXN5QJOpITfhGFe7fGAaN6fGIaUCeJTlnJgELXI2rkby2HkNWSD6UqpiRD1Zcz19S24VNoeFG9+6
KJFn6RHeaVLPWunisKqxxrVtrsd6zN/y7nU4q85qZR9xX9Cr+kFzSg1MOLSONJv5fVGFeXCUQ4Bp
lC+nF5rtLJI62Qr6PxQpvP6wGMaT/rRJDSn02vsiUUN/eF6fRuJ79/ozSn3v0qv+glpm6wL/BCuC
A99lMnaNp2Q8pU6389QYXC86fajRvnHycjmZ5MQhclbPGo1DLqzovmnAsT7awqgiOkxvezpFLBXO
yM51vtmTfa2rhBavPvj0AgQmvJOqTn5T7MOyQ5mTj0aMJusuO3eKbBzRA7qYYBqY7P9zu6LyrlnI
mmysic8NuOoK5QJSf4ae8I6zLOOf8+of0ItBIEekgWALni568397LO/p1M3A1ucbOsnmoZuq+X6M
exeh2Z5xDYUieL4R1J2DrOhSCt94mUKZk6EWBwcEdj7OnqY+BnVFTI+sFFlMZvveDOWjVT2vZh2c
3Aiicdu9tIMMr/nSfJBuHCOwBCcuHP+LbZGfOHfptm8kXJzRam5lcmrj8I7hdg6q03Sui4WWM4dv
CAF2P+MS3WeWuy1D5zGimvsxzNziXEwtDvEpeEbBoKowAp6xCZa9oFC5oNA49bF8KmKIj90QwCWb
p9vk+PFpJnLMaGbvkCXmgoOHfMyA6cc65N3JD1JiOmcHf9MyOGd3KO/rmPxLYu3qo7tyRPudP57F
OJ6ihL5z0nm4sAN5ywntpRS8fpqhUWN3mlfirmYkJga9ONszSYSw5wcqW921zx1A/2ptLLpfg1OR
j9INIO1SPcgFTl0YCxZY6pxb2Vrrthuh3dYelJA6QSlixIQ8e6Wb3ZdlReGT2Thq9a0sMYzDHWhO
eZmSMdH393IKHriczR9QpoSwDyHSgv2Fb16bNAcJB4OUT0ommXOUQZKBLrDZoXRbDiuSmZsdKupG
O047x7URgDRZszPC8M4BG3oIOoSvKbUZF7A/pcInrzU+lJEjjmEAPl9QSK2c8YeXkUIW2fOeUiuq
K4nxDQUD+XNptXOWaO/G089GBQytFk3AuSVZ1fng1Xjx45acRALSXhfTpmWVgzlZxtDDSSXDfT6O
XxsX+8dYwzftqayvufndHyji1tPPNomJpZUmFf7oJBekuo4/3tWDiyfZUdRZx6QSXObPna96dp1i
VgwOQeXeYj4NLjfLuS530qxt4nLIGwq5U2xVAOQkErIXIg/BBEGPS7d6R8+gPW0QUR54NBJJQHQO
BYFyt2RV+k+G/gfafIh5pL1uq4XG65z9nOD0IgojBJN/w8h/mVaCVoxx3ta0lLQEOvsQVA2eBSOn
1MQfpsGK+HK10vvFaFfGsgH2MKcJcR7QzMjC7pfw1HgTQcSmYIK5CbnVjsXAzR7RIK1iU1CBqI6Z
Iwg4rq1jjFZ05zQoF+KMeJtuiHbIFOZtPYQPxG1cI2B6cEnEySzb6lwU3fd2oVnSWM6fHI7/sRT/
Py3Fzv8d5f0x6xPSTP61c+fpN/3DU+z9Ybs+DzGCILMytDAO/9m5C50//ADBMHmm+IO9yKGp96en
2In+wDMMm8w0Hd+3LRMyyp+dO8f/g0+jLIjHKrRtLub/nc6drf/Kv3q2+PsOzUHf4d8wzb8jlULC
3JpmTayTkN0Trr5u4xaEkwY3T2QI0ZIcafPIzaSjUy8DCLXg3ibr6FfeP/IaVqXZ5AbgnGH9NVS4
LXtBYKvGT03bF6epsPcRxbBL1RqvQ5/t18l4ldbY00ACF0bfqnTKZQuLFx8XMBULDhNK82QML3TR
Xnz7VYaE1w/csRG135WWP+6D9L5AmdR/auPlcxy05oFGJ7fzZPk6D4/ZR0R0FtcIwlom1Md2+zUf
ku+LKpZVaAmT1n/ObB/aOBGFoe/gLD6vv7OBNJzAjw/JUBcYvwKiMmFsbbPC5pZlJs2WeAdUX7X/
gLzMvgyN65xC0AKFp4r3LnghIi/Ds3RRt5B1mMJMlesuWulR1vXvAJ4u4wv/oesjrjuRNe/WsfuW
KxLjVOSE+n4so5+OF31wsgngb/S6gMXZ6PSAUo0N2X3PWUyZPFGDWQwVfBmC14wcs7AH8KKvCNhs
Ri5qrjDCbZPiorLNeiWxtEgzvFHUs5boQhxcuoPgBMzDmBNgqNlRSG5XRcb/b6sgxp7D/jVOu88N
RgS3rK8Yx34jHmtvbeZfy46vXeG6uNh0Vb3GzR7tcei3Xgx6dvIMXD8IcEgDTE7OmmQPlSl+cmMf
qbJSByQOMfq4EjL8cUVV067Wzu6QfaCCZWg+x3ghJFEXbuFbpzB/ghNL1Gw0H7owdR+mtY/PYYbb
iM6TwED0uCro62ig85IOsue2fm1XfqkoWQYIFPRoLTe5Ttliwx0GDdovIWmRi8H7JuK/op2brhMH
jfV1jHFV6LFaNdgfiS9PD76q4GRowM+Lf8oCdj8xiXjElKI5L395c/RhTsmYSpqfMjS+p5RkDrNd
zHszXhHUuQhfGLwP7RYOBzacsL71asZiW3VzUNPIEJV8Jge6R3wtLMz0kDHSMcSe4FdV1bxzTEQu
5OCcCTe/Fj0Ku6kvrW3jVy+tzCFdWOv3ZeHGrSci0TjdMDoVRygG08VbXPKJ7JxbmKrA6kVfLbCj
DTSpeuYHmZEQ987CPq2mt0ItXKxx1QwhUk8tlvJL1kdfXJO0qh4zllDJGeJHEYZHCv10jvtaIFqj
aVQBzUDbbpI2jeEUNfd40YdsNmDHaxAPu4QilEH1qa9MFMPlnlk4fCCc4vilcf7MsUd9nfm1XsRG
ec5WCdddjez17JLhoCSNG6taswOcQcU5NfA3oZ0/RW2wc9QPY1REdlf9a5GLU96DITNxLe3hgCAO
0nqXKgFmW1NpbbJkuDbm8NST9H6E/3sP1gxReuHdd51nHP2o3Blt/hh0PTwZL8UhRcOWbuSMqho1
ke0ifxKlPIsmOojEFOfVHx/SnPAuunvIUalJb9YZJlE59/t+MIiUHo2eAorbbXVmCZo/59BP5kOH
nnCT+QlgqDElmVfpcjLvhbS0+TA1I1UWE980bOxj3NFTSOf0W5gOWCN4kS4/0NmmJJ91W/kT1fVy
IcZ8ocVE3un8DC4dy8uIucsS27qTw8UJwvs2CfhpoSQVTV6dMTtth4WyvqUOlM6wUNnhOt+MY3sh
Wis5BgbwB6P+xvS3Ooyr9ZjMCBBGLgXbnrjvFVfkoW2CdTeMtsex1D15FlcaI2AvwTEKLtQEmq1t
5+tzGYY3n+EQGm5DHsUZAHj/6AJBuKf9Qyc2kFcrh660uIdw6YOLbJMPvdJslFQNEeHOAVcEtMrz
alFZcdEWD+wMr/hJlFey9/2EGMZ5ba5iKLNd55uHdC3O+ka09O4dpqZ2t4LEui1L8VIXcXyMh+IJ
SEB/v1hm89xHEdE+ff9x7Qm+rLrhi95KyJA9BA7iE0d8mmvburOtwb1HJdlTozaSI0UfQgNQ5m3r
GHh8AZR4l0Qm/cHCcm9WZ/8SU3qp+qZ/KsLb7LqAvUMhv9lpc5/2hTItqdnM3CMk7CIHwzoAoHEV
19Vsl1tdCRifhbgboUwfammPSoLYIvx3MoVlsxjwunPebRPGi+FqE1aVT0RmFYKjbgHJDjF6Ppil
wfwOX9hWNn4AgsofDtFgok9knPyYpN9dWNVXqJHlYe1ba58u42MvZcglv8s47NZ1g00Piv+SfG9j
As2QSDLvtcKz5zXBxWY0evERqPWYt49BPze7eik+DcI1bx4VWRzMtXMDLz0BRcMKCzogg7APhigu
qRQPCSRae8g/+muJbdIZlt3sxeOFe3oHGpwua9Sln3wMqrdkBFvXZjE48Hb2CVIO7YtoRAjPMBIv
OBvJxRseoHM8pFFDwisNdMrHeMypcSL1IUkcxuvP2uEuIii277oivM6ZO54txO/ZbJmnmREZ14mx
wQpieafSQMpu1Ul5Z/JZO/0EP2GtpK5HLkpYprLiEdnfI2Wg6aV2av/YDMnzaMQC7aVY7/2oru/a
nq3MzJ/JGskOFCg+JIlzNgwHRH8Rfx08hvbZVLR3CJKmKS9eJgeNYuAiA1jkuLMWS1yYt4lv/Xos
zdm4pHKo9s5QxsfcRapCNtuIpaOLqbfmV5QRRE5Orb88z85wDgLjMZ+b6MmdsVLjZeuvA3CjhCAW
vH6bJaDLjG45xGfcM4yzotMcCkQrY0VKPYaecC2/GWP0jE6XCanfb0dv6m5JGKy3ur1R30M56sX2
ZQyWu0BMKh81cg9N4pLxNsyHrHgYFyc5h+6U7PuJF0mfcVkbz19GGSaPlqiPtd1Fe09AEW85ZOPJ
eWEXYcjyb4xOxbOxtvLgW8ZnpOTVjl569VolLqiU/Jjg6L2Bt6RasQzyavYvNFIM5sxzee/Gqblb
K6u52oP7Ar8UP0fVGw+puaZ3hs+lNfy61knyyCACll+Bvgs+F5EL+bqB0ozT0gjG18mljjAqHbc1
ZOPrGBYe10ySW6TsJJI1UqPDpnutrM8oEvpTMrN7GheBWB/cWY2HsJRsygxRjrvsSif3T7knXwQR
cDdRZMVRmI39KbOPoTP610jImhIAErFWoD+KbG6+o6hueS7v4noyLu1gY51IIzwUsgB11vEvOEba
HtGjOzdsb+ABl+hmLiZJMp4gopbja4s1f92nfvKtZzLykOVzvY/61jvlCeqTgXjMI2G/Dc6KKnxa
pv4hyteniabTB0Kxlj1kk/GuQAZ0SQ95b5RXcqTyg93mwWvv2F+59G2cNhOv2UIwZIJoFm2c8cgo
rNrLJSG3lgDZW9BVP4jfMraOgZJD5qP3uTh4RfLVLmACpAwR9+tgpniCiXaxuEM+rKPzHK1M5rng
B3ujGZRlMfUPlEXFkXFzfzSGQPH/EveSLB7uHFf0J6wZRP4Ujr21h9V6QacvdkU9xE9LIz6JIUX5
lwTtq2kv/GOTm/70JrIrpjZ87SWhCVWxNZagf61zxFeYCbiqd7L9MuQo2GrLSK4wNWwqRz4T86n5
HlQ91bzVmTZ+U3uHeujwVW/D1kq/o2d88FDuZysXereB3xJDFUZINQ6bMfQD7h4t9h3BRCf3x49p
hRwudqhreB70dKjZR7oV5P6B89jE5iDvsvHXgP9yu84BgyeK5I4oGBBPPkcHv6th4KCoKwbJcf9p
JYgakETCVG40psOkIgu9agW6JzDn5ql/BYhb7JKqLpngBeHntIphMWH/W9cJ4gUpswXGoA29hvJY
QK28b6L8G58SEzHoY7wIGu8bESD2g5OSPZJFMwzyZd7LeLE+CwX2kMlzsiBNlFNdI2tPqSmZ5nC2
LH73PAGrLoL1sVT4O6MeEgy0FJzM1sG0nAb00Uvxe3Ga9IVcFMCl+KLrHrpS5TA4NGOwl5z+Zymd
u9CiOFRhGWakRrV2zuLHqYyfxtTzOHOM3zWtmbNvnEeE9kk+qrjZAjGVoDvOgYZHRhj2tkrAPIZr
S41zMO5sY73l3D4HLvYPASx7hBDpuqsbjnyKut0O4/khMylLMvp6oAvPzAj8wwYo+pmbBNXoEaU/
KcLf01lahyH3gw3ia5RjyRAcs4miLa2w5m4pSaQYxYc5wpLC8Jf4namNmAUnt7bDyyNsu+GTJacE
7oFB8slB5/xG5jkeO1yqkPXqHMjKzHijtYbnPl9abDQpMo9cRLifqciJOI8vtQOTO0gA5RqMMHZ+
TLxuFY738RdKEDM2ZRU+TBFjMyy4e3FUO2exBk/ZYIjTslDwSqYMlJTfGqSKFuUNJJ70MLhzZ7L3
w9gguEuDzzCvQT8E5Wsdmw+GO3EsptUtRabB/imOrsw3acRey9uc74Y/adfM5Jp7BRKNAFPEhbBw
smEmTvWZW/6MZjOSbkoNVvIjUzI2MJc+GQEHZm4hbsd2goL1F0TF7jrZBf997X/riYTGazt1YE2F
eTFQt23mcI7OFmLVhADkTY8s+KlY2i+0DknjbLOEUR82fqtxS5VVOu8njPKnCt9xXuTOaY09Zxe2
03LykKttiNV9zFK0Ny2R1AfLD5HcyfCHWKPm6tFKIDTUvsaesnR3xXwL4vkBX89+DiRgB/JbUccW
H4zq2XPG9AWuS3aH+/jRNBJ5IY372egJKAwxE2IONNy7pZpucE4WXPjBrUn96CH1ugb5I5ahDi8j
QuCrEfw0SVe62kWCYyRHKljR2TKbl3kcHADEPBVjShj9MjkDI8rOoT0z7baT65AY/mEdnPiDi6Q6
DaJmv8j2q6joPuTWY90HKayGDVWc7rCk9v0wxQu/U1+TO2Pm5Pz01SEiGWwXqjtuEFs+V8xqOQkU
PNsyGZ+WYODonXPzlITZEdvPgE0vQNTaQ7CrXfs6NaEgndfZWRQub004fFhpjxCPAv/eL6NhR1OK
tprpZfsaO9JBOOVpCCKAH17+lVs1pj70Z5f/Yu/Mmhs3ti39Vzr6HSeQCSABPPQLCU4iKYpUaSi9
IKQaMM8zfv39IN8T1y6fdkW/dzhCLg9lgwSQuXPvtb6lusEj67Q7hI3pxZwCD8JUT0GYd7tkwhWv
lmDOWgeAqZ5SDcBcQeWCFng7ugZS6cZGqJCEz6pOKWtIcvUk3/eWLWBVfgxJMF5HdJHrue+/C3KI
wqIzd3FCTtpQWWiwzB/wO35Y6Sh3mci+AfEmeBueqVvG6sxhGNmxWgJYaiWfDfOA5Mp9km7+ngy+
syeok+JVlLizO1oqqjq3uYEQnswWHIF5ieiiK99D0TzyTbyaDa3qIiLDIgqv+bwvGrYfWgnpa9je
VzKfXvwAWTvvnOFNBAfcMMkd3CKYDpodn/q+exb0PnCJu2wHYXGxeMWPmjZgpK9Fvplbx7kWADUa
Vx4C+Orf+OHNZUJzvbQfw9iAFkE8LVmxqKVqnvieSRVIcW+kXLpEUSOZH5MeE9B2UlqzS0y+0QlO
ESr7+quyEZeGiYlY3wAMYgMZzrXoEeOrs55qzd91r8x4eo7v3XZADOrx9xAkFhDytLzcIibAtThs
g8SiP9iCLG9bJmuYXvah7Nt1RnPF87OZwQ6mHI/bRKCGouHXi/dqzorNg7THl36ArG6PxcKfxVzX
zTpGqmG67wbHfGDptx7STOFUwnnjqa68wilyjkq3YbNoDhUZvtGqLqOvMuwPHKjSN1zCG9PWiJ+P
qvCcuUZEpd4klIgwd+YqNPhu6cQ0Y9dchE7/Bbm976nQ/85MFLtdraCV1USTTVoWH/q4vebOTMKa
ZhjrytEybzRoe+guQ+855kMrXJPEkE0NZY0I0fNk3ypQ0rq9xF+XP7KAU78IKk+YcHIrGqwPKCuG
3ZDWLbs/EGDdjayzizlsY0/4llos6umM9bgKzmm+8I/Z0FHgom/P4aLIrLiXiX+KUp04WiffNUaX
fcGCueR8RduuMx+jAe9v1cpjHXWb3rW+gJb2PdQyhCArEhj65Ueo8rfKbrOrhVVy5tSnghJDI8IS
p0es2TXi4pLs3t2RAQn6qsKoGGBU66fgLBeQ0ZQMq1ZhPmwKA8RzwktKXjujpdJeFxpPWFFGH1o/
rC23ehEdBFdACmMk3wis3NW+RWZSnV/qAaZrObNiuaQYp73xxLfc17RJLpYsv46+uU9Get0ZeE32
QeocOB65Y5wt/Ji0Mj4sRpcZtaLlPpROiCedESKEL7rPgWp+mhGEiaIIMekz40mpeFb5JC84EQkc
sHbd0B1pW9crAMJEtyIO5z1+CoYJxGz1FKZm4BWR9pSnvUvZ2YW0bgl3nsOQV677CpachDXrbEcU
TUU0EM9tKGvbuxFSuzh7gXXg0HQuXix6Ixr1hjVAuQEn2OUhxMSR31UW81cZPYQhlUKZQnjv3swM
K0ifG8G2VM3XFiPATgr/2fXjb8mYmLtE04/l1A179vj1wAYABQwrT0KRLcnmlrG4WdOAiCLh0VQj
sE9sK/by8Joh7RXtZosKWfdg2Eeab8/BpDDlhXlJh8AEr5tJprYE2gZO/GTiHJZpioPfGjlkFtrs
IWFhoqCNmw5Z2rqgZ1nU3D49j7929AdXiUmYzdwb63bgw7bZ/DPVnFMSzB7iXwr2ceOUJ+VArCbE
DDFLt7ebtF7Rv/zonPHD1kraxrQPkpKllniyfZ1pQNqws4pAeXbbuOuKbnI9Vj9U5L/Nqpm9eky4
T+l9FzuEbSM4p2aQ6Ftst9oL0zpKk2GvOScnYiIQ3k0MaTNhPxQJXZq+Npk3tMPeGZAxzEXz5ifO
1RaYBfSZ07twm+PEOEQg7jbdu2rAi1LQZuEwHa3dGHtfEx3rsvwW2BRyMwF2ddXnZ2GT1zJ/6Gmm
eXRTALzFYGCG6CMwB0TlDv7zzHiI9UkcROXYqyqKPZM89Qbdz0nxjwwlAs8PC0bbZfPDryxG4YTA
ZSL4Nkizf6VSAQBik1gR2bvBH55tam6shgz/dZ/KrjD4autytFZD2VVvCW7PVafZyaWdaDlU2uxs
HT7bym2RGFh0vOH48WT3Ru9JaNPjXMiVFZso+AMHS5Up7wP4eaeceQcKouclgEP1Bxt/55vO0NXL
tJ9aLGHuzDxxGGeCg4WoHmRK5Oktdq3YGdFHLPGZE2EruAqINHdHmCJl8wBml6aNTE+toTl3RMr0
WNSpzNKWB4HxRvXFoqQdhcbOkXOaLfg9Zl+AnGgAThHN3e5ys3rhSFZ/jRVi/2nstb0Pjsez8LgB
M0NDQ9gZduJ+7PZagtLMzVoiE6yTm5fwvcA/dA/a7Lue1IZqJ2y6MJjYw1Xlgl1TYXVoUDnkY5/f
5+V0Q67PZEDCq+Ps6TEmv6ohYJnJvugz1pMMjAN7mAnpZCAqTmp02KtCezCKe9Gw8Eq4EF1XXGDG
32a9LTfkkiXr+D6rF4cD/EgvVE54bOLwAgVTHZp+fgOr8tHJcuDJ55DEOeaD5Ua0frGDBjOsjOYj
GES67cMzwKFlU++nrR1gcWuaAWFxUwUbhAL11lWhDZBpWMdpkJ5gKxBeRH3gdA3qcBg+k8/ta4Cz
g7A/GAM8hjavedxzTEy1/9OP5p9TYppX9BkdYvPxCj8XgmfCprB0rUw1FQTgsgboM1A1q9bAOL2N
oFDW1hy8hlZA171cjdV4FZNDDIKU76oOrCNWjoc8aYghA+yPqKb1zJz5HaSqe1eWHzwRGTr83i/L
s6nNgN90kZxzl4qCwRIgn7l9GnrE41M3tycjLQ9D64I6djSMbdXsZUX9HLvtTWGKXjsVQ7kMkTCT
ICp0skjzFB4pnfnnqVC0AOZKwBye5LavJ3Wyy9abW/upqUgtIM+33Si9aPZ1JI+GHu/Y63JszO6H
W2TDa6q/FVDVt2gkmv1UQU2qJk3sZwgJLE2Nv68OnRo45uAZTuwXo8q+2PScN77bjC/DEK9H2ESR
H+3mTL4NhQ8KYw6fRF8B4kA2vK9tQg0iTM1vonY26LSyi50Fe8aSK24E7N8azlL02lNWnmFSrCeN
HuysUuKtaJr5tBHmDH4e3sy1iy4iI0J1UxlMCQeH4AUhbxprJOdD8SX2ffajMkcbpe4m8hmY6UJV
KwGfVCb/J5waCnhI8SO3sGQW6vtQQijJStA4RaIRCzFS+lfZpav4xtoJpoxkfjdRFjJL2neFDNYW
WRl6T9pC5pca05vu1kr9beLiIE/YzHDt4XumwvpOy/TpqmAi9g3rFvi8rVkDJrBUtwxDhvo+hX/o
TEc9lN11kgWtqvrOR+W0rZODYvS6NyHL0lKfPTXIXcDsDVxKNh2spiSkpSdha+he3Dp2VqZ8bhp4
Eu1of0G08iTb7lGhq4rKBlSxIrN6IFS215OHsteSh5iyEMCP+xiUvX50TPpyoervLZbVwlDahdmX
Ks8ZKIBT37LJ6nZ0sEONLpnkKI0eIX/N8UGWaLXMpHEeQPI9UGpX3hAaB0cLxD3hOckuKtmrsugZ
hKA8ZXRNasvXH3iHKYAr9i02mnVDKGo1IW0FZ78c6CeQGnXLcp513qDTK7fKewd43zBz6mZjJXPv
oNLq2iPuWY9m9dp9izK93+ezerNcK4JVmOEN7tLHSVp8b5GOFmEsN8BkHI+4yo1T0KIQijH2vEkG
tALV5HL6mZFYZTH8LWuS11pEMEYBiBGewJQi63eOxu1p9sp3SX8cu7PLiCGrO4LFfZ++Q4qcPtHE
pgPeHMVuCIqQsX9coY9jPFKF5lPgQqYpO9aMxDjGNqWXPqEKYiJaxdBJqOQ8hpCoYQVLXWgthw43
qc8T0cZNcMW3xNoe4afSx+o8u7ImEgDg6MwUgPEBNTwPZth+xKUQHvZGcmyhqsyCFboQzXA/uGjJ
SdSL5+mLKnhQyIXGXMWh0kzkj5TwVS+ZGU+GmnomZ7eLjR+Ax04lsPPNiFd446DS5MPQ1HMiEK9z
TEDoIOyrHdiHCaFwNtOhdatn+mvZXWu0z3Yp+rvRsi4Rp1JmLZlxwVy1IVbue2LLJaLD0g6VZhve
OBCSkpHEDEpaCNbRZvCfnNm5jX49MVjX5al0xoNUg8nJGICHqItvcxdzdJgTcMu2I0hKb7H3GdwN
yt3GXWhC3fjeC+WJvoTGZr+PNkDTJn13xbQfncpdAlPgyRRIA4HxVesumsuV3QljbRiR5RVafN9n
4dqVzcy04eLo/pVvcKt8/wGNbkUaQ7vvO9+rB4gwZGTma55fIMJT+wDmg8mV5UwU1eUaBKtkHEb4
yGzcT1Nh72yn+6ElL1XJ5mwTn1cr435OxmjTzYWH5oOZi3Gl9/sqQBT6NofLxtg4Y6R5bqr4v1oP
OWDC13Guh41CuLdq05pBNad6spX1gJy9cdtG5X08zt+1AsKPPg3f+UAWssFO24X1rdDzm3ud52B4
YuC1tZRTnlVr3VuMEKfE6teOyYHW8v1bktkOzc4CBd8MDxyoDgPJasfjc1ZVDUPcwrHXhjcRBeSb
aThyjbFcg/K9a4mvpoQFdBO56aGLFsKRs2HOQVxLxw2aqUmYtLo7uOMzNHqk1uGMG9DHK6psGhkp
EBHIyxz8R7WKM1bXAqaoUJWzWdAvsQ3upa1qACvDTNEtq0tfhK+M/Ihni96KxNWQ2diX1LeulSDD
VjduXZVQZJIjbgXIGISkF4SS+AtJmNjOonU5SXQZUJAFDP610nuSilyFV1jwvuVsR9q07lpj8UtP
1nHRNlG7ppRFzdBvit4HvzfV244nYlfreucZVVd6oT2I3egQlKKIzPRse1hsyJg/4RVtaZo4Hqe9
5ERqz2vjtOcCMNqxyvD6Bi18pVZhpAAmIzh2meOIBCUtjkK1zbaL6gH/s3nfZRibFfOn9Ri7xTrM
m7cu5PAUuigcU4YrvjqMPrqkZGJncTp2zREFaZm/L/80GsazWduXSnOPHLw2tPZWgXiOufIlsatU
dCQGtTVNxDnhcB3b5llntDmH2pei7YdTWsov+h7KDzt5fRYGo4omcfMD8OQ1avSbGxEo7afaRoRJ
7CF+irdVFW6h8fWrICgqrwx6+gN9QGe2FZqXo/lc2VN5njsGAUsJLO3PWV7kcTSfLr0KGYoF7zil
yQifSL5XkZd2lrNtx/5xFBRJgWvqG8IWkBbrKt2ljVWvRRK7m9JE0tQkQb2asma5bbq5EUOkbWiq
zEABurM90BT1oWZ5Uj5ayD5IFmdbK/z87IdNyLxIguek7MqEswJkiPEXgRQBvRecamgrOd6DRplP
ksyihHuyIKG3TkAH28iH92Fi7GyZNGMaZywOvVMc6H17RAlsiBQpt6ZWYecUQGqhSy7MJswathe5
M6EvX/1kfOn8NNkYsalRE2HwVlgqQ7wOajgGuXMOJ3fkdBX6u+WtXZsAvVf9qOebOPYvbW6964Rn
CSvSVvNyaJgqmtm1tS166OKAx9Rhib6qu3slTmGtZ4T31O+jSKB4gSXfJGZSH6UeXLqYzq7jpz/M
aY63pj5+D0vea45qRty7uzTgjGzAGr0qbV8iktoXcvI3sUj3MUOYvqi7dVvka9DZPgpog1QqpaM6
AvCaI/LWTWsXUXF5YQfPsS/K3tMdEeFEaC+IGaMD8ASKb2fy2vqSG/TFePMfpbG0bsJ8j/D12BnO
rkkZKvRjyHsiy0+AABChgiuzwdvc0d57jP2m2qnqqZvzydMne8XOG9Pobc56Mz25mfUUS9qFU9zu
EBR4vU3TiGDUJQ7q3S1kuO8/2km9TkwfyGNHvjNE4gZSnPyHib6IG6kPOF2wCaOq2HRFRVLRetSW
4W0OoSG1KNkrTiN2kT01I5tsfMaDVDmCWV3Q6PvOJZE8Upuc8TKVVj5b70k8EhPKJnEXM/HahLjU
aX/lZ6z8HC95n3wjzV8TqNxlHn/PcW7UQ2AfDcXUyaUIHNmuGvqgJBMlh4Jy8Xmqzk099W9WaA0o
nXRklgdqMZdf9/N6tIpzhYTapCdPh/kxd4ur0ckGCiJuo5oPAPE9AQ9icPhER88h2SZzu+Nxouyq
V8ZUFu+1FsFyg9llsXodtMiFrPkzJinuqBNrBTtV7zTrYJUIN1Umw3WEBIFFAC1XIudtEJI+GSLk
n4X4GY3wThl8fkEKT/tAEUJrdrsoU+JBaJ14oDsnMIzTGDYYCzPam7ErUzTQXydHeACyNvYkmBE1
y/ADUi5H7jBnkxqsr5mIhksqr6N7H7W5fGGf4HPHaoQ5DajVmjt6Kg7cYxs1VRIVw8aEepJiiUkK
7muZ0IsVTcdpyWUhQ3c2r1Iiedv+zWdkeJz1Ot1NY3flKcp2fRt5duOfUq2mOAU2GLcMmpryIepn
tXHqticFBDFoUkcvdrkWWguoecwuLX3ibQ4tM2eb2YSM89aBwjExxWduQfWIMuph8qcKCiqY0iy9
Tco591X+tbVJc1FuvU4syAdtgutNkY+rScU4akIR25bpxADf8DDFoi/1yRyw629NnDKdntaU4Xck
OQIFF0C6p1m79iO8kKB0GXaHCbZsY2stdEJTpdFaFsvJAEfFLiewgMd73MBUsNlTvbRiykMpBI7c
n8keRq6pEz7Dm1fxYJPI2izpuHY2H7KQZOlYWjSXO9bUHsHhurWLj54N/26GlZlqLunwMe1dU+Yv
pOXAXXX9C2qUAlpmOO3pGjR1tk9DMAGfvIZE0c9QLsCrHChNgfbFbS96wzthgDUAxmsxWvOzLcqr
jyzsq10iDRs/Xc+6zNdt1LSbJAd18NpaA51IhQiIyfhzKaCcGd5Kgp7Km5ySBkvIK0jw9zmH5F6Q
QuoFvWIlsLRzU2U//Djut5ykR/1rHc5M5yDW1/XN6qb+WNt1e9CwmNVFT32fzQp2DvfYSMnDcx1z
nyKMIQapj/vCK0gt8awcvLKKrfuw7REx0kdjS+UAlyPL47FbpSOPZdamG0ZAnMZaKpeZudk0xrcy
x25oNP6TbN7/x+GWplNJSmxje03EBDQ0KVam0vJXpV2hnVg0f3kUHSKTIEs9Fj/mCWJwYCxS5RgP
7ESfqprUcNDK1jpkdXiPvk1tEXDHwBT0GveITLfpQi6odZ6Xz4Faj4AwGP3kTq9GL+lhcDCUjbZp
WoUHC+T2pwUSZRQY2Yrm3Bg+m9GjLcTMRN4nKzettp8Sz7wiDsBvIM5B1eF4KOnJL2JLdoKLOSMh
c4lsU4Ykv8+NxjvesDOtZ5orbfmlWUyU/QRhJdQb5BPDBeJ0s/N9GuCrBtbRXQ0Wag794PB5Of7i
da74Sy+JH4ca6zgzHNPL7An0w6f6+9P+Bwj2RrOb/I3FEajJGiBq7+sAkhaboEFPDzHC7CeeZnXX
zi+nnUURQHrkGshUsdbd5dXMuKtqCqO1EtiOzMW7HOTS2pLbdwFihI5Xj76VTrEfBl4OpVmkmISg
/1x8LRvX/d43PQ6uHsm4UPuBSIHD2GAlSngQmyy7dezDGE/NursrFt2tZufvhZ5J4Dqhla56EjQg
GscbDGdfFyUGYxr7y6x3DqpD1JxrUQfmzraKfRdm2aaZtTdBB4LxSn5thW9BmMrtDa/tWUIzZCwq
3/LZ1e+YF/GjGopDVDEgDovGMwNqGOgpoGdNOHqF5XhK3hK9xAwEUc5hcPjHjyoJ73jhxt28wIqH
JHpVOZJXod+rNjkOE33tLhjv4khsRytnVofmJOBvwQQdL7UTPs32u+EEPaoOJMOpa+4MCw5haVqH
RMifgda7bLMTkj/XF0Rkxdxmx8EEVVbmpkLiRJmZUEj6JMIgH4SZayHbxkX6bEhh7CoWOdfu8wN0
HefOB8Fwh4nDk7mtwW4VYk1PatHShpP6SMFUImHMq3U48UiAlB7Xsi3fOeK+OKMYCRghz0QAyzL1
biIUjSm/U8TmtmqrG9JpiCCZfXM5DlicSLKh3eGOBEaW09WcpvRI57lC7sTbB7xdPDZj8TyTIEFi
g/aqmlFy9l3wt+n7p3LYpvr4Q+s80UQlnd29cnCgeCIpI1nMAe2c7Aqzu2iuG9zNOhkLwT1q7RxR
ZlutY2rhIJiB3/j5uGbQbOJQBITMfUN2ugX7Vm07tmjGW8LTMJJhesL2WRvp4+dbJXy6IZC4m02p
h1AE/QeD//bm87H8VD1//pjrgsm+fwlGbBCtdiUoganAcuUEdmZb6UzPsNgw3I30J21itdh6gu1k
wT7XcJ8Kv9N3Q5OJu85HdzfpJ5ZthMnL1dYF6hXMfwEjCT0+mlMQenpMb3xUw7I7TF8/fcZaBa1o
sLC8lLgJVp9m6MGvLtbMcaUq/Nfc0M6+iqM90Zhr1We3FH/CVnxiUdJQ4/P1wQ83H9jnakidEwJn
VKPZtseDbMZS27fV8nTH5DwshtlPy3UbkjAHvmmtK4Y/WJFpmAX+rppNlJcG2UPUUzTmRriW3bxy
fZJP99Hima278TsNcvZ9AN6BYkP/fAEDgyVBkwOTTI1mdRSY66BfFjmZPHai2yxutCa574TVrZtp
RBgWBbceWhgw1DRA/rGFaYHquMRXhg4S7ZVNKMRvA4B+SYRydcOCZywMunIC38uSj/Wn+J/AHToO
5mONQj3+MVum78UWduVcMUyaMDoTacHzSwazCWKzlLRQmJpN6t2ljbf7E1jxP4QR8Zv+djGmIRxL
mvALTUtaeLH+fDFp2E+w75tir+vIp23LrLfplCE5SvSzxAzLicQL/ZowPdRXtILCmoGHgYFVODO6
5SJ4LorHhFfrZEdAABclNK3mWxkmyb2iU5b3jRebU0j3CZ76EJJabctQu5iUk7ENRoVpnXHXgsn1
MBY0J9+0EVG2TDpF1Nbr1okhDOYUTgPQiAis3K1tJfDy+b70/egnk/sPvdedvZBliC4XqRFbTscL
zzxWz3J/3Wqd+TRZWywBAez+SL8C3GZ1H3rrkCZMDayC2t60qH+ClG0zMGtnNcRiy+OofS3Q8BrV
oVi6KEOl3cuRYWEWjkAKSz16mV1KS5WSzusaOFTC4BArpz90Znvw9VLhYi1fZU1OSBBqxTEyONhM
fn6DoOfc0YbAVlD34j53eM7LOmKZXEIxemPZMWfHuOjLfDEf/ZMba8EzTZQ0YGbOqdvYOlZ8P9jg
BVXDVALJrbFLUx9BWxE7B53UdqbaqbuTLKUbGj9Ag7G1bAtNf02tObtplnMzq3Q+FzSjvbYkabGK
yv6BdanZIc9aetH1R+LnwXFE7YtHIse9LVPtROfwO1uFuEsmLpNAILC1InOOpm/sInsYT3bOIlhM
7XhGKaitM9O66ENVfIxhEqycK7tE/o7QANhfGO6ZWlrkyuCUcGT5HPkjSEKmlKjaTJ572MWhObPR
01osMim/SCItKB3jr9hO9naZOhtUbS0KQXN+yVy40cAzfhqlJNMn42HCjzKhn07qZ9du30RKZHTd
0wobplQ/m6rODqafPXTLX8WqH2h2LL/MeaDOhmzTrVMWZAU6JD3yvNgzHUGm/fqItRhulBxJceFf
//w9UIHoGMG0+uNf1G3N9lQ/TXtf0ZVAfpbcmS1A2Q4v22quJSWpFXVMdSzjEFrueGvGmkghgcxt
bGj5OM9mjH4gZxAdOra5LgJ7RjObPhZTUZ0LV+mensQ6byW91JlKChUIdFzeyfyxGY5oh7IHPbPx
pysD0rwznVx3cFcpyTZ62CogyBWh1Fr9o9IIZnLtpoEWQBcDZz7crKI2b9SbqKr9S1rx6HdY7ddZ
KM1tUPjYofhiL+2Co3SHxDnrNSk9WWvamBeH+Yb+vIBu6MYH32wYePu49npY9KKMia6xflZBT8oN
ShoLv/WmgRm9QZlpkROlb1Mf40vitILtEIWvrWJ6gZP94UAe2juyN08+nMtGC8rz2CvmmGLcRqUx
bNuyxrbYAaOYizr1+M7qrW/OjHJp5BAMg4YmnDf+qCA5UxeHuXEfK324M4oCGmfRHWOj/uwxkZjc
Z6DLgT+uATgOR9tFVMpwut4iGI12tpo/aPHWa8R+0EknErxTJ/KwUZu/Cff8BMT+OToQA6ilgNw6
LPU6tthfNoqkFtJXDVQOFAVrSt96bYo8vtNlFp+sQfocUJIfNc8xjpkUyYADJ5XRP7g+S49Ostcu
ouKglOeYSJi1/KSb+JtLlOBy/+KU/bxEV5m4eOHtEmP41+3DgTACboJLJK7H2DRBLdaDwwAPrZc8
6ilBG12WxT98lnIQEaRQwSq8S7GFP/Tx4An9mhLAfg5pHxKX5bS7vh7ts0KsFhHrS6aSIWh0M6+i
Z4i7nIKeVmchf7MLCqzDv3wKkjId11WOqbuGa6m/fopSQ0qvT2OBbCyvzmZgPWDAWykOH54lrPzc
ZHdl0Z8C1kB6WNWSY2Qy0USQx+ozoG8vn8wacK07vjNOQjVXVLAXhgxP2D/v16bxH67UlLrjQi82
3L9939gQNb/wa5TwsUIIBTPFa0pd7aUzkP5e4ZBphm9jUF+r1qlfW/WNQJP2ZKum3rVQ2xzHz44K
wp43+r22KzL3Ja/sYwY56OQg4t7UCVu9VVcuBbaUq9EnHIOQbuuOQA6EjQxAV+DjjF0/1NJzs2wn
OVO8+Gr80c8XbXLGa1kGaKBTIKSRq3DLIvXXW9o7iY0wgs5+RDdpTxhK8kdZ9f8N+b815DtLwOT/
Haf98t6EUR7Qg/4LTNv6/G3/bcmHUf0vClJL/RunDav6vy35Qpr/Wpzwi0+f4vHfCd/uv3RdYmMV
jlSCn7z4/+ZoW/+yTAsbtiEw71Dhiv8XN75Y3r3/WQQhcvNWCleYOipGTGa/LoJzgWxXazp1TdA7
e3mdTIemDQ44TId10BFDkZHTbDqSrp8rEgjzBVGlxEN/gtia0qm2bu3CFun0s5YmP//0TT78cRn/
K+8y6p68bf7P/5Z/fR8/r84lztzWdddUfEG/lM+BNZqpHbZoj/AMV3OB+8pFV4DkxTpEqbgWpn+z
RKFAhRAQieqajF0lcEYGjUn6hxNB/UFS489EwlLSncC3MsuakGIZYggvnR9tMyb5xUwkrlH4H7+5
/GV5/uXLdV0DP4ODtUZx//+68NVYloe6EOaV+Izyaz0XMemXiBwSu6TlN5uYoUXoPoRkqBrDV2bX
7UMr5JGBZgj3xWSTCdI7lhpwyIh2HS1BN9uKJxfxWlRojgdtJ9tGsqoPfd/cpC2bI7NlhqJZ7Bml
bp9oFl1/85mWr/yvn8nGTyxYI1nRDfHrZ5JGFORunBpXuPH5rm50G30hA1h9CA6dpDVqh8LCLjGI
bUkLZO+zWAMTDafTaPoMc53qycEzeLQzY+vGlbg3nS8yilA6x4l5oyxBZg2ZeXSDdvPPl/4Zyvy3
S+fdMXmjeKuMX56mvMz9jja0vIoSm7vS4tuEmT6r6hXTQZ98tz485oin6cgvmVjp+FbSR2YkZ1ka
AvFIuJuibiM4jfO4NQhIYZQ3RDuAAOuKj3BEHHjWeibDk924SMny8OJoxqYtBv0YmhgL0DWBnI8S
984vWK95NmixmSGjMBKVeSSZ7LSZdDkrzGBbBiS4lSqinTbgzbINGOQkvkGnD/azP4dXTmiAcVqM
0cS4HaopuI8waxDiww+Gp3avMjzXYUfVqZ+nEaQUw7x2Kyi/TF9HuB0U09tCcsa3Hb30WtGdY8j2
G5aKcddgeFo5sVhGdi2ChuVXQ9I/4HRPNqghm5uBU+her/xDQUKyU7FfDYNaDSr5omazRsOXiI0m
8EhNcV3RQKTMG7Ty+wQ290D0zCtgi2E1j45JSGu5tzL8QP98v+V/elQ/GSOgUIT+t0hqZ8DdONqh
vELiOfU2/cfUqWsc2AxLOuilji3vBwN8RjE1TyEn0U2SOWgKAjA+s/TFOSzKXedqjIPrmeQncR00
L0hqKPYLYWOu3bNr5e7Lby77r8EGy6JnoyJnYbYdlmT+/NdVQ2m6HY9WLa6zhfdJV+ENTdbFsMkJ
lAphQwVkgRsfcJixnfxsYsqLtOSxcd/JTJDYBqKfn/U83gLj0GQu9XmIbbciuGBiTPq76u4/fMu0
OAzy13WXZeHXNbp33TwhsVBcM45yD/rEtHdaQn/SU9gRLus4eeXFOfCJHGP6nCcnEcRPEYeQwz9/
b0u2xK8rkyGomJFnczXWr5ns/mS3bE3cpS7vycTDB1+/pGGMmzdaspy17jnrCULM8Q7MyTmQo4uA
W8rL51c5Ne02mrDvApgg224i6YbgtVgeygqRdt0Iy4ti7cTNIW8Fc2E/ZvZBRj39LbO4zyuayr5w
tzCmllTICiK3hkdIi9PXOAm13/S4PgPtf1nJDAN6uWEJ2zL+tpJJUyvciobjtRmjb2Y3gB13dMnJ
17C9NLZuEzFWqnCuGvOPDbya9C1WxllMKBQkvGfkgG23m3BQHUKb3KMWSRxkYfqHxDx6lQZy5p/v
jfr7Rm7bFBfsGfxh0w/76zPN2VSPNKNHK9e0jiezqN+xSIO07L6VU2tfOKIxHUmZCnV2Ym2w0BfH
rI7NQ0OeaJdYDwIr/cYsxm+W0zsn1CEJKdXFm6mT7PVpKDQcIzmEMkb6Rx9S/hdh57XsqNJl3Sci
Am9uhQzy2r6qbohdDki8J3n6f0B1fHX6RP/dN4SkLbOFIMlca84x7QFpoflhd5EbqLFBhGMZw/Li
E4LFoRaz6NrmVRvvG9WoN0S05RcgfPlFJevAi8oz9Qf6CLqLXXrwdq5oNJJlnRz+BzwEd7jV1KG4
KpBJOs3EUxT6A0OphT6894nG0p6U3jkZgow/fIMvGk3vt3xSKO7ppUl3FLzGSjOzDQU6UEPiFV9K
bzCi/u/73VzGin8dKI7OKaHiATA8BpT/vt8RT4a9Kz3tycMLOpMnPzzLeKbF7FAPsRW8+opHxSZh
fnGRcsaQN0qWXtLbDUqOqU+F+Ne3Jk1U7YBY+db3RudbENZ9odINEegyI7cknC5660l1DlkG0qlY
1UB9AtCNuWEhzZeoAMw9CHEnPtd+dVEsZzgWZ+QBV7esVDqA4XjFzrqfxzSgMZW9DJTcfK8z93nc
F/uJ6yBVQ6fa5QRxH6mg9P/HEar990rtOuo6BtUAU6UYYFrqv/aUMun9YIem9oQc+MOsWWW5ffwl
XQxIba2ZMJsUCQ+kqf0wyXNsl90mpgOAGWSqztQvyfCusNQY1Nr+999wXeT/8ze0VYsxjegHAm8Q
r/z7P8vBy5F5LNunsTJwQ40pboIlWdNL38Ia40njKBekIgXVKhJJNOqlgFuQ37mLd3Y9fCsjHWjd
N9am0xXj2rioRJJ+UC8y9K4zLXgf/XN2MPVK2ZvwAfZpi0+762O5K4wg6k31eTQ+RpvrIuo5YjMq
G8uS030qRYZSMdwUypwccK+S22siY5qy6iBr7F1xjSPIbBEHtsvBb9ANVofKQOVbsUSOacYkXrzX
HEqLhQnhII7QNRmYg2BxGFsaX/KWpp8ilf0Fl1eVMTQz9yiZq+vvaa5pe5g2DcwJsrshZTZ+TGi3
30bIFoBEIR9NyghPbpL9X+OvZ/73mobpslxSOaEMRjUdQte/GWYkw3h0kWT0pKRjeYMtM6DHyhzf
KqhhlsrFsuqf1Fu7vTNL99iJ5OQZRfzakbxwHK0082OqblOT3izZmzianBnfUYXQlKk37AxajgCA
JGLLCCOioOvXRqxtaF1ALxzVW9nigiPk66FqX7uu1p7BSLxBwVCvffkQXnpXB4Wid9aph1g0P5Le
PpBIjunKtaz4eRx0+yXvlFMK0RE3lT4gHKLMm0x7VMgsjsoEMqLkKw0kaISliNClRtRElxZXL2hu
ThnANJKO55hZ0mB7AV4dX7gNOOOYZovtStI3mkrd5nTV/Rbo5cWw0+ny55beP025eXLCyQD1HIYX
LWl3Ks6vu0UMY14CejKUBulrhpoSbhM2e3RpyHqJM0n1Z28ewye54BsvhT2G264WH9roNIGg8zUR
wLabUxp1zUx4Tg5d8hAvlaXaSe5R7BL1Larh4Ahs8bytQfNdtFuqrSzGcHVvUmsSW5WUic3EpBc1
whfZaNqxZwHrz60K82fST0ONXd+rNAho7a6FtQJVdJyeCOUkPUb04gacQ1De8eydMeXIjwEmFU3M
97TMGxa0i2Lx32R+3kfNHS1EjYQKLtxgYOybHEw8EMzwRWsu6tzhlwArclbH9pYPGYAGEqG2DTEE
9qz0T+bI0cPPmx0oHP3UBIbWJpbKdR5rFLnqcENkZzyGTnxrjfkTJBg0jRQGgCzkhmuGhqzQfphN
+KUR8fxAqrQ3yzzZUqmDJmYqyBBoXtWoYfZW2f40aT4fJwfvVTO46iuKf5Rh6nzmZ4Mv4ELg9aQW
GJYR+UsnMFFQzQt4sMRuZ9U5k/aj4lQJ8Mp012rL+ic8eEV8ccv+l6uRLuc1rYC2J8mwIpRoj6yH
RECZtLesQVNA5s3R1dz8rJOQTjmjRrzB9darPXqQLdlPYdVe+4TaompSKnMw3W8rXcFQxdeyk07e
3UwHwOHGFfaSRfZulTTlxryhM4Ewkr4gh8N8dPDd3Mbsd5lxghGI5QWaWi/KnWvIlKuM2ukqDYQc
PdTkLWhujLA1M3AGZLKCFcM+d/bQH8Zm0SakTXOP56i9mxnK79mgdy/IkDzjAaCrbZkoflEnT646
vZu8inKsSk4VyLSPCSxzOMwB3VLwnbOpPvCKqQ85y/EhjlZBOHbSsZNWSkifQxPIvQq1TZxEt2og
mbM0rUse2599mCY7csGCpJvsO2JlrKZlS5yqpVh+5M70mx2j2umN90NSlcef+m0KXeUwiBajFKyQ
pV/dqjsQViQawcrbe3H3y+nEdPOWjVOpSDxcikKs7ZxzGIfQz6fsJ1Kx6DF3IwolPXyUaAwUWs+v
ZdFeUUdF18Q2UAt7zRBocfMOrkF/sSP9HCtyviXqwaH2gLQdN6PCYfs9meef5MQ7h3LOU5qk3nCZ
KxixMyOlpjXTubLe4oq1UIrIjLaYtjG92Xmsc5lIJPd2UpJb6DQ3UuHiIKryEIqPU2woZTC/GzAW
MhDYu7gdSqjByGns0Hn05fSthu6X1VP8YqboLix76SDOX6wYeXReO95GQya+rQeH2B/zDp5mw/Cl
AY/AoN5XImh1AMdO3IZ7J4WZaxOo2dk2LxtoUceD8ivuNOPYNygXEDlsWo9+qqbpb0o8o/N0iXCW
iYUwa2WM/+Mmq/fmJA+TDpub1SyE+QU1ubLF17s6wo11nUt+iwDh4BLPuSqBLJze6m4VG/25r8bI
y5N2MUshOaqXAJt1A1wSwxsI7pV43iOLPP3dNN5JTSrr6KyY64lRdofe9udKwTYN5kW0F3GJWI48
JcvGiWYJcx7Ztq0PQY1Ed9VvgOAZDrqeH0WkyF0uh88/D4P1Igc1PVRLhnezbHIj7E49ea1UTCyB
ODAnTobmvsOSPkgmojv/Qdb+o7lQQb13WfzDzsdmb2cA93GgkeeJl2YPy/cN7edbY/fNwR1o7sF3
ynZL+swpk4jBDRLAt8agJWen4GSZIedBD5YvaE20ba7nGVOhU9FP1nFY0OOrbmLd/OvuPIpiOyvk
oDpeK2ioYq4e2uIdEya85CVUY93MDlz/v3cbqZgBSmvstyD9VwI+12LweMvd9VY0gu3Bnch9YNp7
Iljp3TqYzSftRWDqPiodl2Qnc5TDyGCPjIoQ3lj3tr2dzgfCtl41qJwIYPt2O6TyoSai2SqQMRps
nDtH+0WD/YpZT2wM1YK7R+iRn7r2uOnqufbNqA63k2mru64e1W02juTnifKWea9d18BioLmMYjT7
HL32ACDHQsiOPLYfUohEY7WHeUpoSBX6MHMQrEnQVZj3is1Ywxd1qFeckMj9Vjzl09PTbaLQo41i
VrgpWd+NoM/cRQEZjyZSSRThTHEubiqL4+KhdWuu/RkSuiApPkE97MlK7UkPbJHlkeLnEwly0ads
Xasv3g3lxbbI4IpDxApNtESraYQWSaM9UxoKigVRmOVLEgmdFU61ZcPl6+hFRN+sD4klu2R93npr
fezvc/+89v/757/vYMUUB7tBif1/f2beMqRu/n5MVavJwZPT+R/vna7P0eshO0CLPlUSqdmf/3h9
XbXMiuCr/mpa4D6IgPkWJcMT8mRsKyHureDPp/z97/9+3p8vE1U6c36M8ZFUtlYj+g3S9L0QnCE0
E5fcWRZIbtn9xD9wUKYFL4hkcat76MxhBtKOXzezjsqyF6rhW6JjwJcaCXOANArNRYLpofN0rZTl
peWoZ9UGvZh6AysOU6cYVuk/SKCwj4kaW6diqC3yFiykZIXlqXuli1+QM3Imr39eNz3rIASAXkov
r0LWUhiJ6a9/4SponaQQcNfFfFiftz60bta7uVWA67Csbbu8yfq4lYEaX29VGbIvooYhJy1vtL6A
mTwpgayW/bySbmCFOQwnpTvmaTefrIaLJzFMre5ns+K7+QwI7Us0hi+gKQjVWsaQMLK6GeI8N4tc
gWLTrmKx9YF1M9pqpe7EIvAq4bFu+trwgBdzBVg3a87N37vxoq9FcsSh+/dB9z/P/vvY+rr12f96
mylqSVRuXcaYUQV22zs6RQR9OSVSkzyWZc7+GhFbTnxqQ/aSB4nnTyTPeuvfOT1yiYf4+5x/3V3/
0LUJ0T3/eZtIxq70/97/n17CdICkeA35Z9xT6/jz7Dwvvf+6ORsTaUF/X9kmaYdoNj9aZs8or4fB
n/yg9VP+Pu3vh645YH/v/k/PW7thf1/7jy++/uVfLxk9+tdgxDwSEwGAUnD8s+em3jE04L3LbkLy
3nYv6nIzzFPyf9Y9U6VDkQezCg4+dyzCGPmF//6i612vW8I58jJj++f2+vDfp6631h86gZw9U2RZ
XjAMGna1AjX9wUCFOKg68/5x9qodrK1tzUK8X4a5Ro4WxN3lCJhmXbRfaIDzg62Dj92wOtIWuOxE
1qZVIClPF4h0gYz3z6ZpXZ30nf/cD60IhFwbkxGu2Yj3Z4sVxvLWy5uukVKWrkXUJcJzpuRImpQG
BhrG/nWvrr9Lw8R3r9flK+qX4bimdOnLDzx3b1nS7dYd+K/dvz72j5+oWuOk/uz1vzfDtOKwSYgU
cPvoh6MkdLGW3AJZ4uWeexfPTu0UT/0UnqdQASgwW9NzmaaosCpWXCoebgUjdyIq54ANtEcQSg/T
TMd05yCW2VWYdJGVk/RVMpXcCH1urrQgrlOt1x/WQ7FD4+IWT6FmRUcif48RBEFAqmAP+1j7Pi84
2LpUXy2IAEe9u/WpSpJXbj7VbqMHFFq+J/ukteSNkNZsZzIEc82jS9TWza7UaxhRffwKQcthimC+
CiK5cDe530sGq02fIX1KRtz8SsK1fkq8b8Sxa7eyHx2Ea0Z4VKVyRg5HacxWv3mxi2BfF3PQudpX
6IrzTgJu6PVcQVjVIUqacRL2BTwmNZywpLCgV0z5SQrotwLSKcokKlCqyuKJDpPO3MCz902bssLH
+7uByDcdPW36gQoP3HWueIcwaqOHSrotpoPCbJ5EJN8tu8RbXDg/izCXe5waHnQMXMuO6j3XRZQ8
gwWrD9Ug3obc7HY0h7EGS8CfhixRi+ej9akPFMwMbY4ObZQcR06Ge1RSrUpg9uzrpLx6Qv2wJJYz
rQghGJDcsGW33wpJ7HTSFD+UQi2uA3ElXBpFQB30wYBUn83ZjnFnZTeBDO6Y2emT6an5az9EBtMi
8/ukS/W9yQKEreW5JNV4T0xOiWRPHnobH3o3D4i93AgmZcqlUNTeqTWoGfB7/Jgd44ZvGHkXhvcC
gd+e7tBvUBB0mVXQu6Rka75V47k+5fSB8NW7xbsLnVMxXqe2cT+zCIdfpPd6oJVRBnTfr7qpv6Q2
g4KltfVDb2W/wSuFM1LzLnWJ+qhTJsBR4QzxYwCR3teBo03yOYmbwOpRzTl4ExCZUkIxJD3K3E3P
0WJ/dTLBQo8LneI6N+JfoiPWLfS5BSzqODv03VPXi3TbD6Z7yYbqHS6fdjThGtZDmAGCpoaoWkAK
mxDgnjvgTZlG5VsfZKn5JKfUu2Rx3qNLJcgn0b4r2GV90gctrq4Rzp8ZD2Ro1wRw29bBewwoBXUX
pDzeZ48iNiFZbvszJ8DlJjztnf4NM1hW6HsNXSNnd3kj2mOPORpSZd4UZ60BTlYtqIJP4q619877
rsNNkUkRPmmJ+c2ozQkeaWgRWimvtPDym+UIBjFPHY5NOcHULNv3ZmqsF71Or5neiEurTj9AkUAm
6mP7Cptr3PYjfSQPatNMc/3VVbLdqIoJkzVEyaIt38lFq46sT4+IIlSiPKbLqiVyyIuu6JtACG3O
gzZ7uxWHLdnBmyY0lSCT85uosuY1nTYi1KdHauwjO2qfXJyyTWmflMTKKBXTFSU8lCkSBFJ4ANOh
wb54oGlDKjOqbhgAEXp44sYOZUb/oC5kRKKgTTINfmCdSUGTdtYWl4N57mbvYxpg4KBbxIWk9zCV
ZmqEZAVlWyM0jTPzqMkvcl0EWk1eDpStUCt6jE0C5yT/Oat9Bf1U94WkHnLKgW4SAl78Qh/9Ja6c
PU8p9oYecnSrfXWup75/Rnrwojc69QTubknlM+i2KECwnO9eNqMOrtxbH0NlkY7yVZ2a6gbkjXhA
dJuVYSenNJtzaEXuD10tsX63r10k3X1UOUFpzcDfqy+l0txsq5kOakiv1Zu+ql2qgYxK5U54TQhd
Cxi68UsVx1Hzmk/tC1Hk85Vo8F3THCsgAq+J/JY4hnEsB/PbqPd2gJfjuYOsYMEZDjB7oussqebm
8XZgLfva0qHe0Glojrl8dpNa3Q0TEUymXcwv40CFESC0Xxg2WmNWrZktlDdNVwPHgaIp9NfYcBeW
W3OxasjedB4cPyfKD6IweA8ZqSRzN3uE/R+zCTIfEER3swYCOsoSXrLnvJAQ0KDW6yj0x9OWUCX3
oEBKRzntRAdBPWpjk2lTJOPC3lGuVr81u7560VuXkpYBJbsf862baP0ln7+Xo2yeXMp1vT6+MJWz
dyPdg2nJ7DbalLSb7NIaIn7xIjs+4LmtT3XbVKD/x/hNMcLhyQGZkcwe8p/ZxjIpfyQ62mqyhTGL
1zhLupSDlmokaa0C5qDjTNJvBgTOEdnlT6TUQ1XJyEwgqBLPd0Y1oZ+fho787PWR0IiaszEVv7CE
Z4Ft9rBdShuwRnFxTUsJZjKyfX1O4m0bcsIQrAvIhM8xxVBdIzFBFbRGzguYFZSGU/EmOzCb6F99
6ebi3oV9w2Gd0/HwGjZTcZ+g/ZJYnTU7jgm/tfVz33JhAIWKkbCTP22ru0mCGzakD34qauMco2IZ
tnNq0bIwOb+ZVDL1arx91sES7iWih74LZuZQD8fuDidDLa3j5CqLdr3uuPSaykuWQoA3zd8F2LX3
yhKnFNIeQpEseW6R9IITiQ5qKeZH7KWfRizLazsUgPHoU5+6J8WhCWjX5l4w0B9ou7CUNx1QLQXY
VwDP246qqG4fybEe3yitcPgqxLg3luGXBihl17aXudL4SXFePWSCJbyLKeqKnwjxEAHy3pROt2Z8
isAiG8Z8HNkLe6nNX2KblDKp4qFMFcwQ1PyxhpuUTEP2DNZm560D1eOritVgB4DoCuXkAytCSEcP
zG086i1IDTLcIcQM+yqMAWC0sT8zU/1imtnbsFiSdEDMXlh3W5mMNvOB6TW1Ch1xmZnuxzG6Tw3V
TySjlS8Uw/ETNwtGQxISDoVjgOl9Uu1PmnfaTQWjy440CNv4ahSthsMm+hU1dOZK+kxPE3koXt3F
F8d7TLhAcYChSY84lIfEHXCFMPwzheGokPMdQog4ERhGo8hp77NG8oQdTe9AglMqyHPyGtr9lYhB
MhEsOR9m6eHDNwNDeD+TekJcPXC6dgiIdsJpQfB0zXaSxk60pvOhmr+Z1WWBp4/OtrAKDpcezONk
4jvV1Z+GklBI9uwPrl7VLpXOVjPRVVUQIuI5nz/jCDpWL+aC4wMz7wQX50zASrOp9Fo5eI4WbxRg
HscWundlqO9qXXx3CAf2EtIVyJ6C0GHOCmW2sL/MUexdKiDwmu0wr0c9skuyPgEiwUoDVFR/YSkO
NsV5Utpl5hVmAdEq6YGggKe5JkqzW8olxNHRZdOqcnGJEiU+AYyPsKW1wDo3cT4igBApC2WEv1+9
KPvmYk3cWJldX0Zt2I7jFJ3VTsZkHIxqAMnPg61kPNwidx9WMR5ChwpGNiZnWoIBpWzqKub8tfaw
+tQMBi3tmK3WU4YrDcAAaNvCE7jUZ4Fmxsfc3wW10jJbttPsSLOKV0807DIm+3FGSLfq6RdECdSL
TfxT4q1yQNV2KuLzzlERInnuo5o8eUp19euUZ+TsaVxQHJqq4NxIc2BO33LhCypn+llb2n2S+2q0
GauJqj7XhNqgAr3rGsUWrSZ8e3ZSHx7vNskt5wFv6Gulpeekr5SDquktsShkiQu6b4d25N9hWiXQ
RHTDMSbqT0hlOHpuj89bcX8z4THOSgNKEzj/DN5uPNpc2+7on45NPTKrGBbHkjt92i0NGFPpkzdL
Te+52Z6mKWTaBPtwnzR1uks7h+qSYXHSmx1Cd/tWxMSHuuk3q5LOL2Drn2b5NTHU6dkW6j3rja8l
0tK741Uf8Ay0U6eb+U6vWsl8cwzpAlpWoGj9uUyBx8Wgr2ChaDmcGlbAXFiQWw75DS3WKV7eM7e6
zNd9u/a01yGrcNaEOZ222YVcQ/ieq7rPKeNvJmE2ZSV6fAHii9VKnR/UatAPmjm5eCfm39TGn+O4
YGeVYFAd6Ad2ZctgjrSv5RhemR61J9ewD7j85puaoDZopseQXkBpf63NUXvosVdttLqutlZZzveJ
X2JTGU24cxXq+Ea/KXGQHULZPWTn9keSok6l+WJjQr1qXWf5U6SVV0CyTxkG1rS0k6sXZtKvUE3t
Mw2nsIdv33Hd+LDKM6Mk08myi7M946tPvaSlybEQEibgZGDgAOYuk/FUmW7fB/hn9IfJs3O4jOYx
+UWq6txG2f7QMCeDPrcvgzsGAGmxYpMC5rMXJC1g8gcMKCrrMY5Mlgz0HLpdMv5GhniItZrXpibd
fpo1m0mnXZ1MzClV81z32S9U+vMWGQ4maVrHJxv1qB3m2jMO8/fYVS50acobKV1KhVDTpQj5QBAN
XKbmer9uUsSu1zqXH2Pq9AEzvxyAnBXkbs36DFoGBkuUSJnb+bEpc6jp1msLfLZLv7SNiVTSA84X
2lUI9gYE4TiyBlnbTqU+nMQYGlcR1u//VRrIFOMYpcq55EHcWDxv2EvkprNVeZeC9chGsHDeplxs
gtRzf9LxBw5r9+e6TZ/qNNXOkbDNfSjkWRpEB4QqmAATDqcf1tD+tUl5Nkf5i/V1G8AV/q5PwP2F
UsTBGJcwVBUW7pb1hQafe3TT2EOQq/4sZ6CLzlwQnGxa7bnvY5CBHmR6uOF0xOA0ARkPt6pOXqAw
MXoWJnWhkhq82YD/MEeQGxlwcLJFpH7EZ5xS2wc3YpQSHLqDGa00IXa1RTn4eFVHuOxcC3JOLp+y
TXYuMPvsZD4/7IUlughtyARpTwUslA2oEMRIuwL11a4d4H06g/FhlT+hUO4cWY4ANUFvMw//4Jhp
z63x3FHVeEpT70bmQ8UwqWLVjdXpIXXYEV1s+xymUIuihfDoKWfqC1hfRAGKk6ybKDcCW4XNxJIw
3s+VxxQhBK+mU3k96QID5JC1zOeRde0xrCxhVMlHS03xajXYIa2o65YCF2FNseMdYgl2Dh3meFBw
uBGW6WRn3kySEeI7spaB3dqo3RrMRspSIMm69meVDOF1qqKHHhFRsWSXTZ2GRLlQtTPX3W4jKnjO
CatFFWHgqTA1pqQ4zAMPoeDOcDJ0cla/o+tb3/KsrA9dagifMJN8pxhi2pbAPpVOfzal+FWO9Fih
D0yHlLzgi5enXmDRKPOLTvuttKpxdZY8DQJ67+M4tls7SU4zR6k/QYYKCpv2OeFp7T0OMyB+eZC2
ZXypaHkhhCReif7QdIJoMT5ismJt6jNKDJuvtd+qSrnaBlBO0wGD2XvqEXGHvHbCMzddvqCVouyu
1A1E72VBEhHbdcvn/mPu470DHOLnODjQBDxSKsxefyPNgGKnnbwODd42c3BudavX3zxCVBsz+6Hr
XsR6XH+pLSUJwH+oB2ILkw1ZpPlTbzMj6YiPC5Uq3JXe3DIzr2CRZMUD+aVBsgVnQ4b/lclYuxGd
Tb4FtQcftY7YoqVclgwjfC1anq2OgM4ZABfUiKJKfeeERMs2FVl3BmMaiu9i5oiUrNaXSYlYAHZR
xRqB9iWd9qoJ6hjx5ZwgdsR292qAF6Q32xk0DEJ9Nwm8GB1AooVUpIfu1tR7snjwXtPBwMLQdmZC
/04FW4fNqG7Yx2n1ZUhT5dRbunjWDJoh0Pkgf/urJcF1WbwAVbE5X0myGqLoO2CCgTbjc8RwcYuV
4ne+kAMNluRuivm/hRNGmiIq2LYvGPdnMnIblno+fRRlP2TJKRJwyJ1iFBdX4lmC2k7YI2T9WJsP
bvumiMLbpW6iHGnBG6iZZofACL2DUUDPvs1N55R2kmla2uv7rkw0Gk7mnjOaZIdm9ahtu1C569jW
04HIu0io/VlNXfyuqJuyR9RN8bFahtlRmngMnbg6lEP9AiHaRQR+NWjhB+i8cxq+5v5PfU1tn4XH
jLqpPHmXM8sF2AcClG/4IasGnJbuRhszq9q7MT64GiUXQmC+rCWYzBmJ3Y11LUi/kpyq0cNFEFT6
HafbbE40EQd120Zpf8ANmjQWVKdkNB8FWH8rJ3onC8ddK1SU+tlo+WTwvFhtofh1aSGbqCWzg9J7
GsAQHtMKeF1kTCFV0uo3X/vJqJM30qP1LVkCHhQ9GN94yZgcDVRR4PwD7wvVb50mxNaNUhXZbZeT
ZjJx7MSEQuq9ekqkuYcMmBwqRNywnYt5r8RhHehOSfmPXJGNYVTZs65lb+6QPHsTWRpRlEw7c2AC
AvMu36teSe5Sbt2m1umhdvuFSvJMKE9WZfzqkVhctNzaYmAEL+ChnoD1xOHm2eB5c2XaRPBbUKa4
5AQm0JnrXkuJal8mGAMax7ayrnB+87NIw/tYqHt3yYAZq6s+x+7FyKkj5QL3iSXmn6nSQDNUodV0
zQyCNkmgLPXlr1UMH07u9wLY+MeGWhWhIJYbHlS+5I5Uo/Zuj8AF9Tf4D+Pv2Sh98D7Mpg1zCAbt
OxOu5N7NOnW/Zsquhls+Bjuh2Fhmxl6UyFNTzmZQoCM0jb65lqN7sUA8PlO3xZab2M6W2dRbJwjP
oN2MeiCx3AuCo69mVTXnOsIj0Tvk+zVZqG9Em4EIqVsUD+5E66OxL3Zo+xLH9Y0OOwnlvUpn26O3
70Xxq6QlgVQXfUgBLFrUtrUNbaMPWlUjzLgyryGy6AmniilfZBZXJDA00Z6yEvbPpfQoIrKclO6h
pxNVekWme7MTX2oWwxdhK+8DWW8HF83nOUqre5ss4kWPlDmDpmcxatFp9J4rRzjndZMpJsdcC7zC
CfEZp+avmDUqwmHUc5uRQD8pbsySy0uBK/kjTRx0p/GOQAHsDeCfXivTe8k4Ec5R6+3s1lvO6pRi
3JRR4krj7o4Srr1DnD94oZoxxu9UwHYUeo2d42W/a29QiUibuZC11dVIc/VMk6U7yplMxbiMyTNF
86+lyqXO+ozkKJE+Nd91wG5FUqZvXJ21S7GYvZv6YCq6eFFR1u9yTdKy0Ux59UhnUua0PUxt5iLi
aAgUXGoLWvPMEkUJ1LGCaZygMIzpf6hukwTqzylW4nM9MNqnhvJSdNzTe2sLOMi7yjw9KmXiILlv
6hMGuG9J3cONJ45qX7rQDEeXKi9ZopuRSa1jFlOAx4EaVqzDTIfNTcEmCaTIS4YgLQxQiCwMF0Ck
MnddfyABZMtixN4SwfOitsZ0GLV438WG81w48mAALzJKV7vlRfqtmxcFzVC1z0VKTso4lshOe3Gu
gOocRUGhUEvK7oyh/VBOunqPi/KdXQDLb2YKLg3tYcR8/YIOpY+4PSc/Vdg+JB8iwZgRH9DoAuSh
whJjRvZqW7/ITPmujINNUClBaw4RL/sqee8iwlziEFpAVwAZRptBBhlBa1E2dJfMJeEgnPr81qTf
CZzfJq6efwpGU2iCRMKMbnSt0m7cFboh9gTiMBrZBJRbEyYOZdSML9ZAcTjtPkjBCGHHKq9G1VU3
wrGl75gacBR87vHkzU8NpvpHOP0uaMrvhpjVBSUf+SBCQ9wnuKBw6b80atWeSixjSPOAQA3JDH4w
LMhNLCp4ghbrB50QBFgYV0xH1tX20h95VGfHknC2O83+F9zywH08r7lNI7xvYgUoBr1wzfFAjOXO
uQWq1MbZRsGlGQzeM3Xv9EVRfgOOLQ/0DAcfxIL2PFbpBfs52klA6T4BPxxtYJsudmrchVmWd09z
8lvWvv25ow8cF0iyfSVBsGebhXNWDASrSjGau8Q02ckszl4TfeQg0aLhYnRWtxl6sAojgWXBarjQ
R2ZQesuKklZReXBV5I3gOS71QMtKj5TyMkrx0Y9U8lRNfZQ0rFrwk7tsqsntqbSGSpQerCtFvgKq
X6GQk9Dx+8KqPrtWh8DWdkBszL3vqDAh44Ti3SSmhxWx4ozCpybWpjv/ATN06LnZqIOdDMtph+b3
UPJj+cxptC3q0MXzXn/OOfyqNS2+jjQYpU36NVrGE8cJC78GCxS1wCTUQU4BOkZlyzTSCUA47lhU
/zHS0zdQYDWRtFovbUcADloA9qH1TOK6iGu8o1TsAyQxYlP1XBwodrlLEJ+3KbqUaWlbnlXgZuSP
5LTUWzRZZDpCljzXFrjrtkI2Nwz4zfhOaBI7ONI9Bblo0t6HkmVZPf6ggJkGZBnH+3DMXV+rGmdj
Jktcq94Zl2rUzpU6izvr5IqlQGL5ELnoRRQViOE8ouDaWdorBf2BSjc11sByRvlqClM8EbFKQRl4
nurIl7G1eIaauOjKyIaslukZifDhrF8oLmA0EmQLylK627ABQlJhoSGGXn8FcYZOWlxzU8deY1Dm
Hd3ql22k5lFhXnwrxsqnELdNlcT+ZuBRdIBXOb3RMTD17llbBs/cUftA5Xdb8KYN4cpM/rR024ik
CfTSoX6XnwfUfLhoYwuN9GKfTCgR0sQ6lVEtHgP1DN+eKPW2nSApC7kFPU37VrmQFOf/x96ZLFeq
rGn2VdJyzjFwwAGzyhrsvtGWtnqFJpikUIDTOz08fS50T9XNO6m0mucgwyJP3NNESBvc///71uLC
dVNLQan+fYxk+8IXC6qtP7CvWJBYdke6QKLxsMzY2cWOeO7t8tMRergN/b3IUWVkLhegKgw4f8j8
AbQte856X7hd9Ut4xhYuwWMukB0anWyvcwkFRSfr0o2z9c9mLs34qFfW4B9aC46oI1TEC0dYt8JJ
zt701DkE0BesJg/IbLor45GAlhx+LdCjmyQIN6K0DwY3pZvM+TSI4+6jDkc04BJemx1i5AC275TJ
+NyWJk8OKw1f8rjd+jHtkQLv5Qq5IBCwWjENiUgwZzMKmGayq32RM4JthzNoweH6FBFWOrsO9Nrk
haOT3hBmTngh1+a2k/PBD21WJYvjD9HVM1Hp8Rw443Ce2BSNjWtD4En1pSawsg/8+dOzo+JsCjs/
//ysdKviPKTWS6Trahfa5XyKHH74+dk4o/AbjYlZUtZcAChuJWj2feuSE6itcFoLQWzMVxHJ6a58
GKgPsUn+4evGxBKTwFyVXrEwXGbraaojpLkeNfY68p3VWMTjpWZ9/1MvK1ivPs7JF0GsO+2E8lfD
fSUOrF8VBPAHG5b52Rs05fcBd400wKOmS6lAMQxsyvki4FPc28k7sUT3sXUQzkGHJ2DWYV9ZQGpQ
o0sBxqf9U6r8Lebkv2f9wFSX9Dov5dnbcbY9sTLj/JWrk4rGN8fMecyB7NgEvs0lMk8+fvIRYzQx
nsa6fJkdRBwkpUmXDwWDTN/HvxujCAsSuNXYLbaMoT46/kMSsnor0hR/rNYF1eLyMa5NueRV2nPv
OC853nviecEGDuZXouZ8b4XGBhK+dXJn9+KEfrlpWtq7AYSXRE1cDH2gk6yLzrAvb6oO6+VQUeN1
Sk7ddttR1wjKEzvj54je+4ljkty0bLmZnvJ2aL159Y+IbC1uVTXZO7UElwvDr1gHAlzNOljBFT26
Lfluf9fkTE/UYBv4zGN2ydVTl/l6i9aNBypQ1zWpALVOCnwLKWDuVTMyMK8Di7Hi0IbU0lNEXnnX
s9or3XulZEY+1T0mFzKQ4bPdYBN0edqvA0kiBcAws9Fi+iAarg+me4oMQ14YZXHsF8ZWNaZ49jPv
O9fkonhv7nM2L3kHKw9uKkzphJnu7OLvg6N3IFgFcI0IQhEzeNY91jbTPBj5J0WXct+jeo4ZyK5o
ljSHppHbRg77tEu8r+HQlPV2mIfuoRT1nR8P9aZ2jQwmIvNPlyYSHpIeZlgaWJy0hXWn+/aSONSW
8/ItZ6S2ok7k8XwB6CIqr4Vxzy3PIzQxBYgPD0HW0nuR3rgbYSeS6Muzy1h0X2NiMZcM06M9ec/a
YkWivdRYjU5CWxxa67atXAaqrCs5SQNN8wPrwgXlvsb5earc+ldkmxj6mvzaumJnqyG6NL51hbiN
w9rMQrRD+XSKIwr1ZmGyD2P/xP1vyTwOt4bjmcd6bh5++gStYz0R8CyPLRrSW8dJHhPwpoe5kC9A
kDKu1t5ES8X47Q68KfI41VtjCgLqNgM1PbZOa5kh9iva9iOqdXtW/bQESN1/FJ//h4jy3xFRJICc
/1Jh3Hy0H//2XbT0Z24/8u//+PfX76b9txdVR6pQH/8CRfnH3/k3FMXz/vKEa1t+YPryh0Dyf6Eo
vvhLurZjUbtzpOB/QK31/5BRzL+kzXnRI7UrbbAa1NH/JqPY3l9W4EMjZNphOiKQwf8PGYWHGlSW
/1KedSEuSdArjkt1mfUlPMF/Lc9GkzOQ44ri42C4yc4X5Xfe62YtBtokXlufB8IJ22yBmOmu+2g7
P2fAeZNylLllqE+v5zh00OqLCIUBQIcC//vGdXJj1QyL+MzjwR7edQtynRNHiJEcRHOqq5D9N2H9
IQovSjJQmUH4Mnu22d8CcTbWnajTLZHt1+GDKkTFeFZ7m44XclcNGFerA8tMTk7UUHamZHbe2ptZ
62PtA5F3Fpx8v4DlBYR5b0HNQwRldU1r04JC3y84+gGGMjtAXguxvssXZL3FuzWDYR8vCqEFah/E
4O0LOPdGCfCerIPcWuIRnqva2GnXs0fouYvY83WUtAnyCTGIplmznMjogU6gnrl2BdvRBjNNQiff
O9isIS8Y5jZTaceeeHxMOzD9QGlqcLyrqdDAojtU5JnDiZcuF295HrsL7r8C7NiB/5dTdamHEQSJ
4vguNfdYLG7Jim2/Zt2jAWV31AFUl+ziuIIsC1wvJtL0ZPf+Qw4zuimz8ojUGdCC22D5hcl3yCvx
VC3qAhOHgYXLYGqbFxkP9y6Qix7XgcZ5IFGPFDUAWvU6C7VS9NO0aZyHKriTHBP6Lng2verD4XXd
w09cpfCmyaVQuGj94/KrdkZiosXDEOFjGBYxg7soGtpF1mBazm27HE7BeDaMm0viKGAz1SJ5MGIG
j1gfhkX/gBH6FJVudvZNRtC9+abKJr2ZJ8F9bLRKsjeAcjSbboWui8EAXseAtdo+6edqY/vkdEKL
eEjiAAjuY0LEDZu2km/wVQueY21qzz13KtNvVLPp5JxbVsx8w0Xkg7n9bSprHgCh5GuMeRE2Q0Ao
/vjFNP8JpFq1s5waR0+UXkQdJ+yt7IcKzwZ7h3uRBXdlinxMD+9OlHnb2mIEVcX1XZ2Zq1GhUmIh
iy+PQ4ar2KN2S9TFwOalaosjIF7GGy4scPNUTLHH2lPcn/mT1KdmkYU4WENQP0wbaoxQKG32T10U
bvOue0X8h+iIguu2W/wjeEjEIiQxgfyuqjq8CWvo5QJpiYe9JAalhhhjbzVIoUvHJrOB6SRblCeW
QhrdOET6Zo5dLWB5XXm3rZNrxImYsNt2eI6f6FczKHrwcwEbzCkQrFTz76QFQMSq4Lfr69swnHbB
ImWxnCYncoeohV4QVLZF3oK2dhGWXMNF6xIsgpd+Ub20OF9YbPKxeUuSB+1i5OiGatN7Qm3h99x6
daJ3KkJVP73iJvxmQY8yqHdvtRyPnVUTuMUcw5Rn2s2pVTL96K/TFGebjjv0uvex73DH2yRDdyDy
gQQhjO7rNt4FOG6a/i78Ud4EMf+E7NYrSvayKVBEUQmqlQ65pJ5g9CYq7XwdcMtdxco8mM0H43Z3
bTUfI8OcjWd6G9Y8HyZB2S04YBp9sBC9sNt7CGhZLTQRcouiZ71Wf5E/AeyZO84+q+ejFmQjsgFH
kWmHUBWD8DnOgSZlj3mMSaGlA8QZBKUDl9FTUwC7qcv4u6JGYQWDfacGTEmZ7YGCD/vTGA8vXmDn
p9h5AcarybGBsx78xeHh45AaobbjNBp7XEB+UCN8Ih/Mpo976FC1N7nvfsvkj8KKRNmT9dKEKMnF
mATQejXk7EwmyQ3bcM0npLTNdmi+ImUPt8R+ES9leDtZYJNfBP4e0A6HWEvWzI83AbOsmB2QTcEa
MCpPJl3O+5FDJlFtJ7qXsDSYO7fGlK8rRd48rlW+D5GiybZGKEeNauWAJEk9brn4pMZFLMVQe13H
znO+KKcY3WEYT5iUssAJsY+CYMB0bbTEASyAlICydzEMMNP2Ojbl0bNG4uKzFOyH/VhBU2Krs2hC
k11Yh+I+D0zyL2SmNCONUwMnY2O5W3fp0his7Hq8WtHAlMhNx2rLCRsYIO4lOuOPdcZqKguiZD+n
wbuEiX3I/3BmfUt8h60SJq9mUXpZh3ERfNH5usvYNmSSpNTI46WtOvq0bFPrlowjm4ZsZUb13pYV
XrhFIqawielFK5YxcElc0ruZeuFdANUhRUHmLTKyHitZX/NaI71xtRdhGQgvEpIFzUOGfuMiNZPL
rX/Gc9YtwjMst+WNwoHWHEhdQt/FjIbuvr/1cKXRNzPPgBEfVYNGrVyEakZn8kOGZM1I5CHGuuZi
X7Pa7nH29DONnSfA0SgT0te4LDA1+8MreDkEbsjesIJNWAI08Vtpg+7GVzrYwRG87ExhEC6uzY3E
AAlEpMcHTXVP9Koa/DU5rPo2GNgnljNrcRychPLnAPoraifbmO7DTtcnJC2/O2gWKzVqf8dH7Z2t
00PXTgZZLb7/A43oveIbkzPHcAAE3q5J3J1igMplx5w0R+884MMq02rTFQGavIGLiFN9E6RGE4hJ
Ty9KPakZHVkK4xB87p1ygYWxNTmR+S9OfRP/ykf7qe78dMct9SHiAKIySKVdEHTbGIlD0JUAvHD8
kXK5wdvAFY3XkaqNaYO0jhGB7C9e/6aEOoQQpja55hqMQdAdUQnSM2CUiFxQe4tmcBEOkoKM+WOJ
n/tFRjhhJYyxE9J+4QVPBXPRFspFYCh0/mSl3qvbjYjUxrU8gfYKD3ZlxVvNYP4gg7bbzRFfUPKZ
DBvVh2vMA3Pi6AuAOf1CP93bwj5LPXDx8/kTMw1K0LYInntKip7y5Y0AB7rQLCwIvQGvMVe85Iu6
UeJwTFqmrBksXG/RO7qL6NEw+od8al+yrp83pQZ1XJJt9FiATVHQ3kQjtVfKpc86QE0yJzy5msFI
L2VCeMrz5upSjk6zIgaMgdJcVJQ2TkqXmOhmZEFymicKbCq+VxYdg7RyP6pe1Vurnu+VUXGbhxGL
8xKZLk9E/S5r4wlCGCP/GNGdQ1GNab2BJNKLLw3uP+Js832mXPKwduLCS7D+5DlTQqrvXFlnn0ug
4LE0eMmxauJt5i95hfAV/Fawq0Wy8/g6HzmtZDc+oHu34FmnhrDe5Yv7s20IcvkRPlCuyNNOT6y9
6voShaDWZu8zSathhdelwkq9ylLB2mjsSaETfTGE+Qk15N0RJSZSso0sodTZygOGmHNFW+WuMHlE
FwNqJWMqHkKt7/CnlgB5k4dkpogT3yMgyLdEEDhSLlbUYvGjWjOm1AplqsfEpmwcqAtwPc2uZsFo
2nRczIeSNcMtoPa1F3NEX0ysbJHilSuWh3vi6D3ErHBDjN0crPVY1vcMsm58xK7hYngt+5H2w2J9
BSafrJzFBBu4OGHHsTcOPJG67bwYY3NHv3Lk5WxHhGZt96wKi6q5EkhkM2jhnIXGfqwWC23atj5U
8aS7AAroiW9iq42J7PuLv7bi72FqwFoSte3oWT3Hcmy36sd722LA7RcXrmPbq3Sx47aLJzdcjLmZ
wVoVg64kBv3uLk5dsCJ291Kbzc5IcO7S77ztIyy8zKLx8S5mXmbbx6nH1TsG7IWxcoUUT6jSL0bf
anH7NhOW39bw0rtkMf9yTtLvuhrdVWFXaMsXQ7C9uILlYg3u0Qc7aIRnr7hMHq3mkqHGW1glX73P
aTRJx7sm7r87u7HXiSOB8ufu1eSyceOiLK5RF49oElZ2KJmTLL/E918JgPnIYPKzsfuz6fM9SsTV
wPAtPuPsxqBASoWjVLt40K+TO31T83hg148aFtXFqhvFTXNxDHdf6OJSWAS3y6bBJ5uwrWxYHHhm
/ElwYF5xEnkHj3f0yQmO85VJ+Knpqg9uUfdAsF8GWnGmAd1NgI7M9Htr4HRg88FMaw4e8j7auyFO
AzJdsQn3e2aTtp4fZBU8uGP0QQSEP+F6W7tkjOg4bOroIzS6YwBr2GXmFHG98ZyFzpQRRbG6TQAg
gXbhycy8o8rZlgpWeIyJN2SZDjKMPwPreZzn7cztrQd7WdFit2Tw7HijWjVb4lxP4RR8cfr85fU8
Q2ARrg1G59YlcBjzYzJKeLX4ZsbdoIAfwePPC68zycIihmFusJgwAAf6zdUJIuR4mffA9n+TxTMO
bwDOaAfhx4wJlhbumxECEP5RSZbfV0676aV9smDVb4jT5CthjHeuJLE01NdkFm8F5N+EIoPbU1gM
eUIb4TYjem+SYi/dJmb9BD+E58LInybfjlIzRRP3pWm92Lo+UDrHyJ66n4AewrK8QPGgR6fTp8Ah
A1jVd1RMrgJRciN/4XnaGml5s6g3vMaAT+9s56pSN2+1Qnpn2eZTXOD1SngqW8ewFJKHt0PQ3HnX
ZfXEaP5CBZ/a31YYBofCRQpOFDZwOe9p9xPLHyIszN1pPLKBdBjwabkjjUbQK15X2JVSPfIq4CBA
LV9ztJMJlFHRbamBfwXueJ+FCMFDtHym8K4uc1wkbU9KibXOGRosX5pCFWs3yHd5fQhiLu9srwyh
H5OSqbA14FAZoWNATl5XRn4aS3FqA/tA/4OCt3j1ZxYtCc/2gTfS8meO2vCpLp39EmoIq0s/VB8e
faZCQN3qpVyVrrchwn6lJkIvDHxq02/xxSNQx6XpuM8cK16YXmQco7g9E2K5prLfQf5AWto77uND
hWT3XJD43Y5tCjQzT68pTJCjDfGsZOJywclg3ii3oeYwI2nueWhUGKyGmXsUePyVz5cpMyVi3GCV
yKbiomzote33e979wObt9qIi827smADw4koIrxAnHoxHVQpSNayvjJDkT4tbkRsg4VnaGWTnw3MR
jTdz6vHcJVtVl/obQTMnuYm4LZ+hefSyu0Z7r6TZ+kPJLSKWKCzHrlkWrghNZmO+pTGxwip2EB1k
WdOMP2qOdaofVmFW5lvTYlcVVXsmVxzjIvvWjZNu590i/Ko1x4IkFlzm4wtnx0/ilWzlj03NMS4Z
eFtI8t1rvnuwkRIuHrmikcdQh7kqP4kq+sfcqXp0YdawtvJhFwfNtYp0vG6N8lXK5Dwye16FjflZ
G6waTXWn/TCiTFGU67B1n5zIv/Dqu/Z2YqykCfNpMp4kbPXOHl5EwwimbJhWmVWwM5S481wqZ105
v9P3XrJJ7Oha5H5h2R34vtyJ2lyKMAF7xyK9UBX2b1VkndNQxNgG4m1NT+dkpKCyqfeuS9AV24zv
O3qO3T6uxDsIFg7R1ZfTsz8Ya7lJyoy+oOlhF7PNdZmWH2UI0mxo2Zp5N2mwIFAj1T4VKj2GQbKN
47o9Z0w8N64ZnyIEvEPsr1SP/c5rFg5CihfXrtjDhcGeMBX3dgv/c0L/CFIHTnNADLT+zZXFqHOb
p2Czht7ajgul0eXKUY6PSdyzZcnDdV4gXfBFsmo52AwZeFXHmI4uHYc1mYUzWrFg23bhGzu+FVlA
hMIp+p2goSRT29bBqodb4nWK+yjDSTWXFTeKP3nPB7TzNDdJt39DjsR9YXjMqA6tSSZ0K1VSYWwC
biVD5tnnoJ7lDmzcPfXAYsP/mkDVUpahObAf7TY9CBFyu5vdA+9Ub5X5hFZ69uB3HMWBl/CyHTyQ
HqnrHqZRnuo4g6WEU8NxQth1DeMN4jf9w9j9Lu2BehTbEd7cA9Mq+6I7xz9agKo3gdNQau44F+Tj
TVsxqCSrR1qqvnpjubcYxa6GsR+32tillv5yQ0aBiUx+z6P0qFogPOEk+uWF7nfuWcVuyICTdL6X
nPvKfKyD5mCCwdpgzrq2ZnRvK4NdcM93deCRDae8XXHL4Sw4dmsLpOsqjZJrlTlfqiEg6if9DX2o
y2yFu1TUy0fUzje1t+yEK/aZhMGPhXgK52I7k1sN6aKtSYPeZuYSw0na+6y0nzqjZDgwGfSlhb1h
Q35qe3btxGgIxpiYg6AHE1+lHA8USyrObaad7t28N9fevg7bl7KJmMdGclsFSb51UnIjwm6oWjIZ
JUF46ihTA6z6bbDlkovcWiYRFCW3n/cMVA84Gw5UXPKVofCLefWIMZ2eV8XekAMZYHu60ltqw/46
7gPYuUeNrxDwNrvDr9rAfgLDYFiuTPdBNomTt/wQsYU7xUnm7vCmXW1CzgeVWIRzEs4WpfROQ9z8
/TM2uDO5epKxQWgYJz4o3Ai562xcn9nnzw95nGFwd4Q8iUnzDfjzF9tAsSu2+ag3PDNPXaS6nc3A
6pjYQp+izrplIIPSVMMSqgozRqoGY0aqqjyhloFmFkVkb8gGl6epGPmpjZcbqEfNZSOxDs6kpj3j
ZH2q5v4w5DlpmaKoTvZC6vn52dByqPGnY1bxAmMlf+zK+9zSir0ketRwCLiK/PzbY5qhpwqckSzK
INswk/eJcfLv/fmP+fkZI/GSL/u//DVOoay7K3GAbAOVjt3kagg8EqL17K/JLaILNw0y4lL8/UNc
cG1ls/JqLxyQccFLxD+ojJ+fer6isKsXBoevQEuolvcP4rgbrRDWEr51z+wukz2fvOrUgq2jvdWH
BMM6Z20V/CH+/NDxqdkOwvz4518Srn/ilIu7XXSM1P75CyyB//67fv5aMuUW0Tge7f/8haFkgWFr
DnNlxeNtwe5wlSxP//whqG367T//v4L5oGtBdi3gU+Av6LRcYLH2OuMEoLXdANNMN36uH/HJ5pcS
A9/cG7xNBwbYOg/PObkBwLEKW2c/b60OQTohV3tTU+lhPe2zeQV4DXqF1e8aljDkhsAwePCktKMi
dZ8XvPihyZkPWViz5OaMlPAupbUyC96ng7rxKPYgQGfIC+CKVFMvv2dhtIeq6I/cCdybblL7uvXz
bcVUyhgfRURHM+d0yxSStD68dPbPwAtoDMAGy5+npKFRMYE64JvynDj20oDt8bEygUin5MkKs+rG
qFIG9F685Rl9mqJxeQnQgnDFILZl2F2djGSLOcdbq0RKXRXFbgakxPvGTg4sfXmreujb8FuvecyV
67nv6GR25rjO8cAW5oQKMOx/aSN/NkdCawnzIGBiFH3vuSfa69itvGMWdlyXaGXykLTZB+2h5fJD
ySFORJ/cfbNrZVgKa3oWsLQhPOgMm7qofmtR3jXmbeSIg7a5qtjTPvOYe+buS2rhP01r+zs35GPN
pZp235ncTMYiu2T06YSLjY8asXimtDcRgljlqX+kx1uzPIFLFfXjUzN5pyR96gXp/Mge7sLOQZBH
AylIqGBN9IjLF4bx3PcxeXCVLJ4ncMU2da513/XvcR5cl39t5UP4oDiHV4dWe6yw6pbY2Zngs4ib
3kJCrETeqT6a+SOr/FeHvB2/PKyy2HwrOp6s5Vz/Hmr7reV36CYMRhb4HpTc5lc8McMuxWPd3pSd
QoYVWWSHpuZ1+d2tHcYNl1TKGZNL++H10TUwOJyXYJkY7QLvAZjX3yaRz80NH7bpPlUh55+Zj0dW
LbzYynzW7bjvBZDCWHW/m6HleMU9lwk470ow2Evoo2mfRIJnzDVzHFSZfxREmpUgqx2zqJF6ASmq
/DulN8vGBOUokMlEAXeNkWiH3CrQcyFAsa3pqRLBl4zc+dxUzKAsYjhrELcthQEQY8GgOfe14GqN
uGbisHc7xvT0lV1qFH5PSUJJrPYcoZFtrUx2GVmJ4jivsUgWM7+Fgs3e8kfHosj+0BTxe9t4v81L
bqlUSoOV17lvhhw2USsfrS7Zs6V0LoIVXNK32LIFM+/QYuAbEmCSxByXr0eNxGJXxzUd/7KBpe2/
9rX5wbPS3hSl/asvEZs5Ib9nXfeL+vkrrclLUtiNRE3PdsiIyYT1k3RSBgiT5GBj30VFRRd1QBbF
vAbaTOKCSGfmLb0S1WWbfE4FIT/R3CvZ/PFSBqHzDMsoL7Ghu9AtkH2Tg2MRYfJV3NhjtKIU+T6T
dFuVgQ9iL7iZA/0QdvbvIe+pT8Au5kCNcbcFHucsEEh+SSkP7mna/BYNwSnfeZGKD2moej6O5Uvt
WXcBgbAdxRDAayS8M/3CJYvGAbt7crkO5IGhTo5BCHs35UqZ5+4TG3WHb1KGvwE0xc0Mk9vzNDZy
orOq6Tk6I/TRv8xu1hs3D3mrKr4kfn12vfKVsvatg9p5wxgBLOlr0+ujcIa71op2ql26DsJ3ECt3
pApxKiJ5f0piV+98WS/HVJZ3vuHso4j6RGtoHpzJcnbnthWI/dRIBiP0Zlb+gWn2mxHbVH98Xubn
lPx3Xct3zRGscQubd2mK49h/0IH89D02N3zbFHb3Lcr5vtJXT5TbyWEMSJuOiR+/kLgpi2Advi3f
8LRDt50KtgYwPtsxTmNDxDbuHLpp3saYkg8UsodA4lIBELbpJLM40L7XKWQSw2FBbDCDP6MgoEua
Gg95mt1U/acRhfXK71uyRuZx0omD1j2yV+DubkM4YnbT4T7HRklIPluBp9yEtnFI5XTLnOpeevJq
Z+094rhVUcgNBYa7n3/v1GYkmlNi1hIvW+2VD3FjlitBKsFC+LVyTMV3J0jHFQckTkTphJUze/ZI
SrN1jRrSBHQOg3Zf+ki5R2Yqq9FlyOYKVKDdQ+PxWSJYSh+0Li5BET5IEp32NNT73PnAoUDe2HW/
UFxeh4mtba2fE4BETR2fXaDjdtCfVMxTcQyuPtMkm6QdH13a9mxhPxqErsbkvbe+/8fPPs0S8B27
syeQ4zRrYPkWnkXPla17bR54uA4MhZmwjuZhHup3xrhLSDXhGtnuCx60RqE/kgjJbTXc1YGLwdUB
bETSjHYp3R7OIDexGZ0Q1jy5pvNaAXKQOb8BzpZHNXnZhrjx+xSRZiC+uRAjVxVrmJXB+JQz+Zbt
6ylxgVzkrDs7RsZdVj0n/Qi+88F02y8z4owj6F8PDdAKGKd9t88QcJi8DKyYlY0zHSvi43xdmEv6
IIjXmopGVsPvSJAfrqpE7GvKkdBlgKsrtZ1M503P5rK9Cs8lUM6CdELnoQWNXHYpJq0jXf1Kuv61
SVtzjcjkzo7RDsOsvh/a4jdsDlbvTvfmZ3rbtM2nnpz3XBcvRcaxgMK2lv0vKFMwxAoQyFlV7Lg/
erwAMC5mQ/oR06sM2E5Q1WPRUNSfLl/P0KfVELPQH0tri/g+PfjTY5QY7X1SmjfVuBGmRo1djfZd
FlpUr7UqNtzb5rXLR6m0N8rjK1p1IyicQfGdgFWLPSVtN1FtCCaZLLxa9pJW+tFqEgEhLwrWYvZO
tvqC8gweEH8wxAkSGJgD+1sR/WrIZpuTPhctJx/H501JhOTM5PXqGmZM6+KYjM7H0Kc4RKcnf7I+
GJqBkBz6vRGQabDz4mv5fIfEkOniyTUjtmqdC6B+oyOf4M4f+7jn6SPZwg32dON6bNr8WuYrKbyJ
R2l3iLzWvWu6lAuoML5KzT/FNV6KpXDQaHrFMJAB4DivRAMOTiHrxdYyHWNGxj/Hfa/9LSTzqTaC
lRQY1vJqviv6kIOK5pEJVs1K2y+D9hYjZuuzoTE1Ay+bA+KTeHPxAWIQr92AWId1pJk1H4wTsNbn
FPjQLipTOJ7+FTWiOndsSux8WZvNbGRKFqRl+BQo+WbG7AWiEEYywePW7M+y8dOtpXETdTH9yaL6
nnTBI0PM9wXsRcSmkDnz9FxyHWKqwCqk9TUG5oRUE9blRs2r1HM3HhFFBknJFo74oaAx4LDhXwOt
krTIfYHU0R72peG+An0ZAJ0hPknwSq899arFfNdxiNyHvoC+INJ7jkBkFCbvjeDNocbkAo0yrgGU
gXgobXbc3UKYJjCZdbcTw9W+0yOPDDLjjCvo8fNc4Yvr7AojftA60ltExCGGgh2MfCLbzZuYE2s7
jPa8MQgmNcHSBAG3Ydlg+tmenEBAtCe2N9SA598sg85Vw62ibNxbK+y9ve2Pz3wrUOgDwOUOA43G
EshK8jyYMCaJ70RrVfAiw/+zTcah3BAPo78H4o1TM79zHlHHguxQODH3aZqMjwqfFTolKYc8zyAw
JQPINEmhD1V0nCG0riIuhKYm3N+Tp+a86AzMCeQ1mAiGlLRwMuZWe3bO5r630gfKfZ9VlFJCdo9B
eltzyb7vrPk8xpF9ZGXWmkBbojbnZMMLi+YFdUJY00enmkm/m+5qrhKyUkzzqi7nHBmbK3jZzy1j
oUFQnaPYraHUk6WuX9qmzDe2+xZUXxJiwsZoVLgyhXrI1fxQ2IzpanaWQL6GhzC998voPDMT8QzG
YhC+z7LLhh3QzT/1jPBkIbjwWKYIRj3/6LrdHxHkhODDCXm1+ewY75Bwvk1nXg+FKM52QXLG7tUN
4JF5G0TC5fhub9VQ3Io5e1nq8mERVGwwyBPMzQasXLEzZCx3XRUdhqa97a3R3DiTYDjYtrswttSW
ebS/EinNu9k2eSZOxSa2eYfwVeNskxwb6O4MRalxZSHMv2AvR1C0ZeHt/fGF8QwzQrLoOxoin4Vg
LZNX4eMwem+WAP/S6eeuoOpOFqbeG7m8Jd7LLHr6bdVMZDPIHGHN1ibKpFrnXah5TBznyuz2qd8N
lJUiF/w9LxIja66gBqCj0MzaAK/etWBgdMCsPvKTD8qFK9HlbwOWWATZ7xSDd0Vbs5evQs2Bariw
EEc7xebA1JG8Zzfr2cW3LHp/jd8c8m9Hz2Hg+hnN+aGZccAokHP5DGcYjJ91kLO4w37AQYtRp2vv
4kbt+wEceDVanyCNCX1ndCmj5MC7L9qX1nMXOPmaNTHhkywHBGbEFILza4IJl9NZfx8U4rH3fjdJ
ThMVbDin9c+q7d5kgtW4zi+Zm3C24f9mIkurwMuyfRjON7bZcc0VMC0L4ZxYdx9SJbdtMDNLb0x0
JRYVQFS5XMTqcSvL/FkpUtK5jSTYqe1NYM7jpo3XYVf80QUchKCLkKkq+elMIwX6HOx4r6yH2DHb
4zgUPJon+dZ9+qWID6lmm8SIsfPgxrhLSzxpuXIVFXB4rrTp8Oy7+hILqfa+L1ftDGPG1c8qpNUY
5POjFEZ6Unx+OfBlybYVeFS7pT5eZ53YkpLZi7Zls1YcLLsd1uy3HueIGqob3bk1k3UrVB/SF+rY
i/6uMVy284ugNxvzZB2rEcE0weqg6D2cxygJpHkDAWmAzMh3boPxtitr2Igj1F0rO7DMoWE/DchI
jIOo+u4+jfgvE0lPQq9nhxvRWjLH3z/p4/8Jav+3Qe0fLcn/Q12pmi9o++pfzZWQtrAz/R3S9uVf
DGPIRuMuxyb2k8Qevpv2P/6doNZfvm9JEbC99CkeuP8lpO39ZaKrdXyLXxGet6i6/g5pO+IvotRA
N1HvkiMP+Hf97//1n9yd2XLcSLZl/6XfQQPgjqnN+iXmiTOpgS8wJSlhHh3z1/dCUFUpMesq65ba
7NKaDyyJqSIjQMD9+Dl7r/08/O/ga3HzGnqj3vz9x4BI422ulOdZjiWIyhR8O8MWbyTahKWEyIRD
jPQzHgnk/ID46s4ywD5Z1TBuXISsVxZDYdQlYp8HJXhBfVxHDttYy1T7fKf99PJ+ejlvo9vml+OY
NsX/HNVjG7zvH+PeEy4KusfMOpIxjuOiJGgiNp+70Smv9fyLNzddLMQbC60rr+fm7+HXP/9tKM35
x0ubq0s0o0st8/OP92Lmhp7pyGM9+J8Lt2vvrcHfoRrGaqUzd+5tpM0dSkXUsn+bAzdf6h9jivjh
3CrcK5bFnE6Xb957HfZh0CaGPCYZLFUAAKSFjgIRZOuu4joyH7SYjZkErcKZQPHFLzY6zaSI8fYr
2Wyp8+oFjPcQE72a/iYK8C/pTvOLM+b0VdfVyRN9K+UHUNONulZLqLWqBnFWfbZmDFhV+QbiIQio
reKARSAAI4CcEA/0k2kbMCXvzPu0YKxGwVr1g7v59S/sHK/65qLxNBieadmGa7vzk/fjDTMUKSDn
IZLHsPPpWFREu2CB1VfwZb9xHg8epR6jGEvR32L7Wqm0A0CONOVQzEGUyU7F9ESF6og3qCACjY2z
0XRgw70TxNe6cfC8biWHtr4XRWUuRoLCcI5FxrG3hxfm4fZtW3y2K+XsEILvookakviQ4omZL6AO
U95pSXnDQ5bgfc9XOv3lW1uPN2lglofWG2/RUX9TsxXWLzQipZRL3HrsfCbj4aNu5t7p11fLIHj3
zS1m6zxWtu4aju2Qiv3z1YoNUDwkmsljVBQ6iBnUMrYFPwYztyI/gC7SNDBXiwqbbmFePxcQ79Ev
/GcvxJij97CozDG8bx60IMbSFI6jPDJmYq6kh5cZeZl3UztsS7O5ByGytcpRHaUvcTFlM5t1ePj1
xZjf6893jo3wH3cKFA4evLexixGwGM0uWnns/PCbZu6QpnLMRBsqPe9GRhB4zPLvlre/rrb8TNs0
4HToBlvCm7tV72LpNGYqj0RC7IYarbemTPiEKGT9TNvgyJiOGaQes0EIA0buErTMoq4M8aGurb95
dMy/rje2LkzHMG0h+UW8jXvEfmpgTTEEADd64kkvToKEHhdAPcnx3p3ujs8W2O5VljsR6vi+20xd
fmkMBXXblONTCUvjsm0Yz6vRsg4944e1Z6d3QqfMLUbyDao68feoiE7YDcZNwoCckQpaUzR0f5M+
Z/515bZ1yT4Ge5w/mG/vbDrOUGvtRB57SRB4PpX+dT339awBb8wQ4zCa/calhmcfhT8wMgXiyR8x
URdldQdOd9GXOgerNsk3LkzopejrZFWUITOlXhw7y9Sw/wdrXyfVxM4IrqL5NCJmDDBUY8hdNDad
S6ukxo499XdJrD8bqYh95H6RUnjYubhdnbcJdgmkyCFLSu6bxKp2g4YaW9d5uX3ewkfsPrXBUPxN
2K+BD+wvz4eNQwxbF2WI+fb5GEq3Lpiyi2NkeeD7aAbfEI93Y5TAyTwLNqpHDtQWvKJ7PH9yTfi5
L0mVZ3+zKb/Ze9joJepu3fEkFQoJjG9fSRk2RQquTzs0fqIhONbvGbZB2raZsIeIbJHlxPqmnMt3
5NzikpMGO6Gqxc410aV4abAKgjq4z42u/pvwVuvnFXV+bY5LNSZIHJpvwLmG+3H/KRGRmrbheAdQ
lUubALu1YTVkD3fEsNiBh566jZGCuO6l7pjqiER9BbbJvZ73lQAnGJJo4rYCxivH3uJUbg/RzuoC
scExhuzG8hibcBvnueXsht5de1Rli2jGuwwm/8d4tKByIoEajNY6DVUawFgnE5rDUbUDX+iRMePf
6oG7KAPXW+fKOjQ1sx0Vu/p2CHFMnOE+Cb4z/LjDpqpRO1EeJcCAI+atcbE2tM7bQbTQb9CrG0Vx
/PUyzK/w5zuNQR06bOHw4Hq6YORhv9kMcneI5ZAJeQgCGpXKsh+Zo06bIrK1jZ1n1yCbejbtVofD
1yg0Wy7TCKRRSyq0MFv4ddIf4ph9pAIqvI5cfLZ6QaBsJsZkHwN1TBvkElFDd4my6ymT2X6Kk557
B+4DnD1BjgmyRs+xbxljR1us+IB7sR2sjIFDcmI6h5y2+ba3+6sqIMsvC/AH0kBQ+FyCEfyIHy+n
SSYM5oe6PMRZPk5L6UUlhgP+PkCTWCmPrCy9FmwyJXBItBz1UkxluNeQCeN+gS1Aix7hW0QyVD/s
/LYfwT1MG5+p+dHsg3zZmHazoTzgFuqTY1MNAu8AgxfhMZloBGQN0LSLKP+YEnOxn8L8jlwZ0CZ6
uJvLojrtnkbIU1CM1H1oVuWiIxFoTZbGsCxt24eRjTtaz+RNwxp63WtNsSJFNFwTmkL/DPpYFYfq
lCkXTbYVOOtEzFqWUXmnJqDfXXhk2CnLHA7wivxlNaVEyA8lZQ/Wj4NQM13J/OTo6XwDtylNoeGL
YhNGHPUU5/EnYe3giUdoBhqmn2QpnpQEojP1+kecOgFWK+tLy1ByjSAWgobGeLqga7hVgOZWg6Nr
jI47cdgUOdgYWUZyb3VXUSvsS2RE2wm7zzGv1TJtPOe+DyZvUdg+kJ2mYebro32Zxsd4Zm4DBN2Z
qM/24P+/5gPIHVozNDJnvTrBjiD3mHiunLAJbroOjY4OS1ekKnxK8vFauvmOaVx356AzUr2gkG/a
OzsBQOqnOeoDy8/XVZw6lPEY2pLKIb3brwFJUHhkWY1ayG72kVulNOHTb8pWwZ3W+d983fTXvcW8
owtTlG8Y4lbKSqfLPPiQlGhfiGtZRW0eXjV+Ni7MyXU/9WU9N6Uvq7ifU+Uk3UcIYzSPnB4kPSZ4
cCU1KQrtmln9ttV8tJhqxF4XbsmBGq40YqsErC10tTqsMm7rvQHCYtk4GiOH8sqs0FzpqTXtuNcE
wHawTJrB70Z4NKJCM3d5lNJ+hdWifL3D65y8q8znTsWkR0vb/+ZFtToWU/HiBezBnjcVN707JwWk
5qoMJ28bMPEk/VSH4d/i61LqD41H49EXn+O8v/OSyDxNPZWF4CS9LUMQIH3eXWot6fDVWN0rEWwD
2fs3DYaMeFQMgGMkMp79NcrdZm1ldb1RmECXXtIVewgvRwWRDvh4HG7sKQ5ux7j6IkG+7WoF0FMF
6Rda6ESy294V3prqhjdYYDSonb1vQtD1/PHYZMU3etT9JQIpHWmloKfHb3WBfzN6wK5/GnIE6EY0
fpD+fW0iRgja1nlpTtbUhWALGCKXRAYtpSPqa5Unq4nQu0Oq5wLfzzcPvwGdNsXcrqmupYNts53+
CPR8TlMb1dpKRLFNovpTpO9BNTsfkfw9RYa/UiBUcNOCOgt8ZDuj6yWXftAv+94RB8TZBJUU6PFA
sQHhmrnPxOBdtbIet4jj9bWeebQ69VAn5EaLT0Wlfag5Dm+tHo9izcSXhaB4zigpFomiD2kY5U2Z
BGrfuckpKyIfZi6BMOaU3+tD6G9sD5eYNj2F1szMriC5GJqT7qtOzmOqpzoE5JopWmPKIXJsUQeA
O+mctoZ9ilxjNyr/MiZO4FbQNmUswVwKra0kV4vHrlDrWpGTrRWm8ZA7u6BxgofWEN3CSrPHWsbD
6Yx1qaT8GugDsVvTmHCM5pVgIxK3aYnmNrN77wNc7OKK5DwYsE7arfKQzjubdb6LHFAodTotDL/6
OFChIRIP6l1NV/aUdd5DOCLtqFS3FYMhr7XQXp8x7tWghoXIrfEhOA16R3UtaWA7gX4VFV7y1DH4
6o04wOzLmTojHE+pStt3jXFT+ZW7qog+9ZVyL7UJMgzG8/PhLOdkvKENySWr6xC4sRsVWwJjnGVP
j5168X5SOImGQUIiYXW6TaBfF/mwNnBcHsdkQlSNIbg2IRhnGfYkPVYPtLmcY5CR6wHg+snP7OIu
I958GTfEx9nQTGdMq/jYSVRSJYEaeDKytYDudqLV+3VimrDKe9Htc99nestpaNFbVbvOi23PmWEV
hnLEtp8M3CTmbaCR3WZbnCU808eDXBE6goVKrss8fXC0IT0JdRq7Wtt5RdWuUIYH47GdSk6L5XCj
XAyLkuhYUiKtU2lqj5gv5MLXuoFBXmBth7bkGJ/U7PmEPTOTYk2xabUP2qys1x1xbfaY5hP8bGbV
e58qNX4CxVnvGFG1W9OrPmu43z8BNAATbGT2WoeghVAF71oywbo9w4xc2auXMTZxnTuRfkxggi9I
N0rXlQQCqkS4cjVLnKrQuW2Q+ly7CpWM15TDJmsha3ZNfUsdPvHjvABlvrVJS+b3qZJ47xk9HDRr
UzoIR0FJS8RZiIgmprFFqJEIJWhIuwLVYJgATRgHTpeiWUlP67agUPXNgIRTg0WyIFWGgBNYowgw
45rfY0to9FBw+pfzgLxy61NFpgsgxxLuh5ku66nrD6zDes6R2HNGh/M49m27QMFtePZ1XTBm7mZR
cyxDUIG2oR/JFbny2hrZmSCYI5gLMGbqc6ruoCRDsbi9Ur4d4ZZPvDVC+6u4EjT6UMRvh1w02JRo
eZn0Utn8Ma01Q16vEDfNdXLi7vwiG2ajZL92lQkBwJNAH0XmbzIRxZc4jgxzUVWatT7/ROKYYefB
3SWY+DOwuB7Olacv6eShXDTRC4VTh9M4q82TTA8ia0Ce5qO1BzHurv3WTi4HdnAcsApASo2wvE4J
9aUbBWTG+8qk9VtYdMj9XfnU5fZLWcYcd6W+zn14nYan/4GrIOJIQvRIr3U3XdZYpPQO3P8mSe81
ajwUXSddwPaywVDBsvxsat6+GY7EuJbbzCi/Sst4Ep7J02XaFn7AeGsMEXuHfC7KPoQkmn1qsf/v
uiRimSbZRBn23ZANeCxdy15Vefhk28e5GTaEItw6xcBs1vo25BMCPzNDmdN+tFRCbK+9saPBW+G4
CyjiLNLkZ7bWpO4HHtm1IgmcTJkn5ZbJNhsMYqoyJtXV0OxxHPtIK/JVPYJnZkZ3KasaglCsLjXT
HXZ6vslbo9m4Dx0ExUU9iA8u/zsa/NqI6X6yhsTeEAuxZxiDn9xqRn7XxRc9G7+0RrxrR+PZWnfA
9Rnxpffd2AOtcNHuyFLusvqD1uKrgb1MppSFJL62XswU7z0aYRJJDcaEbZosBn4ZhVSU2B4mpKI0
0XoM1tXYgVnvK1IcxpQEdVEiwMpjjV9LxQiTYE3Ed/ltp1fLWTGxZsoDzw4IqUtghj7CusQmh18c
3b5TnaoB7hQRCMwL+6Be5WlF9YtOaM6AS3WpVn1UXBUx+VlNt3FMhPb10Ny3JaK0tGKcylwN6Kou
PWOpDIQ1AFQA8nb4LaZhZ8yyhwmY3BLh3zq0Sg47jdqNJuE7aCppilvJukSUyTEYQP9UKrkwYnS3
FcxbA6PumkNf0USkMTlpOCt8G5wF11VypYnkMwFoTziT3I20B3vZQKUTVn6tOUSf+Hqz7DwWdE5q
K2pEcqZV1K5cSfxwFX3lxIuUAkJaLX0YyLX8wMaANzJ8AVNesCaxcwdOuaLu7FcSErGrwVc0ldyI
GtEZ+Me7NDdyqOjoBRKo4VToCzxG+wzoAUsoq5zDmFCrvo4WRwxRJFuWzY8khpP7RyvJEhllZaAZ
8E/Mez1ktcgyRIqTUxxlDHgjEwkqxeYwYX+Ab8rkkxe6zQOBwb+wd15bRiusFKiBVeAtUphOWz95
gfz3tR+A0pJf4GzUGG/HwXmI/GpcJ1XIRhDDwMhCsbKD4KQb2MFFgzqic7vZQuPfZiUB3m5/V1IE
s34QUig173l2eC66mjY9Y59ggxPOdrXZXLYSnXUvejlhYPUf0Vm9iJL0C9HSOM+QRdVV1K0qczN4
wGsM22CuXVA5Fmw/SGUgrbR/COx+KRTn3tOsVYKjTbOX/ZTPMcKiWGWdxTy/+CPVAJU2eaB2YMCR
JGIpLDprkaKEdDSEGGOuToWLqKsxPnemVc+StlNAIchUuNvljkcKH2pkVtoh/AjBtVJXrm91S7+H
qZtKdWsChVxrPhoxXsieGE9i7nQsth1Sd41vNyGrlmV9ldkpp3XA1F0IGV1YKFGN9GDZn616ntXK
Yrgeux3+VwzesYXLrQu1Re9wjbl1Xa5/coXLF8eXwXFc0qxC0UISDqcJloo/oqdiwOkqh+ELWBO2
etQc2QzjcFvhLSwI7Yo632IMq9cEWboorqI8uJM2AqEywanlE2SwVoF9imt218ywtiCw0f3XmLm2
XVAbOzPHAm53X2rrU2o2L5qXUJ7gfGQLM4exXQVKwtOP0iWnHEHutnGK6hYevt40K61NDrIPd04W
fMj18psRsDy3jLPj3uM4bGFfcNOrgF0Oo2W4TDz7RmvGciPSZDnRnt45DNKXpu7dod5apSrvTrRA
+/vAQw/G2YKQSY8ukZjIK7TcvGD3geZm6OlOGHi/ljMNyffkEx1P/VD7otswLvBXYdemOyNwsfV0
g75ptRzPHlG4y6oCGub0kQk3o/pqea5xadvFqWMZPhgRhTbIjY3egaY29cIGkT7EV3yf+Or8p3TI
46swyG7EGE54jv7xdYVKhjwUYITSLiJOVDpmS5Pn4vzX8ycOJaXOZWbHLQXixVYiMBhU12y7tAqv
SiESnWq2Gw+V3++b+Wv1+WtjE76EQM93xVAHV72p7QJd6QcHi//V+ZP1zz/ZAg8tgMB6MQTuo+jt
TzIV3a61B5pOqeq9fRhoJ2Y+/NXpqxM+fm4hUoLIwdgEVWSuyygtn9JNUbYlwrA02+WzeXCMR0yJ
DoqNViMy0Mz0J07Fw8qB9LM5h82jFtONYB1l5YvK4zmOJW6WilQut995OELYrYlIKnFIEMZCDRMS
YjCSwQ3/0DnwlrpcbVpEs3hE1WVt4R/sGsK9GR6ycGZy5dhg3qwafzjSsSSgP4YzHrtYex/HwXWL
cH6LdX3Dt72mKYMoauI05xleulgwpU2IlDI9IBPjg6rElzFS9orjybcW4RFyyIoHaO4xhoLqHzdR
hiktWdISpZFeO/VeySm8c43upEwR3iCiSeD8XPYy3w4RHVGh7O40r5Q9zkh2btDoIp/zbgJI7i7S
kD2KaVT7JE+Tbui5R7grzclVFZk5bX6toPxflUFakA1BeBzJfTP6NtLurBZrEb6MFYdoc6/0gUSZ
bHoZRRHeM724dEwColwX4HRdIhofRh/KVEsIsqpvMY15u5rSYjERY31vWGwmfkCCkRYm2VFZ2bWy
LDbrIO13cUaYSZKMHis22n8HXMdiRI8uwgp9a2TE+6EgOEIDmqmaCZmkCqNtbXbFjU6rbDEg53Xg
oZ78eFo7Zv8xIwpwxXjDOqk8v7dhJKCuTE7FbGevHMLES/BMLnoUiGimu2Xf7Mkcvcl15UD1cI1b
K7xLZsBj70fBx05lV8hbwz+KEm3uQNPNBpRdVpZYaSb8Wp6Wz4WWprssJUjsFSo8pvWucB5jp2F5
7wdC9nirMI029cA+ELRRfZ/G+9SUxdEKi+e6qtW1TAvMrJ0LrWhkdzWt4cnrnA/EVOOLro3syFsP
t2UGCmsYAoAf4kChmmxrF3TqzK87DphlHA63CX70y368MSciwIagD9aMJL0FFGMUMMrwl0wEiU2w
6vGupLxvgrY6FkHx0SwyHYlMau0cBza5W+X3Hhx2TytmRTv7f9Ok2anI6J8EHQefwQs+EinxRUOW
c7AL926c8/gQXDwaqWUc8aiDDKBHhytNe0TQWJD7IPYct134IJBszodPs6iCPXk8l3SKghvsFWBe
c6zhiQiqbUb/8LLUO/0ylbFxqfS0INxCehuldATN5y+e/02fW92le58T9KVJW90iYSKEu0/gqjAD
pmFFCbDsiVQbcRoSYyCbPVshnreBYBIAU9I6Ff6AydMWUF0ymXcLNJHWCQov3RHAeY77YJQaXBqy
5fHbjFiuCAyqOP7s+t5+mOGlu6rOxpWDSt2mLbot+8oDZsIMnJfOXMvs9X0Zc3wGro8NCVMl9/Fd
OBmf9OET6TztCsqrWkqRnJSud/wOQhjq5QAcGzj9SuSUnixYOufQNQELIuJp5NWyyBHTE0CeQAAW
7fqY0LWsCF8irOLcSStT5rNBHwlxZOWbTHqrtr72OJDhRB3TDGVx+CzIxFhPmjYeCDVftqHt7fCY
mwdSPey9HnxAIDUezp94ju4mGT9LzWUldYeKZZdWy+TSo297evTnP0FyoYePAFytCWekd9oEsAs4
9EOQ8pGvOvZIXW5xVVKXlmY4Ff2hSxGv2caBQOHo2HXzUI5zf99gZy0AjLnGwuo7AHfBgDWEEEgO
GPRPXHGyCcs66izNeqANGy809vCenUXjpSnmcQ4h5mjfj739rAJsO7F9Xl+Nh74arG1nlLd9jb99
YLleD9ZwHcUBPaluEfpk4tUCaiIup5zjJOuXElCjtTYmiEtR44kGr2oLh1UOe0eqI4AdZlWU6is7
s/ZJQje6CopvVk3KEqv/ji5ciYdKjrvE3UYlR77RRimct3V6IOflsQTjdBthbXCJ4mtlBdRn5BUP
lhavu4bVkSPZQk/r4NKwc3S0GWrPWANjWOa4X1E9ix2n2CB1okXFyrkoI7IvwmqQHKvSSxpNyVpv
CJPTaUXgsfA+iE4zj32q3Q+zX83GQathzPUcmvtuQKbS0HvXekKDykvrp46z5B709bY3EFw6HTc3
Mn9YSHLdDhYMKqUnmzbNuN7oHkeQy4haaION5njg2InKPZ5uhIFRZpgNBeE2sCWJDfierakFnArX
d2oxtjUYVdoYRTzwk3CbacwxLKSCMTUJYc+I3J2JxqYmPkckiW61FNyYrLN9OhgrhreEdJXplpEC
BmDwUGtzeKY1B+WOoxOwbRZCPFfBjIKfqhedJlGWkgswVnPLZ8iadQjsITHDq3C4nXC67aZEvzEC
eDUoZxRjYmz8mSQf1QTv3GotDqy+XRZFPaMN4nWJwWpNM6SD4Z2tQPUTiWG3vLeZnebk7Del/bWS
GcgDL7kVnLM5+MTLdCYUsDFsAlx4riHJi/Y/gy7r15XhkWYKOQWv4DRHM4Kem0pCnQaHiETO1Xwz
hikkMKyssrjtEt/fGCVqeoBTttfvitDz6b/e4e9PV43pv9S29tUKoIV2+LsXFH5PEXqeheZRXMuU
UVrlcA6KQgcFdik3LBCPoZHd6+TOrAPb/9xnNhFnnZtvBsIClj2MIjpK0KRrgg5WTebsgG2uvVx8
8IPgM35YoBtiLAk/gO4yjoToFEQrrnNOq2FUsCf6DFOFv8IdhUs2H5C0c25XSphXzhh/aKB0rPuk
vovr9nkaGm7Fb31EtVAxdjKjvkTzXDqsFBs3pikSQRnSP011RAs/wrubJthxS2TjwBCjtVbYuAnQ
93OAt4f+2SvnFgcTaXgFyTKuScjTAH+uQDnbsb5lIsyOlw6Is4zxZNCi2CAjI5qFHLNepR8su8bg
QWW1wJ3OVKWE4hxl0MmT1L6dNPk06p3NeuBCg4/y9WhLBLemQNuvVL8afcliIebbW/tmxaO+qusq
XdsjKlaa07Q8jCMccMBqYmSNH6sXJGI8HiRD674yyWgC3t7EYbkyWwOYAE2gnvM4nmsdTyyNDHLf
yTV81LLi1pvIKdH0ZqeaXj9UZVetSxS/N+Dg4rmQpPkF7CCKmJHS1WYQB9xlGxjx/cAR/oimX6Cd
W42U3gfhxdSkxEcsUdZAh+9tMgeJWz1YEYhIWU2fHfwEj0Q+WNd22F23nRfcmsrfeVafPKRLl8Fq
7RMl06esCZAC4q2pMU/u9TJfZnLsjj21HSzVYjOr8Q27PKEfzj3rMXfdLzaoUOw5zq5KGue6LNqF
R59+M5FBtiHg99RnJscnQ6XXBGAcs1YM9xkjQyLLmocp0PxjKHP3JNuQ+krOtDp/O7XS25YOhVKZ
qZiWk+AcbHI6ArfKvVitC2Uzzh9BETI34P5rjUeikoY1Lu9VnpQHrZPBvTVFX1tN0MoppvwyK4Yr
q3X77Ug8zVovs+ccb/eOJp7agbH6gmQLS0Ip9A9mMPnLhlhmM0/UroyiZZu4FQP34San4DqQbXKU
0vtYzMMOH1ScGIqPBC8bC4ZrwY6q9NkseDcF7t+lm2WMjKZJbZuYOIeiaQSjWeNGD0iyhYsAyL2k
XIlKbWN0wCKTCAiHBF4Y4JnJCRrzaDXhtix0RsFMic4Jz1aQvxRO+ywrkD2Nb1xaBdEaIup2CWqS
fe2CeSlEukzDQmxJZ+rXwmKHZobkrlRIbnZLoNcOe7oO8dElz60NQG3orqJn1RpbdDF/MI9ulowH
b6GaSwwnabwc7Qp6jKrRH+ZNDCJjJEEOOlgCDGBd072MrJIJ1yBvAyPb2oKTKFmniBfqlRWxurWS
4mf0M6otWSHs9zCul6OxxQV519aWDu0b+3OAJ2CNMHWpquwyt/pgSwDiAa1OsO40B39q3jKWZB4O
FxiTecCm64ejA1Tc/Ox3/OZCxBGpOeBrHpK9zsq5dCOGojR0E1I691PH3e4vQjnUdCGpoekIArdU
O5/wmoOAaMt2zjwzHqrwQ9nOXhVKkYLJzVJHl7rupoR+gdONbDWkGwDiNTamjowd3GrEsN0uj7i9
cIs2+7yrP9VOlm+7eTYodagNlh9/gwsBwaAXfwwW7vjWnQ4yHTmhV0GwatS4xTCUnuoEKJc7SAdc
cRgQnZho9361dRNrVUcOE0OJdsQGsbvMv+KfXAZDKU9FM9grJCpykWvoP23L3BFpm/NbInuEUlXU
bN6oZ5YyBDfUOhHTM9xtYe+t4cEsIKpUy9AuuUNDPKe0QfGVwR7wBwOtWcXxWpFXJwpyQ/Gc0k/j
WBSYjMQ1dEpLeuMcEJww2kQZh8/AkWtQ1N7BpWF8g4gKKhVkvyIyr1JQNNhTqOBis/K3RkXQ8Sdz
wLRFf2ZGTid8x/gzp2yX3dXTwYZa3yo3N9ZwPpGhRLssygImING8bSiU1F5/YAO96tJmKzmWXlsK
fqhmqJNZ15AZ7AAJbVueOru+7DBFbQR51LIrCImaDM6fk+HQOTin5nLt6nHoVnY34DILwAxO+mis
/K56dEYeFVdLH7HDzAaLnn65ro6TCk3M9zm7fWdNVy1XDj1Nc5AOP7pU+KpJ4J1W/hgwVMMGii5m
F5jNTniVyQlXM5Y0JGpGD5xdgbuRJoi5mRsb2dWsmgdYxgSFmIplbAAUHmNnvOktnaLTV+7abasT
qoVmncvpBtKfWgtOYUvTLBE2kAa19JQkDqk0xm032uWiNh3cJnHDEVS4/iHpPsRLW+mgkwoAfIMP
cQ8w1z1kUGfRthUhNST+rceBSU7ZMTNxs+4uQCp4T7jiMam5bpUR+wdfB9k9tGuldR8jLt9Sx7yP
j6pexYF37AfvEYrQH0Yb7qgLgUFE8Y+fzl/rfv4P569pqQ5nVQii+/REW8uSYbRqCpIwzOIQO4Sm
ILbhj+cvnj9VjhsvyUzol22d19sCiaZfqfoQm3F90CYDDvb5739+0dH0+lCxd6VU2vzx/C+Vz30W
AjtcZY7D+btntSD9uYYlNX+3LJ+OfsE2megFr+H8k8Pzyzn/Uc/ybI/3gA0E3sufn6puNv3++Xdn
pA6N7PhZi4GlVLy9A77tuxqX80aCZ9hq5kzB4L/9+Q/0ysfHYwLVVYxkXl8t3jMFF29+i+dP4fwn
p+1OHSwZynq7OWTmwKf5svc8/imMu50z+YRxCP2+SkS2sea/Eal27dk2rdD5b+cv9a4oNiqQ9zID
DZQQrgTDLikwM3tMgmd31rYgqXPX+YxZYf9+sSfr5fx/T+bfTCldkNj5g5KEsJF7OS01D8nDWWX3
/42F5/sbmaMQOFpDn79tv9LG+apaElv/4WeZ/+sNNWfzUPxn/+jX3+h7BsPDWJLB8OUlY3GNVFNH
z81PGQyGNBAo/mQKOr+o8yv+1fdIv/DG2he+uRAXSB2ZSxsGMl0+0IkD2IBzdv7PUA0vXI9WtwGk
7PyBqpQf+MNF+q8uw6/f4ev1/PW/+dU7+Hr+1exf/s//MrxZCft7F0HyJj1XB6H++iYR6P94EbBH
oVw0cMO4rxfJem8XQdh4gX7zKmDn4t0jev0vroKhOxeWZUhp6bMpiY93dxWEIV9/Na82r38+pf+d
B8K4kEjN8bt9fyC4uX66F7wLAWHIwxv2ehG4V/5HHohn0kibeWEKouIn158527X+nefhzXf4YVHw
LqhJLNt2xOt75NZ6cw3ATArdZPpy/nh3i4KwdBNt979zFd4sr39eBSkvdAevJME2P799h0gbHhPP
dr9fnne3HBjSc/8fLAe6I23LwfJw/nhzFTzBTaKDpNC///d3dxPwAPOaf+seEOYF41xpMmD8lxfB
xVMrsQqYPAuvH/9Dq8Gbu/jH7fH3l0R5QYQ6RiZuq/PHm+WA2oAHQloevuHzVXrdj99RjWAK5Iq/
eyvIC6okDJ4k3Z8/3jwPjLkvDJ0lgWLp3d0EPKO/+fZteTFv/XNt8Pr2uZ4/7glYCC9Mx2NX8F4f
unf068db+ZeYs/9uoSz1C4JqqC+s78XPmxrR9bg+LtIg93sN+e6qI4sX9ps3gXAuTEtiMEMtev54
UxxxSLiwaVk5HrrA88d7exIcbtHfvAjSuABUYFiCIuNfXQTKA0e4rJbmu6sLnDNV4fd2RJdTgstT
IM1/+e4N3bqwZiei/e6WAdcVryvzb5wOvAtddx3bFH8+5T+ugo7F6cG1JR7m1/v/3d0CJrbGf/N8
8Kam+KEydi4khyQ2uu8FMOvKj1eBwovLMJcM388H724t5HD32wWB6V5YHgdiU7x5+0ReSjKXECmK
10fk3T0JzPX1370JKI3nyavr/uMg/KYqdAU3iRQAFb43Td7fVRBn0M1vLYfnDW9eEf7xLt/uiBbL
IVQJAk5fL/i7Kosc4/WX8p8viByShYsjntLodcF7UxYZhiT/daYEydcC/F29f7g6v1kMCO9iboJQ
8Ly+/bnE+nEp5IBIJQBMx/teLLy7u8AEb/TbV4GSx+Qp+Gft+/YqUBZatsk98L1oeH+9Apu819+9
F1zWfclyOGMx5o83a4Hn8qzQOKO19nqzvLZo3tMTwYr+uwdFzggseAIcxb8+KLoWTwRXiAri9Sq8
uyfi/zJ3brttG0EYfhU9ASGKFA83AQqnrdPCadFDglyuJcYiRJMGKcdVn77fcpe2dsWmSUZAl/CN
LXm4HO7O4Z9/ZyGiFVK7mCwj9h0QK/rgYRlTa6CH6aqwFiPAxwfSEi6FdB0l5Ik083mZ6qdmMSsj
mEcxbXJtnhicFjBWYgg1IVfSa2HtmcM8i/JlDKZGF53xCi40onlRKl0C1JOAAhKaqZAEnb78HLhw
iTskgTaP/3+VULwE5wU0pRpaGhcliowKDkUuaVn0/JSnWsAO0pmQyCHcIgoVHpO/frsWkjUAOdg4
WfG8FjIMBS2ddFul8QouSiRhjsWRAUlAohsL8cLHy8uVcsDDYp3SZdMoYRlcZLCCayCNElP9rsuY
Urp9TD8+AmLWADK4weh+AgqMVhyhJfaJgCJwCFCBDQ8xsI5BIIgGPF8XwaImpAriSYBPTLIcIgXc
lWnBn2pBcy3YbqyBdLNUgksVdOc3HLoINkjpqov7o33pfHE1XpIxUW3RDRGDWwtkcuLYQNOKqCNM
9s5PlfI8Kuh6qzOpZ7eBwkOyCKsiE88CKgl0vUxy4KPZtVBG5BAaX7N6ChBNJpkVrgUgFLgmcPBj
C5d6biGOM9AD/CdY66gl441Dmgs6jhNqIU2ijBYoMQ7AzAXPOxA0026TFt3hBkopw5drgW7XVFAg
tJnL9ZEA13DQ4GbZSk5QkyCOxZOAIjMEgpIeuLMGIQdMBWRjH77VTnjOISGtl04CiIg0EaKG5ofJ
6wgQkcQcxzle4YXJ5DpS30jKtC4S4DFrCHzfWAKwwTNZLqllm2vUd0hLQXOmpJMAkGBVrOj1bh/S
Kyxoe0ij6KXmHY2XUXtAWoCMGou5BpCOyD9TTL95Sm9FYCYiMhN8p1V4SM+fQpIUzgIdG6ySnPBn
HkccqWc5aOoqCy5PSNYcZCF9ftY6QCGHa8znCXkRZTQDJj21DiO42Ig8LhU7BPgGuPycFTXrFk1U
AGubWnxothC6hZh7Rs4MB3UNkmhZpp4VYJNGptVTLu0sCFAL5+fXfDUDj+AHvgmraqq1urEhDDzK
TmQJ5dfTLr7AbD7v/eEspGb7vd5/UlfD3Oagf/vCtNvl/HO700VvZ9HsfeeLehOQubfBp/Xvrxzk
ekyLTz6c0uTxPvbf7QOe39q51/RU0x+v66pX/WZ3HD842mG+VffsHPquUbfqXp1uSGL2MfNeRnK2
d+kZM/kPwcPek6sLUmK5ff1317qCOcTgEoL3qqXJ8STpZVeSdMhX9IP7yJFstTNqQ+QUy+6arlfb
7nTUhh8ol9y21eZQbx4PjvCReikV/rpq1JPqq1PJhtgnlmy32C26j4urjlb2t67aNT4x3XV2Z94X
ze4f0Hq9dd6nJaNJx/9j1XHMuyvZ8Lykkq/ReF1Pzz5Ob0Odkgp+s1U7ZwLG6UhJEsttmprz2N0V
aUjgYtHttlaeFUlHHpFYcvfkvjyziUcq9udz22S4LmLBCHjc7I/OvDAEEqlofe79cKZmQ8uQyr5R
detYD2pOl3AvN6o/NqrdnqrDkgjkQx4GxXHDQ3U4OHPalunF8usNR4EpdxehKYHLReMLhu7gzGxb
TJTLHoaan4cHxzZZQtslpHePvS9aF8DEorv24NkQW1SSSn5b3fbKi56gGulKhVz0J+X6LYAHDf7L
BT8trtX9w7CrXbeOfA2rX0L+T1U/VI6lAl7UcO0lhN9Uf9Ubx43Z/WaXEP6BnprTMMf8wACsYtEc
KrhbXKm+w1O6i9PwHS5zg9dq7699s/9AKv4Xeps5ajEFerHYfUNE4mY1gCsa0xWL7qs7f6P2WDCR
Cv61atvh2HxSXprAOZQaDpGK/23XbavFm+HMtxmQVyr+d7rizE9EjZ9eIOA2NzifiBaelY7/D7Rf
DUPlhBSJYU7JZXPs1PQG9eJPGPQFLO6fB7VzxBqkVjrcd1V/j2dzJJt9+GLJNZmNN70tvCoV/V7h
d9o7zphxxz2ilmLh1XBYvJsbvEEFxfI/d+rz2CHl2xPV98eOvjN3jlZMl5HPj3oOaXpmbpzjT1Mj
mLl/c8E1/Y1NU6n+1T8AAAD//w==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2</xdr:col>
      <xdr:colOff>2152650</xdr:colOff>
      <xdr:row>4</xdr:row>
      <xdr:rowOff>95250</xdr:rowOff>
    </xdr:from>
    <xdr:ext cx="3048000" cy="8858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xdr:col>
      <xdr:colOff>1143000</xdr:colOff>
      <xdr:row>6</xdr:row>
      <xdr:rowOff>41910</xdr:rowOff>
    </xdr:from>
    <xdr:to>
      <xdr:col>8</xdr:col>
      <xdr:colOff>60960</xdr:colOff>
      <xdr:row>21</xdr:row>
      <xdr:rowOff>41910</xdr:rowOff>
    </xdr:to>
    <xdr:graphicFrame macro="">
      <xdr:nvGraphicFramePr>
        <xdr:cNvPr id="2" name="Chart 1">
          <a:extLst>
            <a:ext uri="{FF2B5EF4-FFF2-40B4-BE49-F238E27FC236}">
              <a16:creationId xmlns:a16="http://schemas.microsoft.com/office/drawing/2014/main" id="{DBFB829A-7E39-0327-8AD3-7086323B73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114300</xdr:colOff>
      <xdr:row>23</xdr:row>
      <xdr:rowOff>140970</xdr:rowOff>
    </xdr:from>
    <xdr:to>
      <xdr:col>12</xdr:col>
      <xdr:colOff>419100</xdr:colOff>
      <xdr:row>38</xdr:row>
      <xdr:rowOff>140970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5EDFB35F-3C91-3A8B-C6EE-398780DC18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996940" y="434721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5</xdr:col>
      <xdr:colOff>268942</xdr:colOff>
      <xdr:row>13</xdr:row>
      <xdr:rowOff>125505</xdr:rowOff>
    </xdr:from>
    <xdr:to>
      <xdr:col>15</xdr:col>
      <xdr:colOff>210030</xdr:colOff>
      <xdr:row>32</xdr:row>
      <xdr:rowOff>190180</xdr:rowOff>
    </xdr:to>
    <xdr:graphicFrame macro="">
      <xdr:nvGraphicFramePr>
        <xdr:cNvPr id="3" name="Chart 2">
          <a:extLst>
            <a:ext uri="{FF2B5EF4-FFF2-40B4-BE49-F238E27FC236}">
              <a16:creationId xmlns:a16="http://schemas.microsoft.com/office/drawing/2014/main" id="{09F63343-C290-47FA-B112-B78CD8728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220532</xdr:colOff>
      <xdr:row>5</xdr:row>
      <xdr:rowOff>86315</xdr:rowOff>
    </xdr:from>
    <xdr:to>
      <xdr:col>15</xdr:col>
      <xdr:colOff>254854</xdr:colOff>
      <xdr:row>13</xdr:row>
      <xdr:rowOff>30735</xdr:rowOff>
    </xdr:to>
    <mc:AlternateContent xmlns:mc="http://schemas.openxmlformats.org/markup-compatibility/2006">
      <mc:Choice xmlns:tsle="http://schemas.microsoft.com/office/drawing/2012/timeslicer" Requires="tsle">
        <xdr:graphicFrame macro="">
          <xdr:nvGraphicFramePr>
            <xdr:cNvPr id="4" name="Invoice Date">
              <a:extLst>
                <a:ext uri="{FF2B5EF4-FFF2-40B4-BE49-F238E27FC236}">
                  <a16:creationId xmlns:a16="http://schemas.microsoft.com/office/drawing/2014/main" id="{D4EBB678-6E3E-D28B-687C-41A2B7D7FB09}"/>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3148789" y="1196658"/>
              <a:ext cx="6086779" cy="142487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15</xdr:col>
      <xdr:colOff>486015</xdr:colOff>
      <xdr:row>5</xdr:row>
      <xdr:rowOff>103093</xdr:rowOff>
    </xdr:from>
    <xdr:to>
      <xdr:col>25</xdr:col>
      <xdr:colOff>561576</xdr:colOff>
      <xdr:row>28</xdr:row>
      <xdr:rowOff>173532</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691BF49D-739E-4545-8FD5-3ABAB84B3C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466729" y="1213436"/>
              <a:ext cx="6966218" cy="441383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142603</xdr:colOff>
      <xdr:row>5</xdr:row>
      <xdr:rowOff>69668</xdr:rowOff>
    </xdr:from>
    <xdr:to>
      <xdr:col>2</xdr:col>
      <xdr:colOff>773974</xdr:colOff>
      <xdr:row>13</xdr:row>
      <xdr:rowOff>163286</xdr:rowOff>
    </xdr:to>
    <mc:AlternateContent xmlns:mc="http://schemas.openxmlformats.org/markup-compatibility/2006">
      <mc:Choice xmlns:a14="http://schemas.microsoft.com/office/drawing/2010/main" Requires="a14">
        <xdr:graphicFrame macro="">
          <xdr:nvGraphicFramePr>
            <xdr:cNvPr id="6" name="Retailer">
              <a:extLst>
                <a:ext uri="{FF2B5EF4-FFF2-40B4-BE49-F238E27FC236}">
                  <a16:creationId xmlns:a16="http://schemas.microsoft.com/office/drawing/2014/main" id="{30442E93-07F0-F386-F351-ACD61D1C8005}"/>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142603" y="1180011"/>
              <a:ext cx="1828800" cy="1574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143690</xdr:colOff>
      <xdr:row>14</xdr:row>
      <xdr:rowOff>103416</xdr:rowOff>
    </xdr:from>
    <xdr:to>
      <xdr:col>2</xdr:col>
      <xdr:colOff>775061</xdr:colOff>
      <xdr:row>23</xdr:row>
      <xdr:rowOff>163286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001EC92-B54D-115D-B984-2E37DAD5AC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3690" y="2879273"/>
              <a:ext cx="1828800" cy="17580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133893</xdr:colOff>
      <xdr:row>24</xdr:row>
      <xdr:rowOff>93619</xdr:rowOff>
    </xdr:from>
    <xdr:to>
      <xdr:col>2</xdr:col>
      <xdr:colOff>765264</xdr:colOff>
      <xdr:row>35</xdr:row>
      <xdr:rowOff>10887</xdr:rowOff>
    </xdr:to>
    <mc:AlternateContent xmlns:mc="http://schemas.openxmlformats.org/markup-compatibility/2006">
      <mc:Choice xmlns:a14="http://schemas.microsoft.com/office/drawing/2010/main" Requires="a14">
        <xdr:graphicFrame macro="">
          <xdr:nvGraphicFramePr>
            <xdr:cNvPr id="8" name="Beverage Brand">
              <a:extLst>
                <a:ext uri="{FF2B5EF4-FFF2-40B4-BE49-F238E27FC236}">
                  <a16:creationId xmlns:a16="http://schemas.microsoft.com/office/drawing/2014/main" id="{F2650046-DFF7-727A-23FD-861FA7F247A2}"/>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133893" y="4763590"/>
              <a:ext cx="1828800" cy="2072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893.461824074075" createdVersion="8" refreshedVersion="8" minRefreshableVersion="3" recordCount="3888" xr:uid="{7BDF1444-947F-4344-8002-DBB7F6AE2439}">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16024303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B26771-A399-4CA6-979A-C2B22694119B}" name="PivotTable3"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4:B75"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dataField="1" numFmtId="3" showAll="0"/>
    <pivotField numFmtId="6" showAll="0"/>
    <pivotField numFmtId="6"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5"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14F057-786E-43B4-80A3-DB98A8FEB1FD}" name="PivotTable2"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7:B20"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5"/>
  </dataFields>
  <formats count="1">
    <format dxfId="1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43"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7FD319-A7B3-4FF1-BE8C-E2E09E1F1BBB}" name="PivotTable1"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dataField="1" numFmtId="3" showAll="0"/>
    <pivotField dataField="1" numFmtId="6" showAll="0"/>
    <pivotField dataField="1" numFmtId="6"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1"/>
  </dataFields>
  <pivotTableStyleInfo name="PivotStyleLight16" showRowHeaders="1" showColHeaders="1" showRowStripes="0" showColStripes="0" showLastColumn="1"/>
  <filters count="1">
    <filter fld="2" type="dateBetween" evalOrder="-1" id="7"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3F373E2E-9A5C-4159-848C-EFF2C8A239AC}" sourceName="Retailer">
  <pivotTables>
    <pivotTable tabId="4" name="PivotTable2"/>
    <pivotTable tabId="4" name="PivotTable1"/>
    <pivotTable tabId="4" name="PivotTable3"/>
  </pivotTables>
  <data>
    <tabular pivotCacheId="1602430373">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E0F8FF-5593-4CBC-A703-129C828163B2}" sourceName="Region">
  <pivotTables>
    <pivotTable tabId="4" name="PivotTable2"/>
    <pivotTable tabId="4" name="PivotTable1"/>
    <pivotTable tabId="4" name="PivotTable3"/>
  </pivotTables>
  <data>
    <tabular pivotCacheId="1602430373">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03565D56-C2C0-4F7B-A8ED-5FD9B6A8A0E5}" sourceName="Beverage Brand">
  <pivotTables>
    <pivotTable tabId="4" name="PivotTable2"/>
    <pivotTable tabId="4" name="PivotTable1"/>
    <pivotTable tabId="4" name="PivotTable3"/>
  </pivotTables>
  <data>
    <tabular pivotCacheId="1602430373">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C68C708E-16AE-4AC8-837A-6206469EB0B7}" cache="Slicer_Retailer" caption="Retailer" style="Slicer Style 1 2" rowHeight="234950"/>
  <slicer name="Region" xr10:uid="{FEF8775D-B61A-4DAE-B9F2-8556E11026F2}" cache="Slicer_Region" caption="Region" style="Slicer Style 1 2" rowHeight="234950"/>
  <slicer name="Beverage Brand" xr10:uid="{6B116B72-780D-4422-9DD3-27208AA41E73}" cache="Slicer_Beverage_Brand" caption="Beverage Brand" style="Slicer Style 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5797C5-28C2-4384-BDDE-1D38AE3E14A7}" name="Table1" displayName="Table1" ref="B5:M3893" totalsRowShown="0" headerRowDxfId="49" dataDxfId="50">
  <autoFilter ref="B5:M3893" xr:uid="{7D5797C5-28C2-4384-BDDE-1D38AE3E14A7}"/>
  <tableColumns count="12">
    <tableColumn id="1" xr3:uid="{E480C258-8059-4AE8-B6CA-87EC5126D92A}" name="Retailer" dataDxfId="62"/>
    <tableColumn id="2" xr3:uid="{623C8619-1643-44C9-BCA9-6557F63492B9}" name="Retailer ID" dataDxfId="61"/>
    <tableColumn id="3" xr3:uid="{C5E43CDC-9AD5-4EF1-87DE-5DA3D5F51CA1}" name="Invoice Date" dataDxfId="60"/>
    <tableColumn id="4" xr3:uid="{757668E6-3F10-4D80-92EC-6EEF5661A4D3}" name="Region" dataDxfId="59"/>
    <tableColumn id="5" xr3:uid="{BF87B86A-F0EA-4D6E-B782-3B7207700E4D}" name="State" dataDxfId="58"/>
    <tableColumn id="6" xr3:uid="{1EFC9850-9E50-42F2-A1FD-37D3286ECBCF}" name="City" dataDxfId="57"/>
    <tableColumn id="7" xr3:uid="{4687F9D9-5B51-426E-9FCA-D02732B54DF6}" name="Beverage Brand" dataDxfId="56"/>
    <tableColumn id="8" xr3:uid="{8D01E5A4-32AF-4894-B8BF-C09CFF8D2E91}" name="Price per Unit" dataDxfId="55"/>
    <tableColumn id="9" xr3:uid="{FFDB7085-99DE-4D86-AE30-32D254AD1C93}" name="Units Sold" dataDxfId="54"/>
    <tableColumn id="10" xr3:uid="{6AE5D25D-AF28-46C5-8332-CA66C2539590}" name="Total Sales" dataDxfId="53">
      <calculatedColumnFormula>I6*J6</calculatedColumnFormula>
    </tableColumn>
    <tableColumn id="11" xr3:uid="{D25B38DB-EC55-49A7-91D1-5DD56DFA7B80}" name="Operating Profit" dataDxfId="52">
      <calculatedColumnFormula>K6*M6</calculatedColumnFormula>
    </tableColumn>
    <tableColumn id="12" xr3:uid="{87E96A04-8C52-4EC3-A4B6-11668DF9145F}" name="Operating Margin" dataDxfId="5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C1F31677-FA4F-4B2D-8251-4A5BAABD23D5}" sourceName="Invoice Date">
  <pivotTables>
    <pivotTable tabId="4" name="PivotTable2"/>
    <pivotTable tabId="4" name="PivotTable1"/>
    <pivotTable tabId="4" name="PivotTable3"/>
  </pivotTables>
  <state minimalRefreshVersion="6" lastRefreshVersion="6" pivotCacheId="1602430373"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86E72946-8EE1-4888-A4EA-251E956C6F1E}" cache="NativeTimeline_Invoice_Date" caption="Sales Period" level="2" selectionLevel="0" scrollPosition="2021-01-0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careerprinciples.com/" TargetMode="External"/><Relationship Id="rId1" Type="http://schemas.openxmlformats.org/officeDocument/2006/relationships/hyperlink" Target="https://www.careerprinciples.com/courses/excel-for-business-finance"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4.44140625" defaultRowHeight="15" customHeight="1" x14ac:dyDescent="0.3"/>
  <cols>
    <col min="1" max="1" width="10.88671875" customWidth="1"/>
    <col min="2" max="2" width="8.44140625" customWidth="1"/>
    <col min="3" max="3" width="110.6640625" customWidth="1"/>
    <col min="4" max="4" width="9.44140625" customWidth="1"/>
    <col min="5" max="6" width="10.88671875" customWidth="1"/>
    <col min="7" max="26" width="10.6640625" customWidth="1"/>
  </cols>
  <sheetData>
    <row r="1" spans="1:26" ht="14.4" x14ac:dyDescent="0.3">
      <c r="A1" s="1"/>
      <c r="B1" s="1"/>
      <c r="C1" s="1"/>
      <c r="D1" s="1"/>
      <c r="E1" s="1"/>
      <c r="F1" s="1"/>
      <c r="G1" s="1"/>
      <c r="H1" s="1"/>
      <c r="I1" s="1"/>
      <c r="J1" s="1"/>
      <c r="K1" s="1"/>
      <c r="L1" s="1"/>
      <c r="M1" s="1"/>
      <c r="N1" s="1"/>
      <c r="O1" s="1"/>
      <c r="P1" s="1"/>
      <c r="Q1" s="1"/>
      <c r="R1" s="1"/>
      <c r="S1" s="1"/>
      <c r="T1" s="1"/>
      <c r="U1" s="1"/>
      <c r="V1" s="1"/>
      <c r="W1" s="1"/>
      <c r="X1" s="1"/>
      <c r="Y1" s="1"/>
      <c r="Z1" s="1"/>
    </row>
    <row r="2" spans="1:26" ht="14.4" x14ac:dyDescent="0.3">
      <c r="A2" s="1"/>
      <c r="B2" s="1"/>
      <c r="C2" s="1"/>
      <c r="D2" s="1"/>
      <c r="E2" s="1"/>
      <c r="F2" s="1"/>
      <c r="G2" s="1"/>
      <c r="H2" s="1"/>
      <c r="I2" s="1"/>
      <c r="J2" s="1"/>
      <c r="K2" s="1"/>
      <c r="L2" s="1"/>
      <c r="M2" s="1"/>
      <c r="N2" s="1"/>
      <c r="O2" s="1"/>
      <c r="P2" s="1"/>
      <c r="Q2" s="1"/>
      <c r="R2" s="1"/>
      <c r="S2" s="1"/>
      <c r="T2" s="1"/>
      <c r="U2" s="1"/>
      <c r="V2" s="1"/>
      <c r="W2" s="1"/>
      <c r="X2" s="1"/>
      <c r="Y2" s="1"/>
      <c r="Z2" s="1"/>
    </row>
    <row r="3" spans="1:26" ht="14.4" x14ac:dyDescent="0.3">
      <c r="A3" s="1"/>
      <c r="B3" s="1"/>
      <c r="C3" s="1"/>
      <c r="D3" s="1"/>
      <c r="E3" s="1"/>
      <c r="F3" s="1"/>
      <c r="G3" s="1"/>
      <c r="H3" s="1"/>
      <c r="I3" s="1"/>
      <c r="J3" s="1"/>
      <c r="K3" s="1"/>
      <c r="L3" s="1"/>
      <c r="M3" s="1"/>
      <c r="N3" s="1"/>
      <c r="O3" s="1"/>
      <c r="P3" s="1"/>
      <c r="Q3" s="1"/>
      <c r="R3" s="1"/>
      <c r="S3" s="1"/>
      <c r="T3" s="1"/>
      <c r="U3" s="1"/>
      <c r="V3" s="1"/>
      <c r="W3" s="1"/>
      <c r="X3" s="1"/>
      <c r="Y3" s="1"/>
      <c r="Z3" s="1"/>
    </row>
    <row r="4" spans="1:26" ht="72" customHeight="1" x14ac:dyDescent="0.3">
      <c r="A4" s="1"/>
      <c r="B4" s="2"/>
      <c r="C4" s="3" t="s">
        <v>0</v>
      </c>
      <c r="D4" s="4"/>
      <c r="E4" s="1"/>
      <c r="F4" s="1"/>
      <c r="G4" s="1"/>
      <c r="H4" s="1"/>
      <c r="I4" s="1"/>
      <c r="J4" s="1"/>
      <c r="K4" s="1"/>
      <c r="L4" s="1"/>
      <c r="M4" s="1"/>
      <c r="N4" s="1"/>
      <c r="O4" s="1"/>
      <c r="P4" s="1"/>
      <c r="Q4" s="1"/>
      <c r="R4" s="1"/>
      <c r="S4" s="1"/>
      <c r="T4" s="1"/>
      <c r="U4" s="1"/>
      <c r="V4" s="1"/>
      <c r="W4" s="1"/>
      <c r="X4" s="1"/>
      <c r="Y4" s="1"/>
      <c r="Z4" s="1"/>
    </row>
    <row r="5" spans="1:26" ht="63.6" x14ac:dyDescent="0.3">
      <c r="A5" s="1"/>
      <c r="B5" s="5"/>
      <c r="C5" s="6"/>
      <c r="D5" s="7"/>
      <c r="E5" s="1"/>
      <c r="F5" s="1"/>
      <c r="G5" s="1"/>
      <c r="H5" s="1"/>
      <c r="I5" s="1"/>
      <c r="J5" s="1"/>
      <c r="K5" s="1"/>
      <c r="L5" s="1"/>
      <c r="M5" s="1"/>
      <c r="N5" s="1"/>
      <c r="O5" s="1"/>
      <c r="P5" s="1"/>
      <c r="Q5" s="1"/>
      <c r="R5" s="1"/>
      <c r="S5" s="1"/>
      <c r="T5" s="1"/>
      <c r="U5" s="1"/>
      <c r="V5" s="1"/>
      <c r="W5" s="1"/>
      <c r="X5" s="1"/>
      <c r="Y5" s="1"/>
      <c r="Z5" s="1"/>
    </row>
    <row r="6" spans="1:26" ht="14.4" x14ac:dyDescent="0.3">
      <c r="A6" s="1"/>
      <c r="B6" s="5"/>
      <c r="D6" s="7"/>
      <c r="E6" s="1"/>
      <c r="F6" s="1"/>
      <c r="G6" s="1"/>
      <c r="H6" s="1"/>
      <c r="I6" s="1"/>
      <c r="J6" s="1"/>
      <c r="K6" s="1"/>
      <c r="L6" s="1"/>
      <c r="M6" s="1"/>
      <c r="N6" s="1"/>
      <c r="O6" s="1"/>
      <c r="P6" s="1"/>
      <c r="Q6" s="1"/>
      <c r="R6" s="1"/>
      <c r="S6" s="1"/>
      <c r="T6" s="1"/>
      <c r="U6" s="1"/>
      <c r="V6" s="1"/>
      <c r="W6" s="1"/>
      <c r="X6" s="1"/>
      <c r="Y6" s="1"/>
      <c r="Z6" s="1"/>
    </row>
    <row r="7" spans="1:26" ht="27" customHeight="1" x14ac:dyDescent="0.3">
      <c r="A7" s="1"/>
      <c r="B7" s="5"/>
      <c r="D7" s="7"/>
      <c r="E7" s="1"/>
      <c r="F7" s="1"/>
      <c r="G7" s="1"/>
      <c r="H7" s="1"/>
      <c r="I7" s="1"/>
      <c r="J7" s="1"/>
      <c r="K7" s="1"/>
      <c r="L7" s="1"/>
      <c r="M7" s="1"/>
      <c r="N7" s="1"/>
      <c r="O7" s="1"/>
      <c r="P7" s="1"/>
      <c r="Q7" s="1"/>
      <c r="R7" s="1"/>
      <c r="S7" s="1"/>
      <c r="T7" s="1"/>
      <c r="U7" s="1"/>
      <c r="V7" s="1"/>
      <c r="W7" s="1"/>
      <c r="X7" s="1"/>
      <c r="Y7" s="1"/>
      <c r="Z7" s="1"/>
    </row>
    <row r="8" spans="1:26" ht="27.75" customHeight="1" x14ac:dyDescent="0.3">
      <c r="A8" s="1"/>
      <c r="B8" s="5"/>
      <c r="D8" s="7"/>
      <c r="E8" s="1"/>
      <c r="F8" s="1"/>
      <c r="G8" s="1"/>
      <c r="H8" s="1"/>
      <c r="I8" s="1"/>
      <c r="J8" s="1"/>
      <c r="K8" s="1"/>
      <c r="L8" s="1"/>
      <c r="M8" s="1"/>
      <c r="N8" s="1"/>
      <c r="O8" s="1"/>
      <c r="P8" s="1"/>
      <c r="Q8" s="1"/>
      <c r="R8" s="1"/>
      <c r="S8" s="1"/>
      <c r="T8" s="1"/>
      <c r="U8" s="1"/>
      <c r="V8" s="1"/>
      <c r="W8" s="1"/>
      <c r="X8" s="1"/>
      <c r="Y8" s="1"/>
      <c r="Z8" s="1"/>
    </row>
    <row r="9" spans="1:26" ht="28.5" customHeight="1" x14ac:dyDescent="0.4">
      <c r="A9" s="8"/>
      <c r="B9" s="9"/>
      <c r="C9" s="10" t="s">
        <v>1</v>
      </c>
      <c r="D9" s="11"/>
      <c r="E9" s="8"/>
      <c r="F9" s="8"/>
      <c r="G9" s="8"/>
      <c r="H9" s="8"/>
      <c r="I9" s="8"/>
      <c r="J9" s="8"/>
      <c r="K9" s="8"/>
      <c r="L9" s="8"/>
      <c r="M9" s="8"/>
      <c r="N9" s="8"/>
      <c r="O9" s="8"/>
      <c r="P9" s="8"/>
      <c r="Q9" s="8"/>
      <c r="R9" s="8"/>
      <c r="S9" s="8"/>
      <c r="T9" s="8"/>
      <c r="U9" s="8"/>
      <c r="V9" s="8"/>
      <c r="W9" s="8"/>
      <c r="X9" s="8"/>
      <c r="Y9" s="8"/>
      <c r="Z9" s="8"/>
    </row>
    <row r="10" spans="1:26" ht="21" x14ac:dyDescent="0.4">
      <c r="A10" s="8"/>
      <c r="B10" s="9"/>
      <c r="C10" s="10"/>
      <c r="D10" s="11"/>
      <c r="E10" s="8"/>
      <c r="F10" s="8"/>
      <c r="G10" s="8"/>
      <c r="H10" s="8"/>
      <c r="I10" s="8"/>
      <c r="J10" s="8"/>
      <c r="K10" s="8"/>
      <c r="L10" s="8"/>
      <c r="M10" s="8"/>
      <c r="N10" s="8"/>
      <c r="O10" s="8"/>
      <c r="P10" s="8"/>
      <c r="Q10" s="8"/>
      <c r="R10" s="8"/>
      <c r="S10" s="8"/>
      <c r="T10" s="8"/>
      <c r="U10" s="8"/>
      <c r="V10" s="8"/>
      <c r="W10" s="8"/>
      <c r="X10" s="8"/>
      <c r="Y10" s="8"/>
      <c r="Z10" s="8"/>
    </row>
    <row r="11" spans="1:26" ht="35.25" customHeight="1" x14ac:dyDescent="0.3">
      <c r="A11" s="12"/>
      <c r="B11" s="13"/>
      <c r="C11" s="14" t="s">
        <v>2</v>
      </c>
      <c r="D11" s="15"/>
      <c r="E11" s="12"/>
      <c r="F11" s="12"/>
      <c r="G11" s="12"/>
      <c r="H11" s="12"/>
      <c r="I11" s="12"/>
      <c r="J11" s="12"/>
      <c r="K11" s="12"/>
      <c r="L11" s="12"/>
      <c r="M11" s="12"/>
      <c r="N11" s="12"/>
      <c r="O11" s="12"/>
      <c r="P11" s="12"/>
      <c r="Q11" s="12"/>
      <c r="R11" s="12"/>
      <c r="S11" s="12"/>
      <c r="T11" s="12"/>
      <c r="U11" s="12"/>
      <c r="V11" s="12"/>
      <c r="W11" s="12"/>
      <c r="X11" s="12"/>
      <c r="Y11" s="12"/>
      <c r="Z11" s="12"/>
    </row>
    <row r="12" spans="1:26" ht="14.4" x14ac:dyDescent="0.3">
      <c r="A12" s="1"/>
      <c r="B12" s="5"/>
      <c r="D12" s="7"/>
      <c r="E12" s="1"/>
      <c r="F12" s="1"/>
      <c r="G12" s="1"/>
      <c r="H12" s="1"/>
      <c r="I12" s="1"/>
      <c r="J12" s="1"/>
      <c r="K12" s="1"/>
      <c r="L12" s="1"/>
      <c r="M12" s="1"/>
      <c r="N12" s="1"/>
      <c r="O12" s="1"/>
      <c r="P12" s="1"/>
      <c r="Q12" s="1"/>
      <c r="R12" s="1"/>
      <c r="S12" s="1"/>
      <c r="T12" s="1"/>
      <c r="U12" s="1"/>
      <c r="V12" s="1"/>
      <c r="W12" s="1"/>
      <c r="X12" s="1"/>
      <c r="Y12" s="1"/>
      <c r="Z12" s="1"/>
    </row>
    <row r="13" spans="1:26" ht="7.5" customHeight="1" x14ac:dyDescent="0.3">
      <c r="A13" s="1"/>
      <c r="B13" s="5"/>
      <c r="D13" s="7"/>
      <c r="E13" s="1"/>
      <c r="F13" s="1"/>
      <c r="G13" s="1"/>
      <c r="H13" s="1"/>
      <c r="I13" s="1"/>
      <c r="J13" s="1"/>
      <c r="K13" s="1"/>
      <c r="L13" s="1"/>
      <c r="M13" s="1"/>
      <c r="N13" s="1"/>
      <c r="O13" s="1"/>
      <c r="P13" s="1"/>
      <c r="Q13" s="1"/>
      <c r="R13" s="1"/>
      <c r="S13" s="1"/>
      <c r="T13" s="1"/>
      <c r="U13" s="1"/>
      <c r="V13" s="1"/>
      <c r="W13" s="1"/>
      <c r="X13" s="1"/>
      <c r="Y13" s="1"/>
      <c r="Z13" s="1"/>
    </row>
    <row r="14" spans="1:26" ht="14.4" x14ac:dyDescent="0.3">
      <c r="A14" s="1"/>
      <c r="B14" s="5"/>
      <c r="D14" s="7"/>
      <c r="E14" s="1"/>
      <c r="F14" s="1"/>
      <c r="G14" s="1"/>
      <c r="H14" s="1"/>
      <c r="I14" s="1"/>
      <c r="J14" s="1"/>
      <c r="K14" s="1"/>
      <c r="L14" s="1"/>
      <c r="M14" s="1"/>
      <c r="N14" s="1"/>
      <c r="O14" s="1"/>
      <c r="P14" s="1"/>
      <c r="Q14" s="1"/>
      <c r="R14" s="1"/>
      <c r="S14" s="1"/>
      <c r="T14" s="1"/>
      <c r="U14" s="1"/>
      <c r="V14" s="1"/>
      <c r="W14" s="1"/>
      <c r="X14" s="1"/>
      <c r="Y14" s="1"/>
      <c r="Z14" s="1"/>
    </row>
    <row r="15" spans="1:26" ht="29.25" customHeight="1" x14ac:dyDescent="0.35">
      <c r="A15" s="1"/>
      <c r="B15" s="5"/>
      <c r="C15" s="16" t="s">
        <v>3</v>
      </c>
      <c r="D15" s="7"/>
      <c r="E15" s="1"/>
      <c r="F15" s="1"/>
      <c r="G15" s="1"/>
      <c r="H15" s="1"/>
      <c r="I15" s="1"/>
      <c r="J15" s="1"/>
      <c r="K15" s="1"/>
      <c r="L15" s="1"/>
      <c r="M15" s="1"/>
      <c r="N15" s="1"/>
      <c r="O15" s="1"/>
      <c r="P15" s="1"/>
      <c r="Q15" s="1"/>
      <c r="R15" s="1"/>
      <c r="S15" s="1"/>
      <c r="T15" s="1"/>
      <c r="U15" s="1"/>
      <c r="V15" s="1"/>
      <c r="W15" s="1"/>
      <c r="X15" s="1"/>
      <c r="Y15" s="1"/>
      <c r="Z15" s="1"/>
    </row>
    <row r="16" spans="1:26" ht="14.4" x14ac:dyDescent="0.3">
      <c r="A16" s="1"/>
      <c r="B16" s="5"/>
      <c r="C16" s="17" t="s">
        <v>4</v>
      </c>
      <c r="D16" s="7"/>
      <c r="E16" s="1"/>
      <c r="F16" s="1"/>
      <c r="G16" s="1"/>
      <c r="H16" s="1"/>
      <c r="I16" s="1"/>
      <c r="J16" s="1"/>
      <c r="K16" s="1"/>
      <c r="L16" s="1"/>
      <c r="M16" s="1"/>
      <c r="N16" s="1"/>
      <c r="O16" s="1"/>
      <c r="P16" s="1"/>
      <c r="Q16" s="1"/>
      <c r="R16" s="1"/>
      <c r="S16" s="1"/>
      <c r="T16" s="1"/>
      <c r="U16" s="1"/>
      <c r="V16" s="1"/>
      <c r="W16" s="1"/>
      <c r="X16" s="1"/>
      <c r="Y16" s="1"/>
      <c r="Z16" s="1"/>
    </row>
    <row r="17" spans="1:26" ht="14.4" x14ac:dyDescent="0.3">
      <c r="A17" s="1"/>
      <c r="B17" s="5"/>
      <c r="C17" s="18" t="s">
        <v>5</v>
      </c>
      <c r="D17" s="7"/>
      <c r="E17" s="1"/>
      <c r="F17" s="1"/>
      <c r="G17" s="1"/>
      <c r="H17" s="1"/>
      <c r="I17" s="1"/>
      <c r="J17" s="1"/>
      <c r="K17" s="1"/>
      <c r="L17" s="1"/>
      <c r="M17" s="1"/>
      <c r="N17" s="1"/>
      <c r="O17" s="1"/>
      <c r="P17" s="1"/>
      <c r="Q17" s="1"/>
      <c r="R17" s="1"/>
      <c r="S17" s="1"/>
      <c r="T17" s="1"/>
      <c r="U17" s="1"/>
      <c r="V17" s="1"/>
      <c r="W17" s="1"/>
      <c r="X17" s="1"/>
      <c r="Y17" s="1"/>
      <c r="Z17" s="1"/>
    </row>
    <row r="18" spans="1:26" ht="28.8" x14ac:dyDescent="0.3">
      <c r="A18" s="1"/>
      <c r="B18" s="5"/>
      <c r="C18" s="19" t="s">
        <v>6</v>
      </c>
      <c r="D18" s="7"/>
      <c r="E18" s="1"/>
      <c r="F18" s="1"/>
      <c r="G18" s="1"/>
      <c r="H18" s="1"/>
      <c r="I18" s="1"/>
      <c r="J18" s="1"/>
      <c r="K18" s="1"/>
      <c r="L18" s="1"/>
      <c r="M18" s="1"/>
      <c r="N18" s="1"/>
      <c r="O18" s="1"/>
      <c r="P18" s="1"/>
      <c r="Q18" s="1"/>
      <c r="R18" s="1"/>
      <c r="S18" s="1"/>
      <c r="T18" s="1"/>
      <c r="U18" s="1"/>
      <c r="V18" s="1"/>
      <c r="W18" s="1"/>
      <c r="X18" s="1"/>
      <c r="Y18" s="1"/>
      <c r="Z18" s="1"/>
    </row>
    <row r="19" spans="1:26" ht="14.4" x14ac:dyDescent="0.3">
      <c r="A19" s="1"/>
      <c r="B19" s="20"/>
      <c r="C19" s="21"/>
      <c r="D19" s="22"/>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ef="C11" r:id="rId1" xr:uid="{00000000-0004-0000-0000-000000000000}"/>
    <hyperlink ref="C15" r:id="rId2" xr:uid="{00000000-0004-0000-0000-000001000000}"/>
  </hyperlinks>
  <pageMargins left="0.7" right="0.7" top="0.75" bottom="0.75" header="0" footer="0"/>
  <pageSetup orientation="landscape"/>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9B97-60D1-4EC2-BD67-351DDD6848AA}">
  <dimension ref="A3:E75"/>
  <sheetViews>
    <sheetView workbookViewId="0">
      <selection activeCell="D18" sqref="D18"/>
    </sheetView>
  </sheetViews>
  <sheetFormatPr defaultRowHeight="14.4" x14ac:dyDescent="0.3"/>
  <cols>
    <col min="1" max="1" width="14" bestFit="1" customWidth="1"/>
    <col min="2" max="2" width="16" bestFit="1" customWidth="1"/>
    <col min="3" max="3" width="21.109375" bestFit="1" customWidth="1"/>
    <col min="4" max="4" width="25.77734375" bestFit="1" customWidth="1"/>
  </cols>
  <sheetData>
    <row r="3" spans="1:4" x14ac:dyDescent="0.3">
      <c r="A3" t="s">
        <v>139</v>
      </c>
      <c r="B3" t="s">
        <v>140</v>
      </c>
      <c r="C3" t="s">
        <v>141</v>
      </c>
      <c r="D3" t="s">
        <v>142</v>
      </c>
    </row>
    <row r="4" spans="1:4" x14ac:dyDescent="0.3">
      <c r="A4" s="59">
        <v>8684027.5</v>
      </c>
      <c r="B4" s="59">
        <v>17148250</v>
      </c>
      <c r="C4" s="59">
        <v>3173631.875</v>
      </c>
      <c r="D4" s="59">
        <v>0.36310442386830921</v>
      </c>
    </row>
    <row r="7" spans="1:4" x14ac:dyDescent="0.3">
      <c r="A7" s="60" t="s">
        <v>147</v>
      </c>
      <c r="B7" t="s">
        <v>139</v>
      </c>
    </row>
    <row r="8" spans="1:4" x14ac:dyDescent="0.3">
      <c r="A8" s="61" t="s">
        <v>149</v>
      </c>
      <c r="B8" s="62">
        <v>510750</v>
      </c>
    </row>
    <row r="9" spans="1:4" x14ac:dyDescent="0.3">
      <c r="A9" s="61" t="s">
        <v>150</v>
      </c>
      <c r="B9" s="62">
        <v>484975</v>
      </c>
    </row>
    <row r="10" spans="1:4" x14ac:dyDescent="0.3">
      <c r="A10" s="61" t="s">
        <v>151</v>
      </c>
      <c r="B10" s="62">
        <v>483530</v>
      </c>
    </row>
    <row r="11" spans="1:4" x14ac:dyDescent="0.3">
      <c r="A11" s="61" t="s">
        <v>152</v>
      </c>
      <c r="B11" s="62">
        <v>494887.5</v>
      </c>
    </row>
    <row r="12" spans="1:4" x14ac:dyDescent="0.3">
      <c r="A12" s="61" t="s">
        <v>153</v>
      </c>
      <c r="B12" s="62">
        <v>673572.5</v>
      </c>
    </row>
    <row r="13" spans="1:4" x14ac:dyDescent="0.3">
      <c r="A13" s="61" t="s">
        <v>154</v>
      </c>
      <c r="B13" s="62">
        <v>903837.5</v>
      </c>
    </row>
    <row r="14" spans="1:4" x14ac:dyDescent="0.3">
      <c r="A14" s="61" t="s">
        <v>155</v>
      </c>
      <c r="B14" s="62">
        <v>1041437.5</v>
      </c>
    </row>
    <row r="15" spans="1:4" x14ac:dyDescent="0.3">
      <c r="A15" s="61" t="s">
        <v>156</v>
      </c>
      <c r="B15" s="62">
        <v>945275</v>
      </c>
    </row>
    <row r="16" spans="1:4" x14ac:dyDescent="0.3">
      <c r="A16" s="61" t="s">
        <v>157</v>
      </c>
      <c r="B16" s="62">
        <v>681000</v>
      </c>
    </row>
    <row r="17" spans="1:5" x14ac:dyDescent="0.3">
      <c r="A17" s="61" t="s">
        <v>158</v>
      </c>
      <c r="B17" s="62">
        <v>623375</v>
      </c>
    </row>
    <row r="18" spans="1:5" x14ac:dyDescent="0.3">
      <c r="A18" s="61" t="s">
        <v>159</v>
      </c>
      <c r="B18" s="62">
        <v>795612.5</v>
      </c>
    </row>
    <row r="19" spans="1:5" x14ac:dyDescent="0.3">
      <c r="A19" s="61" t="s">
        <v>160</v>
      </c>
      <c r="B19" s="62">
        <v>1045775</v>
      </c>
    </row>
    <row r="20" spans="1:5" x14ac:dyDescent="0.3">
      <c r="A20" s="61" t="s">
        <v>148</v>
      </c>
      <c r="B20" s="62">
        <v>8684027.5</v>
      </c>
    </row>
    <row r="24" spans="1:5" x14ac:dyDescent="0.3">
      <c r="A24" s="60" t="s">
        <v>147</v>
      </c>
      <c r="B24" t="s">
        <v>140</v>
      </c>
      <c r="D24" s="64" t="s">
        <v>13</v>
      </c>
      <c r="E24" s="64" t="s">
        <v>161</v>
      </c>
    </row>
    <row r="25" spans="1:5" x14ac:dyDescent="0.3">
      <c r="A25" s="61" t="s">
        <v>64</v>
      </c>
      <c r="B25" s="59">
        <v>408500</v>
      </c>
      <c r="D25" t="str">
        <f>A25</f>
        <v>Alabama</v>
      </c>
      <c r="E25" s="63">
        <f>B25</f>
        <v>408500</v>
      </c>
    </row>
    <row r="26" spans="1:5" x14ac:dyDescent="0.3">
      <c r="A26" s="61" t="s">
        <v>68</v>
      </c>
      <c r="B26" s="59">
        <v>312250</v>
      </c>
      <c r="D26" t="str">
        <f t="shared" ref="D26:D74" si="0">A26</f>
        <v>Alaska</v>
      </c>
      <c r="E26" s="63">
        <f t="shared" ref="E26:E74" si="1">B26</f>
        <v>312250</v>
      </c>
    </row>
    <row r="27" spans="1:5" x14ac:dyDescent="0.3">
      <c r="A27" s="61" t="s">
        <v>89</v>
      </c>
      <c r="B27" s="59">
        <v>331500</v>
      </c>
      <c r="D27" t="str">
        <f t="shared" si="0"/>
        <v>Arizona</v>
      </c>
      <c r="E27" s="63">
        <f t="shared" si="1"/>
        <v>331500</v>
      </c>
    </row>
    <row r="28" spans="1:5" x14ac:dyDescent="0.3">
      <c r="A28" s="61" t="s">
        <v>105</v>
      </c>
      <c r="B28" s="59">
        <v>255350</v>
      </c>
      <c r="D28" t="str">
        <f t="shared" si="0"/>
        <v>Arkansas</v>
      </c>
      <c r="E28" s="63">
        <f t="shared" si="1"/>
        <v>255350</v>
      </c>
    </row>
    <row r="29" spans="1:5" x14ac:dyDescent="0.3">
      <c r="A29" s="61" t="s">
        <v>36</v>
      </c>
      <c r="B29" s="59">
        <v>1037250</v>
      </c>
      <c r="D29" t="str">
        <f t="shared" si="0"/>
        <v>California</v>
      </c>
      <c r="E29" s="63">
        <f t="shared" si="1"/>
        <v>1037250</v>
      </c>
    </row>
    <row r="30" spans="1:5" x14ac:dyDescent="0.3">
      <c r="A30" s="61" t="s">
        <v>49</v>
      </c>
      <c r="B30" s="59">
        <v>324250</v>
      </c>
      <c r="D30" t="str">
        <f t="shared" si="0"/>
        <v>Colorado</v>
      </c>
      <c r="E30" s="63">
        <f t="shared" si="1"/>
        <v>324250</v>
      </c>
    </row>
    <row r="31" spans="1:5" x14ac:dyDescent="0.3">
      <c r="A31" s="61" t="s">
        <v>128</v>
      </c>
      <c r="B31" s="59">
        <v>169600</v>
      </c>
      <c r="D31" t="str">
        <f t="shared" si="0"/>
        <v>Connecticut</v>
      </c>
      <c r="E31" s="63">
        <f t="shared" si="1"/>
        <v>169600</v>
      </c>
    </row>
    <row r="32" spans="1:5" x14ac:dyDescent="0.3">
      <c r="A32" s="61" t="s">
        <v>124</v>
      </c>
      <c r="B32" s="59">
        <v>205600</v>
      </c>
      <c r="D32" t="str">
        <f t="shared" si="0"/>
        <v>Delaware</v>
      </c>
      <c r="E32" s="63">
        <f t="shared" si="1"/>
        <v>205600</v>
      </c>
    </row>
    <row r="33" spans="1:5" x14ac:dyDescent="0.3">
      <c r="A33" s="61" t="s">
        <v>54</v>
      </c>
      <c r="B33" s="59">
        <v>1051700</v>
      </c>
      <c r="D33" t="str">
        <f t="shared" si="0"/>
        <v>Florida</v>
      </c>
      <c r="E33" s="63">
        <f t="shared" si="1"/>
        <v>1051700</v>
      </c>
    </row>
    <row r="34" spans="1:5" x14ac:dyDescent="0.3">
      <c r="A34" s="61" t="s">
        <v>93</v>
      </c>
      <c r="B34" s="59">
        <v>579350</v>
      </c>
      <c r="D34" t="str">
        <f t="shared" si="0"/>
        <v>Georgia</v>
      </c>
      <c r="E34" s="63">
        <f t="shared" si="1"/>
        <v>579350</v>
      </c>
    </row>
    <row r="35" spans="1:5" x14ac:dyDescent="0.3">
      <c r="A35" s="61" t="s">
        <v>70</v>
      </c>
      <c r="B35" s="59">
        <v>353500</v>
      </c>
      <c r="D35" t="str">
        <f t="shared" si="0"/>
        <v>Hawaii</v>
      </c>
      <c r="E35" s="63">
        <f t="shared" si="1"/>
        <v>353500</v>
      </c>
    </row>
    <row r="36" spans="1:5" x14ac:dyDescent="0.3">
      <c r="A36" s="61" t="s">
        <v>87</v>
      </c>
      <c r="B36" s="59">
        <v>288250</v>
      </c>
      <c r="D36" t="str">
        <f t="shared" si="0"/>
        <v>Idaho</v>
      </c>
      <c r="E36" s="63">
        <f t="shared" si="1"/>
        <v>288250</v>
      </c>
    </row>
    <row r="37" spans="1:5" x14ac:dyDescent="0.3">
      <c r="A37" s="61" t="s">
        <v>41</v>
      </c>
      <c r="B37" s="59">
        <v>185600</v>
      </c>
      <c r="D37" t="str">
        <f t="shared" si="0"/>
        <v>Illinois</v>
      </c>
      <c r="E37" s="63">
        <f t="shared" si="1"/>
        <v>185600</v>
      </c>
    </row>
    <row r="38" spans="1:5" x14ac:dyDescent="0.3">
      <c r="A38" s="61" t="s">
        <v>119</v>
      </c>
      <c r="B38" s="59">
        <v>241600</v>
      </c>
      <c r="D38" t="str">
        <f t="shared" si="0"/>
        <v>Indiana</v>
      </c>
      <c r="E38" s="63">
        <f t="shared" si="1"/>
        <v>241600</v>
      </c>
    </row>
    <row r="39" spans="1:5" x14ac:dyDescent="0.3">
      <c r="A39" s="61" t="s">
        <v>115</v>
      </c>
      <c r="B39" s="59">
        <v>183100</v>
      </c>
      <c r="D39" t="str">
        <f t="shared" si="0"/>
        <v>Iowa</v>
      </c>
      <c r="E39" s="63">
        <f t="shared" si="1"/>
        <v>183100</v>
      </c>
    </row>
    <row r="40" spans="1:5" x14ac:dyDescent="0.3">
      <c r="A40" s="61" t="s">
        <v>109</v>
      </c>
      <c r="B40" s="59">
        <v>180600</v>
      </c>
      <c r="D40" t="str">
        <f t="shared" si="0"/>
        <v>Kansas</v>
      </c>
      <c r="E40" s="63">
        <f t="shared" si="1"/>
        <v>180600</v>
      </c>
    </row>
    <row r="41" spans="1:5" x14ac:dyDescent="0.3">
      <c r="A41" s="61" t="s">
        <v>101</v>
      </c>
      <c r="B41" s="59">
        <v>363350</v>
      </c>
      <c r="D41" t="str">
        <f t="shared" si="0"/>
        <v>Kentucky</v>
      </c>
      <c r="E41" s="63">
        <f t="shared" si="1"/>
        <v>363350</v>
      </c>
    </row>
    <row r="42" spans="1:5" x14ac:dyDescent="0.3">
      <c r="A42" s="61" t="s">
        <v>85</v>
      </c>
      <c r="B42" s="59">
        <v>412250</v>
      </c>
      <c r="D42" t="str">
        <f t="shared" si="0"/>
        <v>Louisiana</v>
      </c>
      <c r="E42" s="63">
        <f t="shared" si="1"/>
        <v>412250</v>
      </c>
    </row>
    <row r="43" spans="1:5" x14ac:dyDescent="0.3">
      <c r="A43" s="61" t="s">
        <v>66</v>
      </c>
      <c r="B43" s="59">
        <v>172600</v>
      </c>
      <c r="D43" t="str">
        <f t="shared" si="0"/>
        <v>Maine</v>
      </c>
      <c r="E43" s="63">
        <f t="shared" si="1"/>
        <v>172600</v>
      </c>
    </row>
    <row r="44" spans="1:5" x14ac:dyDescent="0.3">
      <c r="A44" s="61" t="s">
        <v>122</v>
      </c>
      <c r="B44" s="59">
        <v>241600</v>
      </c>
      <c r="D44" t="str">
        <f t="shared" si="0"/>
        <v>Maryland</v>
      </c>
      <c r="E44" s="63">
        <f t="shared" si="1"/>
        <v>241600</v>
      </c>
    </row>
    <row r="45" spans="1:5" x14ac:dyDescent="0.3">
      <c r="A45" s="61" t="s">
        <v>132</v>
      </c>
      <c r="B45" s="59">
        <v>241600</v>
      </c>
      <c r="D45" t="str">
        <f t="shared" si="0"/>
        <v>Massachusetts</v>
      </c>
      <c r="E45" s="63">
        <f t="shared" si="1"/>
        <v>241600</v>
      </c>
    </row>
    <row r="46" spans="1:5" x14ac:dyDescent="0.3">
      <c r="A46" s="61" t="s">
        <v>78</v>
      </c>
      <c r="B46" s="59">
        <v>280350</v>
      </c>
      <c r="D46" t="str">
        <f t="shared" si="0"/>
        <v>Michigan</v>
      </c>
      <c r="E46" s="63">
        <f t="shared" si="1"/>
        <v>280350</v>
      </c>
    </row>
    <row r="47" spans="1:5" x14ac:dyDescent="0.3">
      <c r="A47" s="61" t="s">
        <v>56</v>
      </c>
      <c r="B47" s="59">
        <v>156850</v>
      </c>
      <c r="D47" t="str">
        <f t="shared" si="0"/>
        <v>Minnesota</v>
      </c>
      <c r="E47" s="63">
        <f t="shared" si="1"/>
        <v>156850</v>
      </c>
    </row>
    <row r="48" spans="1:5" x14ac:dyDescent="0.3">
      <c r="A48" s="61" t="s">
        <v>103</v>
      </c>
      <c r="B48" s="59">
        <v>309350</v>
      </c>
      <c r="D48" t="str">
        <f t="shared" si="0"/>
        <v>Mississippi</v>
      </c>
      <c r="E48" s="63">
        <f t="shared" si="1"/>
        <v>309350</v>
      </c>
    </row>
    <row r="49" spans="1:5" x14ac:dyDescent="0.3">
      <c r="A49" s="61" t="s">
        <v>80</v>
      </c>
      <c r="B49" s="59">
        <v>316350</v>
      </c>
      <c r="D49" t="str">
        <f t="shared" si="0"/>
        <v>Missouri</v>
      </c>
      <c r="E49" s="63">
        <f t="shared" si="1"/>
        <v>316350</v>
      </c>
    </row>
    <row r="50" spans="1:5" x14ac:dyDescent="0.3">
      <c r="A50" s="61" t="s">
        <v>58</v>
      </c>
      <c r="B50" s="59">
        <v>328000</v>
      </c>
      <c r="D50" t="str">
        <f t="shared" si="0"/>
        <v>Montana</v>
      </c>
      <c r="E50" s="63">
        <f t="shared" si="1"/>
        <v>328000</v>
      </c>
    </row>
    <row r="51" spans="1:5" x14ac:dyDescent="0.3">
      <c r="A51" s="61" t="s">
        <v>62</v>
      </c>
      <c r="B51" s="59">
        <v>136350</v>
      </c>
      <c r="D51" t="str">
        <f t="shared" si="0"/>
        <v>Nebraska</v>
      </c>
      <c r="E51" s="63">
        <f t="shared" si="1"/>
        <v>136350</v>
      </c>
    </row>
    <row r="52" spans="1:5" x14ac:dyDescent="0.3">
      <c r="A52" s="61" t="s">
        <v>47</v>
      </c>
      <c r="B52" s="59">
        <v>324000</v>
      </c>
      <c r="D52" t="str">
        <f t="shared" si="0"/>
        <v>Nevada</v>
      </c>
      <c r="E52" s="63">
        <f t="shared" si="1"/>
        <v>324000</v>
      </c>
    </row>
    <row r="53" spans="1:5" x14ac:dyDescent="0.3">
      <c r="A53" s="61" t="s">
        <v>136</v>
      </c>
      <c r="B53" s="59">
        <v>238850</v>
      </c>
      <c r="D53" t="str">
        <f t="shared" si="0"/>
        <v>New Hampshire</v>
      </c>
      <c r="E53" s="63">
        <f t="shared" si="1"/>
        <v>238850</v>
      </c>
    </row>
    <row r="54" spans="1:5" x14ac:dyDescent="0.3">
      <c r="A54" s="61" t="s">
        <v>126</v>
      </c>
      <c r="B54" s="59">
        <v>223600</v>
      </c>
      <c r="D54" t="str">
        <f t="shared" si="0"/>
        <v>New Jersey</v>
      </c>
      <c r="E54" s="63">
        <f t="shared" si="1"/>
        <v>223600</v>
      </c>
    </row>
    <row r="55" spans="1:5" x14ac:dyDescent="0.3">
      <c r="A55" s="61" t="s">
        <v>91</v>
      </c>
      <c r="B55" s="59">
        <v>313500</v>
      </c>
      <c r="D55" t="str">
        <f t="shared" si="0"/>
        <v>New Mexico</v>
      </c>
      <c r="E55" s="63">
        <f t="shared" si="1"/>
        <v>313500</v>
      </c>
    </row>
    <row r="56" spans="1:5" x14ac:dyDescent="0.3">
      <c r="A56" s="61" t="s">
        <v>23</v>
      </c>
      <c r="B56" s="59">
        <v>1125200</v>
      </c>
      <c r="D56" t="str">
        <f t="shared" si="0"/>
        <v>New York</v>
      </c>
      <c r="E56" s="63">
        <f t="shared" si="1"/>
        <v>1125200</v>
      </c>
    </row>
    <row r="57" spans="1:5" x14ac:dyDescent="0.3">
      <c r="A57" s="61" t="s">
        <v>97</v>
      </c>
      <c r="B57" s="59">
        <v>399350</v>
      </c>
      <c r="D57" t="str">
        <f t="shared" si="0"/>
        <v>North Carolina</v>
      </c>
      <c r="E57" s="63">
        <f t="shared" si="1"/>
        <v>399350</v>
      </c>
    </row>
    <row r="58" spans="1:5" x14ac:dyDescent="0.3">
      <c r="A58" s="61" t="s">
        <v>113</v>
      </c>
      <c r="B58" s="59">
        <v>184100</v>
      </c>
      <c r="D58" t="str">
        <f t="shared" si="0"/>
        <v>North Dakota</v>
      </c>
      <c r="E58" s="63">
        <f t="shared" si="1"/>
        <v>184100</v>
      </c>
    </row>
    <row r="59" spans="1:5" x14ac:dyDescent="0.3">
      <c r="A59" s="61" t="s">
        <v>99</v>
      </c>
      <c r="B59" s="59">
        <v>203600</v>
      </c>
      <c r="D59" t="str">
        <f t="shared" si="0"/>
        <v>Ohio</v>
      </c>
      <c r="E59" s="63">
        <f t="shared" si="1"/>
        <v>203600</v>
      </c>
    </row>
    <row r="60" spans="1:5" x14ac:dyDescent="0.3">
      <c r="A60" s="61" t="s">
        <v>107</v>
      </c>
      <c r="B60" s="59">
        <v>237350</v>
      </c>
      <c r="D60" t="str">
        <f t="shared" si="0"/>
        <v>Oklahoma</v>
      </c>
      <c r="E60" s="63">
        <f t="shared" si="1"/>
        <v>237350</v>
      </c>
    </row>
    <row r="61" spans="1:5" x14ac:dyDescent="0.3">
      <c r="A61" s="61" t="s">
        <v>84</v>
      </c>
      <c r="B61" s="59">
        <v>346750</v>
      </c>
      <c r="D61" t="str">
        <f t="shared" si="0"/>
        <v>Oregon</v>
      </c>
      <c r="E61" s="63">
        <f t="shared" si="1"/>
        <v>346750</v>
      </c>
    </row>
    <row r="62" spans="1:5" x14ac:dyDescent="0.3">
      <c r="A62" s="61" t="s">
        <v>44</v>
      </c>
      <c r="B62" s="59">
        <v>165600</v>
      </c>
      <c r="D62" t="str">
        <f t="shared" si="0"/>
        <v>Pennsylvania</v>
      </c>
      <c r="E62" s="63">
        <f t="shared" si="1"/>
        <v>165600</v>
      </c>
    </row>
    <row r="63" spans="1:5" x14ac:dyDescent="0.3">
      <c r="A63" s="61" t="s">
        <v>130</v>
      </c>
      <c r="B63" s="59">
        <v>198850</v>
      </c>
      <c r="D63" t="str">
        <f t="shared" si="0"/>
        <v>Rhode Island</v>
      </c>
      <c r="E63" s="63">
        <f t="shared" si="1"/>
        <v>198850</v>
      </c>
    </row>
    <row r="64" spans="1:5" x14ac:dyDescent="0.3">
      <c r="A64" s="61" t="s">
        <v>95</v>
      </c>
      <c r="B64" s="59">
        <v>507350</v>
      </c>
      <c r="D64" t="str">
        <f t="shared" si="0"/>
        <v>South Carolina</v>
      </c>
      <c r="E64" s="63">
        <f t="shared" si="1"/>
        <v>507350</v>
      </c>
    </row>
    <row r="65" spans="1:5" x14ac:dyDescent="0.3">
      <c r="A65" s="61" t="s">
        <v>111</v>
      </c>
      <c r="B65" s="59">
        <v>180600</v>
      </c>
      <c r="D65" t="str">
        <f t="shared" si="0"/>
        <v>South Dakota</v>
      </c>
      <c r="E65" s="63">
        <f t="shared" si="1"/>
        <v>180600</v>
      </c>
    </row>
    <row r="66" spans="1:5" x14ac:dyDescent="0.3">
      <c r="A66" s="61" t="s">
        <v>60</v>
      </c>
      <c r="B66" s="59">
        <v>427750</v>
      </c>
      <c r="D66" t="str">
        <f t="shared" si="0"/>
        <v>Tennessee</v>
      </c>
      <c r="E66" s="63">
        <f t="shared" si="1"/>
        <v>427750</v>
      </c>
    </row>
    <row r="67" spans="1:5" x14ac:dyDescent="0.3">
      <c r="A67" s="61" t="s">
        <v>32</v>
      </c>
      <c r="B67" s="59">
        <v>1014250</v>
      </c>
      <c r="D67" t="str">
        <f t="shared" si="0"/>
        <v>Texas</v>
      </c>
      <c r="E67" s="63">
        <f t="shared" si="1"/>
        <v>1014250</v>
      </c>
    </row>
    <row r="68" spans="1:5" x14ac:dyDescent="0.3">
      <c r="A68" s="61" t="s">
        <v>82</v>
      </c>
      <c r="B68" s="59">
        <v>310750</v>
      </c>
      <c r="D68" t="str">
        <f t="shared" si="0"/>
        <v>Utah</v>
      </c>
      <c r="E68" s="63">
        <f t="shared" si="1"/>
        <v>310750</v>
      </c>
    </row>
    <row r="69" spans="1:5" x14ac:dyDescent="0.3">
      <c r="A69" s="61" t="s">
        <v>134</v>
      </c>
      <c r="B69" s="59">
        <v>256850</v>
      </c>
      <c r="D69" t="str">
        <f t="shared" si="0"/>
        <v>Vermont</v>
      </c>
      <c r="E69" s="63">
        <f t="shared" si="1"/>
        <v>256850</v>
      </c>
    </row>
    <row r="70" spans="1:5" x14ac:dyDescent="0.3">
      <c r="A70" s="61" t="s">
        <v>76</v>
      </c>
      <c r="B70" s="59">
        <v>403350</v>
      </c>
      <c r="D70" t="str">
        <f t="shared" si="0"/>
        <v>Virginia</v>
      </c>
      <c r="E70" s="63">
        <f t="shared" si="1"/>
        <v>403350</v>
      </c>
    </row>
    <row r="71" spans="1:5" x14ac:dyDescent="0.3">
      <c r="A71" s="61" t="s">
        <v>51</v>
      </c>
      <c r="B71" s="59">
        <v>348750</v>
      </c>
      <c r="D71" t="str">
        <f t="shared" si="0"/>
        <v>Washington</v>
      </c>
      <c r="E71" s="63">
        <f t="shared" si="1"/>
        <v>348750</v>
      </c>
    </row>
    <row r="72" spans="1:5" x14ac:dyDescent="0.3">
      <c r="A72" s="61" t="s">
        <v>121</v>
      </c>
      <c r="B72" s="59">
        <v>154600</v>
      </c>
      <c r="D72" t="str">
        <f t="shared" si="0"/>
        <v>West Virginia</v>
      </c>
      <c r="E72" s="63">
        <f t="shared" si="1"/>
        <v>154600</v>
      </c>
    </row>
    <row r="73" spans="1:5" x14ac:dyDescent="0.3">
      <c r="A73" s="61" t="s">
        <v>117</v>
      </c>
      <c r="B73" s="59">
        <v>205850</v>
      </c>
      <c r="D73" t="str">
        <f t="shared" si="0"/>
        <v>Wisconsin</v>
      </c>
      <c r="E73" s="63">
        <f t="shared" si="1"/>
        <v>205850</v>
      </c>
    </row>
    <row r="74" spans="1:5" x14ac:dyDescent="0.3">
      <c r="A74" s="61" t="s">
        <v>74</v>
      </c>
      <c r="B74" s="59">
        <v>310750</v>
      </c>
      <c r="D74" t="str">
        <f t="shared" si="0"/>
        <v>Wyoming</v>
      </c>
      <c r="E74" s="63">
        <f t="shared" si="1"/>
        <v>310750</v>
      </c>
    </row>
    <row r="75" spans="1:5" x14ac:dyDescent="0.3">
      <c r="A75" s="61" t="s">
        <v>148</v>
      </c>
      <c r="B75" s="59">
        <v>17148250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A6" workbookViewId="0">
      <selection activeCell="F11" sqref="F11"/>
    </sheetView>
  </sheetViews>
  <sheetFormatPr defaultColWidth="14.44140625" defaultRowHeight="15" customHeight="1" x14ac:dyDescent="0.3"/>
  <cols>
    <col min="1" max="1" width="8.6640625" customWidth="1"/>
    <col min="2" max="2" width="9.33203125" customWidth="1"/>
    <col min="3" max="3" width="11.6640625" customWidth="1"/>
    <col min="4" max="4" width="13.44140625" customWidth="1"/>
    <col min="5" max="5" width="10.44140625" customWidth="1"/>
    <col min="6" max="6" width="14.33203125" customWidth="1"/>
    <col min="7" max="7" width="13.109375" customWidth="1"/>
    <col min="8" max="8" width="16.33203125" customWidth="1"/>
    <col min="9" max="9" width="14.44140625" customWidth="1"/>
    <col min="10" max="10" width="11.44140625" customWidth="1"/>
    <col min="11" max="11" width="11.88671875" customWidth="1"/>
    <col min="12" max="12" width="16.6640625" customWidth="1"/>
    <col min="13" max="13" width="18" customWidth="1"/>
    <col min="14" max="14" width="8.88671875" customWidth="1"/>
    <col min="15" max="15" width="10.88671875" customWidth="1"/>
    <col min="16" max="18" width="8.88671875" customWidth="1"/>
  </cols>
  <sheetData>
    <row r="1" spans="1:15" ht="14.4" x14ac:dyDescent="0.3">
      <c r="A1" s="23"/>
    </row>
    <row r="2" spans="1:15" ht="23.4" x14ac:dyDescent="0.45">
      <c r="A2" s="23"/>
      <c r="B2" s="24" t="s">
        <v>7</v>
      </c>
      <c r="C2" s="25"/>
      <c r="D2" s="25"/>
      <c r="E2" s="25"/>
      <c r="F2" s="25"/>
      <c r="G2" s="25"/>
      <c r="H2" s="25"/>
      <c r="I2" s="25"/>
      <c r="J2" s="25"/>
      <c r="K2" s="25"/>
      <c r="L2" s="25"/>
      <c r="M2" s="25"/>
    </row>
    <row r="3" spans="1:15" ht="15.6" x14ac:dyDescent="0.3">
      <c r="A3" s="23"/>
      <c r="B3" s="26" t="s">
        <v>8</v>
      </c>
    </row>
    <row r="4" spans="1:15" ht="14.4" x14ac:dyDescent="0.3">
      <c r="A4" s="23"/>
    </row>
    <row r="5" spans="1:15" ht="14.4" x14ac:dyDescent="0.3">
      <c r="A5" s="23"/>
      <c r="B5" s="27" t="s">
        <v>9</v>
      </c>
      <c r="C5" s="27" t="s">
        <v>10</v>
      </c>
      <c r="D5" s="27" t="s">
        <v>11</v>
      </c>
      <c r="E5" s="27" t="s">
        <v>12</v>
      </c>
      <c r="F5" s="27" t="s">
        <v>13</v>
      </c>
      <c r="G5" s="27" t="s">
        <v>14</v>
      </c>
      <c r="H5" s="27" t="s">
        <v>15</v>
      </c>
      <c r="I5" s="27" t="s">
        <v>16</v>
      </c>
      <c r="J5" s="27" t="s">
        <v>17</v>
      </c>
      <c r="K5" s="27" t="s">
        <v>18</v>
      </c>
      <c r="L5" s="27" t="s">
        <v>19</v>
      </c>
      <c r="M5" s="27" t="s">
        <v>20</v>
      </c>
    </row>
    <row r="6" spans="1:15" ht="14.4" x14ac:dyDescent="0.3">
      <c r="A6" s="23"/>
      <c r="B6" s="28" t="s">
        <v>21</v>
      </c>
      <c r="C6" s="28">
        <v>1185732</v>
      </c>
      <c r="D6" s="29">
        <v>44210</v>
      </c>
      <c r="E6" s="28" t="s">
        <v>22</v>
      </c>
      <c r="F6" s="28" t="s">
        <v>23</v>
      </c>
      <c r="G6" s="28" t="s">
        <v>23</v>
      </c>
      <c r="H6" s="28" t="s">
        <v>24</v>
      </c>
      <c r="I6" s="30">
        <v>0.5</v>
      </c>
      <c r="J6" s="31">
        <v>12000</v>
      </c>
      <c r="K6" s="32">
        <f t="shared" ref="K6:K260" si="0">I6*J6</f>
        <v>6000</v>
      </c>
      <c r="L6" s="32">
        <f t="shared" ref="L6:L260" si="1">K6*M6</f>
        <v>3000</v>
      </c>
      <c r="M6" s="33">
        <v>0.5</v>
      </c>
      <c r="O6" s="34"/>
    </row>
    <row r="7" spans="1:15" ht="14.4" x14ac:dyDescent="0.3">
      <c r="A7" s="23"/>
      <c r="B7" s="28" t="s">
        <v>21</v>
      </c>
      <c r="C7" s="28">
        <v>1185732</v>
      </c>
      <c r="D7" s="29">
        <v>44210</v>
      </c>
      <c r="E7" s="28" t="s">
        <v>22</v>
      </c>
      <c r="F7" s="28" t="s">
        <v>23</v>
      </c>
      <c r="G7" s="28" t="s">
        <v>23</v>
      </c>
      <c r="H7" s="28" t="s">
        <v>25</v>
      </c>
      <c r="I7" s="30">
        <v>0.5</v>
      </c>
      <c r="J7" s="31">
        <v>10000</v>
      </c>
      <c r="K7" s="32">
        <f t="shared" si="0"/>
        <v>5000</v>
      </c>
      <c r="L7" s="32">
        <f t="shared" si="1"/>
        <v>1500</v>
      </c>
      <c r="M7" s="33">
        <v>0.3</v>
      </c>
      <c r="O7" s="34"/>
    </row>
    <row r="8" spans="1:15" ht="14.4" x14ac:dyDescent="0.3">
      <c r="A8" s="23"/>
      <c r="B8" s="28" t="s">
        <v>21</v>
      </c>
      <c r="C8" s="28">
        <v>1185732</v>
      </c>
      <c r="D8" s="29">
        <v>44210</v>
      </c>
      <c r="E8" s="28" t="s">
        <v>22</v>
      </c>
      <c r="F8" s="28" t="s">
        <v>23</v>
      </c>
      <c r="G8" s="28" t="s">
        <v>23</v>
      </c>
      <c r="H8" s="28" t="s">
        <v>26</v>
      </c>
      <c r="I8" s="30">
        <v>0.4</v>
      </c>
      <c r="J8" s="31">
        <v>10000</v>
      </c>
      <c r="K8" s="32">
        <f t="shared" si="0"/>
        <v>4000</v>
      </c>
      <c r="L8" s="32">
        <f t="shared" si="1"/>
        <v>1400</v>
      </c>
      <c r="M8" s="33">
        <v>0.35</v>
      </c>
      <c r="O8" s="34"/>
    </row>
    <row r="9" spans="1:15" ht="14.4" x14ac:dyDescent="0.3">
      <c r="A9" s="23"/>
      <c r="B9" s="28" t="s">
        <v>21</v>
      </c>
      <c r="C9" s="28">
        <v>1185732</v>
      </c>
      <c r="D9" s="29">
        <v>44210</v>
      </c>
      <c r="E9" s="28" t="s">
        <v>22</v>
      </c>
      <c r="F9" s="28" t="s">
        <v>23</v>
      </c>
      <c r="G9" s="28" t="s">
        <v>23</v>
      </c>
      <c r="H9" s="28" t="s">
        <v>27</v>
      </c>
      <c r="I9" s="30">
        <v>0.45</v>
      </c>
      <c r="J9" s="31">
        <v>8500</v>
      </c>
      <c r="K9" s="32">
        <f t="shared" si="0"/>
        <v>3825</v>
      </c>
      <c r="L9" s="32">
        <f t="shared" si="1"/>
        <v>1338.75</v>
      </c>
      <c r="M9" s="33">
        <v>0.35</v>
      </c>
      <c r="O9" s="34"/>
    </row>
    <row r="10" spans="1:15" ht="14.4" x14ac:dyDescent="0.3">
      <c r="A10" s="23"/>
      <c r="B10" s="28" t="s">
        <v>21</v>
      </c>
      <c r="C10" s="28">
        <v>1185732</v>
      </c>
      <c r="D10" s="29">
        <v>44210</v>
      </c>
      <c r="E10" s="28" t="s">
        <v>22</v>
      </c>
      <c r="F10" s="28" t="s">
        <v>23</v>
      </c>
      <c r="G10" s="28" t="s">
        <v>23</v>
      </c>
      <c r="H10" s="28" t="s">
        <v>28</v>
      </c>
      <c r="I10" s="30">
        <v>0.6</v>
      </c>
      <c r="J10" s="31">
        <v>9000</v>
      </c>
      <c r="K10" s="32">
        <f t="shared" si="0"/>
        <v>5400</v>
      </c>
      <c r="L10" s="32">
        <f t="shared" si="1"/>
        <v>1620</v>
      </c>
      <c r="M10" s="33">
        <v>0.3</v>
      </c>
      <c r="O10" s="34"/>
    </row>
    <row r="11" spans="1:15" ht="14.4" x14ac:dyDescent="0.3">
      <c r="A11" s="23"/>
      <c r="B11" s="28" t="s">
        <v>21</v>
      </c>
      <c r="C11" s="28">
        <v>1185732</v>
      </c>
      <c r="D11" s="29">
        <v>44210</v>
      </c>
      <c r="E11" s="28" t="s">
        <v>22</v>
      </c>
      <c r="F11" s="28" t="s">
        <v>23</v>
      </c>
      <c r="G11" s="28" t="s">
        <v>23</v>
      </c>
      <c r="H11" s="28" t="s">
        <v>29</v>
      </c>
      <c r="I11" s="30">
        <v>0.5</v>
      </c>
      <c r="J11" s="31">
        <v>10000</v>
      </c>
      <c r="K11" s="32">
        <f t="shared" si="0"/>
        <v>5000</v>
      </c>
      <c r="L11" s="32">
        <f t="shared" si="1"/>
        <v>1250</v>
      </c>
      <c r="M11" s="33">
        <v>0.25</v>
      </c>
      <c r="O11" s="34"/>
    </row>
    <row r="12" spans="1:15" ht="14.4" x14ac:dyDescent="0.3">
      <c r="A12" s="23"/>
      <c r="B12" s="28" t="s">
        <v>21</v>
      </c>
      <c r="C12" s="28">
        <v>1185732</v>
      </c>
      <c r="D12" s="29">
        <v>44239</v>
      </c>
      <c r="E12" s="28" t="s">
        <v>22</v>
      </c>
      <c r="F12" s="28" t="s">
        <v>23</v>
      </c>
      <c r="G12" s="28" t="s">
        <v>23</v>
      </c>
      <c r="H12" s="28" t="s">
        <v>24</v>
      </c>
      <c r="I12" s="30">
        <v>0.5</v>
      </c>
      <c r="J12" s="31">
        <v>12500</v>
      </c>
      <c r="K12" s="32">
        <f t="shared" si="0"/>
        <v>6250</v>
      </c>
      <c r="L12" s="32">
        <f t="shared" si="1"/>
        <v>3125</v>
      </c>
      <c r="M12" s="33">
        <v>0.5</v>
      </c>
      <c r="O12" s="34"/>
    </row>
    <row r="13" spans="1:15" ht="14.4" x14ac:dyDescent="0.3">
      <c r="A13" s="23"/>
      <c r="B13" s="28" t="s">
        <v>21</v>
      </c>
      <c r="C13" s="28">
        <v>1185732</v>
      </c>
      <c r="D13" s="29">
        <v>44239</v>
      </c>
      <c r="E13" s="28" t="s">
        <v>22</v>
      </c>
      <c r="F13" s="28" t="s">
        <v>23</v>
      </c>
      <c r="G13" s="28" t="s">
        <v>23</v>
      </c>
      <c r="H13" s="28" t="s">
        <v>25</v>
      </c>
      <c r="I13" s="30">
        <v>0.5</v>
      </c>
      <c r="J13" s="31">
        <v>9000</v>
      </c>
      <c r="K13" s="32">
        <f t="shared" si="0"/>
        <v>4500</v>
      </c>
      <c r="L13" s="32">
        <f t="shared" si="1"/>
        <v>1350</v>
      </c>
      <c r="M13" s="33">
        <v>0.3</v>
      </c>
      <c r="O13" s="34"/>
    </row>
    <row r="14" spans="1:15" ht="14.4" x14ac:dyDescent="0.3">
      <c r="A14" s="23"/>
      <c r="B14" s="28" t="s">
        <v>21</v>
      </c>
      <c r="C14" s="28">
        <v>1185732</v>
      </c>
      <c r="D14" s="29">
        <v>44239</v>
      </c>
      <c r="E14" s="28" t="s">
        <v>22</v>
      </c>
      <c r="F14" s="28" t="s">
        <v>23</v>
      </c>
      <c r="G14" s="28" t="s">
        <v>23</v>
      </c>
      <c r="H14" s="28" t="s">
        <v>26</v>
      </c>
      <c r="I14" s="30">
        <v>0.4</v>
      </c>
      <c r="J14" s="31">
        <v>9500</v>
      </c>
      <c r="K14" s="32">
        <f t="shared" si="0"/>
        <v>3800</v>
      </c>
      <c r="L14" s="32">
        <f t="shared" si="1"/>
        <v>1330</v>
      </c>
      <c r="M14" s="33">
        <v>0.35</v>
      </c>
      <c r="O14" s="34"/>
    </row>
    <row r="15" spans="1:15" ht="14.4" x14ac:dyDescent="0.3">
      <c r="A15" s="23"/>
      <c r="B15" s="28" t="s">
        <v>21</v>
      </c>
      <c r="C15" s="28">
        <v>1185732</v>
      </c>
      <c r="D15" s="29">
        <v>44239</v>
      </c>
      <c r="E15" s="28" t="s">
        <v>22</v>
      </c>
      <c r="F15" s="28" t="s">
        <v>23</v>
      </c>
      <c r="G15" s="28" t="s">
        <v>23</v>
      </c>
      <c r="H15" s="28" t="s">
        <v>27</v>
      </c>
      <c r="I15" s="30">
        <v>0.45</v>
      </c>
      <c r="J15" s="31">
        <v>8250</v>
      </c>
      <c r="K15" s="32">
        <f t="shared" si="0"/>
        <v>3712.5</v>
      </c>
      <c r="L15" s="32">
        <f t="shared" si="1"/>
        <v>1299.375</v>
      </c>
      <c r="M15" s="33">
        <v>0.35</v>
      </c>
      <c r="O15" s="34"/>
    </row>
    <row r="16" spans="1:15" ht="14.4" x14ac:dyDescent="0.3">
      <c r="A16" s="23"/>
      <c r="B16" s="28" t="s">
        <v>21</v>
      </c>
      <c r="C16" s="28">
        <v>1185732</v>
      </c>
      <c r="D16" s="29">
        <v>44239</v>
      </c>
      <c r="E16" s="28" t="s">
        <v>22</v>
      </c>
      <c r="F16" s="28" t="s">
        <v>23</v>
      </c>
      <c r="G16" s="28" t="s">
        <v>23</v>
      </c>
      <c r="H16" s="28" t="s">
        <v>28</v>
      </c>
      <c r="I16" s="30">
        <v>0.6</v>
      </c>
      <c r="J16" s="31">
        <v>9000</v>
      </c>
      <c r="K16" s="32">
        <f t="shared" si="0"/>
        <v>5400</v>
      </c>
      <c r="L16" s="32">
        <f t="shared" si="1"/>
        <v>1620</v>
      </c>
      <c r="M16" s="33">
        <v>0.3</v>
      </c>
      <c r="O16" s="34"/>
    </row>
    <row r="17" spans="1:15" ht="14.4" x14ac:dyDescent="0.3">
      <c r="A17" s="23"/>
      <c r="B17" s="28" t="s">
        <v>21</v>
      </c>
      <c r="C17" s="28">
        <v>1185732</v>
      </c>
      <c r="D17" s="29">
        <v>44239</v>
      </c>
      <c r="E17" s="28" t="s">
        <v>22</v>
      </c>
      <c r="F17" s="28" t="s">
        <v>23</v>
      </c>
      <c r="G17" s="28" t="s">
        <v>23</v>
      </c>
      <c r="H17" s="28" t="s">
        <v>29</v>
      </c>
      <c r="I17" s="30">
        <v>0.5</v>
      </c>
      <c r="J17" s="31">
        <v>10000</v>
      </c>
      <c r="K17" s="32">
        <f t="shared" si="0"/>
        <v>5000</v>
      </c>
      <c r="L17" s="32">
        <f t="shared" si="1"/>
        <v>1250</v>
      </c>
      <c r="M17" s="33">
        <v>0.25</v>
      </c>
      <c r="O17" s="34"/>
    </row>
    <row r="18" spans="1:15" ht="14.4" x14ac:dyDescent="0.3">
      <c r="A18" s="23"/>
      <c r="B18" s="28" t="s">
        <v>21</v>
      </c>
      <c r="C18" s="28">
        <v>1185732</v>
      </c>
      <c r="D18" s="29">
        <v>44265</v>
      </c>
      <c r="E18" s="28" t="s">
        <v>22</v>
      </c>
      <c r="F18" s="28" t="s">
        <v>23</v>
      </c>
      <c r="G18" s="28" t="s">
        <v>23</v>
      </c>
      <c r="H18" s="28" t="s">
        <v>24</v>
      </c>
      <c r="I18" s="30">
        <v>0.5</v>
      </c>
      <c r="J18" s="31">
        <v>12200</v>
      </c>
      <c r="K18" s="32">
        <f t="shared" si="0"/>
        <v>6100</v>
      </c>
      <c r="L18" s="32">
        <f t="shared" si="1"/>
        <v>3050</v>
      </c>
      <c r="M18" s="33">
        <v>0.5</v>
      </c>
      <c r="O18" s="34"/>
    </row>
    <row r="19" spans="1:15" ht="14.4" x14ac:dyDescent="0.3">
      <c r="A19" s="23"/>
      <c r="B19" s="28" t="s">
        <v>21</v>
      </c>
      <c r="C19" s="28">
        <v>1185732</v>
      </c>
      <c r="D19" s="29">
        <v>44265</v>
      </c>
      <c r="E19" s="28" t="s">
        <v>22</v>
      </c>
      <c r="F19" s="28" t="s">
        <v>23</v>
      </c>
      <c r="G19" s="28" t="s">
        <v>23</v>
      </c>
      <c r="H19" s="28" t="s">
        <v>25</v>
      </c>
      <c r="I19" s="30">
        <v>0.5</v>
      </c>
      <c r="J19" s="31">
        <v>9250</v>
      </c>
      <c r="K19" s="32">
        <f t="shared" si="0"/>
        <v>4625</v>
      </c>
      <c r="L19" s="32">
        <f t="shared" si="1"/>
        <v>1387.5</v>
      </c>
      <c r="M19" s="33">
        <v>0.3</v>
      </c>
      <c r="O19" s="34"/>
    </row>
    <row r="20" spans="1:15" ht="14.4" x14ac:dyDescent="0.3">
      <c r="A20" s="23"/>
      <c r="B20" s="28" t="s">
        <v>21</v>
      </c>
      <c r="C20" s="28">
        <v>1185732</v>
      </c>
      <c r="D20" s="29">
        <v>44265</v>
      </c>
      <c r="E20" s="28" t="s">
        <v>22</v>
      </c>
      <c r="F20" s="28" t="s">
        <v>23</v>
      </c>
      <c r="G20" s="28" t="s">
        <v>23</v>
      </c>
      <c r="H20" s="28" t="s">
        <v>26</v>
      </c>
      <c r="I20" s="30">
        <v>0.4</v>
      </c>
      <c r="J20" s="31">
        <v>9500</v>
      </c>
      <c r="K20" s="32">
        <f t="shared" si="0"/>
        <v>3800</v>
      </c>
      <c r="L20" s="32">
        <f t="shared" si="1"/>
        <v>1330</v>
      </c>
      <c r="M20" s="33">
        <v>0.35</v>
      </c>
      <c r="O20" s="34"/>
    </row>
    <row r="21" spans="1:15" ht="15.75" customHeight="1" x14ac:dyDescent="0.3">
      <c r="A21" s="23"/>
      <c r="B21" s="28" t="s">
        <v>21</v>
      </c>
      <c r="C21" s="28">
        <v>1185732</v>
      </c>
      <c r="D21" s="29">
        <v>44265</v>
      </c>
      <c r="E21" s="28" t="s">
        <v>22</v>
      </c>
      <c r="F21" s="28" t="s">
        <v>23</v>
      </c>
      <c r="G21" s="28" t="s">
        <v>23</v>
      </c>
      <c r="H21" s="28" t="s">
        <v>27</v>
      </c>
      <c r="I21" s="30">
        <v>0.45</v>
      </c>
      <c r="J21" s="31">
        <v>8000</v>
      </c>
      <c r="K21" s="32">
        <f t="shared" si="0"/>
        <v>3600</v>
      </c>
      <c r="L21" s="32">
        <f t="shared" si="1"/>
        <v>1260</v>
      </c>
      <c r="M21" s="33">
        <v>0.35</v>
      </c>
      <c r="O21" s="34"/>
    </row>
    <row r="22" spans="1:15" ht="15.75" customHeight="1" x14ac:dyDescent="0.3">
      <c r="A22" s="23"/>
      <c r="B22" s="28" t="s">
        <v>21</v>
      </c>
      <c r="C22" s="28">
        <v>1185732</v>
      </c>
      <c r="D22" s="29">
        <v>44265</v>
      </c>
      <c r="E22" s="28" t="s">
        <v>22</v>
      </c>
      <c r="F22" s="28" t="s">
        <v>23</v>
      </c>
      <c r="G22" s="28" t="s">
        <v>23</v>
      </c>
      <c r="H22" s="28" t="s">
        <v>28</v>
      </c>
      <c r="I22" s="30">
        <v>0.6</v>
      </c>
      <c r="J22" s="31">
        <v>8500</v>
      </c>
      <c r="K22" s="32">
        <f t="shared" si="0"/>
        <v>5100</v>
      </c>
      <c r="L22" s="32">
        <f t="shared" si="1"/>
        <v>1530</v>
      </c>
      <c r="M22" s="33">
        <v>0.3</v>
      </c>
      <c r="O22" s="34"/>
    </row>
    <row r="23" spans="1:15" ht="15.75" customHeight="1" x14ac:dyDescent="0.3">
      <c r="A23" s="23"/>
      <c r="B23" s="28" t="s">
        <v>21</v>
      </c>
      <c r="C23" s="28">
        <v>1185732</v>
      </c>
      <c r="D23" s="29">
        <v>44265</v>
      </c>
      <c r="E23" s="28" t="s">
        <v>22</v>
      </c>
      <c r="F23" s="28" t="s">
        <v>23</v>
      </c>
      <c r="G23" s="28" t="s">
        <v>23</v>
      </c>
      <c r="H23" s="28" t="s">
        <v>29</v>
      </c>
      <c r="I23" s="30">
        <v>0.5</v>
      </c>
      <c r="J23" s="31">
        <v>9500</v>
      </c>
      <c r="K23" s="32">
        <f t="shared" si="0"/>
        <v>4750</v>
      </c>
      <c r="L23" s="32">
        <f t="shared" si="1"/>
        <v>1187.5</v>
      </c>
      <c r="M23" s="33">
        <v>0.25</v>
      </c>
      <c r="O23" s="34"/>
    </row>
    <row r="24" spans="1:15" ht="15.75" customHeight="1" x14ac:dyDescent="0.3">
      <c r="A24" s="23"/>
      <c r="B24" s="28" t="s">
        <v>21</v>
      </c>
      <c r="C24" s="28">
        <v>1185732</v>
      </c>
      <c r="D24" s="29">
        <v>44297</v>
      </c>
      <c r="E24" s="28" t="s">
        <v>22</v>
      </c>
      <c r="F24" s="28" t="s">
        <v>23</v>
      </c>
      <c r="G24" s="28" t="s">
        <v>23</v>
      </c>
      <c r="H24" s="28" t="s">
        <v>24</v>
      </c>
      <c r="I24" s="30">
        <v>0.5</v>
      </c>
      <c r="J24" s="31">
        <v>12000</v>
      </c>
      <c r="K24" s="32">
        <f t="shared" si="0"/>
        <v>6000</v>
      </c>
      <c r="L24" s="32">
        <f t="shared" si="1"/>
        <v>3000</v>
      </c>
      <c r="M24" s="33">
        <v>0.5</v>
      </c>
      <c r="O24" s="34"/>
    </row>
    <row r="25" spans="1:15" ht="15.75" customHeight="1" x14ac:dyDescent="0.3">
      <c r="A25" s="23"/>
      <c r="B25" s="28" t="s">
        <v>21</v>
      </c>
      <c r="C25" s="28">
        <v>1185732</v>
      </c>
      <c r="D25" s="29">
        <v>44297</v>
      </c>
      <c r="E25" s="28" t="s">
        <v>22</v>
      </c>
      <c r="F25" s="28" t="s">
        <v>23</v>
      </c>
      <c r="G25" s="28" t="s">
        <v>23</v>
      </c>
      <c r="H25" s="28" t="s">
        <v>25</v>
      </c>
      <c r="I25" s="30">
        <v>0.5</v>
      </c>
      <c r="J25" s="31">
        <v>9000</v>
      </c>
      <c r="K25" s="32">
        <f t="shared" si="0"/>
        <v>4500</v>
      </c>
      <c r="L25" s="32">
        <f t="shared" si="1"/>
        <v>1350</v>
      </c>
      <c r="M25" s="33">
        <v>0.3</v>
      </c>
      <c r="O25" s="34"/>
    </row>
    <row r="26" spans="1:15" ht="15.75" customHeight="1" x14ac:dyDescent="0.3">
      <c r="A26" s="23"/>
      <c r="B26" s="28" t="s">
        <v>21</v>
      </c>
      <c r="C26" s="28">
        <v>1185732</v>
      </c>
      <c r="D26" s="29">
        <v>44297</v>
      </c>
      <c r="E26" s="28" t="s">
        <v>22</v>
      </c>
      <c r="F26" s="28" t="s">
        <v>23</v>
      </c>
      <c r="G26" s="28" t="s">
        <v>23</v>
      </c>
      <c r="H26" s="28" t="s">
        <v>26</v>
      </c>
      <c r="I26" s="30">
        <v>0.4</v>
      </c>
      <c r="J26" s="31">
        <v>9000</v>
      </c>
      <c r="K26" s="32">
        <f t="shared" si="0"/>
        <v>3600</v>
      </c>
      <c r="L26" s="32">
        <f t="shared" si="1"/>
        <v>1260</v>
      </c>
      <c r="M26" s="33">
        <v>0.35</v>
      </c>
      <c r="O26" s="34"/>
    </row>
    <row r="27" spans="1:15" ht="15.75" customHeight="1" x14ac:dyDescent="0.3">
      <c r="A27" s="23"/>
      <c r="B27" s="28" t="s">
        <v>21</v>
      </c>
      <c r="C27" s="28">
        <v>1185732</v>
      </c>
      <c r="D27" s="29">
        <v>44297</v>
      </c>
      <c r="E27" s="28" t="s">
        <v>22</v>
      </c>
      <c r="F27" s="28" t="s">
        <v>23</v>
      </c>
      <c r="G27" s="28" t="s">
        <v>23</v>
      </c>
      <c r="H27" s="28" t="s">
        <v>27</v>
      </c>
      <c r="I27" s="30">
        <v>0.45</v>
      </c>
      <c r="J27" s="31">
        <v>8250</v>
      </c>
      <c r="K27" s="32">
        <f t="shared" si="0"/>
        <v>3712.5</v>
      </c>
      <c r="L27" s="32">
        <f t="shared" si="1"/>
        <v>1299.375</v>
      </c>
      <c r="M27" s="33">
        <v>0.35</v>
      </c>
      <c r="O27" s="34"/>
    </row>
    <row r="28" spans="1:15" ht="15.75" customHeight="1" x14ac:dyDescent="0.3">
      <c r="A28" s="23"/>
      <c r="B28" s="28" t="s">
        <v>21</v>
      </c>
      <c r="C28" s="28">
        <v>1185732</v>
      </c>
      <c r="D28" s="29">
        <v>44297</v>
      </c>
      <c r="E28" s="28" t="s">
        <v>22</v>
      </c>
      <c r="F28" s="28" t="s">
        <v>23</v>
      </c>
      <c r="G28" s="28" t="s">
        <v>23</v>
      </c>
      <c r="H28" s="28" t="s">
        <v>28</v>
      </c>
      <c r="I28" s="30">
        <v>0.6</v>
      </c>
      <c r="J28" s="31">
        <v>8250</v>
      </c>
      <c r="K28" s="32">
        <f t="shared" si="0"/>
        <v>4950</v>
      </c>
      <c r="L28" s="32">
        <f t="shared" si="1"/>
        <v>1485</v>
      </c>
      <c r="M28" s="33">
        <v>0.3</v>
      </c>
      <c r="O28" s="34"/>
    </row>
    <row r="29" spans="1:15" ht="15.75" customHeight="1" x14ac:dyDescent="0.3">
      <c r="A29" s="23"/>
      <c r="B29" s="28" t="s">
        <v>21</v>
      </c>
      <c r="C29" s="28">
        <v>1185732</v>
      </c>
      <c r="D29" s="29">
        <v>44297</v>
      </c>
      <c r="E29" s="28" t="s">
        <v>22</v>
      </c>
      <c r="F29" s="28" t="s">
        <v>23</v>
      </c>
      <c r="G29" s="28" t="s">
        <v>23</v>
      </c>
      <c r="H29" s="28" t="s">
        <v>29</v>
      </c>
      <c r="I29" s="30">
        <v>0.5</v>
      </c>
      <c r="J29" s="31">
        <v>9500</v>
      </c>
      <c r="K29" s="32">
        <f t="shared" si="0"/>
        <v>4750</v>
      </c>
      <c r="L29" s="32">
        <f t="shared" si="1"/>
        <v>1187.5</v>
      </c>
      <c r="M29" s="33">
        <v>0.25</v>
      </c>
      <c r="O29" s="34"/>
    </row>
    <row r="30" spans="1:15" ht="15.75" customHeight="1" x14ac:dyDescent="0.3">
      <c r="A30" s="23"/>
      <c r="B30" s="28" t="s">
        <v>21</v>
      </c>
      <c r="C30" s="28">
        <v>1185732</v>
      </c>
      <c r="D30" s="29">
        <v>44326</v>
      </c>
      <c r="E30" s="28" t="s">
        <v>22</v>
      </c>
      <c r="F30" s="28" t="s">
        <v>23</v>
      </c>
      <c r="G30" s="28" t="s">
        <v>23</v>
      </c>
      <c r="H30" s="28" t="s">
        <v>24</v>
      </c>
      <c r="I30" s="30">
        <v>0.6</v>
      </c>
      <c r="J30" s="31">
        <v>12200</v>
      </c>
      <c r="K30" s="32">
        <f t="shared" si="0"/>
        <v>7320</v>
      </c>
      <c r="L30" s="32">
        <f t="shared" si="1"/>
        <v>3660</v>
      </c>
      <c r="M30" s="33">
        <v>0.5</v>
      </c>
      <c r="O30" s="34"/>
    </row>
    <row r="31" spans="1:15" ht="15.75" customHeight="1" x14ac:dyDescent="0.3">
      <c r="A31" s="23"/>
      <c r="B31" s="28" t="s">
        <v>21</v>
      </c>
      <c r="C31" s="28">
        <v>1185732</v>
      </c>
      <c r="D31" s="29">
        <v>44326</v>
      </c>
      <c r="E31" s="28" t="s">
        <v>22</v>
      </c>
      <c r="F31" s="28" t="s">
        <v>23</v>
      </c>
      <c r="G31" s="28" t="s">
        <v>23</v>
      </c>
      <c r="H31" s="28" t="s">
        <v>25</v>
      </c>
      <c r="I31" s="30">
        <v>0.55000000000000004</v>
      </c>
      <c r="J31" s="31">
        <v>9250</v>
      </c>
      <c r="K31" s="32">
        <f t="shared" si="0"/>
        <v>5087.5</v>
      </c>
      <c r="L31" s="32">
        <f t="shared" si="1"/>
        <v>1526.25</v>
      </c>
      <c r="M31" s="33">
        <v>0.3</v>
      </c>
      <c r="O31" s="34"/>
    </row>
    <row r="32" spans="1:15" ht="15.75" customHeight="1" x14ac:dyDescent="0.3">
      <c r="A32" s="23"/>
      <c r="B32" s="28" t="s">
        <v>21</v>
      </c>
      <c r="C32" s="28">
        <v>1185732</v>
      </c>
      <c r="D32" s="29">
        <v>44326</v>
      </c>
      <c r="E32" s="28" t="s">
        <v>22</v>
      </c>
      <c r="F32" s="28" t="s">
        <v>23</v>
      </c>
      <c r="G32" s="28" t="s">
        <v>23</v>
      </c>
      <c r="H32" s="28" t="s">
        <v>26</v>
      </c>
      <c r="I32" s="30">
        <v>0.5</v>
      </c>
      <c r="J32" s="31">
        <v>9000</v>
      </c>
      <c r="K32" s="32">
        <f t="shared" si="0"/>
        <v>4500</v>
      </c>
      <c r="L32" s="32">
        <f t="shared" si="1"/>
        <v>1575</v>
      </c>
      <c r="M32" s="33">
        <v>0.35</v>
      </c>
      <c r="O32" s="34"/>
    </row>
    <row r="33" spans="1:15" ht="15.75" customHeight="1" x14ac:dyDescent="0.3">
      <c r="A33" s="23"/>
      <c r="B33" s="28" t="s">
        <v>21</v>
      </c>
      <c r="C33" s="28">
        <v>1185732</v>
      </c>
      <c r="D33" s="29">
        <v>44326</v>
      </c>
      <c r="E33" s="28" t="s">
        <v>22</v>
      </c>
      <c r="F33" s="28" t="s">
        <v>23</v>
      </c>
      <c r="G33" s="28" t="s">
        <v>23</v>
      </c>
      <c r="H33" s="28" t="s">
        <v>27</v>
      </c>
      <c r="I33" s="30">
        <v>0.5</v>
      </c>
      <c r="J33" s="31">
        <v>8500</v>
      </c>
      <c r="K33" s="32">
        <f t="shared" si="0"/>
        <v>4250</v>
      </c>
      <c r="L33" s="32">
        <f t="shared" si="1"/>
        <v>1487.5</v>
      </c>
      <c r="M33" s="33">
        <v>0.35</v>
      </c>
      <c r="O33" s="34"/>
    </row>
    <row r="34" spans="1:15" ht="15.75" customHeight="1" x14ac:dyDescent="0.3">
      <c r="A34" s="23"/>
      <c r="B34" s="28" t="s">
        <v>21</v>
      </c>
      <c r="C34" s="28">
        <v>1185732</v>
      </c>
      <c r="D34" s="29">
        <v>44326</v>
      </c>
      <c r="E34" s="28" t="s">
        <v>22</v>
      </c>
      <c r="F34" s="28" t="s">
        <v>23</v>
      </c>
      <c r="G34" s="28" t="s">
        <v>23</v>
      </c>
      <c r="H34" s="28" t="s">
        <v>28</v>
      </c>
      <c r="I34" s="30">
        <v>0.6</v>
      </c>
      <c r="J34" s="31">
        <v>8750</v>
      </c>
      <c r="K34" s="32">
        <f t="shared" si="0"/>
        <v>5250</v>
      </c>
      <c r="L34" s="32">
        <f t="shared" si="1"/>
        <v>1575</v>
      </c>
      <c r="M34" s="33">
        <v>0.3</v>
      </c>
      <c r="O34" s="34"/>
    </row>
    <row r="35" spans="1:15" ht="15.75" customHeight="1" x14ac:dyDescent="0.3">
      <c r="A35" s="23"/>
      <c r="B35" s="28" t="s">
        <v>21</v>
      </c>
      <c r="C35" s="28">
        <v>1185732</v>
      </c>
      <c r="D35" s="29">
        <v>44326</v>
      </c>
      <c r="E35" s="28" t="s">
        <v>22</v>
      </c>
      <c r="F35" s="28" t="s">
        <v>23</v>
      </c>
      <c r="G35" s="28" t="s">
        <v>23</v>
      </c>
      <c r="H35" s="28" t="s">
        <v>29</v>
      </c>
      <c r="I35" s="30">
        <v>0.65</v>
      </c>
      <c r="J35" s="31">
        <v>10000</v>
      </c>
      <c r="K35" s="32">
        <f t="shared" si="0"/>
        <v>6500</v>
      </c>
      <c r="L35" s="32">
        <f t="shared" si="1"/>
        <v>1625</v>
      </c>
      <c r="M35" s="33">
        <v>0.25</v>
      </c>
      <c r="O35" s="34"/>
    </row>
    <row r="36" spans="1:15" ht="15.75" customHeight="1" x14ac:dyDescent="0.3">
      <c r="A36" s="23"/>
      <c r="B36" s="28" t="s">
        <v>21</v>
      </c>
      <c r="C36" s="28">
        <v>1185732</v>
      </c>
      <c r="D36" s="29">
        <v>44359</v>
      </c>
      <c r="E36" s="28" t="s">
        <v>22</v>
      </c>
      <c r="F36" s="28" t="s">
        <v>23</v>
      </c>
      <c r="G36" s="28" t="s">
        <v>23</v>
      </c>
      <c r="H36" s="28" t="s">
        <v>24</v>
      </c>
      <c r="I36" s="30">
        <v>0.6</v>
      </c>
      <c r="J36" s="31">
        <v>12500</v>
      </c>
      <c r="K36" s="32">
        <f t="shared" si="0"/>
        <v>7500</v>
      </c>
      <c r="L36" s="32">
        <f t="shared" si="1"/>
        <v>3750</v>
      </c>
      <c r="M36" s="33">
        <v>0.5</v>
      </c>
      <c r="O36" s="34"/>
    </row>
    <row r="37" spans="1:15" ht="15.75" customHeight="1" x14ac:dyDescent="0.3">
      <c r="A37" s="23"/>
      <c r="B37" s="28" t="s">
        <v>21</v>
      </c>
      <c r="C37" s="28">
        <v>1185732</v>
      </c>
      <c r="D37" s="29">
        <v>44359</v>
      </c>
      <c r="E37" s="28" t="s">
        <v>22</v>
      </c>
      <c r="F37" s="28" t="s">
        <v>23</v>
      </c>
      <c r="G37" s="28" t="s">
        <v>23</v>
      </c>
      <c r="H37" s="28" t="s">
        <v>25</v>
      </c>
      <c r="I37" s="30">
        <v>0.55000000000000004</v>
      </c>
      <c r="J37" s="31">
        <v>10000</v>
      </c>
      <c r="K37" s="32">
        <f t="shared" si="0"/>
        <v>5500</v>
      </c>
      <c r="L37" s="32">
        <f t="shared" si="1"/>
        <v>1650</v>
      </c>
      <c r="M37" s="33">
        <v>0.3</v>
      </c>
      <c r="O37" s="34"/>
    </row>
    <row r="38" spans="1:15" ht="15.75" customHeight="1" x14ac:dyDescent="0.3">
      <c r="A38" s="23"/>
      <c r="B38" s="28" t="s">
        <v>21</v>
      </c>
      <c r="C38" s="28">
        <v>1185732</v>
      </c>
      <c r="D38" s="29">
        <v>44359</v>
      </c>
      <c r="E38" s="28" t="s">
        <v>22</v>
      </c>
      <c r="F38" s="28" t="s">
        <v>23</v>
      </c>
      <c r="G38" s="28" t="s">
        <v>23</v>
      </c>
      <c r="H38" s="28" t="s">
        <v>26</v>
      </c>
      <c r="I38" s="30">
        <v>0.5</v>
      </c>
      <c r="J38" s="31">
        <v>9250</v>
      </c>
      <c r="K38" s="32">
        <f t="shared" si="0"/>
        <v>4625</v>
      </c>
      <c r="L38" s="32">
        <f t="shared" si="1"/>
        <v>1618.75</v>
      </c>
      <c r="M38" s="33">
        <v>0.35</v>
      </c>
      <c r="O38" s="34"/>
    </row>
    <row r="39" spans="1:15" ht="15.75" customHeight="1" x14ac:dyDescent="0.3">
      <c r="A39" s="23"/>
      <c r="B39" s="28" t="s">
        <v>21</v>
      </c>
      <c r="C39" s="28">
        <v>1185732</v>
      </c>
      <c r="D39" s="29">
        <v>44359</v>
      </c>
      <c r="E39" s="28" t="s">
        <v>22</v>
      </c>
      <c r="F39" s="28" t="s">
        <v>23</v>
      </c>
      <c r="G39" s="28" t="s">
        <v>23</v>
      </c>
      <c r="H39" s="28" t="s">
        <v>27</v>
      </c>
      <c r="I39" s="30">
        <v>0.5</v>
      </c>
      <c r="J39" s="31">
        <v>9000</v>
      </c>
      <c r="K39" s="32">
        <f t="shared" si="0"/>
        <v>4500</v>
      </c>
      <c r="L39" s="32">
        <f t="shared" si="1"/>
        <v>1575</v>
      </c>
      <c r="M39" s="33">
        <v>0.35</v>
      </c>
      <c r="O39" s="34"/>
    </row>
    <row r="40" spans="1:15" ht="15.75" customHeight="1" x14ac:dyDescent="0.3">
      <c r="A40" s="23"/>
      <c r="B40" s="28" t="s">
        <v>21</v>
      </c>
      <c r="C40" s="28">
        <v>1185732</v>
      </c>
      <c r="D40" s="29">
        <v>44359</v>
      </c>
      <c r="E40" s="28" t="s">
        <v>22</v>
      </c>
      <c r="F40" s="28" t="s">
        <v>23</v>
      </c>
      <c r="G40" s="28" t="s">
        <v>23</v>
      </c>
      <c r="H40" s="28" t="s">
        <v>28</v>
      </c>
      <c r="I40" s="30">
        <v>0.6</v>
      </c>
      <c r="J40" s="31">
        <v>9000</v>
      </c>
      <c r="K40" s="32">
        <f t="shared" si="0"/>
        <v>5400</v>
      </c>
      <c r="L40" s="32">
        <f t="shared" si="1"/>
        <v>1620</v>
      </c>
      <c r="M40" s="33">
        <v>0.3</v>
      </c>
      <c r="O40" s="34"/>
    </row>
    <row r="41" spans="1:15" ht="15.75" customHeight="1" x14ac:dyDescent="0.3">
      <c r="A41" s="23"/>
      <c r="B41" s="28" t="s">
        <v>21</v>
      </c>
      <c r="C41" s="28">
        <v>1185732</v>
      </c>
      <c r="D41" s="29">
        <v>44359</v>
      </c>
      <c r="E41" s="28" t="s">
        <v>22</v>
      </c>
      <c r="F41" s="28" t="s">
        <v>23</v>
      </c>
      <c r="G41" s="28" t="s">
        <v>23</v>
      </c>
      <c r="H41" s="28" t="s">
        <v>29</v>
      </c>
      <c r="I41" s="30">
        <v>0.65</v>
      </c>
      <c r="J41" s="31">
        <v>10500</v>
      </c>
      <c r="K41" s="32">
        <f t="shared" si="0"/>
        <v>6825</v>
      </c>
      <c r="L41" s="32">
        <f t="shared" si="1"/>
        <v>1706.25</v>
      </c>
      <c r="M41" s="33">
        <v>0.25</v>
      </c>
      <c r="O41" s="34"/>
    </row>
    <row r="42" spans="1:15" ht="15.75" customHeight="1" x14ac:dyDescent="0.3">
      <c r="A42" s="23"/>
      <c r="B42" s="28" t="s">
        <v>21</v>
      </c>
      <c r="C42" s="28">
        <v>1185732</v>
      </c>
      <c r="D42" s="29">
        <v>44387</v>
      </c>
      <c r="E42" s="28" t="s">
        <v>22</v>
      </c>
      <c r="F42" s="28" t="s">
        <v>23</v>
      </c>
      <c r="G42" s="28" t="s">
        <v>23</v>
      </c>
      <c r="H42" s="28" t="s">
        <v>24</v>
      </c>
      <c r="I42" s="30">
        <v>0.6</v>
      </c>
      <c r="J42" s="31">
        <v>12750</v>
      </c>
      <c r="K42" s="32">
        <f t="shared" si="0"/>
        <v>7650</v>
      </c>
      <c r="L42" s="32">
        <f t="shared" si="1"/>
        <v>3825</v>
      </c>
      <c r="M42" s="33">
        <v>0.5</v>
      </c>
      <c r="O42" s="34"/>
    </row>
    <row r="43" spans="1:15" ht="15.75" customHeight="1" x14ac:dyDescent="0.3">
      <c r="A43" s="23"/>
      <c r="B43" s="28" t="s">
        <v>21</v>
      </c>
      <c r="C43" s="28">
        <v>1185732</v>
      </c>
      <c r="D43" s="29">
        <v>44387</v>
      </c>
      <c r="E43" s="28" t="s">
        <v>22</v>
      </c>
      <c r="F43" s="28" t="s">
        <v>23</v>
      </c>
      <c r="G43" s="28" t="s">
        <v>23</v>
      </c>
      <c r="H43" s="28" t="s">
        <v>25</v>
      </c>
      <c r="I43" s="30">
        <v>0.55000000000000004</v>
      </c>
      <c r="J43" s="31">
        <v>10250</v>
      </c>
      <c r="K43" s="32">
        <f t="shared" si="0"/>
        <v>5637.5000000000009</v>
      </c>
      <c r="L43" s="32">
        <f t="shared" si="1"/>
        <v>1691.2500000000002</v>
      </c>
      <c r="M43" s="33">
        <v>0.3</v>
      </c>
      <c r="O43" s="34"/>
    </row>
    <row r="44" spans="1:15" ht="15.75" customHeight="1" x14ac:dyDescent="0.3">
      <c r="A44" s="23"/>
      <c r="B44" s="28" t="s">
        <v>21</v>
      </c>
      <c r="C44" s="28">
        <v>1185732</v>
      </c>
      <c r="D44" s="29">
        <v>44387</v>
      </c>
      <c r="E44" s="28" t="s">
        <v>22</v>
      </c>
      <c r="F44" s="28" t="s">
        <v>23</v>
      </c>
      <c r="G44" s="28" t="s">
        <v>23</v>
      </c>
      <c r="H44" s="28" t="s">
        <v>26</v>
      </c>
      <c r="I44" s="30">
        <v>0.5</v>
      </c>
      <c r="J44" s="31">
        <v>9500</v>
      </c>
      <c r="K44" s="32">
        <f t="shared" si="0"/>
        <v>4750</v>
      </c>
      <c r="L44" s="32">
        <f t="shared" si="1"/>
        <v>1662.5</v>
      </c>
      <c r="M44" s="33">
        <v>0.35</v>
      </c>
      <c r="O44" s="34"/>
    </row>
    <row r="45" spans="1:15" ht="15.75" customHeight="1" x14ac:dyDescent="0.3">
      <c r="A45" s="23"/>
      <c r="B45" s="28" t="s">
        <v>21</v>
      </c>
      <c r="C45" s="28">
        <v>1185732</v>
      </c>
      <c r="D45" s="29">
        <v>44387</v>
      </c>
      <c r="E45" s="28" t="s">
        <v>22</v>
      </c>
      <c r="F45" s="28" t="s">
        <v>23</v>
      </c>
      <c r="G45" s="28" t="s">
        <v>23</v>
      </c>
      <c r="H45" s="28" t="s">
        <v>27</v>
      </c>
      <c r="I45" s="30">
        <v>0.5</v>
      </c>
      <c r="J45" s="31">
        <v>9000</v>
      </c>
      <c r="K45" s="32">
        <f t="shared" si="0"/>
        <v>4500</v>
      </c>
      <c r="L45" s="32">
        <f t="shared" si="1"/>
        <v>1575</v>
      </c>
      <c r="M45" s="33">
        <v>0.35</v>
      </c>
      <c r="O45" s="34"/>
    </row>
    <row r="46" spans="1:15" ht="15.75" customHeight="1" x14ac:dyDescent="0.3">
      <c r="A46" s="23"/>
      <c r="B46" s="28" t="s">
        <v>21</v>
      </c>
      <c r="C46" s="28">
        <v>1185732</v>
      </c>
      <c r="D46" s="29">
        <v>44387</v>
      </c>
      <c r="E46" s="28" t="s">
        <v>22</v>
      </c>
      <c r="F46" s="28" t="s">
        <v>23</v>
      </c>
      <c r="G46" s="28" t="s">
        <v>23</v>
      </c>
      <c r="H46" s="28" t="s">
        <v>28</v>
      </c>
      <c r="I46" s="30">
        <v>0.6</v>
      </c>
      <c r="J46" s="31">
        <v>9250</v>
      </c>
      <c r="K46" s="32">
        <f t="shared" si="0"/>
        <v>5550</v>
      </c>
      <c r="L46" s="32">
        <f t="shared" si="1"/>
        <v>1665</v>
      </c>
      <c r="M46" s="33">
        <v>0.3</v>
      </c>
      <c r="O46" s="34"/>
    </row>
    <row r="47" spans="1:15" ht="15.75" customHeight="1" x14ac:dyDescent="0.3">
      <c r="A47" s="23"/>
      <c r="B47" s="28" t="s">
        <v>21</v>
      </c>
      <c r="C47" s="28">
        <v>1185732</v>
      </c>
      <c r="D47" s="29">
        <v>44387</v>
      </c>
      <c r="E47" s="28" t="s">
        <v>22</v>
      </c>
      <c r="F47" s="28" t="s">
        <v>23</v>
      </c>
      <c r="G47" s="28" t="s">
        <v>23</v>
      </c>
      <c r="H47" s="28" t="s">
        <v>29</v>
      </c>
      <c r="I47" s="30">
        <v>0.65</v>
      </c>
      <c r="J47" s="31">
        <v>11000</v>
      </c>
      <c r="K47" s="32">
        <f t="shared" si="0"/>
        <v>7150</v>
      </c>
      <c r="L47" s="32">
        <f t="shared" si="1"/>
        <v>1787.5</v>
      </c>
      <c r="M47" s="33">
        <v>0.25</v>
      </c>
      <c r="O47" s="34"/>
    </row>
    <row r="48" spans="1:15" ht="15.75" customHeight="1" x14ac:dyDescent="0.3">
      <c r="A48" s="23"/>
      <c r="B48" s="28" t="s">
        <v>21</v>
      </c>
      <c r="C48" s="28">
        <v>1185732</v>
      </c>
      <c r="D48" s="29">
        <v>44419</v>
      </c>
      <c r="E48" s="28" t="s">
        <v>22</v>
      </c>
      <c r="F48" s="28" t="s">
        <v>23</v>
      </c>
      <c r="G48" s="28" t="s">
        <v>23</v>
      </c>
      <c r="H48" s="28" t="s">
        <v>24</v>
      </c>
      <c r="I48" s="30">
        <v>0.6</v>
      </c>
      <c r="J48" s="31">
        <v>12500</v>
      </c>
      <c r="K48" s="32">
        <f t="shared" si="0"/>
        <v>7500</v>
      </c>
      <c r="L48" s="32">
        <f t="shared" si="1"/>
        <v>3750</v>
      </c>
      <c r="M48" s="33">
        <v>0.5</v>
      </c>
      <c r="O48" s="34"/>
    </row>
    <row r="49" spans="1:15" ht="15.75" customHeight="1" x14ac:dyDescent="0.3">
      <c r="A49" s="23"/>
      <c r="B49" s="28" t="s">
        <v>21</v>
      </c>
      <c r="C49" s="28">
        <v>1185732</v>
      </c>
      <c r="D49" s="29">
        <v>44419</v>
      </c>
      <c r="E49" s="28" t="s">
        <v>22</v>
      </c>
      <c r="F49" s="28" t="s">
        <v>23</v>
      </c>
      <c r="G49" s="28" t="s">
        <v>23</v>
      </c>
      <c r="H49" s="28" t="s">
        <v>25</v>
      </c>
      <c r="I49" s="30">
        <v>0.55000000000000004</v>
      </c>
      <c r="J49" s="31">
        <v>10250</v>
      </c>
      <c r="K49" s="32">
        <f t="shared" si="0"/>
        <v>5637.5000000000009</v>
      </c>
      <c r="L49" s="32">
        <f t="shared" si="1"/>
        <v>1691.2500000000002</v>
      </c>
      <c r="M49" s="33">
        <v>0.3</v>
      </c>
      <c r="O49" s="34"/>
    </row>
    <row r="50" spans="1:15" ht="15.75" customHeight="1" x14ac:dyDescent="0.3">
      <c r="A50" s="23"/>
      <c r="B50" s="28" t="s">
        <v>21</v>
      </c>
      <c r="C50" s="28">
        <v>1185732</v>
      </c>
      <c r="D50" s="29">
        <v>44419</v>
      </c>
      <c r="E50" s="28" t="s">
        <v>22</v>
      </c>
      <c r="F50" s="28" t="s">
        <v>23</v>
      </c>
      <c r="G50" s="28" t="s">
        <v>23</v>
      </c>
      <c r="H50" s="28" t="s">
        <v>26</v>
      </c>
      <c r="I50" s="30">
        <v>0.5</v>
      </c>
      <c r="J50" s="31">
        <v>9500</v>
      </c>
      <c r="K50" s="32">
        <f t="shared" si="0"/>
        <v>4750</v>
      </c>
      <c r="L50" s="32">
        <f t="shared" si="1"/>
        <v>1662.5</v>
      </c>
      <c r="M50" s="33">
        <v>0.35</v>
      </c>
      <c r="O50" s="34"/>
    </row>
    <row r="51" spans="1:15" ht="15.75" customHeight="1" x14ac:dyDescent="0.3">
      <c r="A51" s="23"/>
      <c r="B51" s="28" t="s">
        <v>21</v>
      </c>
      <c r="C51" s="28">
        <v>1185732</v>
      </c>
      <c r="D51" s="29">
        <v>44419</v>
      </c>
      <c r="E51" s="28" t="s">
        <v>22</v>
      </c>
      <c r="F51" s="28" t="s">
        <v>23</v>
      </c>
      <c r="G51" s="28" t="s">
        <v>23</v>
      </c>
      <c r="H51" s="28" t="s">
        <v>27</v>
      </c>
      <c r="I51" s="30">
        <v>0.5</v>
      </c>
      <c r="J51" s="31">
        <v>9250</v>
      </c>
      <c r="K51" s="32">
        <f t="shared" si="0"/>
        <v>4625</v>
      </c>
      <c r="L51" s="32">
        <f t="shared" si="1"/>
        <v>1618.75</v>
      </c>
      <c r="M51" s="33">
        <v>0.35</v>
      </c>
      <c r="O51" s="34"/>
    </row>
    <row r="52" spans="1:15" ht="15.75" customHeight="1" x14ac:dyDescent="0.3">
      <c r="A52" s="23"/>
      <c r="B52" s="28" t="s">
        <v>21</v>
      </c>
      <c r="C52" s="28">
        <v>1185732</v>
      </c>
      <c r="D52" s="29">
        <v>44419</v>
      </c>
      <c r="E52" s="28" t="s">
        <v>22</v>
      </c>
      <c r="F52" s="28" t="s">
        <v>23</v>
      </c>
      <c r="G52" s="28" t="s">
        <v>23</v>
      </c>
      <c r="H52" s="28" t="s">
        <v>28</v>
      </c>
      <c r="I52" s="30">
        <v>0.6</v>
      </c>
      <c r="J52" s="31">
        <v>9000</v>
      </c>
      <c r="K52" s="32">
        <f t="shared" si="0"/>
        <v>5400</v>
      </c>
      <c r="L52" s="32">
        <f t="shared" si="1"/>
        <v>1620</v>
      </c>
      <c r="M52" s="33">
        <v>0.3</v>
      </c>
      <c r="O52" s="34"/>
    </row>
    <row r="53" spans="1:15" ht="15.75" customHeight="1" x14ac:dyDescent="0.3">
      <c r="A53" s="23"/>
      <c r="B53" s="28" t="s">
        <v>21</v>
      </c>
      <c r="C53" s="28">
        <v>1185732</v>
      </c>
      <c r="D53" s="29">
        <v>44419</v>
      </c>
      <c r="E53" s="28" t="s">
        <v>22</v>
      </c>
      <c r="F53" s="28" t="s">
        <v>23</v>
      </c>
      <c r="G53" s="28" t="s">
        <v>23</v>
      </c>
      <c r="H53" s="28" t="s">
        <v>29</v>
      </c>
      <c r="I53" s="30">
        <v>0.65</v>
      </c>
      <c r="J53" s="31">
        <v>10750</v>
      </c>
      <c r="K53" s="32">
        <f t="shared" si="0"/>
        <v>6987.5</v>
      </c>
      <c r="L53" s="32">
        <f t="shared" si="1"/>
        <v>1746.875</v>
      </c>
      <c r="M53" s="33">
        <v>0.25</v>
      </c>
      <c r="O53" s="34"/>
    </row>
    <row r="54" spans="1:15" ht="15.75" customHeight="1" x14ac:dyDescent="0.3">
      <c r="A54" s="23"/>
      <c r="B54" s="28" t="s">
        <v>21</v>
      </c>
      <c r="C54" s="28">
        <v>1185732</v>
      </c>
      <c r="D54" s="29">
        <v>44449</v>
      </c>
      <c r="E54" s="28" t="s">
        <v>22</v>
      </c>
      <c r="F54" s="28" t="s">
        <v>23</v>
      </c>
      <c r="G54" s="28" t="s">
        <v>23</v>
      </c>
      <c r="H54" s="28" t="s">
        <v>24</v>
      </c>
      <c r="I54" s="30">
        <v>0.6</v>
      </c>
      <c r="J54" s="31">
        <v>12000</v>
      </c>
      <c r="K54" s="32">
        <f t="shared" si="0"/>
        <v>7200</v>
      </c>
      <c r="L54" s="32">
        <f t="shared" si="1"/>
        <v>3600</v>
      </c>
      <c r="M54" s="33">
        <v>0.5</v>
      </c>
      <c r="O54" s="34"/>
    </row>
    <row r="55" spans="1:15" ht="15.75" customHeight="1" x14ac:dyDescent="0.3">
      <c r="A55" s="23"/>
      <c r="B55" s="28" t="s">
        <v>21</v>
      </c>
      <c r="C55" s="28">
        <v>1185732</v>
      </c>
      <c r="D55" s="29">
        <v>44449</v>
      </c>
      <c r="E55" s="28" t="s">
        <v>22</v>
      </c>
      <c r="F55" s="28" t="s">
        <v>23</v>
      </c>
      <c r="G55" s="28" t="s">
        <v>23</v>
      </c>
      <c r="H55" s="28" t="s">
        <v>25</v>
      </c>
      <c r="I55" s="30">
        <v>0.55000000000000004</v>
      </c>
      <c r="J55" s="31">
        <v>10000</v>
      </c>
      <c r="K55" s="32">
        <f t="shared" si="0"/>
        <v>5500</v>
      </c>
      <c r="L55" s="32">
        <f t="shared" si="1"/>
        <v>1650</v>
      </c>
      <c r="M55" s="33">
        <v>0.3</v>
      </c>
      <c r="O55" s="34"/>
    </row>
    <row r="56" spans="1:15" ht="15.75" customHeight="1" x14ac:dyDescent="0.3">
      <c r="A56" s="23"/>
      <c r="B56" s="28" t="s">
        <v>21</v>
      </c>
      <c r="C56" s="28">
        <v>1185732</v>
      </c>
      <c r="D56" s="29">
        <v>44449</v>
      </c>
      <c r="E56" s="28" t="s">
        <v>22</v>
      </c>
      <c r="F56" s="28" t="s">
        <v>23</v>
      </c>
      <c r="G56" s="28" t="s">
        <v>23</v>
      </c>
      <c r="H56" s="28" t="s">
        <v>26</v>
      </c>
      <c r="I56" s="30">
        <v>0.5</v>
      </c>
      <c r="J56" s="31">
        <v>9250</v>
      </c>
      <c r="K56" s="32">
        <f t="shared" si="0"/>
        <v>4625</v>
      </c>
      <c r="L56" s="32">
        <f t="shared" si="1"/>
        <v>1618.75</v>
      </c>
      <c r="M56" s="33">
        <v>0.35</v>
      </c>
      <c r="O56" s="34"/>
    </row>
    <row r="57" spans="1:15" ht="15.75" customHeight="1" x14ac:dyDescent="0.3">
      <c r="A57" s="23"/>
      <c r="B57" s="28" t="s">
        <v>21</v>
      </c>
      <c r="C57" s="28">
        <v>1185732</v>
      </c>
      <c r="D57" s="29">
        <v>44449</v>
      </c>
      <c r="E57" s="28" t="s">
        <v>22</v>
      </c>
      <c r="F57" s="28" t="s">
        <v>23</v>
      </c>
      <c r="G57" s="28" t="s">
        <v>23</v>
      </c>
      <c r="H57" s="28" t="s">
        <v>27</v>
      </c>
      <c r="I57" s="30">
        <v>0.5</v>
      </c>
      <c r="J57" s="31">
        <v>9000</v>
      </c>
      <c r="K57" s="32">
        <f t="shared" si="0"/>
        <v>4500</v>
      </c>
      <c r="L57" s="32">
        <f t="shared" si="1"/>
        <v>1575</v>
      </c>
      <c r="M57" s="33">
        <v>0.35</v>
      </c>
      <c r="O57" s="34"/>
    </row>
    <row r="58" spans="1:15" ht="15.75" customHeight="1" x14ac:dyDescent="0.3">
      <c r="A58" s="23"/>
      <c r="B58" s="28" t="s">
        <v>21</v>
      </c>
      <c r="C58" s="28">
        <v>1185732</v>
      </c>
      <c r="D58" s="29">
        <v>44449</v>
      </c>
      <c r="E58" s="28" t="s">
        <v>22</v>
      </c>
      <c r="F58" s="28" t="s">
        <v>23</v>
      </c>
      <c r="G58" s="28" t="s">
        <v>23</v>
      </c>
      <c r="H58" s="28" t="s">
        <v>28</v>
      </c>
      <c r="I58" s="30">
        <v>0.6</v>
      </c>
      <c r="J58" s="31">
        <v>9000</v>
      </c>
      <c r="K58" s="32">
        <f t="shared" si="0"/>
        <v>5400</v>
      </c>
      <c r="L58" s="32">
        <f t="shared" si="1"/>
        <v>1620</v>
      </c>
      <c r="M58" s="33">
        <v>0.3</v>
      </c>
      <c r="O58" s="34"/>
    </row>
    <row r="59" spans="1:15" ht="15.75" customHeight="1" x14ac:dyDescent="0.3">
      <c r="A59" s="23"/>
      <c r="B59" s="28" t="s">
        <v>21</v>
      </c>
      <c r="C59" s="28">
        <v>1185732</v>
      </c>
      <c r="D59" s="29">
        <v>44449</v>
      </c>
      <c r="E59" s="28" t="s">
        <v>22</v>
      </c>
      <c r="F59" s="28" t="s">
        <v>23</v>
      </c>
      <c r="G59" s="28" t="s">
        <v>23</v>
      </c>
      <c r="H59" s="28" t="s">
        <v>29</v>
      </c>
      <c r="I59" s="30">
        <v>0.65</v>
      </c>
      <c r="J59" s="31">
        <v>10000</v>
      </c>
      <c r="K59" s="32">
        <f t="shared" si="0"/>
        <v>6500</v>
      </c>
      <c r="L59" s="32">
        <f t="shared" si="1"/>
        <v>1625</v>
      </c>
      <c r="M59" s="33">
        <v>0.25</v>
      </c>
      <c r="O59" s="34"/>
    </row>
    <row r="60" spans="1:15" ht="15.75" customHeight="1" x14ac:dyDescent="0.3">
      <c r="A60" s="23"/>
      <c r="B60" s="28" t="s">
        <v>21</v>
      </c>
      <c r="C60" s="28">
        <v>1185732</v>
      </c>
      <c r="D60" s="29">
        <v>44481</v>
      </c>
      <c r="E60" s="28" t="s">
        <v>22</v>
      </c>
      <c r="F60" s="28" t="s">
        <v>23</v>
      </c>
      <c r="G60" s="28" t="s">
        <v>23</v>
      </c>
      <c r="H60" s="28" t="s">
        <v>24</v>
      </c>
      <c r="I60" s="30">
        <v>0.65</v>
      </c>
      <c r="J60" s="31">
        <v>11750</v>
      </c>
      <c r="K60" s="32">
        <f t="shared" si="0"/>
        <v>7637.5</v>
      </c>
      <c r="L60" s="32">
        <f t="shared" si="1"/>
        <v>3818.75</v>
      </c>
      <c r="M60" s="33">
        <v>0.5</v>
      </c>
      <c r="O60" s="34"/>
    </row>
    <row r="61" spans="1:15" ht="15.75" customHeight="1" x14ac:dyDescent="0.3">
      <c r="A61" s="23"/>
      <c r="B61" s="28" t="s">
        <v>21</v>
      </c>
      <c r="C61" s="28">
        <v>1185732</v>
      </c>
      <c r="D61" s="29">
        <v>44481</v>
      </c>
      <c r="E61" s="28" t="s">
        <v>22</v>
      </c>
      <c r="F61" s="28" t="s">
        <v>23</v>
      </c>
      <c r="G61" s="28" t="s">
        <v>23</v>
      </c>
      <c r="H61" s="28" t="s">
        <v>25</v>
      </c>
      <c r="I61" s="30">
        <v>0.55000000000000004</v>
      </c>
      <c r="J61" s="31">
        <v>10000</v>
      </c>
      <c r="K61" s="32">
        <f t="shared" si="0"/>
        <v>5500</v>
      </c>
      <c r="L61" s="32">
        <f t="shared" si="1"/>
        <v>1650</v>
      </c>
      <c r="M61" s="33">
        <v>0.3</v>
      </c>
      <c r="O61" s="34"/>
    </row>
    <row r="62" spans="1:15" ht="15.75" customHeight="1" x14ac:dyDescent="0.3">
      <c r="A62" s="23"/>
      <c r="B62" s="28" t="s">
        <v>21</v>
      </c>
      <c r="C62" s="28">
        <v>1185732</v>
      </c>
      <c r="D62" s="29">
        <v>44481</v>
      </c>
      <c r="E62" s="28" t="s">
        <v>22</v>
      </c>
      <c r="F62" s="28" t="s">
        <v>23</v>
      </c>
      <c r="G62" s="28" t="s">
        <v>23</v>
      </c>
      <c r="H62" s="28" t="s">
        <v>26</v>
      </c>
      <c r="I62" s="30">
        <v>0.55000000000000004</v>
      </c>
      <c r="J62" s="31">
        <v>9000</v>
      </c>
      <c r="K62" s="32">
        <f t="shared" si="0"/>
        <v>4950</v>
      </c>
      <c r="L62" s="32">
        <f t="shared" si="1"/>
        <v>1732.5</v>
      </c>
      <c r="M62" s="33">
        <v>0.35</v>
      </c>
      <c r="O62" s="34"/>
    </row>
    <row r="63" spans="1:15" ht="15.75" customHeight="1" x14ac:dyDescent="0.3">
      <c r="A63" s="23"/>
      <c r="B63" s="28" t="s">
        <v>21</v>
      </c>
      <c r="C63" s="28">
        <v>1185732</v>
      </c>
      <c r="D63" s="29">
        <v>44481</v>
      </c>
      <c r="E63" s="28" t="s">
        <v>22</v>
      </c>
      <c r="F63" s="28" t="s">
        <v>23</v>
      </c>
      <c r="G63" s="28" t="s">
        <v>23</v>
      </c>
      <c r="H63" s="28" t="s">
        <v>27</v>
      </c>
      <c r="I63" s="30">
        <v>0.55000000000000004</v>
      </c>
      <c r="J63" s="31">
        <v>8750</v>
      </c>
      <c r="K63" s="32">
        <f t="shared" si="0"/>
        <v>4812.5</v>
      </c>
      <c r="L63" s="32">
        <f t="shared" si="1"/>
        <v>1684.375</v>
      </c>
      <c r="M63" s="33">
        <v>0.35</v>
      </c>
      <c r="O63" s="34"/>
    </row>
    <row r="64" spans="1:15" ht="15.75" customHeight="1" x14ac:dyDescent="0.3">
      <c r="A64" s="23"/>
      <c r="B64" s="28" t="s">
        <v>21</v>
      </c>
      <c r="C64" s="28">
        <v>1185732</v>
      </c>
      <c r="D64" s="29">
        <v>44481</v>
      </c>
      <c r="E64" s="28" t="s">
        <v>22</v>
      </c>
      <c r="F64" s="28" t="s">
        <v>23</v>
      </c>
      <c r="G64" s="28" t="s">
        <v>23</v>
      </c>
      <c r="H64" s="28" t="s">
        <v>28</v>
      </c>
      <c r="I64" s="30">
        <v>0.65</v>
      </c>
      <c r="J64" s="31">
        <v>8750</v>
      </c>
      <c r="K64" s="32">
        <f t="shared" si="0"/>
        <v>5687.5</v>
      </c>
      <c r="L64" s="32">
        <f t="shared" si="1"/>
        <v>1706.25</v>
      </c>
      <c r="M64" s="33">
        <v>0.3</v>
      </c>
      <c r="O64" s="34"/>
    </row>
    <row r="65" spans="1:15" ht="15.75" customHeight="1" x14ac:dyDescent="0.3">
      <c r="A65" s="23"/>
      <c r="B65" s="28" t="s">
        <v>21</v>
      </c>
      <c r="C65" s="28">
        <v>1185732</v>
      </c>
      <c r="D65" s="29">
        <v>44481</v>
      </c>
      <c r="E65" s="28" t="s">
        <v>22</v>
      </c>
      <c r="F65" s="28" t="s">
        <v>23</v>
      </c>
      <c r="G65" s="28" t="s">
        <v>23</v>
      </c>
      <c r="H65" s="28" t="s">
        <v>29</v>
      </c>
      <c r="I65" s="30">
        <v>0.7</v>
      </c>
      <c r="J65" s="31">
        <v>10000</v>
      </c>
      <c r="K65" s="32">
        <f t="shared" si="0"/>
        <v>7000</v>
      </c>
      <c r="L65" s="32">
        <f t="shared" si="1"/>
        <v>1750</v>
      </c>
      <c r="M65" s="33">
        <v>0.25</v>
      </c>
      <c r="O65" s="34"/>
    </row>
    <row r="66" spans="1:15" ht="15.75" customHeight="1" x14ac:dyDescent="0.3">
      <c r="A66" s="23"/>
      <c r="B66" s="28" t="s">
        <v>21</v>
      </c>
      <c r="C66" s="28">
        <v>1185732</v>
      </c>
      <c r="D66" s="29">
        <v>44511</v>
      </c>
      <c r="E66" s="28" t="s">
        <v>22</v>
      </c>
      <c r="F66" s="28" t="s">
        <v>23</v>
      </c>
      <c r="G66" s="28" t="s">
        <v>23</v>
      </c>
      <c r="H66" s="28" t="s">
        <v>24</v>
      </c>
      <c r="I66" s="30">
        <v>0.65</v>
      </c>
      <c r="J66" s="31">
        <v>11500</v>
      </c>
      <c r="K66" s="32">
        <f t="shared" si="0"/>
        <v>7475</v>
      </c>
      <c r="L66" s="32">
        <f t="shared" si="1"/>
        <v>3737.5</v>
      </c>
      <c r="M66" s="33">
        <v>0.5</v>
      </c>
      <c r="O66" s="34"/>
    </row>
    <row r="67" spans="1:15" ht="15.75" customHeight="1" x14ac:dyDescent="0.3">
      <c r="A67" s="23"/>
      <c r="B67" s="28" t="s">
        <v>21</v>
      </c>
      <c r="C67" s="28">
        <v>1185732</v>
      </c>
      <c r="D67" s="29">
        <v>44511</v>
      </c>
      <c r="E67" s="28" t="s">
        <v>22</v>
      </c>
      <c r="F67" s="28" t="s">
        <v>23</v>
      </c>
      <c r="G67" s="28" t="s">
        <v>23</v>
      </c>
      <c r="H67" s="28" t="s">
        <v>25</v>
      </c>
      <c r="I67" s="30">
        <v>0.55000000000000004</v>
      </c>
      <c r="J67" s="31">
        <v>9750</v>
      </c>
      <c r="K67" s="32">
        <f t="shared" si="0"/>
        <v>5362.5</v>
      </c>
      <c r="L67" s="32">
        <f t="shared" si="1"/>
        <v>1608.75</v>
      </c>
      <c r="M67" s="33">
        <v>0.3</v>
      </c>
      <c r="O67" s="34"/>
    </row>
    <row r="68" spans="1:15" ht="15.75" customHeight="1" x14ac:dyDescent="0.3">
      <c r="A68" s="23"/>
      <c r="B68" s="28" t="s">
        <v>21</v>
      </c>
      <c r="C68" s="28">
        <v>1185732</v>
      </c>
      <c r="D68" s="29">
        <v>44511</v>
      </c>
      <c r="E68" s="28" t="s">
        <v>22</v>
      </c>
      <c r="F68" s="28" t="s">
        <v>23</v>
      </c>
      <c r="G68" s="28" t="s">
        <v>23</v>
      </c>
      <c r="H68" s="28" t="s">
        <v>26</v>
      </c>
      <c r="I68" s="30">
        <v>0.55000000000000004</v>
      </c>
      <c r="J68" s="31">
        <v>9200</v>
      </c>
      <c r="K68" s="32">
        <f t="shared" si="0"/>
        <v>5060</v>
      </c>
      <c r="L68" s="32">
        <f t="shared" si="1"/>
        <v>1771</v>
      </c>
      <c r="M68" s="33">
        <v>0.35</v>
      </c>
      <c r="O68" s="34"/>
    </row>
    <row r="69" spans="1:15" ht="15.75" customHeight="1" x14ac:dyDescent="0.3">
      <c r="A69" s="23"/>
      <c r="B69" s="28" t="s">
        <v>21</v>
      </c>
      <c r="C69" s="28">
        <v>1185732</v>
      </c>
      <c r="D69" s="29">
        <v>44511</v>
      </c>
      <c r="E69" s="28" t="s">
        <v>22</v>
      </c>
      <c r="F69" s="28" t="s">
        <v>23</v>
      </c>
      <c r="G69" s="28" t="s">
        <v>23</v>
      </c>
      <c r="H69" s="28" t="s">
        <v>27</v>
      </c>
      <c r="I69" s="30">
        <v>0.55000000000000004</v>
      </c>
      <c r="J69" s="31">
        <v>9000</v>
      </c>
      <c r="K69" s="32">
        <f t="shared" si="0"/>
        <v>4950</v>
      </c>
      <c r="L69" s="32">
        <f t="shared" si="1"/>
        <v>1732.5</v>
      </c>
      <c r="M69" s="33">
        <v>0.35</v>
      </c>
      <c r="O69" s="34"/>
    </row>
    <row r="70" spans="1:15" ht="15.75" customHeight="1" x14ac:dyDescent="0.3">
      <c r="A70" s="23"/>
      <c r="B70" s="28" t="s">
        <v>21</v>
      </c>
      <c r="C70" s="28">
        <v>1185732</v>
      </c>
      <c r="D70" s="29">
        <v>44511</v>
      </c>
      <c r="E70" s="28" t="s">
        <v>22</v>
      </c>
      <c r="F70" s="28" t="s">
        <v>23</v>
      </c>
      <c r="G70" s="28" t="s">
        <v>23</v>
      </c>
      <c r="H70" s="28" t="s">
        <v>28</v>
      </c>
      <c r="I70" s="30">
        <v>0.65</v>
      </c>
      <c r="J70" s="31">
        <v>8750</v>
      </c>
      <c r="K70" s="32">
        <f t="shared" si="0"/>
        <v>5687.5</v>
      </c>
      <c r="L70" s="32">
        <f t="shared" si="1"/>
        <v>1706.25</v>
      </c>
      <c r="M70" s="33">
        <v>0.3</v>
      </c>
      <c r="O70" s="34"/>
    </row>
    <row r="71" spans="1:15" ht="15.75" customHeight="1" x14ac:dyDescent="0.3">
      <c r="A71" s="23"/>
      <c r="B71" s="28" t="s">
        <v>21</v>
      </c>
      <c r="C71" s="28">
        <v>1185732</v>
      </c>
      <c r="D71" s="29">
        <v>44511</v>
      </c>
      <c r="E71" s="28" t="s">
        <v>22</v>
      </c>
      <c r="F71" s="28" t="s">
        <v>23</v>
      </c>
      <c r="G71" s="28" t="s">
        <v>23</v>
      </c>
      <c r="H71" s="28" t="s">
        <v>29</v>
      </c>
      <c r="I71" s="30">
        <v>0.7</v>
      </c>
      <c r="J71" s="31">
        <v>9750</v>
      </c>
      <c r="K71" s="32">
        <f t="shared" si="0"/>
        <v>6825</v>
      </c>
      <c r="L71" s="32">
        <f t="shared" si="1"/>
        <v>1706.25</v>
      </c>
      <c r="M71" s="33">
        <v>0.25</v>
      </c>
      <c r="O71" s="34"/>
    </row>
    <row r="72" spans="1:15" ht="15.75" customHeight="1" x14ac:dyDescent="0.3">
      <c r="A72" s="23"/>
      <c r="B72" s="28" t="s">
        <v>21</v>
      </c>
      <c r="C72" s="28">
        <v>1185732</v>
      </c>
      <c r="D72" s="29">
        <v>44540</v>
      </c>
      <c r="E72" s="28" t="s">
        <v>22</v>
      </c>
      <c r="F72" s="28" t="s">
        <v>23</v>
      </c>
      <c r="G72" s="28" t="s">
        <v>23</v>
      </c>
      <c r="H72" s="28" t="s">
        <v>24</v>
      </c>
      <c r="I72" s="30">
        <v>0.65</v>
      </c>
      <c r="J72" s="31">
        <v>12000</v>
      </c>
      <c r="K72" s="32">
        <f t="shared" si="0"/>
        <v>7800</v>
      </c>
      <c r="L72" s="32">
        <f t="shared" si="1"/>
        <v>3900</v>
      </c>
      <c r="M72" s="33">
        <v>0.5</v>
      </c>
      <c r="O72" s="34"/>
    </row>
    <row r="73" spans="1:15" ht="15.75" customHeight="1" x14ac:dyDescent="0.3">
      <c r="A73" s="23"/>
      <c r="B73" s="28" t="s">
        <v>21</v>
      </c>
      <c r="C73" s="28">
        <v>1185732</v>
      </c>
      <c r="D73" s="29">
        <v>44540</v>
      </c>
      <c r="E73" s="28" t="s">
        <v>22</v>
      </c>
      <c r="F73" s="28" t="s">
        <v>23</v>
      </c>
      <c r="G73" s="28" t="s">
        <v>23</v>
      </c>
      <c r="H73" s="28" t="s">
        <v>25</v>
      </c>
      <c r="I73" s="30">
        <v>0.55000000000000004</v>
      </c>
      <c r="J73" s="31">
        <v>10000</v>
      </c>
      <c r="K73" s="32">
        <f t="shared" si="0"/>
        <v>5500</v>
      </c>
      <c r="L73" s="32">
        <f t="shared" si="1"/>
        <v>1650</v>
      </c>
      <c r="M73" s="33">
        <v>0.3</v>
      </c>
      <c r="O73" s="34"/>
    </row>
    <row r="74" spans="1:15" ht="15.75" customHeight="1" x14ac:dyDescent="0.3">
      <c r="A74" s="23"/>
      <c r="B74" s="28" t="s">
        <v>21</v>
      </c>
      <c r="C74" s="28">
        <v>1185732</v>
      </c>
      <c r="D74" s="29">
        <v>44540</v>
      </c>
      <c r="E74" s="28" t="s">
        <v>22</v>
      </c>
      <c r="F74" s="28" t="s">
        <v>23</v>
      </c>
      <c r="G74" s="28" t="s">
        <v>23</v>
      </c>
      <c r="H74" s="28" t="s">
        <v>26</v>
      </c>
      <c r="I74" s="30">
        <v>0.55000000000000004</v>
      </c>
      <c r="J74" s="31">
        <v>9500</v>
      </c>
      <c r="K74" s="32">
        <f t="shared" si="0"/>
        <v>5225</v>
      </c>
      <c r="L74" s="32">
        <f t="shared" si="1"/>
        <v>1828.7499999999998</v>
      </c>
      <c r="M74" s="33">
        <v>0.35</v>
      </c>
      <c r="O74" s="34"/>
    </row>
    <row r="75" spans="1:15" ht="15.75" customHeight="1" x14ac:dyDescent="0.3">
      <c r="A75" s="23"/>
      <c r="B75" s="28" t="s">
        <v>21</v>
      </c>
      <c r="C75" s="28">
        <v>1185732</v>
      </c>
      <c r="D75" s="29">
        <v>44540</v>
      </c>
      <c r="E75" s="28" t="s">
        <v>22</v>
      </c>
      <c r="F75" s="28" t="s">
        <v>23</v>
      </c>
      <c r="G75" s="28" t="s">
        <v>23</v>
      </c>
      <c r="H75" s="28" t="s">
        <v>27</v>
      </c>
      <c r="I75" s="30">
        <v>0.55000000000000004</v>
      </c>
      <c r="J75" s="31">
        <v>9000</v>
      </c>
      <c r="K75" s="32">
        <f t="shared" si="0"/>
        <v>4950</v>
      </c>
      <c r="L75" s="32">
        <f t="shared" si="1"/>
        <v>1732.5</v>
      </c>
      <c r="M75" s="33">
        <v>0.35</v>
      </c>
      <c r="O75" s="34"/>
    </row>
    <row r="76" spans="1:15" ht="15.75" customHeight="1" x14ac:dyDescent="0.3">
      <c r="A76" s="23"/>
      <c r="B76" s="28" t="s">
        <v>21</v>
      </c>
      <c r="C76" s="28">
        <v>1185732</v>
      </c>
      <c r="D76" s="29">
        <v>44540</v>
      </c>
      <c r="E76" s="28" t="s">
        <v>22</v>
      </c>
      <c r="F76" s="28" t="s">
        <v>23</v>
      </c>
      <c r="G76" s="28" t="s">
        <v>23</v>
      </c>
      <c r="H76" s="28" t="s">
        <v>28</v>
      </c>
      <c r="I76" s="30">
        <v>0.65</v>
      </c>
      <c r="J76" s="31">
        <v>9000</v>
      </c>
      <c r="K76" s="32">
        <f t="shared" si="0"/>
        <v>5850</v>
      </c>
      <c r="L76" s="32">
        <f t="shared" si="1"/>
        <v>1755</v>
      </c>
      <c r="M76" s="33">
        <v>0.3</v>
      </c>
      <c r="O76" s="34"/>
    </row>
    <row r="77" spans="1:15" ht="15.75" customHeight="1" x14ac:dyDescent="0.3">
      <c r="A77" s="23"/>
      <c r="B77" s="28" t="s">
        <v>21</v>
      </c>
      <c r="C77" s="28">
        <v>1185732</v>
      </c>
      <c r="D77" s="29">
        <v>44540</v>
      </c>
      <c r="E77" s="28" t="s">
        <v>22</v>
      </c>
      <c r="F77" s="28" t="s">
        <v>23</v>
      </c>
      <c r="G77" s="28" t="s">
        <v>23</v>
      </c>
      <c r="H77" s="28" t="s">
        <v>29</v>
      </c>
      <c r="I77" s="30">
        <v>0.7</v>
      </c>
      <c r="J77" s="31">
        <v>10000</v>
      </c>
      <c r="K77" s="32">
        <f t="shared" si="0"/>
        <v>7000</v>
      </c>
      <c r="L77" s="32">
        <f t="shared" si="1"/>
        <v>1750</v>
      </c>
      <c r="M77" s="33">
        <v>0.25</v>
      </c>
      <c r="O77" s="34"/>
    </row>
    <row r="78" spans="1:15" ht="15.75" customHeight="1" x14ac:dyDescent="0.3">
      <c r="A78" s="23"/>
      <c r="B78" s="28" t="s">
        <v>30</v>
      </c>
      <c r="C78" s="28">
        <v>1197831</v>
      </c>
      <c r="D78" s="29">
        <v>44198</v>
      </c>
      <c r="E78" s="28" t="s">
        <v>31</v>
      </c>
      <c r="F78" s="28" t="s">
        <v>32</v>
      </c>
      <c r="G78" s="28" t="s">
        <v>33</v>
      </c>
      <c r="H78" s="28" t="s">
        <v>24</v>
      </c>
      <c r="I78" s="30">
        <v>0.25</v>
      </c>
      <c r="J78" s="31">
        <v>9000</v>
      </c>
      <c r="K78" s="32">
        <f t="shared" si="0"/>
        <v>2250</v>
      </c>
      <c r="L78" s="32">
        <f t="shared" si="1"/>
        <v>787.5</v>
      </c>
      <c r="M78" s="33">
        <v>0.35</v>
      </c>
      <c r="O78" s="34"/>
    </row>
    <row r="79" spans="1:15" ht="15.75" customHeight="1" x14ac:dyDescent="0.3">
      <c r="A79" s="23"/>
      <c r="B79" s="28" t="s">
        <v>30</v>
      </c>
      <c r="C79" s="28">
        <v>1197831</v>
      </c>
      <c r="D79" s="29">
        <v>44198</v>
      </c>
      <c r="E79" s="28" t="s">
        <v>31</v>
      </c>
      <c r="F79" s="28" t="s">
        <v>32</v>
      </c>
      <c r="G79" s="28" t="s">
        <v>33</v>
      </c>
      <c r="H79" s="28" t="s">
        <v>25</v>
      </c>
      <c r="I79" s="30">
        <v>0.35</v>
      </c>
      <c r="J79" s="31">
        <v>9000</v>
      </c>
      <c r="K79" s="32">
        <f t="shared" si="0"/>
        <v>3150</v>
      </c>
      <c r="L79" s="32">
        <f t="shared" si="1"/>
        <v>1102.5</v>
      </c>
      <c r="M79" s="33">
        <v>0.35</v>
      </c>
      <c r="O79" s="34"/>
    </row>
    <row r="80" spans="1:15" ht="15.75" customHeight="1" x14ac:dyDescent="0.3">
      <c r="A80" s="23"/>
      <c r="B80" s="28" t="s">
        <v>30</v>
      </c>
      <c r="C80" s="28">
        <v>1197831</v>
      </c>
      <c r="D80" s="29">
        <v>44198</v>
      </c>
      <c r="E80" s="28" t="s">
        <v>31</v>
      </c>
      <c r="F80" s="28" t="s">
        <v>32</v>
      </c>
      <c r="G80" s="28" t="s">
        <v>33</v>
      </c>
      <c r="H80" s="28" t="s">
        <v>26</v>
      </c>
      <c r="I80" s="30">
        <v>0.35</v>
      </c>
      <c r="J80" s="31">
        <v>7000</v>
      </c>
      <c r="K80" s="32">
        <f t="shared" si="0"/>
        <v>2450</v>
      </c>
      <c r="L80" s="32">
        <f t="shared" si="1"/>
        <v>857.5</v>
      </c>
      <c r="M80" s="33">
        <v>0.35</v>
      </c>
      <c r="O80" s="34"/>
    </row>
    <row r="81" spans="1:15" ht="15.75" customHeight="1" x14ac:dyDescent="0.3">
      <c r="A81" s="23"/>
      <c r="B81" s="28" t="s">
        <v>30</v>
      </c>
      <c r="C81" s="28">
        <v>1197831</v>
      </c>
      <c r="D81" s="29">
        <v>44198</v>
      </c>
      <c r="E81" s="28" t="s">
        <v>31</v>
      </c>
      <c r="F81" s="28" t="s">
        <v>32</v>
      </c>
      <c r="G81" s="28" t="s">
        <v>33</v>
      </c>
      <c r="H81" s="28" t="s">
        <v>27</v>
      </c>
      <c r="I81" s="30">
        <v>0.35</v>
      </c>
      <c r="J81" s="31">
        <v>7000</v>
      </c>
      <c r="K81" s="32">
        <f t="shared" si="0"/>
        <v>2450</v>
      </c>
      <c r="L81" s="32">
        <f t="shared" si="1"/>
        <v>1102.5</v>
      </c>
      <c r="M81" s="33">
        <v>0.45</v>
      </c>
      <c r="O81" s="34"/>
    </row>
    <row r="82" spans="1:15" ht="15.75" customHeight="1" x14ac:dyDescent="0.3">
      <c r="A82" s="23"/>
      <c r="B82" s="28" t="s">
        <v>30</v>
      </c>
      <c r="C82" s="28">
        <v>1197831</v>
      </c>
      <c r="D82" s="29">
        <v>44198</v>
      </c>
      <c r="E82" s="28" t="s">
        <v>31</v>
      </c>
      <c r="F82" s="28" t="s">
        <v>32</v>
      </c>
      <c r="G82" s="28" t="s">
        <v>33</v>
      </c>
      <c r="H82" s="28" t="s">
        <v>28</v>
      </c>
      <c r="I82" s="30">
        <v>0.4</v>
      </c>
      <c r="J82" s="31">
        <v>5500</v>
      </c>
      <c r="K82" s="32">
        <f t="shared" si="0"/>
        <v>2200</v>
      </c>
      <c r="L82" s="32">
        <f t="shared" si="1"/>
        <v>660</v>
      </c>
      <c r="M82" s="33">
        <v>0.3</v>
      </c>
      <c r="O82" s="34"/>
    </row>
    <row r="83" spans="1:15" ht="15.75" customHeight="1" x14ac:dyDescent="0.3">
      <c r="A83" s="23"/>
      <c r="B83" s="28" t="s">
        <v>30</v>
      </c>
      <c r="C83" s="28">
        <v>1197831</v>
      </c>
      <c r="D83" s="29">
        <v>44198</v>
      </c>
      <c r="E83" s="28" t="s">
        <v>31</v>
      </c>
      <c r="F83" s="28" t="s">
        <v>32</v>
      </c>
      <c r="G83" s="28" t="s">
        <v>33</v>
      </c>
      <c r="H83" s="28" t="s">
        <v>29</v>
      </c>
      <c r="I83" s="30">
        <v>0.35</v>
      </c>
      <c r="J83" s="31">
        <v>7000</v>
      </c>
      <c r="K83" s="32">
        <f t="shared" si="0"/>
        <v>2450</v>
      </c>
      <c r="L83" s="32">
        <f t="shared" si="1"/>
        <v>1225</v>
      </c>
      <c r="M83" s="33">
        <v>0.5</v>
      </c>
      <c r="O83" s="34"/>
    </row>
    <row r="84" spans="1:15" ht="15.75" customHeight="1" x14ac:dyDescent="0.3">
      <c r="A84" s="23"/>
      <c r="B84" s="28" t="s">
        <v>30</v>
      </c>
      <c r="C84" s="28">
        <v>1197831</v>
      </c>
      <c r="D84" s="29">
        <v>44228</v>
      </c>
      <c r="E84" s="28" t="s">
        <v>31</v>
      </c>
      <c r="F84" s="28" t="s">
        <v>32</v>
      </c>
      <c r="G84" s="28" t="s">
        <v>33</v>
      </c>
      <c r="H84" s="28" t="s">
        <v>24</v>
      </c>
      <c r="I84" s="30">
        <v>0.25</v>
      </c>
      <c r="J84" s="31">
        <v>8500</v>
      </c>
      <c r="K84" s="32">
        <f t="shared" si="0"/>
        <v>2125</v>
      </c>
      <c r="L84" s="32">
        <f t="shared" si="1"/>
        <v>743.75</v>
      </c>
      <c r="M84" s="33">
        <v>0.35</v>
      </c>
      <c r="O84" s="34"/>
    </row>
    <row r="85" spans="1:15" ht="15.75" customHeight="1" x14ac:dyDescent="0.3">
      <c r="A85" s="23"/>
      <c r="B85" s="28" t="s">
        <v>30</v>
      </c>
      <c r="C85" s="28">
        <v>1197831</v>
      </c>
      <c r="D85" s="29">
        <v>44228</v>
      </c>
      <c r="E85" s="28" t="s">
        <v>31</v>
      </c>
      <c r="F85" s="28" t="s">
        <v>32</v>
      </c>
      <c r="G85" s="28" t="s">
        <v>33</v>
      </c>
      <c r="H85" s="28" t="s">
        <v>25</v>
      </c>
      <c r="I85" s="30">
        <v>0.35</v>
      </c>
      <c r="J85" s="31">
        <v>8500</v>
      </c>
      <c r="K85" s="32">
        <f t="shared" si="0"/>
        <v>2975</v>
      </c>
      <c r="L85" s="32">
        <f t="shared" si="1"/>
        <v>1041.25</v>
      </c>
      <c r="M85" s="33">
        <v>0.35</v>
      </c>
      <c r="O85" s="34"/>
    </row>
    <row r="86" spans="1:15" ht="15.75" customHeight="1" x14ac:dyDescent="0.3">
      <c r="A86" s="23"/>
      <c r="B86" s="28" t="s">
        <v>30</v>
      </c>
      <c r="C86" s="28">
        <v>1197831</v>
      </c>
      <c r="D86" s="29">
        <v>44228</v>
      </c>
      <c r="E86" s="28" t="s">
        <v>31</v>
      </c>
      <c r="F86" s="28" t="s">
        <v>32</v>
      </c>
      <c r="G86" s="28" t="s">
        <v>33</v>
      </c>
      <c r="H86" s="28" t="s">
        <v>26</v>
      </c>
      <c r="I86" s="30">
        <v>0.35</v>
      </c>
      <c r="J86" s="31">
        <v>6750</v>
      </c>
      <c r="K86" s="32">
        <f t="shared" si="0"/>
        <v>2362.5</v>
      </c>
      <c r="L86" s="32">
        <f t="shared" si="1"/>
        <v>826.875</v>
      </c>
      <c r="M86" s="33">
        <v>0.35</v>
      </c>
      <c r="O86" s="34"/>
    </row>
    <row r="87" spans="1:15" ht="15.75" customHeight="1" x14ac:dyDescent="0.3">
      <c r="A87" s="23"/>
      <c r="B87" s="28" t="s">
        <v>30</v>
      </c>
      <c r="C87" s="28">
        <v>1197831</v>
      </c>
      <c r="D87" s="29">
        <v>44228</v>
      </c>
      <c r="E87" s="28" t="s">
        <v>31</v>
      </c>
      <c r="F87" s="28" t="s">
        <v>32</v>
      </c>
      <c r="G87" s="28" t="s">
        <v>33</v>
      </c>
      <c r="H87" s="28" t="s">
        <v>27</v>
      </c>
      <c r="I87" s="30">
        <v>0.35</v>
      </c>
      <c r="J87" s="31">
        <v>6250</v>
      </c>
      <c r="K87" s="32">
        <f t="shared" si="0"/>
        <v>2187.5</v>
      </c>
      <c r="L87" s="32">
        <f t="shared" si="1"/>
        <v>984.375</v>
      </c>
      <c r="M87" s="33">
        <v>0.45</v>
      </c>
      <c r="O87" s="34"/>
    </row>
    <row r="88" spans="1:15" ht="15.75" customHeight="1" x14ac:dyDescent="0.3">
      <c r="A88" s="23"/>
      <c r="B88" s="28" t="s">
        <v>30</v>
      </c>
      <c r="C88" s="28">
        <v>1197831</v>
      </c>
      <c r="D88" s="29">
        <v>44228</v>
      </c>
      <c r="E88" s="28" t="s">
        <v>31</v>
      </c>
      <c r="F88" s="28" t="s">
        <v>32</v>
      </c>
      <c r="G88" s="28" t="s">
        <v>33</v>
      </c>
      <c r="H88" s="28" t="s">
        <v>28</v>
      </c>
      <c r="I88" s="30">
        <v>0.4</v>
      </c>
      <c r="J88" s="31">
        <v>5000</v>
      </c>
      <c r="K88" s="32">
        <f t="shared" si="0"/>
        <v>2000</v>
      </c>
      <c r="L88" s="32">
        <f t="shared" si="1"/>
        <v>600</v>
      </c>
      <c r="M88" s="33">
        <v>0.3</v>
      </c>
      <c r="O88" s="34"/>
    </row>
    <row r="89" spans="1:15" ht="15.75" customHeight="1" x14ac:dyDescent="0.3">
      <c r="A89" s="23"/>
      <c r="B89" s="28" t="s">
        <v>30</v>
      </c>
      <c r="C89" s="28">
        <v>1197831</v>
      </c>
      <c r="D89" s="29">
        <v>44228</v>
      </c>
      <c r="E89" s="28" t="s">
        <v>31</v>
      </c>
      <c r="F89" s="28" t="s">
        <v>32</v>
      </c>
      <c r="G89" s="28" t="s">
        <v>33</v>
      </c>
      <c r="H89" s="28" t="s">
        <v>29</v>
      </c>
      <c r="I89" s="30">
        <v>0.35</v>
      </c>
      <c r="J89" s="31">
        <v>7000</v>
      </c>
      <c r="K89" s="32">
        <f t="shared" si="0"/>
        <v>2450</v>
      </c>
      <c r="L89" s="32">
        <f t="shared" si="1"/>
        <v>1225</v>
      </c>
      <c r="M89" s="33">
        <v>0.5</v>
      </c>
      <c r="O89" s="34"/>
    </row>
    <row r="90" spans="1:15" ht="15.75" customHeight="1" x14ac:dyDescent="0.3">
      <c r="A90" s="23"/>
      <c r="B90" s="28" t="s">
        <v>30</v>
      </c>
      <c r="C90" s="28">
        <v>1197831</v>
      </c>
      <c r="D90" s="29">
        <v>44258</v>
      </c>
      <c r="E90" s="28" t="s">
        <v>31</v>
      </c>
      <c r="F90" s="28" t="s">
        <v>32</v>
      </c>
      <c r="G90" s="28" t="s">
        <v>33</v>
      </c>
      <c r="H90" s="28" t="s">
        <v>24</v>
      </c>
      <c r="I90" s="30">
        <v>0.3</v>
      </c>
      <c r="J90" s="31">
        <v>8750</v>
      </c>
      <c r="K90" s="32">
        <f t="shared" si="0"/>
        <v>2625</v>
      </c>
      <c r="L90" s="32">
        <f t="shared" si="1"/>
        <v>918.74999999999989</v>
      </c>
      <c r="M90" s="33">
        <v>0.35</v>
      </c>
      <c r="O90" s="34"/>
    </row>
    <row r="91" spans="1:15" ht="15.75" customHeight="1" x14ac:dyDescent="0.3">
      <c r="A91" s="23"/>
      <c r="B91" s="28" t="s">
        <v>30</v>
      </c>
      <c r="C91" s="28">
        <v>1197831</v>
      </c>
      <c r="D91" s="29">
        <v>44258</v>
      </c>
      <c r="E91" s="28" t="s">
        <v>31</v>
      </c>
      <c r="F91" s="28" t="s">
        <v>32</v>
      </c>
      <c r="G91" s="28" t="s">
        <v>33</v>
      </c>
      <c r="H91" s="28" t="s">
        <v>25</v>
      </c>
      <c r="I91" s="30">
        <v>0.4</v>
      </c>
      <c r="J91" s="31">
        <v>8750</v>
      </c>
      <c r="K91" s="32">
        <f t="shared" si="0"/>
        <v>3500</v>
      </c>
      <c r="L91" s="32">
        <f t="shared" si="1"/>
        <v>1225</v>
      </c>
      <c r="M91" s="33">
        <v>0.35</v>
      </c>
      <c r="O91" s="34"/>
    </row>
    <row r="92" spans="1:15" ht="15.75" customHeight="1" x14ac:dyDescent="0.3">
      <c r="A92" s="23"/>
      <c r="B92" s="28" t="s">
        <v>30</v>
      </c>
      <c r="C92" s="28">
        <v>1197831</v>
      </c>
      <c r="D92" s="29">
        <v>44258</v>
      </c>
      <c r="E92" s="28" t="s">
        <v>31</v>
      </c>
      <c r="F92" s="28" t="s">
        <v>32</v>
      </c>
      <c r="G92" s="28" t="s">
        <v>33</v>
      </c>
      <c r="H92" s="28" t="s">
        <v>26</v>
      </c>
      <c r="I92" s="30">
        <v>0.35</v>
      </c>
      <c r="J92" s="31">
        <v>7000</v>
      </c>
      <c r="K92" s="32">
        <f t="shared" si="0"/>
        <v>2450</v>
      </c>
      <c r="L92" s="32">
        <f t="shared" si="1"/>
        <v>857.5</v>
      </c>
      <c r="M92" s="33">
        <v>0.35</v>
      </c>
      <c r="O92" s="34"/>
    </row>
    <row r="93" spans="1:15" ht="15.75" customHeight="1" x14ac:dyDescent="0.3">
      <c r="A93" s="23"/>
      <c r="B93" s="28" t="s">
        <v>30</v>
      </c>
      <c r="C93" s="28">
        <v>1197831</v>
      </c>
      <c r="D93" s="29">
        <v>44258</v>
      </c>
      <c r="E93" s="28" t="s">
        <v>31</v>
      </c>
      <c r="F93" s="28" t="s">
        <v>32</v>
      </c>
      <c r="G93" s="28" t="s">
        <v>33</v>
      </c>
      <c r="H93" s="28" t="s">
        <v>27</v>
      </c>
      <c r="I93" s="30">
        <v>0.4</v>
      </c>
      <c r="J93" s="31">
        <v>6000</v>
      </c>
      <c r="K93" s="32">
        <f t="shared" si="0"/>
        <v>2400</v>
      </c>
      <c r="L93" s="32">
        <f t="shared" si="1"/>
        <v>1080</v>
      </c>
      <c r="M93" s="33">
        <v>0.45</v>
      </c>
      <c r="O93" s="34"/>
    </row>
    <row r="94" spans="1:15" ht="15.75" customHeight="1" x14ac:dyDescent="0.3">
      <c r="A94" s="23"/>
      <c r="B94" s="28" t="s">
        <v>30</v>
      </c>
      <c r="C94" s="28">
        <v>1197831</v>
      </c>
      <c r="D94" s="29">
        <v>44258</v>
      </c>
      <c r="E94" s="28" t="s">
        <v>31</v>
      </c>
      <c r="F94" s="28" t="s">
        <v>32</v>
      </c>
      <c r="G94" s="28" t="s">
        <v>33</v>
      </c>
      <c r="H94" s="28" t="s">
        <v>28</v>
      </c>
      <c r="I94" s="30">
        <v>0.45</v>
      </c>
      <c r="J94" s="31">
        <v>5000</v>
      </c>
      <c r="K94" s="32">
        <f t="shared" si="0"/>
        <v>2250</v>
      </c>
      <c r="L94" s="32">
        <f t="shared" si="1"/>
        <v>675</v>
      </c>
      <c r="M94" s="33">
        <v>0.3</v>
      </c>
      <c r="O94" s="34"/>
    </row>
    <row r="95" spans="1:15" ht="15.75" customHeight="1" x14ac:dyDescent="0.3">
      <c r="A95" s="23"/>
      <c r="B95" s="28" t="s">
        <v>30</v>
      </c>
      <c r="C95" s="28">
        <v>1197831</v>
      </c>
      <c r="D95" s="29">
        <v>44258</v>
      </c>
      <c r="E95" s="28" t="s">
        <v>31</v>
      </c>
      <c r="F95" s="28" t="s">
        <v>32</v>
      </c>
      <c r="G95" s="28" t="s">
        <v>33</v>
      </c>
      <c r="H95" s="28" t="s">
        <v>29</v>
      </c>
      <c r="I95" s="30">
        <v>0.4</v>
      </c>
      <c r="J95" s="31">
        <v>6500</v>
      </c>
      <c r="K95" s="32">
        <f t="shared" si="0"/>
        <v>2600</v>
      </c>
      <c r="L95" s="32">
        <f t="shared" si="1"/>
        <v>1300</v>
      </c>
      <c r="M95" s="33">
        <v>0.5</v>
      </c>
      <c r="O95" s="34"/>
    </row>
    <row r="96" spans="1:15" ht="15.75" customHeight="1" x14ac:dyDescent="0.3">
      <c r="A96" s="23"/>
      <c r="B96" s="28" t="s">
        <v>30</v>
      </c>
      <c r="C96" s="28">
        <v>1197831</v>
      </c>
      <c r="D96" s="29">
        <v>44288</v>
      </c>
      <c r="E96" s="28" t="s">
        <v>31</v>
      </c>
      <c r="F96" s="28" t="s">
        <v>32</v>
      </c>
      <c r="G96" s="28" t="s">
        <v>33</v>
      </c>
      <c r="H96" s="28" t="s">
        <v>24</v>
      </c>
      <c r="I96" s="30">
        <v>0.3</v>
      </c>
      <c r="J96" s="31">
        <v>9000</v>
      </c>
      <c r="K96" s="32">
        <f t="shared" si="0"/>
        <v>2700</v>
      </c>
      <c r="L96" s="32">
        <f t="shared" si="1"/>
        <v>944.99999999999989</v>
      </c>
      <c r="M96" s="33">
        <v>0.35</v>
      </c>
      <c r="O96" s="34"/>
    </row>
    <row r="97" spans="1:15" ht="15.75" customHeight="1" x14ac:dyDescent="0.3">
      <c r="A97" s="23"/>
      <c r="B97" s="28" t="s">
        <v>30</v>
      </c>
      <c r="C97" s="28">
        <v>1197831</v>
      </c>
      <c r="D97" s="29">
        <v>44288</v>
      </c>
      <c r="E97" s="28" t="s">
        <v>31</v>
      </c>
      <c r="F97" s="28" t="s">
        <v>32</v>
      </c>
      <c r="G97" s="28" t="s">
        <v>33</v>
      </c>
      <c r="H97" s="28" t="s">
        <v>25</v>
      </c>
      <c r="I97" s="30">
        <v>0.4</v>
      </c>
      <c r="J97" s="31">
        <v>9000</v>
      </c>
      <c r="K97" s="32">
        <f t="shared" si="0"/>
        <v>3600</v>
      </c>
      <c r="L97" s="32">
        <f t="shared" si="1"/>
        <v>1260</v>
      </c>
      <c r="M97" s="33">
        <v>0.35</v>
      </c>
      <c r="O97" s="34"/>
    </row>
    <row r="98" spans="1:15" ht="15.75" customHeight="1" x14ac:dyDescent="0.3">
      <c r="A98" s="23"/>
      <c r="B98" s="28" t="s">
        <v>30</v>
      </c>
      <c r="C98" s="28">
        <v>1197831</v>
      </c>
      <c r="D98" s="29">
        <v>44288</v>
      </c>
      <c r="E98" s="28" t="s">
        <v>31</v>
      </c>
      <c r="F98" s="28" t="s">
        <v>32</v>
      </c>
      <c r="G98" s="28" t="s">
        <v>33</v>
      </c>
      <c r="H98" s="28" t="s">
        <v>26</v>
      </c>
      <c r="I98" s="30">
        <v>0.35</v>
      </c>
      <c r="J98" s="31">
        <v>7250</v>
      </c>
      <c r="K98" s="32">
        <f t="shared" si="0"/>
        <v>2537.5</v>
      </c>
      <c r="L98" s="32">
        <f t="shared" si="1"/>
        <v>888.125</v>
      </c>
      <c r="M98" s="33">
        <v>0.35</v>
      </c>
      <c r="O98" s="34"/>
    </row>
    <row r="99" spans="1:15" ht="15.75" customHeight="1" x14ac:dyDescent="0.3">
      <c r="A99" s="23"/>
      <c r="B99" s="28" t="s">
        <v>30</v>
      </c>
      <c r="C99" s="28">
        <v>1197831</v>
      </c>
      <c r="D99" s="29">
        <v>44288</v>
      </c>
      <c r="E99" s="28" t="s">
        <v>31</v>
      </c>
      <c r="F99" s="28" t="s">
        <v>32</v>
      </c>
      <c r="G99" s="28" t="s">
        <v>33</v>
      </c>
      <c r="H99" s="28" t="s">
        <v>27</v>
      </c>
      <c r="I99" s="30">
        <v>0.4</v>
      </c>
      <c r="J99" s="31">
        <v>6250</v>
      </c>
      <c r="K99" s="32">
        <f t="shared" si="0"/>
        <v>2500</v>
      </c>
      <c r="L99" s="32">
        <f t="shared" si="1"/>
        <v>1125</v>
      </c>
      <c r="M99" s="33">
        <v>0.45</v>
      </c>
      <c r="O99" s="34"/>
    </row>
    <row r="100" spans="1:15" ht="15.75" customHeight="1" x14ac:dyDescent="0.3">
      <c r="A100" s="23"/>
      <c r="B100" s="28" t="s">
        <v>30</v>
      </c>
      <c r="C100" s="28">
        <v>1197831</v>
      </c>
      <c r="D100" s="29">
        <v>44288</v>
      </c>
      <c r="E100" s="28" t="s">
        <v>31</v>
      </c>
      <c r="F100" s="28" t="s">
        <v>32</v>
      </c>
      <c r="G100" s="28" t="s">
        <v>33</v>
      </c>
      <c r="H100" s="28" t="s">
        <v>28</v>
      </c>
      <c r="I100" s="30">
        <v>0.45</v>
      </c>
      <c r="J100" s="31">
        <v>5250</v>
      </c>
      <c r="K100" s="32">
        <f t="shared" si="0"/>
        <v>2362.5</v>
      </c>
      <c r="L100" s="32">
        <f t="shared" si="1"/>
        <v>708.75</v>
      </c>
      <c r="M100" s="33">
        <v>0.3</v>
      </c>
      <c r="O100" s="34"/>
    </row>
    <row r="101" spans="1:15" ht="15.75" customHeight="1" x14ac:dyDescent="0.3">
      <c r="A101" s="23"/>
      <c r="B101" s="28" t="s">
        <v>30</v>
      </c>
      <c r="C101" s="28">
        <v>1197831</v>
      </c>
      <c r="D101" s="29">
        <v>44288</v>
      </c>
      <c r="E101" s="28" t="s">
        <v>31</v>
      </c>
      <c r="F101" s="28" t="s">
        <v>32</v>
      </c>
      <c r="G101" s="28" t="s">
        <v>33</v>
      </c>
      <c r="H101" s="28" t="s">
        <v>29</v>
      </c>
      <c r="I101" s="30">
        <v>0.4</v>
      </c>
      <c r="J101" s="31">
        <v>8000</v>
      </c>
      <c r="K101" s="32">
        <f t="shared" si="0"/>
        <v>3200</v>
      </c>
      <c r="L101" s="32">
        <f t="shared" si="1"/>
        <v>1600</v>
      </c>
      <c r="M101" s="33">
        <v>0.5</v>
      </c>
      <c r="O101" s="34"/>
    </row>
    <row r="102" spans="1:15" ht="15.75" customHeight="1" x14ac:dyDescent="0.3">
      <c r="A102" s="23"/>
      <c r="B102" s="28" t="s">
        <v>30</v>
      </c>
      <c r="C102" s="28">
        <v>1197831</v>
      </c>
      <c r="D102" s="29">
        <v>44318</v>
      </c>
      <c r="E102" s="28" t="s">
        <v>31</v>
      </c>
      <c r="F102" s="28" t="s">
        <v>32</v>
      </c>
      <c r="G102" s="28" t="s">
        <v>33</v>
      </c>
      <c r="H102" s="28" t="s">
        <v>24</v>
      </c>
      <c r="I102" s="30">
        <v>0.3</v>
      </c>
      <c r="J102" s="31">
        <v>9250</v>
      </c>
      <c r="K102" s="32">
        <f t="shared" si="0"/>
        <v>2775</v>
      </c>
      <c r="L102" s="32">
        <f t="shared" si="1"/>
        <v>971.24999999999989</v>
      </c>
      <c r="M102" s="33">
        <v>0.35</v>
      </c>
      <c r="O102" s="34"/>
    </row>
    <row r="103" spans="1:15" ht="15.75" customHeight="1" x14ac:dyDescent="0.3">
      <c r="A103" s="23"/>
      <c r="B103" s="28" t="s">
        <v>30</v>
      </c>
      <c r="C103" s="28">
        <v>1197831</v>
      </c>
      <c r="D103" s="29">
        <v>44318</v>
      </c>
      <c r="E103" s="28" t="s">
        <v>31</v>
      </c>
      <c r="F103" s="28" t="s">
        <v>32</v>
      </c>
      <c r="G103" s="28" t="s">
        <v>33</v>
      </c>
      <c r="H103" s="28" t="s">
        <v>25</v>
      </c>
      <c r="I103" s="30">
        <v>0.4</v>
      </c>
      <c r="J103" s="31">
        <v>9250</v>
      </c>
      <c r="K103" s="32">
        <f t="shared" si="0"/>
        <v>3700</v>
      </c>
      <c r="L103" s="32">
        <f t="shared" si="1"/>
        <v>1295</v>
      </c>
      <c r="M103" s="33">
        <v>0.35</v>
      </c>
      <c r="O103" s="34"/>
    </row>
    <row r="104" spans="1:15" ht="15.75" customHeight="1" x14ac:dyDescent="0.3">
      <c r="A104" s="23"/>
      <c r="B104" s="28" t="s">
        <v>30</v>
      </c>
      <c r="C104" s="28">
        <v>1197831</v>
      </c>
      <c r="D104" s="29">
        <v>44318</v>
      </c>
      <c r="E104" s="28" t="s">
        <v>31</v>
      </c>
      <c r="F104" s="28" t="s">
        <v>32</v>
      </c>
      <c r="G104" s="28" t="s">
        <v>33</v>
      </c>
      <c r="H104" s="28" t="s">
        <v>26</v>
      </c>
      <c r="I104" s="30">
        <v>0.35</v>
      </c>
      <c r="J104" s="31">
        <v>7750</v>
      </c>
      <c r="K104" s="32">
        <f t="shared" si="0"/>
        <v>2712.5</v>
      </c>
      <c r="L104" s="32">
        <f t="shared" si="1"/>
        <v>949.37499999999989</v>
      </c>
      <c r="M104" s="33">
        <v>0.35</v>
      </c>
      <c r="O104" s="34"/>
    </row>
    <row r="105" spans="1:15" ht="15.75" customHeight="1" x14ac:dyDescent="0.3">
      <c r="A105" s="23"/>
      <c r="B105" s="28" t="s">
        <v>30</v>
      </c>
      <c r="C105" s="28">
        <v>1197831</v>
      </c>
      <c r="D105" s="29">
        <v>44318</v>
      </c>
      <c r="E105" s="28" t="s">
        <v>31</v>
      </c>
      <c r="F105" s="28" t="s">
        <v>32</v>
      </c>
      <c r="G105" s="28" t="s">
        <v>33</v>
      </c>
      <c r="H105" s="28" t="s">
        <v>27</v>
      </c>
      <c r="I105" s="30">
        <v>0.4</v>
      </c>
      <c r="J105" s="31">
        <v>7000</v>
      </c>
      <c r="K105" s="32">
        <f t="shared" si="0"/>
        <v>2800</v>
      </c>
      <c r="L105" s="32">
        <f t="shared" si="1"/>
        <v>1260</v>
      </c>
      <c r="M105" s="33">
        <v>0.45</v>
      </c>
      <c r="O105" s="34"/>
    </row>
    <row r="106" spans="1:15" ht="15.75" customHeight="1" x14ac:dyDescent="0.3">
      <c r="A106" s="23"/>
      <c r="B106" s="28" t="s">
        <v>30</v>
      </c>
      <c r="C106" s="28">
        <v>1197831</v>
      </c>
      <c r="D106" s="29">
        <v>44318</v>
      </c>
      <c r="E106" s="28" t="s">
        <v>31</v>
      </c>
      <c r="F106" s="28" t="s">
        <v>32</v>
      </c>
      <c r="G106" s="28" t="s">
        <v>33</v>
      </c>
      <c r="H106" s="28" t="s">
        <v>28</v>
      </c>
      <c r="I106" s="30">
        <v>0.45</v>
      </c>
      <c r="J106" s="31">
        <v>6000</v>
      </c>
      <c r="K106" s="32">
        <f t="shared" si="0"/>
        <v>2700</v>
      </c>
      <c r="L106" s="32">
        <f t="shared" si="1"/>
        <v>810</v>
      </c>
      <c r="M106" s="33">
        <v>0.3</v>
      </c>
      <c r="O106" s="34"/>
    </row>
    <row r="107" spans="1:15" ht="15.75" customHeight="1" x14ac:dyDescent="0.3">
      <c r="A107" s="23"/>
      <c r="B107" s="28" t="s">
        <v>30</v>
      </c>
      <c r="C107" s="28">
        <v>1197831</v>
      </c>
      <c r="D107" s="29">
        <v>44318</v>
      </c>
      <c r="E107" s="28" t="s">
        <v>31</v>
      </c>
      <c r="F107" s="28" t="s">
        <v>32</v>
      </c>
      <c r="G107" s="28" t="s">
        <v>33</v>
      </c>
      <c r="H107" s="28" t="s">
        <v>29</v>
      </c>
      <c r="I107" s="30">
        <v>0.4</v>
      </c>
      <c r="J107" s="31">
        <v>9500</v>
      </c>
      <c r="K107" s="32">
        <f t="shared" si="0"/>
        <v>3800</v>
      </c>
      <c r="L107" s="32">
        <f t="shared" si="1"/>
        <v>1900</v>
      </c>
      <c r="M107" s="33">
        <v>0.5</v>
      </c>
      <c r="O107" s="34"/>
    </row>
    <row r="108" spans="1:15" ht="15.75" customHeight="1" x14ac:dyDescent="0.3">
      <c r="A108" s="23"/>
      <c r="B108" s="28" t="s">
        <v>30</v>
      </c>
      <c r="C108" s="28">
        <v>1197831</v>
      </c>
      <c r="D108" s="29">
        <v>44348</v>
      </c>
      <c r="E108" s="28" t="s">
        <v>31</v>
      </c>
      <c r="F108" s="28" t="s">
        <v>32</v>
      </c>
      <c r="G108" s="28" t="s">
        <v>33</v>
      </c>
      <c r="H108" s="28" t="s">
        <v>24</v>
      </c>
      <c r="I108" s="30">
        <v>0.4</v>
      </c>
      <c r="J108" s="31">
        <v>9500</v>
      </c>
      <c r="K108" s="32">
        <f t="shared" si="0"/>
        <v>3800</v>
      </c>
      <c r="L108" s="32">
        <f t="shared" si="1"/>
        <v>1330</v>
      </c>
      <c r="M108" s="33">
        <v>0.35</v>
      </c>
      <c r="O108" s="34"/>
    </row>
    <row r="109" spans="1:15" ht="15.75" customHeight="1" x14ac:dyDescent="0.3">
      <c r="A109" s="23"/>
      <c r="B109" s="28" t="s">
        <v>30</v>
      </c>
      <c r="C109" s="28">
        <v>1197831</v>
      </c>
      <c r="D109" s="29">
        <v>44348</v>
      </c>
      <c r="E109" s="28" t="s">
        <v>31</v>
      </c>
      <c r="F109" s="28" t="s">
        <v>32</v>
      </c>
      <c r="G109" s="28" t="s">
        <v>33</v>
      </c>
      <c r="H109" s="28" t="s">
        <v>25</v>
      </c>
      <c r="I109" s="30">
        <v>0.45</v>
      </c>
      <c r="J109" s="31">
        <v>9500</v>
      </c>
      <c r="K109" s="32">
        <f t="shared" si="0"/>
        <v>4275</v>
      </c>
      <c r="L109" s="32">
        <f t="shared" si="1"/>
        <v>1496.25</v>
      </c>
      <c r="M109" s="33">
        <v>0.35</v>
      </c>
      <c r="O109" s="34"/>
    </row>
    <row r="110" spans="1:15" ht="15.75" customHeight="1" x14ac:dyDescent="0.3">
      <c r="A110" s="23"/>
      <c r="B110" s="28" t="s">
        <v>30</v>
      </c>
      <c r="C110" s="28">
        <v>1197831</v>
      </c>
      <c r="D110" s="29">
        <v>44348</v>
      </c>
      <c r="E110" s="28" t="s">
        <v>31</v>
      </c>
      <c r="F110" s="28" t="s">
        <v>32</v>
      </c>
      <c r="G110" s="28" t="s">
        <v>33</v>
      </c>
      <c r="H110" s="28" t="s">
        <v>26</v>
      </c>
      <c r="I110" s="30">
        <v>0.4</v>
      </c>
      <c r="J110" s="31">
        <v>8000</v>
      </c>
      <c r="K110" s="32">
        <f t="shared" si="0"/>
        <v>3200</v>
      </c>
      <c r="L110" s="32">
        <f t="shared" si="1"/>
        <v>1120</v>
      </c>
      <c r="M110" s="33">
        <v>0.35</v>
      </c>
      <c r="O110" s="34"/>
    </row>
    <row r="111" spans="1:15" ht="15.75" customHeight="1" x14ac:dyDescent="0.3">
      <c r="A111" s="23"/>
      <c r="B111" s="28" t="s">
        <v>30</v>
      </c>
      <c r="C111" s="28">
        <v>1197831</v>
      </c>
      <c r="D111" s="29">
        <v>44348</v>
      </c>
      <c r="E111" s="28" t="s">
        <v>31</v>
      </c>
      <c r="F111" s="28" t="s">
        <v>32</v>
      </c>
      <c r="G111" s="28" t="s">
        <v>33</v>
      </c>
      <c r="H111" s="28" t="s">
        <v>27</v>
      </c>
      <c r="I111" s="30">
        <v>0.4</v>
      </c>
      <c r="J111" s="31">
        <v>7500</v>
      </c>
      <c r="K111" s="32">
        <f t="shared" si="0"/>
        <v>3000</v>
      </c>
      <c r="L111" s="32">
        <f t="shared" si="1"/>
        <v>1350</v>
      </c>
      <c r="M111" s="33">
        <v>0.45</v>
      </c>
      <c r="O111" s="34"/>
    </row>
    <row r="112" spans="1:15" ht="15.75" customHeight="1" x14ac:dyDescent="0.3">
      <c r="A112" s="23"/>
      <c r="B112" s="28" t="s">
        <v>30</v>
      </c>
      <c r="C112" s="28">
        <v>1197831</v>
      </c>
      <c r="D112" s="29">
        <v>44348</v>
      </c>
      <c r="E112" s="28" t="s">
        <v>31</v>
      </c>
      <c r="F112" s="28" t="s">
        <v>32</v>
      </c>
      <c r="G112" s="28" t="s">
        <v>33</v>
      </c>
      <c r="H112" s="28" t="s">
        <v>28</v>
      </c>
      <c r="I112" s="30">
        <v>0.45</v>
      </c>
      <c r="J112" s="31">
        <v>6500</v>
      </c>
      <c r="K112" s="32">
        <f t="shared" si="0"/>
        <v>2925</v>
      </c>
      <c r="L112" s="32">
        <f t="shared" si="1"/>
        <v>877.5</v>
      </c>
      <c r="M112" s="33">
        <v>0.3</v>
      </c>
      <c r="O112" s="34"/>
    </row>
    <row r="113" spans="1:15" ht="15.75" customHeight="1" x14ac:dyDescent="0.3">
      <c r="A113" s="23"/>
      <c r="B113" s="28" t="s">
        <v>30</v>
      </c>
      <c r="C113" s="28">
        <v>1197831</v>
      </c>
      <c r="D113" s="29">
        <v>44348</v>
      </c>
      <c r="E113" s="28" t="s">
        <v>31</v>
      </c>
      <c r="F113" s="28" t="s">
        <v>32</v>
      </c>
      <c r="G113" s="28" t="s">
        <v>33</v>
      </c>
      <c r="H113" s="28" t="s">
        <v>29</v>
      </c>
      <c r="I113" s="30">
        <v>0.5</v>
      </c>
      <c r="J113" s="31">
        <v>10000</v>
      </c>
      <c r="K113" s="32">
        <f t="shared" si="0"/>
        <v>5000</v>
      </c>
      <c r="L113" s="32">
        <f t="shared" si="1"/>
        <v>2500</v>
      </c>
      <c r="M113" s="33">
        <v>0.5</v>
      </c>
      <c r="O113" s="34"/>
    </row>
    <row r="114" spans="1:15" ht="15.75" customHeight="1" x14ac:dyDescent="0.3">
      <c r="A114" s="23"/>
      <c r="B114" s="28" t="s">
        <v>30</v>
      </c>
      <c r="C114" s="28">
        <v>1197831</v>
      </c>
      <c r="D114" s="29">
        <v>44380</v>
      </c>
      <c r="E114" s="28" t="s">
        <v>31</v>
      </c>
      <c r="F114" s="28" t="s">
        <v>32</v>
      </c>
      <c r="G114" s="28" t="s">
        <v>33</v>
      </c>
      <c r="H114" s="28" t="s">
        <v>24</v>
      </c>
      <c r="I114" s="30">
        <v>0.4</v>
      </c>
      <c r="J114" s="31">
        <v>9500</v>
      </c>
      <c r="K114" s="32">
        <f t="shared" si="0"/>
        <v>3800</v>
      </c>
      <c r="L114" s="32">
        <f t="shared" si="1"/>
        <v>1330</v>
      </c>
      <c r="M114" s="33">
        <v>0.35</v>
      </c>
      <c r="O114" s="34"/>
    </row>
    <row r="115" spans="1:15" ht="15.75" customHeight="1" x14ac:dyDescent="0.3">
      <c r="A115" s="23"/>
      <c r="B115" s="28" t="s">
        <v>30</v>
      </c>
      <c r="C115" s="28">
        <v>1197831</v>
      </c>
      <c r="D115" s="29">
        <v>44380</v>
      </c>
      <c r="E115" s="28" t="s">
        <v>31</v>
      </c>
      <c r="F115" s="28" t="s">
        <v>32</v>
      </c>
      <c r="G115" s="28" t="s">
        <v>33</v>
      </c>
      <c r="H115" s="28" t="s">
        <v>25</v>
      </c>
      <c r="I115" s="30">
        <v>0.45</v>
      </c>
      <c r="J115" s="31">
        <v>9500</v>
      </c>
      <c r="K115" s="32">
        <f t="shared" si="0"/>
        <v>4275</v>
      </c>
      <c r="L115" s="32">
        <f t="shared" si="1"/>
        <v>1496.25</v>
      </c>
      <c r="M115" s="33">
        <v>0.35</v>
      </c>
      <c r="O115" s="34"/>
    </row>
    <row r="116" spans="1:15" ht="15.75" customHeight="1" x14ac:dyDescent="0.3">
      <c r="A116" s="23"/>
      <c r="B116" s="28" t="s">
        <v>30</v>
      </c>
      <c r="C116" s="28">
        <v>1197831</v>
      </c>
      <c r="D116" s="29">
        <v>44380</v>
      </c>
      <c r="E116" s="28" t="s">
        <v>31</v>
      </c>
      <c r="F116" s="28" t="s">
        <v>32</v>
      </c>
      <c r="G116" s="28" t="s">
        <v>33</v>
      </c>
      <c r="H116" s="28" t="s">
        <v>26</v>
      </c>
      <c r="I116" s="30">
        <v>0.4</v>
      </c>
      <c r="J116" s="31">
        <v>11000</v>
      </c>
      <c r="K116" s="32">
        <f t="shared" si="0"/>
        <v>4400</v>
      </c>
      <c r="L116" s="32">
        <f t="shared" si="1"/>
        <v>1540</v>
      </c>
      <c r="M116" s="33">
        <v>0.35</v>
      </c>
      <c r="O116" s="34"/>
    </row>
    <row r="117" spans="1:15" ht="15.75" customHeight="1" x14ac:dyDescent="0.3">
      <c r="A117" s="23"/>
      <c r="B117" s="28" t="s">
        <v>30</v>
      </c>
      <c r="C117" s="28">
        <v>1197831</v>
      </c>
      <c r="D117" s="29">
        <v>44380</v>
      </c>
      <c r="E117" s="28" t="s">
        <v>31</v>
      </c>
      <c r="F117" s="28" t="s">
        <v>32</v>
      </c>
      <c r="G117" s="28" t="s">
        <v>33</v>
      </c>
      <c r="H117" s="28" t="s">
        <v>27</v>
      </c>
      <c r="I117" s="30">
        <v>0.4</v>
      </c>
      <c r="J117" s="31">
        <v>7000</v>
      </c>
      <c r="K117" s="32">
        <f t="shared" si="0"/>
        <v>2800</v>
      </c>
      <c r="L117" s="32">
        <f t="shared" si="1"/>
        <v>1260</v>
      </c>
      <c r="M117" s="33">
        <v>0.45</v>
      </c>
      <c r="O117" s="34"/>
    </row>
    <row r="118" spans="1:15" ht="15.75" customHeight="1" x14ac:dyDescent="0.3">
      <c r="A118" s="23"/>
      <c r="B118" s="28" t="s">
        <v>30</v>
      </c>
      <c r="C118" s="28">
        <v>1197831</v>
      </c>
      <c r="D118" s="29">
        <v>44380</v>
      </c>
      <c r="E118" s="28" t="s">
        <v>31</v>
      </c>
      <c r="F118" s="28" t="s">
        <v>32</v>
      </c>
      <c r="G118" s="28" t="s">
        <v>33</v>
      </c>
      <c r="H118" s="28" t="s">
        <v>28</v>
      </c>
      <c r="I118" s="30">
        <v>0.45</v>
      </c>
      <c r="J118" s="31">
        <v>7000</v>
      </c>
      <c r="K118" s="32">
        <f t="shared" si="0"/>
        <v>3150</v>
      </c>
      <c r="L118" s="32">
        <f t="shared" si="1"/>
        <v>945</v>
      </c>
      <c r="M118" s="33">
        <v>0.3</v>
      </c>
      <c r="O118" s="34"/>
    </row>
    <row r="119" spans="1:15" ht="15.75" customHeight="1" x14ac:dyDescent="0.3">
      <c r="A119" s="23"/>
      <c r="B119" s="28" t="s">
        <v>30</v>
      </c>
      <c r="C119" s="28">
        <v>1197831</v>
      </c>
      <c r="D119" s="29">
        <v>44380</v>
      </c>
      <c r="E119" s="28" t="s">
        <v>31</v>
      </c>
      <c r="F119" s="28" t="s">
        <v>32</v>
      </c>
      <c r="G119" s="28" t="s">
        <v>33</v>
      </c>
      <c r="H119" s="28" t="s">
        <v>29</v>
      </c>
      <c r="I119" s="30">
        <v>0.5</v>
      </c>
      <c r="J119" s="31">
        <v>9750</v>
      </c>
      <c r="K119" s="32">
        <f t="shared" si="0"/>
        <v>4875</v>
      </c>
      <c r="L119" s="32">
        <f t="shared" si="1"/>
        <v>2437.5</v>
      </c>
      <c r="M119" s="33">
        <v>0.5</v>
      </c>
      <c r="O119" s="34"/>
    </row>
    <row r="120" spans="1:15" ht="15.75" customHeight="1" x14ac:dyDescent="0.3">
      <c r="A120" s="23"/>
      <c r="B120" s="28" t="s">
        <v>30</v>
      </c>
      <c r="C120" s="28">
        <v>1197831</v>
      </c>
      <c r="D120" s="29">
        <v>44413</v>
      </c>
      <c r="E120" s="28" t="s">
        <v>31</v>
      </c>
      <c r="F120" s="28" t="s">
        <v>32</v>
      </c>
      <c r="G120" s="28" t="s">
        <v>33</v>
      </c>
      <c r="H120" s="28" t="s">
        <v>24</v>
      </c>
      <c r="I120" s="30">
        <v>0.4</v>
      </c>
      <c r="J120" s="31">
        <v>9250</v>
      </c>
      <c r="K120" s="32">
        <f t="shared" si="0"/>
        <v>3700</v>
      </c>
      <c r="L120" s="32">
        <f t="shared" si="1"/>
        <v>1295</v>
      </c>
      <c r="M120" s="33">
        <v>0.35</v>
      </c>
      <c r="O120" s="34"/>
    </row>
    <row r="121" spans="1:15" ht="15.75" customHeight="1" x14ac:dyDescent="0.3">
      <c r="A121" s="23"/>
      <c r="B121" s="28" t="s">
        <v>30</v>
      </c>
      <c r="C121" s="28">
        <v>1197831</v>
      </c>
      <c r="D121" s="29">
        <v>44413</v>
      </c>
      <c r="E121" s="28" t="s">
        <v>31</v>
      </c>
      <c r="F121" s="28" t="s">
        <v>32</v>
      </c>
      <c r="G121" s="28" t="s">
        <v>33</v>
      </c>
      <c r="H121" s="28" t="s">
        <v>25</v>
      </c>
      <c r="I121" s="30">
        <v>0.45</v>
      </c>
      <c r="J121" s="31">
        <v>9250</v>
      </c>
      <c r="K121" s="32">
        <f t="shared" si="0"/>
        <v>4162.5</v>
      </c>
      <c r="L121" s="32">
        <f t="shared" si="1"/>
        <v>1456.875</v>
      </c>
      <c r="M121" s="33">
        <v>0.35</v>
      </c>
      <c r="O121" s="34"/>
    </row>
    <row r="122" spans="1:15" ht="15.75" customHeight="1" x14ac:dyDescent="0.3">
      <c r="A122" s="23"/>
      <c r="B122" s="28" t="s">
        <v>30</v>
      </c>
      <c r="C122" s="28">
        <v>1197831</v>
      </c>
      <c r="D122" s="29">
        <v>44413</v>
      </c>
      <c r="E122" s="28" t="s">
        <v>31</v>
      </c>
      <c r="F122" s="28" t="s">
        <v>32</v>
      </c>
      <c r="G122" s="28" t="s">
        <v>33</v>
      </c>
      <c r="H122" s="28" t="s">
        <v>26</v>
      </c>
      <c r="I122" s="30">
        <v>0.4</v>
      </c>
      <c r="J122" s="31">
        <v>11000</v>
      </c>
      <c r="K122" s="32">
        <f t="shared" si="0"/>
        <v>4400</v>
      </c>
      <c r="L122" s="32">
        <f t="shared" si="1"/>
        <v>1540</v>
      </c>
      <c r="M122" s="33">
        <v>0.35</v>
      </c>
      <c r="O122" s="34"/>
    </row>
    <row r="123" spans="1:15" ht="15.75" customHeight="1" x14ac:dyDescent="0.3">
      <c r="A123" s="23"/>
      <c r="B123" s="28" t="s">
        <v>30</v>
      </c>
      <c r="C123" s="28">
        <v>1197831</v>
      </c>
      <c r="D123" s="29">
        <v>44413</v>
      </c>
      <c r="E123" s="28" t="s">
        <v>31</v>
      </c>
      <c r="F123" s="28" t="s">
        <v>32</v>
      </c>
      <c r="G123" s="28" t="s">
        <v>33</v>
      </c>
      <c r="H123" s="28" t="s">
        <v>27</v>
      </c>
      <c r="I123" s="30">
        <v>0.4</v>
      </c>
      <c r="J123" s="31">
        <v>6500</v>
      </c>
      <c r="K123" s="32">
        <f t="shared" si="0"/>
        <v>2600</v>
      </c>
      <c r="L123" s="32">
        <f t="shared" si="1"/>
        <v>1170</v>
      </c>
      <c r="M123" s="33">
        <v>0.45</v>
      </c>
      <c r="O123" s="34"/>
    </row>
    <row r="124" spans="1:15" ht="15.75" customHeight="1" x14ac:dyDescent="0.3">
      <c r="A124" s="23"/>
      <c r="B124" s="28" t="s">
        <v>30</v>
      </c>
      <c r="C124" s="28">
        <v>1197831</v>
      </c>
      <c r="D124" s="29">
        <v>44413</v>
      </c>
      <c r="E124" s="28" t="s">
        <v>31</v>
      </c>
      <c r="F124" s="28" t="s">
        <v>32</v>
      </c>
      <c r="G124" s="28" t="s">
        <v>33</v>
      </c>
      <c r="H124" s="28" t="s">
        <v>28</v>
      </c>
      <c r="I124" s="30">
        <v>0.45</v>
      </c>
      <c r="J124" s="31">
        <v>6500</v>
      </c>
      <c r="K124" s="32">
        <f t="shared" si="0"/>
        <v>2925</v>
      </c>
      <c r="L124" s="32">
        <f t="shared" si="1"/>
        <v>877.5</v>
      </c>
      <c r="M124" s="33">
        <v>0.3</v>
      </c>
      <c r="O124" s="34"/>
    </row>
    <row r="125" spans="1:15" ht="15.75" customHeight="1" x14ac:dyDescent="0.3">
      <c r="A125" s="23"/>
      <c r="B125" s="28" t="s">
        <v>30</v>
      </c>
      <c r="C125" s="28">
        <v>1197831</v>
      </c>
      <c r="D125" s="29">
        <v>44413</v>
      </c>
      <c r="E125" s="28" t="s">
        <v>31</v>
      </c>
      <c r="F125" s="28" t="s">
        <v>32</v>
      </c>
      <c r="G125" s="28" t="s">
        <v>33</v>
      </c>
      <c r="H125" s="28" t="s">
        <v>29</v>
      </c>
      <c r="I125" s="30">
        <v>0.5</v>
      </c>
      <c r="J125" s="31">
        <v>9000</v>
      </c>
      <c r="K125" s="32">
        <f t="shared" si="0"/>
        <v>4500</v>
      </c>
      <c r="L125" s="32">
        <f t="shared" si="1"/>
        <v>2250</v>
      </c>
      <c r="M125" s="33">
        <v>0.5</v>
      </c>
      <c r="O125" s="34"/>
    </row>
    <row r="126" spans="1:15" ht="15.75" customHeight="1" x14ac:dyDescent="0.3">
      <c r="A126" s="23"/>
      <c r="B126" s="28" t="s">
        <v>30</v>
      </c>
      <c r="C126" s="28">
        <v>1197831</v>
      </c>
      <c r="D126" s="29">
        <v>44441</v>
      </c>
      <c r="E126" s="28" t="s">
        <v>31</v>
      </c>
      <c r="F126" s="28" t="s">
        <v>32</v>
      </c>
      <c r="G126" s="28" t="s">
        <v>33</v>
      </c>
      <c r="H126" s="28" t="s">
        <v>24</v>
      </c>
      <c r="I126" s="30">
        <v>0.45</v>
      </c>
      <c r="J126" s="31">
        <v>8500</v>
      </c>
      <c r="K126" s="32">
        <f t="shared" si="0"/>
        <v>3825</v>
      </c>
      <c r="L126" s="32">
        <f t="shared" si="1"/>
        <v>1338.75</v>
      </c>
      <c r="M126" s="33">
        <v>0.35</v>
      </c>
      <c r="O126" s="34"/>
    </row>
    <row r="127" spans="1:15" ht="15.75" customHeight="1" x14ac:dyDescent="0.3">
      <c r="A127" s="23"/>
      <c r="B127" s="28" t="s">
        <v>30</v>
      </c>
      <c r="C127" s="28">
        <v>1197831</v>
      </c>
      <c r="D127" s="29">
        <v>44441</v>
      </c>
      <c r="E127" s="28" t="s">
        <v>31</v>
      </c>
      <c r="F127" s="28" t="s">
        <v>32</v>
      </c>
      <c r="G127" s="28" t="s">
        <v>33</v>
      </c>
      <c r="H127" s="28" t="s">
        <v>25</v>
      </c>
      <c r="I127" s="30">
        <v>0.45</v>
      </c>
      <c r="J127" s="31">
        <v>8500</v>
      </c>
      <c r="K127" s="32">
        <f t="shared" si="0"/>
        <v>3825</v>
      </c>
      <c r="L127" s="32">
        <f t="shared" si="1"/>
        <v>1338.75</v>
      </c>
      <c r="M127" s="33">
        <v>0.35</v>
      </c>
      <c r="O127" s="34"/>
    </row>
    <row r="128" spans="1:15" ht="15.75" customHeight="1" x14ac:dyDescent="0.3">
      <c r="A128" s="23"/>
      <c r="B128" s="28" t="s">
        <v>30</v>
      </c>
      <c r="C128" s="28">
        <v>1197831</v>
      </c>
      <c r="D128" s="29">
        <v>44441</v>
      </c>
      <c r="E128" s="28" t="s">
        <v>31</v>
      </c>
      <c r="F128" s="28" t="s">
        <v>32</v>
      </c>
      <c r="G128" s="28" t="s">
        <v>33</v>
      </c>
      <c r="H128" s="28" t="s">
        <v>26</v>
      </c>
      <c r="I128" s="30">
        <v>0.5</v>
      </c>
      <c r="J128" s="31">
        <v>9000</v>
      </c>
      <c r="K128" s="32">
        <f t="shared" si="0"/>
        <v>4500</v>
      </c>
      <c r="L128" s="32">
        <f t="shared" si="1"/>
        <v>1575</v>
      </c>
      <c r="M128" s="33">
        <v>0.35</v>
      </c>
      <c r="O128" s="34"/>
    </row>
    <row r="129" spans="1:15" ht="15.75" customHeight="1" x14ac:dyDescent="0.3">
      <c r="A129" s="23"/>
      <c r="B129" s="28" t="s">
        <v>30</v>
      </c>
      <c r="C129" s="28">
        <v>1197831</v>
      </c>
      <c r="D129" s="29">
        <v>44441</v>
      </c>
      <c r="E129" s="28" t="s">
        <v>31</v>
      </c>
      <c r="F129" s="28" t="s">
        <v>32</v>
      </c>
      <c r="G129" s="28" t="s">
        <v>33</v>
      </c>
      <c r="H129" s="28" t="s">
        <v>27</v>
      </c>
      <c r="I129" s="30">
        <v>0.5</v>
      </c>
      <c r="J129" s="31">
        <v>6250</v>
      </c>
      <c r="K129" s="32">
        <f t="shared" si="0"/>
        <v>3125</v>
      </c>
      <c r="L129" s="32">
        <f t="shared" si="1"/>
        <v>1406.25</v>
      </c>
      <c r="M129" s="33">
        <v>0.45</v>
      </c>
      <c r="O129" s="34"/>
    </row>
    <row r="130" spans="1:15" ht="15.75" customHeight="1" x14ac:dyDescent="0.3">
      <c r="A130" s="23"/>
      <c r="B130" s="28" t="s">
        <v>30</v>
      </c>
      <c r="C130" s="28">
        <v>1197831</v>
      </c>
      <c r="D130" s="29">
        <v>44441</v>
      </c>
      <c r="E130" s="28" t="s">
        <v>31</v>
      </c>
      <c r="F130" s="28" t="s">
        <v>32</v>
      </c>
      <c r="G130" s="28" t="s">
        <v>33</v>
      </c>
      <c r="H130" s="28" t="s">
        <v>28</v>
      </c>
      <c r="I130" s="30">
        <v>0.45</v>
      </c>
      <c r="J130" s="31">
        <v>6250</v>
      </c>
      <c r="K130" s="32">
        <f t="shared" si="0"/>
        <v>2812.5</v>
      </c>
      <c r="L130" s="32">
        <f t="shared" si="1"/>
        <v>843.75</v>
      </c>
      <c r="M130" s="33">
        <v>0.3</v>
      </c>
      <c r="O130" s="34"/>
    </row>
    <row r="131" spans="1:15" ht="15.75" customHeight="1" x14ac:dyDescent="0.3">
      <c r="A131" s="23"/>
      <c r="B131" s="28" t="s">
        <v>30</v>
      </c>
      <c r="C131" s="28">
        <v>1197831</v>
      </c>
      <c r="D131" s="29">
        <v>44441</v>
      </c>
      <c r="E131" s="28" t="s">
        <v>31</v>
      </c>
      <c r="F131" s="28" t="s">
        <v>32</v>
      </c>
      <c r="G131" s="28" t="s">
        <v>33</v>
      </c>
      <c r="H131" s="28" t="s">
        <v>29</v>
      </c>
      <c r="I131" s="30">
        <v>0.55000000000000004</v>
      </c>
      <c r="J131" s="31">
        <v>8500</v>
      </c>
      <c r="K131" s="32">
        <f t="shared" si="0"/>
        <v>4675</v>
      </c>
      <c r="L131" s="32">
        <f t="shared" si="1"/>
        <v>2337.5</v>
      </c>
      <c r="M131" s="33">
        <v>0.5</v>
      </c>
      <c r="O131" s="34"/>
    </row>
    <row r="132" spans="1:15" ht="15.75" customHeight="1" x14ac:dyDescent="0.3">
      <c r="A132" s="23"/>
      <c r="B132" s="28" t="s">
        <v>30</v>
      </c>
      <c r="C132" s="28">
        <v>1197831</v>
      </c>
      <c r="D132" s="29">
        <v>44470</v>
      </c>
      <c r="E132" s="28" t="s">
        <v>31</v>
      </c>
      <c r="F132" s="28" t="s">
        <v>32</v>
      </c>
      <c r="G132" s="28" t="s">
        <v>33</v>
      </c>
      <c r="H132" s="28" t="s">
        <v>24</v>
      </c>
      <c r="I132" s="30">
        <v>0.45</v>
      </c>
      <c r="J132" s="31">
        <v>8000</v>
      </c>
      <c r="K132" s="32">
        <f t="shared" si="0"/>
        <v>3600</v>
      </c>
      <c r="L132" s="32">
        <f t="shared" si="1"/>
        <v>1260</v>
      </c>
      <c r="M132" s="33">
        <v>0.35</v>
      </c>
      <c r="O132" s="34"/>
    </row>
    <row r="133" spans="1:15" ht="15.75" customHeight="1" x14ac:dyDescent="0.3">
      <c r="A133" s="23"/>
      <c r="B133" s="28" t="s">
        <v>30</v>
      </c>
      <c r="C133" s="28">
        <v>1197831</v>
      </c>
      <c r="D133" s="29">
        <v>44470</v>
      </c>
      <c r="E133" s="28" t="s">
        <v>31</v>
      </c>
      <c r="F133" s="28" t="s">
        <v>32</v>
      </c>
      <c r="G133" s="28" t="s">
        <v>33</v>
      </c>
      <c r="H133" s="28" t="s">
        <v>25</v>
      </c>
      <c r="I133" s="30">
        <v>0.45</v>
      </c>
      <c r="J133" s="31">
        <v>8000</v>
      </c>
      <c r="K133" s="32">
        <f t="shared" si="0"/>
        <v>3600</v>
      </c>
      <c r="L133" s="32">
        <f t="shared" si="1"/>
        <v>1260</v>
      </c>
      <c r="M133" s="33">
        <v>0.35</v>
      </c>
      <c r="O133" s="34"/>
    </row>
    <row r="134" spans="1:15" ht="15.75" customHeight="1" x14ac:dyDescent="0.3">
      <c r="A134" s="23"/>
      <c r="B134" s="28" t="s">
        <v>30</v>
      </c>
      <c r="C134" s="28">
        <v>1197831</v>
      </c>
      <c r="D134" s="29">
        <v>44470</v>
      </c>
      <c r="E134" s="28" t="s">
        <v>31</v>
      </c>
      <c r="F134" s="28" t="s">
        <v>32</v>
      </c>
      <c r="G134" s="28" t="s">
        <v>33</v>
      </c>
      <c r="H134" s="28" t="s">
        <v>26</v>
      </c>
      <c r="I134" s="30">
        <v>0.5</v>
      </c>
      <c r="J134" s="31">
        <v>7500</v>
      </c>
      <c r="K134" s="32">
        <f t="shared" si="0"/>
        <v>3750</v>
      </c>
      <c r="L134" s="32">
        <f t="shared" si="1"/>
        <v>1312.5</v>
      </c>
      <c r="M134" s="33">
        <v>0.35</v>
      </c>
      <c r="O134" s="34"/>
    </row>
    <row r="135" spans="1:15" ht="15.75" customHeight="1" x14ac:dyDescent="0.3">
      <c r="A135" s="23"/>
      <c r="B135" s="28" t="s">
        <v>30</v>
      </c>
      <c r="C135" s="28">
        <v>1197831</v>
      </c>
      <c r="D135" s="29">
        <v>44470</v>
      </c>
      <c r="E135" s="28" t="s">
        <v>31</v>
      </c>
      <c r="F135" s="28" t="s">
        <v>32</v>
      </c>
      <c r="G135" s="28" t="s">
        <v>33</v>
      </c>
      <c r="H135" s="28" t="s">
        <v>27</v>
      </c>
      <c r="I135" s="30">
        <v>0.5</v>
      </c>
      <c r="J135" s="31">
        <v>6000</v>
      </c>
      <c r="K135" s="32">
        <f t="shared" si="0"/>
        <v>3000</v>
      </c>
      <c r="L135" s="32">
        <f t="shared" si="1"/>
        <v>1350</v>
      </c>
      <c r="M135" s="33">
        <v>0.45</v>
      </c>
      <c r="O135" s="34"/>
    </row>
    <row r="136" spans="1:15" ht="15.75" customHeight="1" x14ac:dyDescent="0.3">
      <c r="A136" s="23"/>
      <c r="B136" s="28" t="s">
        <v>30</v>
      </c>
      <c r="C136" s="28">
        <v>1197831</v>
      </c>
      <c r="D136" s="29">
        <v>44470</v>
      </c>
      <c r="E136" s="28" t="s">
        <v>31</v>
      </c>
      <c r="F136" s="28" t="s">
        <v>32</v>
      </c>
      <c r="G136" s="28" t="s">
        <v>33</v>
      </c>
      <c r="H136" s="28" t="s">
        <v>28</v>
      </c>
      <c r="I136" s="30">
        <v>0.45</v>
      </c>
      <c r="J136" s="31">
        <v>5750</v>
      </c>
      <c r="K136" s="32">
        <f t="shared" si="0"/>
        <v>2587.5</v>
      </c>
      <c r="L136" s="32">
        <f t="shared" si="1"/>
        <v>776.25</v>
      </c>
      <c r="M136" s="33">
        <v>0.3</v>
      </c>
      <c r="O136" s="34"/>
    </row>
    <row r="137" spans="1:15" ht="15.75" customHeight="1" x14ac:dyDescent="0.3">
      <c r="A137" s="23"/>
      <c r="B137" s="28" t="s">
        <v>30</v>
      </c>
      <c r="C137" s="28">
        <v>1197831</v>
      </c>
      <c r="D137" s="29">
        <v>44470</v>
      </c>
      <c r="E137" s="28" t="s">
        <v>31</v>
      </c>
      <c r="F137" s="28" t="s">
        <v>32</v>
      </c>
      <c r="G137" s="28" t="s">
        <v>33</v>
      </c>
      <c r="H137" s="28" t="s">
        <v>29</v>
      </c>
      <c r="I137" s="30">
        <v>0.55000000000000004</v>
      </c>
      <c r="J137" s="31">
        <v>7500</v>
      </c>
      <c r="K137" s="32">
        <f t="shared" si="0"/>
        <v>4125</v>
      </c>
      <c r="L137" s="32">
        <f t="shared" si="1"/>
        <v>2062.5</v>
      </c>
      <c r="M137" s="33">
        <v>0.5</v>
      </c>
      <c r="O137" s="34"/>
    </row>
    <row r="138" spans="1:15" ht="15.75" customHeight="1" x14ac:dyDescent="0.3">
      <c r="A138" s="23"/>
      <c r="B138" s="28" t="s">
        <v>30</v>
      </c>
      <c r="C138" s="28">
        <v>1197831</v>
      </c>
      <c r="D138" s="29">
        <v>44502</v>
      </c>
      <c r="E138" s="28" t="s">
        <v>31</v>
      </c>
      <c r="F138" s="28" t="s">
        <v>32</v>
      </c>
      <c r="G138" s="28" t="s">
        <v>33</v>
      </c>
      <c r="H138" s="28" t="s">
        <v>24</v>
      </c>
      <c r="I138" s="30">
        <v>0.45</v>
      </c>
      <c r="J138" s="31">
        <v>9000</v>
      </c>
      <c r="K138" s="32">
        <f t="shared" si="0"/>
        <v>4050</v>
      </c>
      <c r="L138" s="32">
        <f t="shared" si="1"/>
        <v>1417.5</v>
      </c>
      <c r="M138" s="33">
        <v>0.35</v>
      </c>
      <c r="O138" s="34"/>
    </row>
    <row r="139" spans="1:15" ht="15.75" customHeight="1" x14ac:dyDescent="0.3">
      <c r="A139" s="23"/>
      <c r="B139" s="28" t="s">
        <v>30</v>
      </c>
      <c r="C139" s="28">
        <v>1197831</v>
      </c>
      <c r="D139" s="29">
        <v>44502</v>
      </c>
      <c r="E139" s="28" t="s">
        <v>31</v>
      </c>
      <c r="F139" s="28" t="s">
        <v>32</v>
      </c>
      <c r="G139" s="28" t="s">
        <v>33</v>
      </c>
      <c r="H139" s="28" t="s">
        <v>25</v>
      </c>
      <c r="I139" s="30">
        <v>0.45</v>
      </c>
      <c r="J139" s="31">
        <v>9000</v>
      </c>
      <c r="K139" s="32">
        <f t="shared" si="0"/>
        <v>4050</v>
      </c>
      <c r="L139" s="32">
        <f t="shared" si="1"/>
        <v>1417.5</v>
      </c>
      <c r="M139" s="33">
        <v>0.35</v>
      </c>
      <c r="O139" s="34"/>
    </row>
    <row r="140" spans="1:15" ht="15.75" customHeight="1" x14ac:dyDescent="0.3">
      <c r="A140" s="23"/>
      <c r="B140" s="28" t="s">
        <v>30</v>
      </c>
      <c r="C140" s="28">
        <v>1197831</v>
      </c>
      <c r="D140" s="29">
        <v>44502</v>
      </c>
      <c r="E140" s="28" t="s">
        <v>31</v>
      </c>
      <c r="F140" s="28" t="s">
        <v>32</v>
      </c>
      <c r="G140" s="28" t="s">
        <v>33</v>
      </c>
      <c r="H140" s="28" t="s">
        <v>26</v>
      </c>
      <c r="I140" s="30">
        <v>0.5</v>
      </c>
      <c r="J140" s="31">
        <v>8250</v>
      </c>
      <c r="K140" s="32">
        <f t="shared" si="0"/>
        <v>4125</v>
      </c>
      <c r="L140" s="32">
        <f t="shared" si="1"/>
        <v>1443.75</v>
      </c>
      <c r="M140" s="33">
        <v>0.35</v>
      </c>
      <c r="O140" s="34"/>
    </row>
    <row r="141" spans="1:15" ht="15.75" customHeight="1" x14ac:dyDescent="0.3">
      <c r="A141" s="23"/>
      <c r="B141" s="28" t="s">
        <v>30</v>
      </c>
      <c r="C141" s="28">
        <v>1197831</v>
      </c>
      <c r="D141" s="29">
        <v>44502</v>
      </c>
      <c r="E141" s="28" t="s">
        <v>31</v>
      </c>
      <c r="F141" s="28" t="s">
        <v>32</v>
      </c>
      <c r="G141" s="28" t="s">
        <v>33</v>
      </c>
      <c r="H141" s="28" t="s">
        <v>27</v>
      </c>
      <c r="I141" s="30">
        <v>0.5</v>
      </c>
      <c r="J141" s="31">
        <v>6750</v>
      </c>
      <c r="K141" s="32">
        <f t="shared" si="0"/>
        <v>3375</v>
      </c>
      <c r="L141" s="32">
        <f t="shared" si="1"/>
        <v>1518.75</v>
      </c>
      <c r="M141" s="33">
        <v>0.45</v>
      </c>
      <c r="O141" s="34"/>
    </row>
    <row r="142" spans="1:15" ht="15.75" customHeight="1" x14ac:dyDescent="0.3">
      <c r="A142" s="23"/>
      <c r="B142" s="28" t="s">
        <v>30</v>
      </c>
      <c r="C142" s="28">
        <v>1197831</v>
      </c>
      <c r="D142" s="29">
        <v>44502</v>
      </c>
      <c r="E142" s="28" t="s">
        <v>31</v>
      </c>
      <c r="F142" s="28" t="s">
        <v>32</v>
      </c>
      <c r="G142" s="28" t="s">
        <v>33</v>
      </c>
      <c r="H142" s="28" t="s">
        <v>28</v>
      </c>
      <c r="I142" s="30">
        <v>0.45</v>
      </c>
      <c r="J142" s="31">
        <v>6500</v>
      </c>
      <c r="K142" s="32">
        <f t="shared" si="0"/>
        <v>2925</v>
      </c>
      <c r="L142" s="32">
        <f t="shared" si="1"/>
        <v>877.5</v>
      </c>
      <c r="M142" s="33">
        <v>0.3</v>
      </c>
      <c r="O142" s="34"/>
    </row>
    <row r="143" spans="1:15" ht="15.75" customHeight="1" x14ac:dyDescent="0.3">
      <c r="A143" s="23"/>
      <c r="B143" s="28" t="s">
        <v>30</v>
      </c>
      <c r="C143" s="28">
        <v>1197831</v>
      </c>
      <c r="D143" s="29">
        <v>44502</v>
      </c>
      <c r="E143" s="28" t="s">
        <v>31</v>
      </c>
      <c r="F143" s="28" t="s">
        <v>32</v>
      </c>
      <c r="G143" s="28" t="s">
        <v>33</v>
      </c>
      <c r="H143" s="28" t="s">
        <v>29</v>
      </c>
      <c r="I143" s="30">
        <v>0.55000000000000004</v>
      </c>
      <c r="J143" s="31">
        <v>8500</v>
      </c>
      <c r="K143" s="32">
        <f t="shared" si="0"/>
        <v>4675</v>
      </c>
      <c r="L143" s="32">
        <f t="shared" si="1"/>
        <v>2337.5</v>
      </c>
      <c r="M143" s="33">
        <v>0.5</v>
      </c>
      <c r="O143" s="34"/>
    </row>
    <row r="144" spans="1:15" ht="15.75" customHeight="1" x14ac:dyDescent="0.3">
      <c r="A144" s="23"/>
      <c r="B144" s="28" t="s">
        <v>30</v>
      </c>
      <c r="C144" s="28">
        <v>1197831</v>
      </c>
      <c r="D144" s="29">
        <v>44531</v>
      </c>
      <c r="E144" s="28" t="s">
        <v>31</v>
      </c>
      <c r="F144" s="28" t="s">
        <v>32</v>
      </c>
      <c r="G144" s="28" t="s">
        <v>33</v>
      </c>
      <c r="H144" s="28" t="s">
        <v>24</v>
      </c>
      <c r="I144" s="30">
        <v>0.45</v>
      </c>
      <c r="J144" s="31">
        <v>9500</v>
      </c>
      <c r="K144" s="32">
        <f t="shared" si="0"/>
        <v>4275</v>
      </c>
      <c r="L144" s="32">
        <f t="shared" si="1"/>
        <v>1496.25</v>
      </c>
      <c r="M144" s="33">
        <v>0.35</v>
      </c>
      <c r="O144" s="34"/>
    </row>
    <row r="145" spans="1:15" ht="15.75" customHeight="1" x14ac:dyDescent="0.3">
      <c r="A145" s="23"/>
      <c r="B145" s="28" t="s">
        <v>30</v>
      </c>
      <c r="C145" s="28">
        <v>1197831</v>
      </c>
      <c r="D145" s="29">
        <v>44531</v>
      </c>
      <c r="E145" s="28" t="s">
        <v>31</v>
      </c>
      <c r="F145" s="28" t="s">
        <v>32</v>
      </c>
      <c r="G145" s="28" t="s">
        <v>33</v>
      </c>
      <c r="H145" s="28" t="s">
        <v>25</v>
      </c>
      <c r="I145" s="30">
        <v>0.45</v>
      </c>
      <c r="J145" s="31">
        <v>9500</v>
      </c>
      <c r="K145" s="32">
        <f t="shared" si="0"/>
        <v>4275</v>
      </c>
      <c r="L145" s="32">
        <f t="shared" si="1"/>
        <v>1496.25</v>
      </c>
      <c r="M145" s="33">
        <v>0.35</v>
      </c>
      <c r="O145" s="34"/>
    </row>
    <row r="146" spans="1:15" ht="15.75" customHeight="1" x14ac:dyDescent="0.3">
      <c r="A146" s="23"/>
      <c r="B146" s="28" t="s">
        <v>30</v>
      </c>
      <c r="C146" s="28">
        <v>1197831</v>
      </c>
      <c r="D146" s="29">
        <v>44531</v>
      </c>
      <c r="E146" s="28" t="s">
        <v>31</v>
      </c>
      <c r="F146" s="28" t="s">
        <v>32</v>
      </c>
      <c r="G146" s="28" t="s">
        <v>33</v>
      </c>
      <c r="H146" s="28" t="s">
        <v>26</v>
      </c>
      <c r="I146" s="30">
        <v>0.5</v>
      </c>
      <c r="J146" s="31">
        <v>8500</v>
      </c>
      <c r="K146" s="32">
        <f t="shared" si="0"/>
        <v>4250</v>
      </c>
      <c r="L146" s="32">
        <f t="shared" si="1"/>
        <v>1487.5</v>
      </c>
      <c r="M146" s="33">
        <v>0.35</v>
      </c>
      <c r="O146" s="34"/>
    </row>
    <row r="147" spans="1:15" ht="15.75" customHeight="1" x14ac:dyDescent="0.3">
      <c r="A147" s="23"/>
      <c r="B147" s="28" t="s">
        <v>30</v>
      </c>
      <c r="C147" s="28">
        <v>1197831</v>
      </c>
      <c r="D147" s="29">
        <v>44531</v>
      </c>
      <c r="E147" s="28" t="s">
        <v>31</v>
      </c>
      <c r="F147" s="28" t="s">
        <v>32</v>
      </c>
      <c r="G147" s="28" t="s">
        <v>33</v>
      </c>
      <c r="H147" s="28" t="s">
        <v>27</v>
      </c>
      <c r="I147" s="30">
        <v>0.5</v>
      </c>
      <c r="J147" s="31">
        <v>7000</v>
      </c>
      <c r="K147" s="32">
        <f t="shared" si="0"/>
        <v>3500</v>
      </c>
      <c r="L147" s="32">
        <f t="shared" si="1"/>
        <v>1575</v>
      </c>
      <c r="M147" s="33">
        <v>0.45</v>
      </c>
      <c r="O147" s="34"/>
    </row>
    <row r="148" spans="1:15" ht="15.75" customHeight="1" x14ac:dyDescent="0.3">
      <c r="A148" s="23"/>
      <c r="B148" s="28" t="s">
        <v>30</v>
      </c>
      <c r="C148" s="28">
        <v>1197831</v>
      </c>
      <c r="D148" s="29">
        <v>44531</v>
      </c>
      <c r="E148" s="28" t="s">
        <v>31</v>
      </c>
      <c r="F148" s="28" t="s">
        <v>32</v>
      </c>
      <c r="G148" s="28" t="s">
        <v>33</v>
      </c>
      <c r="H148" s="28" t="s">
        <v>28</v>
      </c>
      <c r="I148" s="30">
        <v>0.45</v>
      </c>
      <c r="J148" s="31">
        <v>6500</v>
      </c>
      <c r="K148" s="32">
        <f t="shared" si="0"/>
        <v>2925</v>
      </c>
      <c r="L148" s="32">
        <f t="shared" si="1"/>
        <v>877.5</v>
      </c>
      <c r="M148" s="33">
        <v>0.3</v>
      </c>
      <c r="O148" s="34"/>
    </row>
    <row r="149" spans="1:15" ht="15.75" customHeight="1" x14ac:dyDescent="0.3">
      <c r="A149" s="23"/>
      <c r="B149" s="28" t="s">
        <v>30</v>
      </c>
      <c r="C149" s="28">
        <v>1197831</v>
      </c>
      <c r="D149" s="29">
        <v>44531</v>
      </c>
      <c r="E149" s="28" t="s">
        <v>31</v>
      </c>
      <c r="F149" s="28" t="s">
        <v>32</v>
      </c>
      <c r="G149" s="28" t="s">
        <v>33</v>
      </c>
      <c r="H149" s="28" t="s">
        <v>29</v>
      </c>
      <c r="I149" s="30">
        <v>0.55000000000000004</v>
      </c>
      <c r="J149" s="31">
        <v>9000</v>
      </c>
      <c r="K149" s="32">
        <f t="shared" si="0"/>
        <v>4950</v>
      </c>
      <c r="L149" s="32">
        <f t="shared" si="1"/>
        <v>2475</v>
      </c>
      <c r="M149" s="33">
        <v>0.5</v>
      </c>
      <c r="O149" s="34"/>
    </row>
    <row r="150" spans="1:15" ht="15.75" customHeight="1" x14ac:dyDescent="0.3">
      <c r="A150" s="23"/>
      <c r="B150" s="28" t="s">
        <v>34</v>
      </c>
      <c r="C150" s="28">
        <v>1128299</v>
      </c>
      <c r="D150" s="29">
        <v>44216</v>
      </c>
      <c r="E150" s="28" t="s">
        <v>35</v>
      </c>
      <c r="F150" s="28" t="s">
        <v>36</v>
      </c>
      <c r="G150" s="28" t="s">
        <v>37</v>
      </c>
      <c r="H150" s="28" t="s">
        <v>24</v>
      </c>
      <c r="I150" s="30">
        <v>0.39999999999999997</v>
      </c>
      <c r="J150" s="31">
        <v>7750</v>
      </c>
      <c r="K150" s="32">
        <f t="shared" si="0"/>
        <v>3099.9999999999995</v>
      </c>
      <c r="L150" s="32">
        <f t="shared" si="1"/>
        <v>1085</v>
      </c>
      <c r="M150" s="33">
        <v>0.35000000000000003</v>
      </c>
      <c r="O150" s="23"/>
    </row>
    <row r="151" spans="1:15" ht="15.75" customHeight="1" x14ac:dyDescent="0.3">
      <c r="A151" s="23"/>
      <c r="B151" s="28" t="s">
        <v>34</v>
      </c>
      <c r="C151" s="28">
        <v>1128299</v>
      </c>
      <c r="D151" s="29">
        <v>44216</v>
      </c>
      <c r="E151" s="28" t="s">
        <v>35</v>
      </c>
      <c r="F151" s="28" t="s">
        <v>36</v>
      </c>
      <c r="G151" s="28" t="s">
        <v>37</v>
      </c>
      <c r="H151" s="28" t="s">
        <v>25</v>
      </c>
      <c r="I151" s="30">
        <v>0.5</v>
      </c>
      <c r="J151" s="31">
        <v>7750</v>
      </c>
      <c r="K151" s="32">
        <f t="shared" si="0"/>
        <v>3875</v>
      </c>
      <c r="L151" s="32">
        <f t="shared" si="1"/>
        <v>775</v>
      </c>
      <c r="M151" s="33">
        <v>0.2</v>
      </c>
      <c r="O151" s="23"/>
    </row>
    <row r="152" spans="1:15" ht="15.75" customHeight="1" x14ac:dyDescent="0.3">
      <c r="A152" s="23"/>
      <c r="B152" s="28" t="s">
        <v>34</v>
      </c>
      <c r="C152" s="28">
        <v>1128299</v>
      </c>
      <c r="D152" s="29">
        <v>44216</v>
      </c>
      <c r="E152" s="28" t="s">
        <v>35</v>
      </c>
      <c r="F152" s="28" t="s">
        <v>36</v>
      </c>
      <c r="G152" s="28" t="s">
        <v>37</v>
      </c>
      <c r="H152" s="28" t="s">
        <v>26</v>
      </c>
      <c r="I152" s="30">
        <v>0.5</v>
      </c>
      <c r="J152" s="31">
        <v>7750</v>
      </c>
      <c r="K152" s="32">
        <f t="shared" si="0"/>
        <v>3875</v>
      </c>
      <c r="L152" s="32">
        <f t="shared" si="1"/>
        <v>1356.2500000000002</v>
      </c>
      <c r="M152" s="33">
        <v>0.35000000000000003</v>
      </c>
      <c r="O152" s="23"/>
    </row>
    <row r="153" spans="1:15" ht="15.75" customHeight="1" x14ac:dyDescent="0.3">
      <c r="A153" s="23"/>
      <c r="B153" s="28" t="s">
        <v>34</v>
      </c>
      <c r="C153" s="28">
        <v>1128299</v>
      </c>
      <c r="D153" s="29">
        <v>44216</v>
      </c>
      <c r="E153" s="28" t="s">
        <v>35</v>
      </c>
      <c r="F153" s="28" t="s">
        <v>36</v>
      </c>
      <c r="G153" s="28" t="s">
        <v>37</v>
      </c>
      <c r="H153" s="28" t="s">
        <v>27</v>
      </c>
      <c r="I153" s="30">
        <v>0.5</v>
      </c>
      <c r="J153" s="31">
        <v>6250</v>
      </c>
      <c r="K153" s="32">
        <f t="shared" si="0"/>
        <v>3125</v>
      </c>
      <c r="L153" s="32">
        <f t="shared" si="1"/>
        <v>937.5</v>
      </c>
      <c r="M153" s="33">
        <v>0.3</v>
      </c>
      <c r="O153" s="23"/>
    </row>
    <row r="154" spans="1:15" ht="15.75" customHeight="1" x14ac:dyDescent="0.3">
      <c r="A154" s="23"/>
      <c r="B154" s="28" t="s">
        <v>34</v>
      </c>
      <c r="C154" s="28">
        <v>1128299</v>
      </c>
      <c r="D154" s="29">
        <v>44216</v>
      </c>
      <c r="E154" s="28" t="s">
        <v>35</v>
      </c>
      <c r="F154" s="28" t="s">
        <v>36</v>
      </c>
      <c r="G154" s="28" t="s">
        <v>37</v>
      </c>
      <c r="H154" s="28" t="s">
        <v>28</v>
      </c>
      <c r="I154" s="30">
        <v>0.55000000000000004</v>
      </c>
      <c r="J154" s="31">
        <v>5750</v>
      </c>
      <c r="K154" s="32">
        <f t="shared" si="0"/>
        <v>3162.5000000000005</v>
      </c>
      <c r="L154" s="32">
        <f t="shared" si="1"/>
        <v>1581.2500000000002</v>
      </c>
      <c r="M154" s="33">
        <v>0.5</v>
      </c>
      <c r="O154" s="23"/>
    </row>
    <row r="155" spans="1:15" ht="15.75" customHeight="1" x14ac:dyDescent="0.3">
      <c r="A155" s="23"/>
      <c r="B155" s="28" t="s">
        <v>34</v>
      </c>
      <c r="C155" s="28">
        <v>1128299</v>
      </c>
      <c r="D155" s="29">
        <v>44216</v>
      </c>
      <c r="E155" s="28" t="s">
        <v>35</v>
      </c>
      <c r="F155" s="28" t="s">
        <v>36</v>
      </c>
      <c r="G155" s="28" t="s">
        <v>37</v>
      </c>
      <c r="H155" s="28" t="s">
        <v>29</v>
      </c>
      <c r="I155" s="30">
        <v>0.5</v>
      </c>
      <c r="J155" s="31">
        <v>7750</v>
      </c>
      <c r="K155" s="32">
        <f t="shared" si="0"/>
        <v>3875</v>
      </c>
      <c r="L155" s="32">
        <f t="shared" si="1"/>
        <v>581.25000000000011</v>
      </c>
      <c r="M155" s="33">
        <v>0.15000000000000002</v>
      </c>
      <c r="O155" s="23"/>
    </row>
    <row r="156" spans="1:15" ht="15.75" customHeight="1" x14ac:dyDescent="0.3">
      <c r="A156" s="23"/>
      <c r="B156" s="28" t="s">
        <v>34</v>
      </c>
      <c r="C156" s="28">
        <v>1128299</v>
      </c>
      <c r="D156" s="29">
        <v>44247</v>
      </c>
      <c r="E156" s="28" t="s">
        <v>35</v>
      </c>
      <c r="F156" s="28" t="s">
        <v>36</v>
      </c>
      <c r="G156" s="28" t="s">
        <v>37</v>
      </c>
      <c r="H156" s="28" t="s">
        <v>24</v>
      </c>
      <c r="I156" s="30">
        <v>0.39999999999999997</v>
      </c>
      <c r="J156" s="31">
        <v>8250</v>
      </c>
      <c r="K156" s="32">
        <f t="shared" si="0"/>
        <v>3299.9999999999995</v>
      </c>
      <c r="L156" s="32">
        <f t="shared" si="1"/>
        <v>1155</v>
      </c>
      <c r="M156" s="33">
        <v>0.35000000000000003</v>
      </c>
      <c r="O156" s="23"/>
    </row>
    <row r="157" spans="1:15" ht="15.75" customHeight="1" x14ac:dyDescent="0.3">
      <c r="A157" s="23"/>
      <c r="B157" s="28" t="s">
        <v>34</v>
      </c>
      <c r="C157" s="28">
        <v>1128299</v>
      </c>
      <c r="D157" s="29">
        <v>44247</v>
      </c>
      <c r="E157" s="28" t="s">
        <v>35</v>
      </c>
      <c r="F157" s="28" t="s">
        <v>36</v>
      </c>
      <c r="G157" s="28" t="s">
        <v>37</v>
      </c>
      <c r="H157" s="28" t="s">
        <v>25</v>
      </c>
      <c r="I157" s="30">
        <v>0.5</v>
      </c>
      <c r="J157" s="31">
        <v>7250</v>
      </c>
      <c r="K157" s="32">
        <f t="shared" si="0"/>
        <v>3625</v>
      </c>
      <c r="L157" s="32">
        <f t="shared" si="1"/>
        <v>725</v>
      </c>
      <c r="M157" s="33">
        <v>0.2</v>
      </c>
      <c r="O157" s="23"/>
    </row>
    <row r="158" spans="1:15" ht="15.75" customHeight="1" x14ac:dyDescent="0.3">
      <c r="A158" s="23"/>
      <c r="B158" s="28" t="s">
        <v>34</v>
      </c>
      <c r="C158" s="28">
        <v>1128299</v>
      </c>
      <c r="D158" s="29">
        <v>44247</v>
      </c>
      <c r="E158" s="28" t="s">
        <v>35</v>
      </c>
      <c r="F158" s="28" t="s">
        <v>36</v>
      </c>
      <c r="G158" s="28" t="s">
        <v>37</v>
      </c>
      <c r="H158" s="28" t="s">
        <v>26</v>
      </c>
      <c r="I158" s="30">
        <v>0.5</v>
      </c>
      <c r="J158" s="31">
        <v>7250</v>
      </c>
      <c r="K158" s="32">
        <f t="shared" si="0"/>
        <v>3625</v>
      </c>
      <c r="L158" s="32">
        <f t="shared" si="1"/>
        <v>1268.7500000000002</v>
      </c>
      <c r="M158" s="33">
        <v>0.35000000000000003</v>
      </c>
      <c r="O158" s="23"/>
    </row>
    <row r="159" spans="1:15" ht="15.75" customHeight="1" x14ac:dyDescent="0.3">
      <c r="A159" s="23"/>
      <c r="B159" s="28" t="s">
        <v>34</v>
      </c>
      <c r="C159" s="28">
        <v>1128299</v>
      </c>
      <c r="D159" s="29">
        <v>44247</v>
      </c>
      <c r="E159" s="28" t="s">
        <v>35</v>
      </c>
      <c r="F159" s="28" t="s">
        <v>36</v>
      </c>
      <c r="G159" s="28" t="s">
        <v>37</v>
      </c>
      <c r="H159" s="28" t="s">
        <v>27</v>
      </c>
      <c r="I159" s="30">
        <v>0.5</v>
      </c>
      <c r="J159" s="31">
        <v>5750</v>
      </c>
      <c r="K159" s="32">
        <f t="shared" si="0"/>
        <v>2875</v>
      </c>
      <c r="L159" s="32">
        <f t="shared" si="1"/>
        <v>862.5</v>
      </c>
      <c r="M159" s="33">
        <v>0.3</v>
      </c>
      <c r="O159" s="23"/>
    </row>
    <row r="160" spans="1:15" ht="15.75" customHeight="1" x14ac:dyDescent="0.3">
      <c r="A160" s="23"/>
      <c r="B160" s="28" t="s">
        <v>34</v>
      </c>
      <c r="C160" s="28">
        <v>1128299</v>
      </c>
      <c r="D160" s="29">
        <v>44247</v>
      </c>
      <c r="E160" s="28" t="s">
        <v>35</v>
      </c>
      <c r="F160" s="28" t="s">
        <v>36</v>
      </c>
      <c r="G160" s="28" t="s">
        <v>37</v>
      </c>
      <c r="H160" s="28" t="s">
        <v>28</v>
      </c>
      <c r="I160" s="30">
        <v>0.55000000000000004</v>
      </c>
      <c r="J160" s="31">
        <v>5000</v>
      </c>
      <c r="K160" s="32">
        <f t="shared" si="0"/>
        <v>2750</v>
      </c>
      <c r="L160" s="32">
        <f t="shared" si="1"/>
        <v>1375</v>
      </c>
      <c r="M160" s="33">
        <v>0.5</v>
      </c>
      <c r="O160" s="23"/>
    </row>
    <row r="161" spans="1:15" ht="15.75" customHeight="1" x14ac:dyDescent="0.3">
      <c r="A161" s="23"/>
      <c r="B161" s="28" t="s">
        <v>34</v>
      </c>
      <c r="C161" s="28">
        <v>1128299</v>
      </c>
      <c r="D161" s="29">
        <v>44247</v>
      </c>
      <c r="E161" s="28" t="s">
        <v>35</v>
      </c>
      <c r="F161" s="28" t="s">
        <v>36</v>
      </c>
      <c r="G161" s="28" t="s">
        <v>37</v>
      </c>
      <c r="H161" s="28" t="s">
        <v>29</v>
      </c>
      <c r="I161" s="30">
        <v>0.5</v>
      </c>
      <c r="J161" s="31">
        <v>7000</v>
      </c>
      <c r="K161" s="32">
        <f t="shared" si="0"/>
        <v>3500</v>
      </c>
      <c r="L161" s="32">
        <f t="shared" si="1"/>
        <v>525.00000000000011</v>
      </c>
      <c r="M161" s="33">
        <v>0.15000000000000002</v>
      </c>
      <c r="O161" s="23"/>
    </row>
    <row r="162" spans="1:15" ht="15.75" customHeight="1" x14ac:dyDescent="0.3">
      <c r="A162" s="23"/>
      <c r="B162" s="28" t="s">
        <v>34</v>
      </c>
      <c r="C162" s="28">
        <v>1128299</v>
      </c>
      <c r="D162" s="29">
        <v>44274</v>
      </c>
      <c r="E162" s="28" t="s">
        <v>35</v>
      </c>
      <c r="F162" s="28" t="s">
        <v>36</v>
      </c>
      <c r="G162" s="28" t="s">
        <v>37</v>
      </c>
      <c r="H162" s="28" t="s">
        <v>24</v>
      </c>
      <c r="I162" s="30">
        <v>0.5</v>
      </c>
      <c r="J162" s="31">
        <v>8500</v>
      </c>
      <c r="K162" s="32">
        <f t="shared" si="0"/>
        <v>4250</v>
      </c>
      <c r="L162" s="32">
        <f t="shared" si="1"/>
        <v>1487.5000000000002</v>
      </c>
      <c r="M162" s="33">
        <v>0.35000000000000003</v>
      </c>
      <c r="O162" s="23"/>
    </row>
    <row r="163" spans="1:15" ht="15.75" customHeight="1" x14ac:dyDescent="0.3">
      <c r="A163" s="23"/>
      <c r="B163" s="28" t="s">
        <v>34</v>
      </c>
      <c r="C163" s="28">
        <v>1128299</v>
      </c>
      <c r="D163" s="29">
        <v>44274</v>
      </c>
      <c r="E163" s="28" t="s">
        <v>35</v>
      </c>
      <c r="F163" s="28" t="s">
        <v>36</v>
      </c>
      <c r="G163" s="28" t="s">
        <v>37</v>
      </c>
      <c r="H163" s="28" t="s">
        <v>25</v>
      </c>
      <c r="I163" s="30">
        <v>0.6</v>
      </c>
      <c r="J163" s="31">
        <v>7000</v>
      </c>
      <c r="K163" s="32">
        <f t="shared" si="0"/>
        <v>4200</v>
      </c>
      <c r="L163" s="32">
        <f t="shared" si="1"/>
        <v>840</v>
      </c>
      <c r="M163" s="33">
        <v>0.2</v>
      </c>
      <c r="O163" s="23"/>
    </row>
    <row r="164" spans="1:15" ht="15.75" customHeight="1" x14ac:dyDescent="0.3">
      <c r="A164" s="23"/>
      <c r="B164" s="28" t="s">
        <v>34</v>
      </c>
      <c r="C164" s="28">
        <v>1128299</v>
      </c>
      <c r="D164" s="29">
        <v>44274</v>
      </c>
      <c r="E164" s="28" t="s">
        <v>35</v>
      </c>
      <c r="F164" s="28" t="s">
        <v>36</v>
      </c>
      <c r="G164" s="28" t="s">
        <v>37</v>
      </c>
      <c r="H164" s="28" t="s">
        <v>26</v>
      </c>
      <c r="I164" s="30">
        <v>0.6</v>
      </c>
      <c r="J164" s="31">
        <v>7000</v>
      </c>
      <c r="K164" s="32">
        <f t="shared" si="0"/>
        <v>4200</v>
      </c>
      <c r="L164" s="32">
        <f t="shared" si="1"/>
        <v>1470.0000000000002</v>
      </c>
      <c r="M164" s="33">
        <v>0.35000000000000003</v>
      </c>
      <c r="O164" s="23"/>
    </row>
    <row r="165" spans="1:15" ht="15.75" customHeight="1" x14ac:dyDescent="0.3">
      <c r="A165" s="23"/>
      <c r="B165" s="28" t="s">
        <v>34</v>
      </c>
      <c r="C165" s="28">
        <v>1128299</v>
      </c>
      <c r="D165" s="29">
        <v>44274</v>
      </c>
      <c r="E165" s="28" t="s">
        <v>35</v>
      </c>
      <c r="F165" s="28" t="s">
        <v>36</v>
      </c>
      <c r="G165" s="28" t="s">
        <v>37</v>
      </c>
      <c r="H165" s="28" t="s">
        <v>27</v>
      </c>
      <c r="I165" s="30">
        <v>0.6</v>
      </c>
      <c r="J165" s="31">
        <v>6000</v>
      </c>
      <c r="K165" s="32">
        <f t="shared" si="0"/>
        <v>3600</v>
      </c>
      <c r="L165" s="32">
        <f t="shared" si="1"/>
        <v>1080</v>
      </c>
      <c r="M165" s="33">
        <v>0.3</v>
      </c>
      <c r="O165" s="23"/>
    </row>
    <row r="166" spans="1:15" ht="15.75" customHeight="1" x14ac:dyDescent="0.3">
      <c r="A166" s="23"/>
      <c r="B166" s="28" t="s">
        <v>34</v>
      </c>
      <c r="C166" s="28">
        <v>1128299</v>
      </c>
      <c r="D166" s="29">
        <v>44274</v>
      </c>
      <c r="E166" s="28" t="s">
        <v>35</v>
      </c>
      <c r="F166" s="28" t="s">
        <v>36</v>
      </c>
      <c r="G166" s="28" t="s">
        <v>37</v>
      </c>
      <c r="H166" s="28" t="s">
        <v>28</v>
      </c>
      <c r="I166" s="30">
        <v>0.65</v>
      </c>
      <c r="J166" s="31">
        <v>5000</v>
      </c>
      <c r="K166" s="32">
        <f t="shared" si="0"/>
        <v>3250</v>
      </c>
      <c r="L166" s="32">
        <f t="shared" si="1"/>
        <v>1625</v>
      </c>
      <c r="M166" s="33">
        <v>0.5</v>
      </c>
      <c r="O166" s="23"/>
    </row>
    <row r="167" spans="1:15" ht="15.75" customHeight="1" x14ac:dyDescent="0.3">
      <c r="A167" s="23"/>
      <c r="B167" s="28" t="s">
        <v>34</v>
      </c>
      <c r="C167" s="28">
        <v>1128299</v>
      </c>
      <c r="D167" s="29">
        <v>44274</v>
      </c>
      <c r="E167" s="28" t="s">
        <v>35</v>
      </c>
      <c r="F167" s="28" t="s">
        <v>36</v>
      </c>
      <c r="G167" s="28" t="s">
        <v>37</v>
      </c>
      <c r="H167" s="28" t="s">
        <v>29</v>
      </c>
      <c r="I167" s="30">
        <v>0.6</v>
      </c>
      <c r="J167" s="31">
        <v>7000</v>
      </c>
      <c r="K167" s="32">
        <f t="shared" si="0"/>
        <v>4200</v>
      </c>
      <c r="L167" s="32">
        <f t="shared" si="1"/>
        <v>630.00000000000011</v>
      </c>
      <c r="M167" s="33">
        <v>0.15000000000000002</v>
      </c>
      <c r="O167" s="23"/>
    </row>
    <row r="168" spans="1:15" ht="15.75" customHeight="1" x14ac:dyDescent="0.3">
      <c r="A168" s="23"/>
      <c r="B168" s="28" t="s">
        <v>34</v>
      </c>
      <c r="C168" s="28">
        <v>1128299</v>
      </c>
      <c r="D168" s="29">
        <v>44306</v>
      </c>
      <c r="E168" s="28" t="s">
        <v>35</v>
      </c>
      <c r="F168" s="28" t="s">
        <v>36</v>
      </c>
      <c r="G168" s="28" t="s">
        <v>37</v>
      </c>
      <c r="H168" s="28" t="s">
        <v>24</v>
      </c>
      <c r="I168" s="30">
        <v>0.6</v>
      </c>
      <c r="J168" s="31">
        <v>8750</v>
      </c>
      <c r="K168" s="32">
        <f t="shared" si="0"/>
        <v>5250</v>
      </c>
      <c r="L168" s="32">
        <f t="shared" si="1"/>
        <v>1837.5000000000002</v>
      </c>
      <c r="M168" s="33">
        <v>0.35000000000000003</v>
      </c>
      <c r="O168" s="23"/>
    </row>
    <row r="169" spans="1:15" ht="15.75" customHeight="1" x14ac:dyDescent="0.3">
      <c r="A169" s="23"/>
      <c r="B169" s="28" t="s">
        <v>34</v>
      </c>
      <c r="C169" s="28">
        <v>1128299</v>
      </c>
      <c r="D169" s="29">
        <v>44306</v>
      </c>
      <c r="E169" s="28" t="s">
        <v>35</v>
      </c>
      <c r="F169" s="28" t="s">
        <v>36</v>
      </c>
      <c r="G169" s="28" t="s">
        <v>37</v>
      </c>
      <c r="H169" s="28" t="s">
        <v>25</v>
      </c>
      <c r="I169" s="30">
        <v>0.65</v>
      </c>
      <c r="J169" s="31">
        <v>6750</v>
      </c>
      <c r="K169" s="32">
        <f t="shared" si="0"/>
        <v>4387.5</v>
      </c>
      <c r="L169" s="32">
        <f t="shared" si="1"/>
        <v>877.5</v>
      </c>
      <c r="M169" s="33">
        <v>0.2</v>
      </c>
      <c r="O169" s="23"/>
    </row>
    <row r="170" spans="1:15" ht="15.75" customHeight="1" x14ac:dyDescent="0.3">
      <c r="A170" s="23"/>
      <c r="B170" s="28" t="s">
        <v>34</v>
      </c>
      <c r="C170" s="28">
        <v>1128299</v>
      </c>
      <c r="D170" s="29">
        <v>44306</v>
      </c>
      <c r="E170" s="28" t="s">
        <v>35</v>
      </c>
      <c r="F170" s="28" t="s">
        <v>36</v>
      </c>
      <c r="G170" s="28" t="s">
        <v>37</v>
      </c>
      <c r="H170" s="28" t="s">
        <v>26</v>
      </c>
      <c r="I170" s="30">
        <v>0.65</v>
      </c>
      <c r="J170" s="31">
        <v>7250</v>
      </c>
      <c r="K170" s="32">
        <f t="shared" si="0"/>
        <v>4712.5</v>
      </c>
      <c r="L170" s="32">
        <f t="shared" si="1"/>
        <v>1649.3750000000002</v>
      </c>
      <c r="M170" s="33">
        <v>0.35000000000000003</v>
      </c>
      <c r="O170" s="23"/>
    </row>
    <row r="171" spans="1:15" ht="15.75" customHeight="1" x14ac:dyDescent="0.3">
      <c r="A171" s="23"/>
      <c r="B171" s="28" t="s">
        <v>34</v>
      </c>
      <c r="C171" s="28">
        <v>1128299</v>
      </c>
      <c r="D171" s="29">
        <v>44306</v>
      </c>
      <c r="E171" s="28" t="s">
        <v>35</v>
      </c>
      <c r="F171" s="28" t="s">
        <v>36</v>
      </c>
      <c r="G171" s="28" t="s">
        <v>37</v>
      </c>
      <c r="H171" s="28" t="s">
        <v>27</v>
      </c>
      <c r="I171" s="30">
        <v>0.6</v>
      </c>
      <c r="J171" s="31">
        <v>6250</v>
      </c>
      <c r="K171" s="32">
        <f t="shared" si="0"/>
        <v>3750</v>
      </c>
      <c r="L171" s="32">
        <f t="shared" si="1"/>
        <v>1125</v>
      </c>
      <c r="M171" s="33">
        <v>0.3</v>
      </c>
      <c r="O171" s="23"/>
    </row>
    <row r="172" spans="1:15" ht="15.75" customHeight="1" x14ac:dyDescent="0.3">
      <c r="A172" s="23"/>
      <c r="B172" s="28" t="s">
        <v>34</v>
      </c>
      <c r="C172" s="28">
        <v>1128299</v>
      </c>
      <c r="D172" s="29">
        <v>44306</v>
      </c>
      <c r="E172" s="28" t="s">
        <v>35</v>
      </c>
      <c r="F172" s="28" t="s">
        <v>36</v>
      </c>
      <c r="G172" s="28" t="s">
        <v>37</v>
      </c>
      <c r="H172" s="28" t="s">
        <v>28</v>
      </c>
      <c r="I172" s="30">
        <v>0.65</v>
      </c>
      <c r="J172" s="31">
        <v>5250</v>
      </c>
      <c r="K172" s="32">
        <f t="shared" si="0"/>
        <v>3412.5</v>
      </c>
      <c r="L172" s="32">
        <f t="shared" si="1"/>
        <v>1706.25</v>
      </c>
      <c r="M172" s="33">
        <v>0.5</v>
      </c>
      <c r="O172" s="23"/>
    </row>
    <row r="173" spans="1:15" ht="15.75" customHeight="1" x14ac:dyDescent="0.3">
      <c r="A173" s="23"/>
      <c r="B173" s="28" t="s">
        <v>34</v>
      </c>
      <c r="C173" s="28">
        <v>1128299</v>
      </c>
      <c r="D173" s="29">
        <v>44306</v>
      </c>
      <c r="E173" s="28" t="s">
        <v>35</v>
      </c>
      <c r="F173" s="28" t="s">
        <v>36</v>
      </c>
      <c r="G173" s="28" t="s">
        <v>37</v>
      </c>
      <c r="H173" s="28" t="s">
        <v>29</v>
      </c>
      <c r="I173" s="30">
        <v>0.8</v>
      </c>
      <c r="J173" s="31">
        <v>7000</v>
      </c>
      <c r="K173" s="32">
        <f t="shared" si="0"/>
        <v>5600</v>
      </c>
      <c r="L173" s="32">
        <f t="shared" si="1"/>
        <v>840.00000000000011</v>
      </c>
      <c r="M173" s="33">
        <v>0.15000000000000002</v>
      </c>
      <c r="O173" s="23"/>
    </row>
    <row r="174" spans="1:15" ht="15.75" customHeight="1" x14ac:dyDescent="0.3">
      <c r="A174" s="23"/>
      <c r="B174" s="28" t="s">
        <v>34</v>
      </c>
      <c r="C174" s="28">
        <v>1128299</v>
      </c>
      <c r="D174" s="29">
        <v>44337</v>
      </c>
      <c r="E174" s="28" t="s">
        <v>35</v>
      </c>
      <c r="F174" s="28" t="s">
        <v>36</v>
      </c>
      <c r="G174" s="28" t="s">
        <v>37</v>
      </c>
      <c r="H174" s="28" t="s">
        <v>24</v>
      </c>
      <c r="I174" s="30">
        <v>0.6</v>
      </c>
      <c r="J174" s="31">
        <v>9000</v>
      </c>
      <c r="K174" s="32">
        <f t="shared" si="0"/>
        <v>5400</v>
      </c>
      <c r="L174" s="32">
        <f t="shared" si="1"/>
        <v>2160</v>
      </c>
      <c r="M174" s="33">
        <v>0.4</v>
      </c>
      <c r="O174" s="23"/>
    </row>
    <row r="175" spans="1:15" ht="15.75" customHeight="1" x14ac:dyDescent="0.3">
      <c r="A175" s="23"/>
      <c r="B175" s="28" t="s">
        <v>34</v>
      </c>
      <c r="C175" s="28">
        <v>1128299</v>
      </c>
      <c r="D175" s="29">
        <v>44337</v>
      </c>
      <c r="E175" s="28" t="s">
        <v>35</v>
      </c>
      <c r="F175" s="28" t="s">
        <v>36</v>
      </c>
      <c r="G175" s="28" t="s">
        <v>37</v>
      </c>
      <c r="H175" s="28" t="s">
        <v>25</v>
      </c>
      <c r="I175" s="30">
        <v>0.65</v>
      </c>
      <c r="J175" s="31">
        <v>7500</v>
      </c>
      <c r="K175" s="32">
        <f t="shared" si="0"/>
        <v>4875</v>
      </c>
      <c r="L175" s="32">
        <f t="shared" si="1"/>
        <v>1218.75</v>
      </c>
      <c r="M175" s="33">
        <v>0.25</v>
      </c>
      <c r="O175" s="23"/>
    </row>
    <row r="176" spans="1:15" ht="15.75" customHeight="1" x14ac:dyDescent="0.3">
      <c r="A176" s="23"/>
      <c r="B176" s="28" t="s">
        <v>34</v>
      </c>
      <c r="C176" s="28">
        <v>1128299</v>
      </c>
      <c r="D176" s="29">
        <v>44337</v>
      </c>
      <c r="E176" s="28" t="s">
        <v>35</v>
      </c>
      <c r="F176" s="28" t="s">
        <v>36</v>
      </c>
      <c r="G176" s="28" t="s">
        <v>37</v>
      </c>
      <c r="H176" s="28" t="s">
        <v>26</v>
      </c>
      <c r="I176" s="30">
        <v>0.65</v>
      </c>
      <c r="J176" s="31">
        <v>7500</v>
      </c>
      <c r="K176" s="32">
        <f t="shared" si="0"/>
        <v>4875</v>
      </c>
      <c r="L176" s="32">
        <f t="shared" si="1"/>
        <v>1950</v>
      </c>
      <c r="M176" s="33">
        <v>0.4</v>
      </c>
      <c r="O176" s="23"/>
    </row>
    <row r="177" spans="1:15" ht="15.75" customHeight="1" x14ac:dyDescent="0.3">
      <c r="A177" s="23"/>
      <c r="B177" s="28" t="s">
        <v>34</v>
      </c>
      <c r="C177" s="28">
        <v>1128299</v>
      </c>
      <c r="D177" s="29">
        <v>44337</v>
      </c>
      <c r="E177" s="28" t="s">
        <v>35</v>
      </c>
      <c r="F177" s="28" t="s">
        <v>36</v>
      </c>
      <c r="G177" s="28" t="s">
        <v>37</v>
      </c>
      <c r="H177" s="28" t="s">
        <v>27</v>
      </c>
      <c r="I177" s="30">
        <v>0.6</v>
      </c>
      <c r="J177" s="31">
        <v>6500</v>
      </c>
      <c r="K177" s="32">
        <f t="shared" si="0"/>
        <v>3900</v>
      </c>
      <c r="L177" s="32">
        <f t="shared" si="1"/>
        <v>1365</v>
      </c>
      <c r="M177" s="33">
        <v>0.35</v>
      </c>
      <c r="O177" s="23"/>
    </row>
    <row r="178" spans="1:15" ht="15.75" customHeight="1" x14ac:dyDescent="0.3">
      <c r="A178" s="23"/>
      <c r="B178" s="28" t="s">
        <v>34</v>
      </c>
      <c r="C178" s="28">
        <v>1128299</v>
      </c>
      <c r="D178" s="29">
        <v>44337</v>
      </c>
      <c r="E178" s="28" t="s">
        <v>35</v>
      </c>
      <c r="F178" s="28" t="s">
        <v>36</v>
      </c>
      <c r="G178" s="28" t="s">
        <v>37</v>
      </c>
      <c r="H178" s="28" t="s">
        <v>28</v>
      </c>
      <c r="I178" s="30">
        <v>0.65</v>
      </c>
      <c r="J178" s="31">
        <v>5500</v>
      </c>
      <c r="K178" s="32">
        <f t="shared" si="0"/>
        <v>3575</v>
      </c>
      <c r="L178" s="32">
        <f t="shared" si="1"/>
        <v>1966.2500000000002</v>
      </c>
      <c r="M178" s="33">
        <v>0.55000000000000004</v>
      </c>
      <c r="O178" s="23"/>
    </row>
    <row r="179" spans="1:15" ht="15.75" customHeight="1" x14ac:dyDescent="0.3">
      <c r="A179" s="23"/>
      <c r="B179" s="28" t="s">
        <v>34</v>
      </c>
      <c r="C179" s="28">
        <v>1128299</v>
      </c>
      <c r="D179" s="29">
        <v>44337</v>
      </c>
      <c r="E179" s="28" t="s">
        <v>35</v>
      </c>
      <c r="F179" s="28" t="s">
        <v>36</v>
      </c>
      <c r="G179" s="28" t="s">
        <v>37</v>
      </c>
      <c r="H179" s="28" t="s">
        <v>29</v>
      </c>
      <c r="I179" s="30">
        <v>0.8</v>
      </c>
      <c r="J179" s="31">
        <v>7250</v>
      </c>
      <c r="K179" s="32">
        <f t="shared" si="0"/>
        <v>5800</v>
      </c>
      <c r="L179" s="32">
        <f t="shared" si="1"/>
        <v>1160</v>
      </c>
      <c r="M179" s="33">
        <v>0.2</v>
      </c>
      <c r="O179" s="23"/>
    </row>
    <row r="180" spans="1:15" ht="15.75" customHeight="1" x14ac:dyDescent="0.3">
      <c r="A180" s="23"/>
      <c r="B180" s="28" t="s">
        <v>34</v>
      </c>
      <c r="C180" s="28">
        <v>1128299</v>
      </c>
      <c r="D180" s="29">
        <v>44367</v>
      </c>
      <c r="E180" s="28" t="s">
        <v>35</v>
      </c>
      <c r="F180" s="28" t="s">
        <v>36</v>
      </c>
      <c r="G180" s="28" t="s">
        <v>37</v>
      </c>
      <c r="H180" s="28" t="s">
        <v>24</v>
      </c>
      <c r="I180" s="30">
        <v>0.6</v>
      </c>
      <c r="J180" s="31">
        <v>9750</v>
      </c>
      <c r="K180" s="32">
        <f t="shared" si="0"/>
        <v>5850</v>
      </c>
      <c r="L180" s="32">
        <f t="shared" si="1"/>
        <v>2340</v>
      </c>
      <c r="M180" s="33">
        <v>0.4</v>
      </c>
      <c r="O180" s="23"/>
    </row>
    <row r="181" spans="1:15" ht="15.75" customHeight="1" x14ac:dyDescent="0.3">
      <c r="A181" s="23"/>
      <c r="B181" s="28" t="s">
        <v>34</v>
      </c>
      <c r="C181" s="28">
        <v>1128299</v>
      </c>
      <c r="D181" s="29">
        <v>44367</v>
      </c>
      <c r="E181" s="28" t="s">
        <v>35</v>
      </c>
      <c r="F181" s="28" t="s">
        <v>36</v>
      </c>
      <c r="G181" s="28" t="s">
        <v>37</v>
      </c>
      <c r="H181" s="28" t="s">
        <v>25</v>
      </c>
      <c r="I181" s="30">
        <v>0.65</v>
      </c>
      <c r="J181" s="31">
        <v>8250</v>
      </c>
      <c r="K181" s="32">
        <f t="shared" si="0"/>
        <v>5362.5</v>
      </c>
      <c r="L181" s="32">
        <f t="shared" si="1"/>
        <v>1340.625</v>
      </c>
      <c r="M181" s="33">
        <v>0.25</v>
      </c>
      <c r="O181" s="23"/>
    </row>
    <row r="182" spans="1:15" ht="15.75" customHeight="1" x14ac:dyDescent="0.3">
      <c r="A182" s="23"/>
      <c r="B182" s="28" t="s">
        <v>34</v>
      </c>
      <c r="C182" s="28">
        <v>1128299</v>
      </c>
      <c r="D182" s="29">
        <v>44367</v>
      </c>
      <c r="E182" s="28" t="s">
        <v>35</v>
      </c>
      <c r="F182" s="28" t="s">
        <v>36</v>
      </c>
      <c r="G182" s="28" t="s">
        <v>37</v>
      </c>
      <c r="H182" s="28" t="s">
        <v>26</v>
      </c>
      <c r="I182" s="30">
        <v>0.65</v>
      </c>
      <c r="J182" s="31">
        <v>8250</v>
      </c>
      <c r="K182" s="32">
        <f t="shared" si="0"/>
        <v>5362.5</v>
      </c>
      <c r="L182" s="32">
        <f t="shared" si="1"/>
        <v>2145</v>
      </c>
      <c r="M182" s="33">
        <v>0.4</v>
      </c>
      <c r="O182" s="23"/>
    </row>
    <row r="183" spans="1:15" ht="15.75" customHeight="1" x14ac:dyDescent="0.3">
      <c r="A183" s="23"/>
      <c r="B183" s="28" t="s">
        <v>34</v>
      </c>
      <c r="C183" s="28">
        <v>1128299</v>
      </c>
      <c r="D183" s="29">
        <v>44367</v>
      </c>
      <c r="E183" s="28" t="s">
        <v>35</v>
      </c>
      <c r="F183" s="28" t="s">
        <v>36</v>
      </c>
      <c r="G183" s="28" t="s">
        <v>37</v>
      </c>
      <c r="H183" s="28" t="s">
        <v>27</v>
      </c>
      <c r="I183" s="30">
        <v>0.6</v>
      </c>
      <c r="J183" s="31">
        <v>7000</v>
      </c>
      <c r="K183" s="32">
        <f t="shared" si="0"/>
        <v>4200</v>
      </c>
      <c r="L183" s="32">
        <f t="shared" si="1"/>
        <v>1470</v>
      </c>
      <c r="M183" s="33">
        <v>0.35</v>
      </c>
      <c r="O183" s="23"/>
    </row>
    <row r="184" spans="1:15" ht="15.75" customHeight="1" x14ac:dyDescent="0.3">
      <c r="A184" s="23"/>
      <c r="B184" s="28" t="s">
        <v>34</v>
      </c>
      <c r="C184" s="28">
        <v>1128299</v>
      </c>
      <c r="D184" s="29">
        <v>44367</v>
      </c>
      <c r="E184" s="28" t="s">
        <v>35</v>
      </c>
      <c r="F184" s="28" t="s">
        <v>36</v>
      </c>
      <c r="G184" s="28" t="s">
        <v>37</v>
      </c>
      <c r="H184" s="28" t="s">
        <v>28</v>
      </c>
      <c r="I184" s="30">
        <v>0.65</v>
      </c>
      <c r="J184" s="31">
        <v>5750</v>
      </c>
      <c r="K184" s="32">
        <f t="shared" si="0"/>
        <v>3737.5</v>
      </c>
      <c r="L184" s="32">
        <f t="shared" si="1"/>
        <v>2055.625</v>
      </c>
      <c r="M184" s="33">
        <v>0.55000000000000004</v>
      </c>
      <c r="O184" s="23"/>
    </row>
    <row r="185" spans="1:15" ht="15.75" customHeight="1" x14ac:dyDescent="0.3">
      <c r="A185" s="23"/>
      <c r="B185" s="28" t="s">
        <v>34</v>
      </c>
      <c r="C185" s="28">
        <v>1128299</v>
      </c>
      <c r="D185" s="29">
        <v>44367</v>
      </c>
      <c r="E185" s="28" t="s">
        <v>35</v>
      </c>
      <c r="F185" s="28" t="s">
        <v>36</v>
      </c>
      <c r="G185" s="28" t="s">
        <v>37</v>
      </c>
      <c r="H185" s="28" t="s">
        <v>29</v>
      </c>
      <c r="I185" s="30">
        <v>0.8</v>
      </c>
      <c r="J185" s="31">
        <v>8750</v>
      </c>
      <c r="K185" s="32">
        <f t="shared" si="0"/>
        <v>7000</v>
      </c>
      <c r="L185" s="32">
        <f t="shared" si="1"/>
        <v>1400</v>
      </c>
      <c r="M185" s="33">
        <v>0.2</v>
      </c>
      <c r="O185" s="23"/>
    </row>
    <row r="186" spans="1:15" ht="15.75" customHeight="1" x14ac:dyDescent="0.3">
      <c r="A186" s="23"/>
      <c r="B186" s="28" t="s">
        <v>34</v>
      </c>
      <c r="C186" s="28">
        <v>1128299</v>
      </c>
      <c r="D186" s="29">
        <v>44396</v>
      </c>
      <c r="E186" s="28" t="s">
        <v>35</v>
      </c>
      <c r="F186" s="28" t="s">
        <v>36</v>
      </c>
      <c r="G186" s="28" t="s">
        <v>37</v>
      </c>
      <c r="H186" s="28" t="s">
        <v>24</v>
      </c>
      <c r="I186" s="30">
        <v>0.6</v>
      </c>
      <c r="J186" s="31">
        <v>10250</v>
      </c>
      <c r="K186" s="32">
        <f t="shared" si="0"/>
        <v>6150</v>
      </c>
      <c r="L186" s="32">
        <f t="shared" si="1"/>
        <v>2152.5</v>
      </c>
      <c r="M186" s="33">
        <v>0.35000000000000003</v>
      </c>
      <c r="O186" s="23"/>
    </row>
    <row r="187" spans="1:15" ht="15.75" customHeight="1" x14ac:dyDescent="0.3">
      <c r="A187" s="23"/>
      <c r="B187" s="28" t="s">
        <v>34</v>
      </c>
      <c r="C187" s="28">
        <v>1128299</v>
      </c>
      <c r="D187" s="29">
        <v>44396</v>
      </c>
      <c r="E187" s="28" t="s">
        <v>35</v>
      </c>
      <c r="F187" s="28" t="s">
        <v>36</v>
      </c>
      <c r="G187" s="28" t="s">
        <v>37</v>
      </c>
      <c r="H187" s="28" t="s">
        <v>25</v>
      </c>
      <c r="I187" s="30">
        <v>0.65</v>
      </c>
      <c r="J187" s="31">
        <v>8750</v>
      </c>
      <c r="K187" s="32">
        <f t="shared" si="0"/>
        <v>5687.5</v>
      </c>
      <c r="L187" s="32">
        <f t="shared" si="1"/>
        <v>1137.5</v>
      </c>
      <c r="M187" s="33">
        <v>0.2</v>
      </c>
      <c r="O187" s="23"/>
    </row>
    <row r="188" spans="1:15" ht="15.75" customHeight="1" x14ac:dyDescent="0.3">
      <c r="A188" s="23"/>
      <c r="B188" s="28" t="s">
        <v>34</v>
      </c>
      <c r="C188" s="28">
        <v>1128299</v>
      </c>
      <c r="D188" s="29">
        <v>44396</v>
      </c>
      <c r="E188" s="28" t="s">
        <v>35</v>
      </c>
      <c r="F188" s="28" t="s">
        <v>36</v>
      </c>
      <c r="G188" s="28" t="s">
        <v>37</v>
      </c>
      <c r="H188" s="28" t="s">
        <v>26</v>
      </c>
      <c r="I188" s="30">
        <v>0.65</v>
      </c>
      <c r="J188" s="31">
        <v>8250</v>
      </c>
      <c r="K188" s="32">
        <f t="shared" si="0"/>
        <v>5362.5</v>
      </c>
      <c r="L188" s="32">
        <f t="shared" si="1"/>
        <v>1876.8750000000002</v>
      </c>
      <c r="M188" s="33">
        <v>0.35000000000000003</v>
      </c>
      <c r="O188" s="23"/>
    </row>
    <row r="189" spans="1:15" ht="15.75" customHeight="1" x14ac:dyDescent="0.3">
      <c r="A189" s="23"/>
      <c r="B189" s="28" t="s">
        <v>34</v>
      </c>
      <c r="C189" s="28">
        <v>1128299</v>
      </c>
      <c r="D189" s="29">
        <v>44396</v>
      </c>
      <c r="E189" s="28" t="s">
        <v>35</v>
      </c>
      <c r="F189" s="28" t="s">
        <v>36</v>
      </c>
      <c r="G189" s="28" t="s">
        <v>37</v>
      </c>
      <c r="H189" s="28" t="s">
        <v>27</v>
      </c>
      <c r="I189" s="30">
        <v>0.6</v>
      </c>
      <c r="J189" s="31">
        <v>7250</v>
      </c>
      <c r="K189" s="32">
        <f t="shared" si="0"/>
        <v>4350</v>
      </c>
      <c r="L189" s="32">
        <f t="shared" si="1"/>
        <v>1305</v>
      </c>
      <c r="M189" s="33">
        <v>0.3</v>
      </c>
      <c r="O189" s="23"/>
    </row>
    <row r="190" spans="1:15" ht="15.75" customHeight="1" x14ac:dyDescent="0.3">
      <c r="A190" s="23"/>
      <c r="B190" s="28" t="s">
        <v>34</v>
      </c>
      <c r="C190" s="28">
        <v>1128299</v>
      </c>
      <c r="D190" s="29">
        <v>44396</v>
      </c>
      <c r="E190" s="28" t="s">
        <v>35</v>
      </c>
      <c r="F190" s="28" t="s">
        <v>36</v>
      </c>
      <c r="G190" s="28" t="s">
        <v>37</v>
      </c>
      <c r="H190" s="28" t="s">
        <v>28</v>
      </c>
      <c r="I190" s="30">
        <v>0.65</v>
      </c>
      <c r="J190" s="31">
        <v>7750</v>
      </c>
      <c r="K190" s="32">
        <f t="shared" si="0"/>
        <v>5037.5</v>
      </c>
      <c r="L190" s="32">
        <f t="shared" si="1"/>
        <v>2518.75</v>
      </c>
      <c r="M190" s="33">
        <v>0.5</v>
      </c>
      <c r="O190" s="23"/>
    </row>
    <row r="191" spans="1:15" ht="15.75" customHeight="1" x14ac:dyDescent="0.3">
      <c r="A191" s="23"/>
      <c r="B191" s="28" t="s">
        <v>34</v>
      </c>
      <c r="C191" s="28">
        <v>1128299</v>
      </c>
      <c r="D191" s="29">
        <v>44396</v>
      </c>
      <c r="E191" s="28" t="s">
        <v>35</v>
      </c>
      <c r="F191" s="28" t="s">
        <v>36</v>
      </c>
      <c r="G191" s="28" t="s">
        <v>37</v>
      </c>
      <c r="H191" s="28" t="s">
        <v>29</v>
      </c>
      <c r="I191" s="30">
        <v>0.8</v>
      </c>
      <c r="J191" s="31">
        <v>7750</v>
      </c>
      <c r="K191" s="32">
        <f t="shared" si="0"/>
        <v>6200</v>
      </c>
      <c r="L191" s="32">
        <f t="shared" si="1"/>
        <v>930.00000000000011</v>
      </c>
      <c r="M191" s="33">
        <v>0.15000000000000002</v>
      </c>
      <c r="O191" s="23"/>
    </row>
    <row r="192" spans="1:15" ht="15.75" customHeight="1" x14ac:dyDescent="0.3">
      <c r="A192" s="23"/>
      <c r="B192" s="28" t="s">
        <v>34</v>
      </c>
      <c r="C192" s="28">
        <v>1128299</v>
      </c>
      <c r="D192" s="29">
        <v>44428</v>
      </c>
      <c r="E192" s="28" t="s">
        <v>35</v>
      </c>
      <c r="F192" s="28" t="s">
        <v>36</v>
      </c>
      <c r="G192" s="28" t="s">
        <v>37</v>
      </c>
      <c r="H192" s="28" t="s">
        <v>24</v>
      </c>
      <c r="I192" s="30">
        <v>0.65</v>
      </c>
      <c r="J192" s="31">
        <v>9750</v>
      </c>
      <c r="K192" s="32">
        <f t="shared" si="0"/>
        <v>6337.5</v>
      </c>
      <c r="L192" s="32">
        <f t="shared" si="1"/>
        <v>2218.125</v>
      </c>
      <c r="M192" s="33">
        <v>0.35000000000000003</v>
      </c>
      <c r="O192" s="23"/>
    </row>
    <row r="193" spans="1:15" ht="15.75" customHeight="1" x14ac:dyDescent="0.3">
      <c r="A193" s="23"/>
      <c r="B193" s="28" t="s">
        <v>34</v>
      </c>
      <c r="C193" s="28">
        <v>1128299</v>
      </c>
      <c r="D193" s="29">
        <v>44428</v>
      </c>
      <c r="E193" s="28" t="s">
        <v>35</v>
      </c>
      <c r="F193" s="28" t="s">
        <v>36</v>
      </c>
      <c r="G193" s="28" t="s">
        <v>37</v>
      </c>
      <c r="H193" s="28" t="s">
        <v>25</v>
      </c>
      <c r="I193" s="30">
        <v>0.70000000000000007</v>
      </c>
      <c r="J193" s="31">
        <v>9250</v>
      </c>
      <c r="K193" s="32">
        <f t="shared" si="0"/>
        <v>6475.0000000000009</v>
      </c>
      <c r="L193" s="32">
        <f t="shared" si="1"/>
        <v>1295.0000000000002</v>
      </c>
      <c r="M193" s="33">
        <v>0.2</v>
      </c>
      <c r="O193" s="23"/>
    </row>
    <row r="194" spans="1:15" ht="15.75" customHeight="1" x14ac:dyDescent="0.3">
      <c r="A194" s="23"/>
      <c r="B194" s="28" t="s">
        <v>34</v>
      </c>
      <c r="C194" s="28">
        <v>1128299</v>
      </c>
      <c r="D194" s="29">
        <v>44428</v>
      </c>
      <c r="E194" s="28" t="s">
        <v>35</v>
      </c>
      <c r="F194" s="28" t="s">
        <v>36</v>
      </c>
      <c r="G194" s="28" t="s">
        <v>37</v>
      </c>
      <c r="H194" s="28" t="s">
        <v>26</v>
      </c>
      <c r="I194" s="30">
        <v>0.65</v>
      </c>
      <c r="J194" s="31">
        <v>8000</v>
      </c>
      <c r="K194" s="32">
        <f t="shared" si="0"/>
        <v>5200</v>
      </c>
      <c r="L194" s="32">
        <f t="shared" si="1"/>
        <v>1820.0000000000002</v>
      </c>
      <c r="M194" s="33">
        <v>0.35000000000000003</v>
      </c>
      <c r="O194" s="23"/>
    </row>
    <row r="195" spans="1:15" ht="15.75" customHeight="1" x14ac:dyDescent="0.3">
      <c r="A195" s="23"/>
      <c r="B195" s="28" t="s">
        <v>34</v>
      </c>
      <c r="C195" s="28">
        <v>1128299</v>
      </c>
      <c r="D195" s="29">
        <v>44428</v>
      </c>
      <c r="E195" s="28" t="s">
        <v>35</v>
      </c>
      <c r="F195" s="28" t="s">
        <v>36</v>
      </c>
      <c r="G195" s="28" t="s">
        <v>37</v>
      </c>
      <c r="H195" s="28" t="s">
        <v>27</v>
      </c>
      <c r="I195" s="30">
        <v>0.65</v>
      </c>
      <c r="J195" s="31">
        <v>7500</v>
      </c>
      <c r="K195" s="32">
        <f t="shared" si="0"/>
        <v>4875</v>
      </c>
      <c r="L195" s="32">
        <f t="shared" si="1"/>
        <v>1462.5</v>
      </c>
      <c r="M195" s="33">
        <v>0.3</v>
      </c>
      <c r="O195" s="23"/>
    </row>
    <row r="196" spans="1:15" ht="15.75" customHeight="1" x14ac:dyDescent="0.3">
      <c r="A196" s="23"/>
      <c r="B196" s="28" t="s">
        <v>34</v>
      </c>
      <c r="C196" s="28">
        <v>1128299</v>
      </c>
      <c r="D196" s="29">
        <v>44428</v>
      </c>
      <c r="E196" s="28" t="s">
        <v>35</v>
      </c>
      <c r="F196" s="28" t="s">
        <v>36</v>
      </c>
      <c r="G196" s="28" t="s">
        <v>37</v>
      </c>
      <c r="H196" s="28" t="s">
        <v>28</v>
      </c>
      <c r="I196" s="30">
        <v>0.75</v>
      </c>
      <c r="J196" s="31">
        <v>7500</v>
      </c>
      <c r="K196" s="32">
        <f t="shared" si="0"/>
        <v>5625</v>
      </c>
      <c r="L196" s="32">
        <f t="shared" si="1"/>
        <v>2812.5</v>
      </c>
      <c r="M196" s="33">
        <v>0.5</v>
      </c>
      <c r="O196" s="23"/>
    </row>
    <row r="197" spans="1:15" ht="15.75" customHeight="1" x14ac:dyDescent="0.3">
      <c r="A197" s="23"/>
      <c r="B197" s="28" t="s">
        <v>34</v>
      </c>
      <c r="C197" s="28">
        <v>1128299</v>
      </c>
      <c r="D197" s="29">
        <v>44428</v>
      </c>
      <c r="E197" s="28" t="s">
        <v>35</v>
      </c>
      <c r="F197" s="28" t="s">
        <v>36</v>
      </c>
      <c r="G197" s="28" t="s">
        <v>37</v>
      </c>
      <c r="H197" s="28" t="s">
        <v>29</v>
      </c>
      <c r="I197" s="30">
        <v>0.8</v>
      </c>
      <c r="J197" s="31">
        <v>7250</v>
      </c>
      <c r="K197" s="32">
        <f t="shared" si="0"/>
        <v>5800</v>
      </c>
      <c r="L197" s="32">
        <f t="shared" si="1"/>
        <v>870.00000000000011</v>
      </c>
      <c r="M197" s="33">
        <v>0.15000000000000002</v>
      </c>
      <c r="O197" s="23"/>
    </row>
    <row r="198" spans="1:15" ht="15.75" customHeight="1" x14ac:dyDescent="0.3">
      <c r="A198" s="23"/>
      <c r="B198" s="28" t="s">
        <v>34</v>
      </c>
      <c r="C198" s="28">
        <v>1128299</v>
      </c>
      <c r="D198" s="29">
        <v>44460</v>
      </c>
      <c r="E198" s="28" t="s">
        <v>35</v>
      </c>
      <c r="F198" s="28" t="s">
        <v>36</v>
      </c>
      <c r="G198" s="28" t="s">
        <v>37</v>
      </c>
      <c r="H198" s="28" t="s">
        <v>24</v>
      </c>
      <c r="I198" s="30">
        <v>0.55000000000000004</v>
      </c>
      <c r="J198" s="31">
        <v>9250</v>
      </c>
      <c r="K198" s="32">
        <f t="shared" si="0"/>
        <v>5087.5</v>
      </c>
      <c r="L198" s="32">
        <f t="shared" si="1"/>
        <v>1526.2500000000002</v>
      </c>
      <c r="M198" s="33">
        <v>0.30000000000000004</v>
      </c>
      <c r="O198" s="23"/>
    </row>
    <row r="199" spans="1:15" ht="15.75" customHeight="1" x14ac:dyDescent="0.3">
      <c r="A199" s="23"/>
      <c r="B199" s="28" t="s">
        <v>34</v>
      </c>
      <c r="C199" s="28">
        <v>1128299</v>
      </c>
      <c r="D199" s="29">
        <v>44460</v>
      </c>
      <c r="E199" s="28" t="s">
        <v>35</v>
      </c>
      <c r="F199" s="28" t="s">
        <v>36</v>
      </c>
      <c r="G199" s="28" t="s">
        <v>37</v>
      </c>
      <c r="H199" s="28" t="s">
        <v>25</v>
      </c>
      <c r="I199" s="30">
        <v>0.60000000000000009</v>
      </c>
      <c r="J199" s="31">
        <v>9250</v>
      </c>
      <c r="K199" s="32">
        <f t="shared" si="0"/>
        <v>5550.0000000000009</v>
      </c>
      <c r="L199" s="32">
        <f t="shared" si="1"/>
        <v>832.50000000000011</v>
      </c>
      <c r="M199" s="33">
        <v>0.15</v>
      </c>
      <c r="O199" s="23"/>
    </row>
    <row r="200" spans="1:15" ht="15.75" customHeight="1" x14ac:dyDescent="0.3">
      <c r="A200" s="23"/>
      <c r="B200" s="28" t="s">
        <v>34</v>
      </c>
      <c r="C200" s="28">
        <v>1128299</v>
      </c>
      <c r="D200" s="29">
        <v>44460</v>
      </c>
      <c r="E200" s="28" t="s">
        <v>35</v>
      </c>
      <c r="F200" s="28" t="s">
        <v>36</v>
      </c>
      <c r="G200" s="28" t="s">
        <v>37</v>
      </c>
      <c r="H200" s="28" t="s">
        <v>26</v>
      </c>
      <c r="I200" s="30">
        <v>0.55000000000000004</v>
      </c>
      <c r="J200" s="31">
        <v>7750</v>
      </c>
      <c r="K200" s="32">
        <f t="shared" si="0"/>
        <v>4262.5</v>
      </c>
      <c r="L200" s="32">
        <f t="shared" si="1"/>
        <v>1278.7500000000002</v>
      </c>
      <c r="M200" s="33">
        <v>0.30000000000000004</v>
      </c>
      <c r="O200" s="23"/>
    </row>
    <row r="201" spans="1:15" ht="15.75" customHeight="1" x14ac:dyDescent="0.3">
      <c r="A201" s="23"/>
      <c r="B201" s="28" t="s">
        <v>34</v>
      </c>
      <c r="C201" s="28">
        <v>1128299</v>
      </c>
      <c r="D201" s="29">
        <v>44460</v>
      </c>
      <c r="E201" s="28" t="s">
        <v>35</v>
      </c>
      <c r="F201" s="28" t="s">
        <v>36</v>
      </c>
      <c r="G201" s="28" t="s">
        <v>37</v>
      </c>
      <c r="H201" s="28" t="s">
        <v>27</v>
      </c>
      <c r="I201" s="30">
        <v>0.55000000000000004</v>
      </c>
      <c r="J201" s="31">
        <v>7250</v>
      </c>
      <c r="K201" s="32">
        <f t="shared" si="0"/>
        <v>3987.5000000000005</v>
      </c>
      <c r="L201" s="32">
        <f t="shared" si="1"/>
        <v>996.875</v>
      </c>
      <c r="M201" s="33">
        <v>0.24999999999999997</v>
      </c>
      <c r="O201" s="23"/>
    </row>
    <row r="202" spans="1:15" ht="15.75" customHeight="1" x14ac:dyDescent="0.3">
      <c r="A202" s="23"/>
      <c r="B202" s="28" t="s">
        <v>34</v>
      </c>
      <c r="C202" s="28">
        <v>1128299</v>
      </c>
      <c r="D202" s="29">
        <v>44460</v>
      </c>
      <c r="E202" s="28" t="s">
        <v>35</v>
      </c>
      <c r="F202" s="28" t="s">
        <v>36</v>
      </c>
      <c r="G202" s="28" t="s">
        <v>37</v>
      </c>
      <c r="H202" s="28" t="s">
        <v>28</v>
      </c>
      <c r="I202" s="30">
        <v>0.65</v>
      </c>
      <c r="J202" s="31">
        <v>7250</v>
      </c>
      <c r="K202" s="32">
        <f t="shared" si="0"/>
        <v>4712.5</v>
      </c>
      <c r="L202" s="32">
        <f t="shared" si="1"/>
        <v>2120.6250000000005</v>
      </c>
      <c r="M202" s="33">
        <v>0.45000000000000007</v>
      </c>
      <c r="O202" s="23"/>
    </row>
    <row r="203" spans="1:15" ht="15.75" customHeight="1" x14ac:dyDescent="0.3">
      <c r="A203" s="23"/>
      <c r="B203" s="28" t="s">
        <v>34</v>
      </c>
      <c r="C203" s="28">
        <v>1128299</v>
      </c>
      <c r="D203" s="29">
        <v>44460</v>
      </c>
      <c r="E203" s="28" t="s">
        <v>35</v>
      </c>
      <c r="F203" s="28" t="s">
        <v>36</v>
      </c>
      <c r="G203" s="28" t="s">
        <v>37</v>
      </c>
      <c r="H203" s="28" t="s">
        <v>29</v>
      </c>
      <c r="I203" s="30">
        <v>0.70000000000000007</v>
      </c>
      <c r="J203" s="31">
        <v>7750</v>
      </c>
      <c r="K203" s="32">
        <f t="shared" si="0"/>
        <v>5425.0000000000009</v>
      </c>
      <c r="L203" s="32">
        <f t="shared" si="1"/>
        <v>542.50000000000011</v>
      </c>
      <c r="M203" s="33">
        <v>0.1</v>
      </c>
      <c r="O203" s="23"/>
    </row>
    <row r="204" spans="1:15" ht="15.75" customHeight="1" x14ac:dyDescent="0.3">
      <c r="A204" s="23"/>
      <c r="B204" s="28" t="s">
        <v>34</v>
      </c>
      <c r="C204" s="28">
        <v>1128299</v>
      </c>
      <c r="D204" s="29">
        <v>44489</v>
      </c>
      <c r="E204" s="28" t="s">
        <v>35</v>
      </c>
      <c r="F204" s="28" t="s">
        <v>36</v>
      </c>
      <c r="G204" s="28" t="s">
        <v>37</v>
      </c>
      <c r="H204" s="28" t="s">
        <v>24</v>
      </c>
      <c r="I204" s="30">
        <v>0.55000000000000004</v>
      </c>
      <c r="J204" s="31">
        <v>8750</v>
      </c>
      <c r="K204" s="32">
        <f t="shared" si="0"/>
        <v>4812.5</v>
      </c>
      <c r="L204" s="32">
        <f t="shared" si="1"/>
        <v>1443.7500000000002</v>
      </c>
      <c r="M204" s="33">
        <v>0.30000000000000004</v>
      </c>
      <c r="O204" s="23"/>
    </row>
    <row r="205" spans="1:15" ht="15.75" customHeight="1" x14ac:dyDescent="0.3">
      <c r="A205" s="23"/>
      <c r="B205" s="28" t="s">
        <v>34</v>
      </c>
      <c r="C205" s="28">
        <v>1128299</v>
      </c>
      <c r="D205" s="29">
        <v>44489</v>
      </c>
      <c r="E205" s="28" t="s">
        <v>35</v>
      </c>
      <c r="F205" s="28" t="s">
        <v>36</v>
      </c>
      <c r="G205" s="28" t="s">
        <v>37</v>
      </c>
      <c r="H205" s="28" t="s">
        <v>25</v>
      </c>
      <c r="I205" s="30">
        <v>0.60000000000000009</v>
      </c>
      <c r="J205" s="31">
        <v>8750</v>
      </c>
      <c r="K205" s="32">
        <f t="shared" si="0"/>
        <v>5250.0000000000009</v>
      </c>
      <c r="L205" s="32">
        <f t="shared" si="1"/>
        <v>787.50000000000011</v>
      </c>
      <c r="M205" s="33">
        <v>0.15</v>
      </c>
      <c r="O205" s="23"/>
    </row>
    <row r="206" spans="1:15" ht="15.75" customHeight="1" x14ac:dyDescent="0.3">
      <c r="A206" s="23"/>
      <c r="B206" s="28" t="s">
        <v>34</v>
      </c>
      <c r="C206" s="28">
        <v>1128299</v>
      </c>
      <c r="D206" s="29">
        <v>44489</v>
      </c>
      <c r="E206" s="28" t="s">
        <v>35</v>
      </c>
      <c r="F206" s="28" t="s">
        <v>36</v>
      </c>
      <c r="G206" s="28" t="s">
        <v>37</v>
      </c>
      <c r="H206" s="28" t="s">
        <v>26</v>
      </c>
      <c r="I206" s="30">
        <v>0.55000000000000004</v>
      </c>
      <c r="J206" s="31">
        <v>7000</v>
      </c>
      <c r="K206" s="32">
        <f t="shared" si="0"/>
        <v>3850.0000000000005</v>
      </c>
      <c r="L206" s="32">
        <f t="shared" si="1"/>
        <v>1155.0000000000002</v>
      </c>
      <c r="M206" s="33">
        <v>0.30000000000000004</v>
      </c>
      <c r="O206" s="23"/>
    </row>
    <row r="207" spans="1:15" ht="15.75" customHeight="1" x14ac:dyDescent="0.3">
      <c r="A207" s="23"/>
      <c r="B207" s="28" t="s">
        <v>34</v>
      </c>
      <c r="C207" s="28">
        <v>1128299</v>
      </c>
      <c r="D207" s="29">
        <v>44489</v>
      </c>
      <c r="E207" s="28" t="s">
        <v>35</v>
      </c>
      <c r="F207" s="28" t="s">
        <v>36</v>
      </c>
      <c r="G207" s="28" t="s">
        <v>37</v>
      </c>
      <c r="H207" s="28" t="s">
        <v>27</v>
      </c>
      <c r="I207" s="30">
        <v>0.55000000000000004</v>
      </c>
      <c r="J207" s="31">
        <v>6750</v>
      </c>
      <c r="K207" s="32">
        <f t="shared" si="0"/>
        <v>3712.5000000000005</v>
      </c>
      <c r="L207" s="32">
        <f t="shared" si="1"/>
        <v>928.125</v>
      </c>
      <c r="M207" s="33">
        <v>0.24999999999999997</v>
      </c>
      <c r="O207" s="23"/>
    </row>
    <row r="208" spans="1:15" ht="15.75" customHeight="1" x14ac:dyDescent="0.3">
      <c r="A208" s="23"/>
      <c r="B208" s="28" t="s">
        <v>34</v>
      </c>
      <c r="C208" s="28">
        <v>1128299</v>
      </c>
      <c r="D208" s="29">
        <v>44489</v>
      </c>
      <c r="E208" s="28" t="s">
        <v>35</v>
      </c>
      <c r="F208" s="28" t="s">
        <v>36</v>
      </c>
      <c r="G208" s="28" t="s">
        <v>37</v>
      </c>
      <c r="H208" s="28" t="s">
        <v>28</v>
      </c>
      <c r="I208" s="30">
        <v>0.65</v>
      </c>
      <c r="J208" s="31">
        <v>6500</v>
      </c>
      <c r="K208" s="32">
        <f t="shared" si="0"/>
        <v>4225</v>
      </c>
      <c r="L208" s="32">
        <f t="shared" si="1"/>
        <v>1901.2500000000002</v>
      </c>
      <c r="M208" s="33">
        <v>0.45000000000000007</v>
      </c>
      <c r="O208" s="23"/>
    </row>
    <row r="209" spans="1:15" ht="15.75" customHeight="1" x14ac:dyDescent="0.3">
      <c r="A209" s="23"/>
      <c r="B209" s="28" t="s">
        <v>34</v>
      </c>
      <c r="C209" s="28">
        <v>1128299</v>
      </c>
      <c r="D209" s="29">
        <v>44489</v>
      </c>
      <c r="E209" s="28" t="s">
        <v>35</v>
      </c>
      <c r="F209" s="28" t="s">
        <v>36</v>
      </c>
      <c r="G209" s="28" t="s">
        <v>37</v>
      </c>
      <c r="H209" s="28" t="s">
        <v>29</v>
      </c>
      <c r="I209" s="30">
        <v>0.70000000000000007</v>
      </c>
      <c r="J209" s="31">
        <v>7000</v>
      </c>
      <c r="K209" s="32">
        <f t="shared" si="0"/>
        <v>4900.0000000000009</v>
      </c>
      <c r="L209" s="32">
        <f t="shared" si="1"/>
        <v>490.00000000000011</v>
      </c>
      <c r="M209" s="33">
        <v>0.1</v>
      </c>
      <c r="O209" s="23"/>
    </row>
    <row r="210" spans="1:15" ht="15.75" customHeight="1" x14ac:dyDescent="0.3">
      <c r="A210" s="23"/>
      <c r="B210" s="28" t="s">
        <v>34</v>
      </c>
      <c r="C210" s="28">
        <v>1128299</v>
      </c>
      <c r="D210" s="29">
        <v>44520</v>
      </c>
      <c r="E210" s="28" t="s">
        <v>35</v>
      </c>
      <c r="F210" s="28" t="s">
        <v>36</v>
      </c>
      <c r="G210" s="28" t="s">
        <v>37</v>
      </c>
      <c r="H210" s="28" t="s">
        <v>24</v>
      </c>
      <c r="I210" s="30">
        <v>0.55000000000000004</v>
      </c>
      <c r="J210" s="31">
        <v>8750</v>
      </c>
      <c r="K210" s="32">
        <f t="shared" si="0"/>
        <v>4812.5</v>
      </c>
      <c r="L210" s="32">
        <f t="shared" si="1"/>
        <v>1443.7500000000002</v>
      </c>
      <c r="M210" s="33">
        <v>0.30000000000000004</v>
      </c>
      <c r="O210" s="23"/>
    </row>
    <row r="211" spans="1:15" ht="15.75" customHeight="1" x14ac:dyDescent="0.3">
      <c r="A211" s="23"/>
      <c r="B211" s="28" t="s">
        <v>34</v>
      </c>
      <c r="C211" s="28">
        <v>1128299</v>
      </c>
      <c r="D211" s="29">
        <v>44520</v>
      </c>
      <c r="E211" s="28" t="s">
        <v>35</v>
      </c>
      <c r="F211" s="28" t="s">
        <v>36</v>
      </c>
      <c r="G211" s="28" t="s">
        <v>37</v>
      </c>
      <c r="H211" s="28" t="s">
        <v>25</v>
      </c>
      <c r="I211" s="30">
        <v>0.60000000000000009</v>
      </c>
      <c r="J211" s="31">
        <v>8750</v>
      </c>
      <c r="K211" s="32">
        <f t="shared" si="0"/>
        <v>5250.0000000000009</v>
      </c>
      <c r="L211" s="32">
        <f t="shared" si="1"/>
        <v>787.50000000000011</v>
      </c>
      <c r="M211" s="33">
        <v>0.15</v>
      </c>
      <c r="O211" s="23"/>
    </row>
    <row r="212" spans="1:15" ht="15.75" customHeight="1" x14ac:dyDescent="0.3">
      <c r="A212" s="23"/>
      <c r="B212" s="28" t="s">
        <v>34</v>
      </c>
      <c r="C212" s="28">
        <v>1128299</v>
      </c>
      <c r="D212" s="29">
        <v>44520</v>
      </c>
      <c r="E212" s="28" t="s">
        <v>35</v>
      </c>
      <c r="F212" s="28" t="s">
        <v>36</v>
      </c>
      <c r="G212" s="28" t="s">
        <v>37</v>
      </c>
      <c r="H212" s="28" t="s">
        <v>26</v>
      </c>
      <c r="I212" s="30">
        <v>0.55000000000000004</v>
      </c>
      <c r="J212" s="31">
        <v>7250</v>
      </c>
      <c r="K212" s="32">
        <f t="shared" si="0"/>
        <v>3987.5000000000005</v>
      </c>
      <c r="L212" s="32">
        <f t="shared" si="1"/>
        <v>1196.2500000000002</v>
      </c>
      <c r="M212" s="33">
        <v>0.30000000000000004</v>
      </c>
      <c r="O212" s="23"/>
    </row>
    <row r="213" spans="1:15" ht="15.75" customHeight="1" x14ac:dyDescent="0.3">
      <c r="A213" s="23"/>
      <c r="B213" s="28" t="s">
        <v>34</v>
      </c>
      <c r="C213" s="28">
        <v>1128299</v>
      </c>
      <c r="D213" s="29">
        <v>44520</v>
      </c>
      <c r="E213" s="28" t="s">
        <v>35</v>
      </c>
      <c r="F213" s="28" t="s">
        <v>36</v>
      </c>
      <c r="G213" s="28" t="s">
        <v>37</v>
      </c>
      <c r="H213" s="28" t="s">
        <v>27</v>
      </c>
      <c r="I213" s="30">
        <v>0.55000000000000004</v>
      </c>
      <c r="J213" s="31">
        <v>7000</v>
      </c>
      <c r="K213" s="32">
        <f t="shared" si="0"/>
        <v>3850.0000000000005</v>
      </c>
      <c r="L213" s="32">
        <f t="shared" si="1"/>
        <v>962.5</v>
      </c>
      <c r="M213" s="33">
        <v>0.24999999999999997</v>
      </c>
      <c r="O213" s="23"/>
    </row>
    <row r="214" spans="1:15" ht="15.75" customHeight="1" x14ac:dyDescent="0.3">
      <c r="A214" s="23"/>
      <c r="B214" s="28" t="s">
        <v>34</v>
      </c>
      <c r="C214" s="28">
        <v>1128299</v>
      </c>
      <c r="D214" s="29">
        <v>44520</v>
      </c>
      <c r="E214" s="28" t="s">
        <v>35</v>
      </c>
      <c r="F214" s="28" t="s">
        <v>36</v>
      </c>
      <c r="G214" s="28" t="s">
        <v>37</v>
      </c>
      <c r="H214" s="28" t="s">
        <v>28</v>
      </c>
      <c r="I214" s="30">
        <v>0.65</v>
      </c>
      <c r="J214" s="31">
        <v>6500</v>
      </c>
      <c r="K214" s="32">
        <f t="shared" si="0"/>
        <v>4225</v>
      </c>
      <c r="L214" s="32">
        <f t="shared" si="1"/>
        <v>1901.2500000000002</v>
      </c>
      <c r="M214" s="33">
        <v>0.45000000000000007</v>
      </c>
      <c r="O214" s="23"/>
    </row>
    <row r="215" spans="1:15" ht="15.75" customHeight="1" x14ac:dyDescent="0.3">
      <c r="A215" s="23"/>
      <c r="B215" s="28" t="s">
        <v>34</v>
      </c>
      <c r="C215" s="28">
        <v>1128299</v>
      </c>
      <c r="D215" s="29">
        <v>44520</v>
      </c>
      <c r="E215" s="28" t="s">
        <v>35</v>
      </c>
      <c r="F215" s="28" t="s">
        <v>36</v>
      </c>
      <c r="G215" s="28" t="s">
        <v>37</v>
      </c>
      <c r="H215" s="28" t="s">
        <v>29</v>
      </c>
      <c r="I215" s="30">
        <v>0.70000000000000007</v>
      </c>
      <c r="J215" s="31">
        <v>7750</v>
      </c>
      <c r="K215" s="32">
        <f t="shared" si="0"/>
        <v>5425.0000000000009</v>
      </c>
      <c r="L215" s="32">
        <f t="shared" si="1"/>
        <v>542.50000000000011</v>
      </c>
      <c r="M215" s="33">
        <v>0.1</v>
      </c>
      <c r="O215" s="23"/>
    </row>
    <row r="216" spans="1:15" ht="15.75" customHeight="1" x14ac:dyDescent="0.3">
      <c r="A216" s="23"/>
      <c r="B216" s="28" t="s">
        <v>34</v>
      </c>
      <c r="C216" s="28">
        <v>1128299</v>
      </c>
      <c r="D216" s="29">
        <v>44549</v>
      </c>
      <c r="E216" s="28" t="s">
        <v>35</v>
      </c>
      <c r="F216" s="28" t="s">
        <v>36</v>
      </c>
      <c r="G216" s="28" t="s">
        <v>37</v>
      </c>
      <c r="H216" s="28" t="s">
        <v>24</v>
      </c>
      <c r="I216" s="30">
        <v>0.55000000000000004</v>
      </c>
      <c r="J216" s="31">
        <v>9750</v>
      </c>
      <c r="K216" s="32">
        <f t="shared" si="0"/>
        <v>5362.5</v>
      </c>
      <c r="L216" s="32">
        <f t="shared" si="1"/>
        <v>1608.7500000000002</v>
      </c>
      <c r="M216" s="33">
        <v>0.30000000000000004</v>
      </c>
      <c r="O216" s="23"/>
    </row>
    <row r="217" spans="1:15" ht="15.75" customHeight="1" x14ac:dyDescent="0.3">
      <c r="A217" s="23"/>
      <c r="B217" s="28" t="s">
        <v>34</v>
      </c>
      <c r="C217" s="28">
        <v>1128299</v>
      </c>
      <c r="D217" s="29">
        <v>44549</v>
      </c>
      <c r="E217" s="28" t="s">
        <v>35</v>
      </c>
      <c r="F217" s="28" t="s">
        <v>36</v>
      </c>
      <c r="G217" s="28" t="s">
        <v>37</v>
      </c>
      <c r="H217" s="28" t="s">
        <v>25</v>
      </c>
      <c r="I217" s="30">
        <v>0.60000000000000009</v>
      </c>
      <c r="J217" s="31">
        <v>9750</v>
      </c>
      <c r="K217" s="32">
        <f t="shared" si="0"/>
        <v>5850.0000000000009</v>
      </c>
      <c r="L217" s="32">
        <f t="shared" si="1"/>
        <v>877.50000000000011</v>
      </c>
      <c r="M217" s="33">
        <v>0.15</v>
      </c>
      <c r="O217" s="23"/>
    </row>
    <row r="218" spans="1:15" ht="15.75" customHeight="1" x14ac:dyDescent="0.3">
      <c r="A218" s="23"/>
      <c r="B218" s="28" t="s">
        <v>34</v>
      </c>
      <c r="C218" s="28">
        <v>1128299</v>
      </c>
      <c r="D218" s="29">
        <v>44549</v>
      </c>
      <c r="E218" s="28" t="s">
        <v>35</v>
      </c>
      <c r="F218" s="28" t="s">
        <v>36</v>
      </c>
      <c r="G218" s="28" t="s">
        <v>37</v>
      </c>
      <c r="H218" s="28" t="s">
        <v>26</v>
      </c>
      <c r="I218" s="30">
        <v>0.55000000000000004</v>
      </c>
      <c r="J218" s="31">
        <v>7750</v>
      </c>
      <c r="K218" s="32">
        <f t="shared" si="0"/>
        <v>4262.5</v>
      </c>
      <c r="L218" s="32">
        <f t="shared" si="1"/>
        <v>1278.7500000000002</v>
      </c>
      <c r="M218" s="33">
        <v>0.30000000000000004</v>
      </c>
      <c r="O218" s="23"/>
    </row>
    <row r="219" spans="1:15" ht="15.75" customHeight="1" x14ac:dyDescent="0.3">
      <c r="A219" s="23"/>
      <c r="B219" s="28" t="s">
        <v>34</v>
      </c>
      <c r="C219" s="28">
        <v>1128299</v>
      </c>
      <c r="D219" s="29">
        <v>44549</v>
      </c>
      <c r="E219" s="28" t="s">
        <v>35</v>
      </c>
      <c r="F219" s="28" t="s">
        <v>36</v>
      </c>
      <c r="G219" s="28" t="s">
        <v>37</v>
      </c>
      <c r="H219" s="28" t="s">
        <v>27</v>
      </c>
      <c r="I219" s="30">
        <v>0.55000000000000004</v>
      </c>
      <c r="J219" s="31">
        <v>7750</v>
      </c>
      <c r="K219" s="32">
        <f t="shared" si="0"/>
        <v>4262.5</v>
      </c>
      <c r="L219" s="32">
        <f t="shared" si="1"/>
        <v>1065.6249999999998</v>
      </c>
      <c r="M219" s="33">
        <v>0.24999999999999997</v>
      </c>
      <c r="O219" s="23"/>
    </row>
    <row r="220" spans="1:15" ht="15.75" customHeight="1" x14ac:dyDescent="0.3">
      <c r="A220" s="23"/>
      <c r="B220" s="28" t="s">
        <v>34</v>
      </c>
      <c r="C220" s="28">
        <v>1128299</v>
      </c>
      <c r="D220" s="29">
        <v>44549</v>
      </c>
      <c r="E220" s="28" t="s">
        <v>35</v>
      </c>
      <c r="F220" s="28" t="s">
        <v>36</v>
      </c>
      <c r="G220" s="28" t="s">
        <v>37</v>
      </c>
      <c r="H220" s="28" t="s">
        <v>28</v>
      </c>
      <c r="I220" s="30">
        <v>0.65</v>
      </c>
      <c r="J220" s="31">
        <v>7000</v>
      </c>
      <c r="K220" s="32">
        <f t="shared" si="0"/>
        <v>4550</v>
      </c>
      <c r="L220" s="32">
        <f t="shared" si="1"/>
        <v>2047.5000000000002</v>
      </c>
      <c r="M220" s="33">
        <v>0.45000000000000007</v>
      </c>
      <c r="O220" s="23"/>
    </row>
    <row r="221" spans="1:15" ht="15.75" customHeight="1" x14ac:dyDescent="0.3">
      <c r="A221" s="23"/>
      <c r="B221" s="28" t="s">
        <v>34</v>
      </c>
      <c r="C221" s="28">
        <v>1128299</v>
      </c>
      <c r="D221" s="29">
        <v>44549</v>
      </c>
      <c r="E221" s="28" t="s">
        <v>35</v>
      </c>
      <c r="F221" s="28" t="s">
        <v>36</v>
      </c>
      <c r="G221" s="28" t="s">
        <v>37</v>
      </c>
      <c r="H221" s="28" t="s">
        <v>29</v>
      </c>
      <c r="I221" s="30">
        <v>0.70000000000000007</v>
      </c>
      <c r="J221" s="31">
        <v>8000</v>
      </c>
      <c r="K221" s="32">
        <f t="shared" si="0"/>
        <v>5600.0000000000009</v>
      </c>
      <c r="L221" s="32">
        <f t="shared" si="1"/>
        <v>560.00000000000011</v>
      </c>
      <c r="M221" s="33">
        <v>0.1</v>
      </c>
      <c r="O221" s="23"/>
    </row>
    <row r="222" spans="1:15" ht="15.75" customHeight="1" x14ac:dyDescent="0.3">
      <c r="A222" s="23"/>
      <c r="B222" s="28" t="s">
        <v>38</v>
      </c>
      <c r="C222" s="28">
        <v>1189833</v>
      </c>
      <c r="D222" s="29">
        <v>44211</v>
      </c>
      <c r="E222" s="28" t="s">
        <v>35</v>
      </c>
      <c r="F222" s="28" t="s">
        <v>36</v>
      </c>
      <c r="G222" s="28" t="s">
        <v>39</v>
      </c>
      <c r="H222" s="28" t="s">
        <v>24</v>
      </c>
      <c r="I222" s="30">
        <v>0.35</v>
      </c>
      <c r="J222" s="31">
        <v>7000</v>
      </c>
      <c r="K222" s="32">
        <f t="shared" si="0"/>
        <v>2450</v>
      </c>
      <c r="L222" s="32">
        <f t="shared" si="1"/>
        <v>980</v>
      </c>
      <c r="M222" s="33">
        <v>0.4</v>
      </c>
      <c r="O222" s="23"/>
    </row>
    <row r="223" spans="1:15" ht="15.75" customHeight="1" x14ac:dyDescent="0.3">
      <c r="A223" s="23"/>
      <c r="B223" s="28" t="s">
        <v>38</v>
      </c>
      <c r="C223" s="28">
        <v>1189833</v>
      </c>
      <c r="D223" s="29">
        <v>44211</v>
      </c>
      <c r="E223" s="28" t="s">
        <v>35</v>
      </c>
      <c r="F223" s="28" t="s">
        <v>36</v>
      </c>
      <c r="G223" s="28" t="s">
        <v>39</v>
      </c>
      <c r="H223" s="28" t="s">
        <v>25</v>
      </c>
      <c r="I223" s="30">
        <v>0.45</v>
      </c>
      <c r="J223" s="31">
        <v>7000</v>
      </c>
      <c r="K223" s="32">
        <f t="shared" si="0"/>
        <v>3150</v>
      </c>
      <c r="L223" s="32">
        <f t="shared" si="1"/>
        <v>787.5</v>
      </c>
      <c r="M223" s="33">
        <v>0.25</v>
      </c>
      <c r="O223" s="23"/>
    </row>
    <row r="224" spans="1:15" ht="15.75" customHeight="1" x14ac:dyDescent="0.3">
      <c r="A224" s="23"/>
      <c r="B224" s="28" t="s">
        <v>38</v>
      </c>
      <c r="C224" s="28">
        <v>1189833</v>
      </c>
      <c r="D224" s="29">
        <v>44211</v>
      </c>
      <c r="E224" s="28" t="s">
        <v>35</v>
      </c>
      <c r="F224" s="28" t="s">
        <v>36</v>
      </c>
      <c r="G224" s="28" t="s">
        <v>39</v>
      </c>
      <c r="H224" s="28" t="s">
        <v>26</v>
      </c>
      <c r="I224" s="30">
        <v>0.45</v>
      </c>
      <c r="J224" s="31">
        <v>7000</v>
      </c>
      <c r="K224" s="32">
        <f t="shared" si="0"/>
        <v>3150</v>
      </c>
      <c r="L224" s="32">
        <f t="shared" si="1"/>
        <v>1260</v>
      </c>
      <c r="M224" s="33">
        <v>0.4</v>
      </c>
      <c r="O224" s="23"/>
    </row>
    <row r="225" spans="1:15" ht="15.75" customHeight="1" x14ac:dyDescent="0.3">
      <c r="A225" s="23"/>
      <c r="B225" s="28" t="s">
        <v>38</v>
      </c>
      <c r="C225" s="28">
        <v>1189833</v>
      </c>
      <c r="D225" s="29">
        <v>44211</v>
      </c>
      <c r="E225" s="28" t="s">
        <v>35</v>
      </c>
      <c r="F225" s="28" t="s">
        <v>36</v>
      </c>
      <c r="G225" s="28" t="s">
        <v>39</v>
      </c>
      <c r="H225" s="28" t="s">
        <v>27</v>
      </c>
      <c r="I225" s="30">
        <v>0.45</v>
      </c>
      <c r="J225" s="31">
        <v>5500</v>
      </c>
      <c r="K225" s="32">
        <f t="shared" si="0"/>
        <v>2475</v>
      </c>
      <c r="L225" s="32">
        <f t="shared" si="1"/>
        <v>866.25</v>
      </c>
      <c r="M225" s="33">
        <v>0.35</v>
      </c>
      <c r="O225" s="23"/>
    </row>
    <row r="226" spans="1:15" ht="15.75" customHeight="1" x14ac:dyDescent="0.3">
      <c r="A226" s="23"/>
      <c r="B226" s="28" t="s">
        <v>38</v>
      </c>
      <c r="C226" s="28">
        <v>1189833</v>
      </c>
      <c r="D226" s="29">
        <v>44211</v>
      </c>
      <c r="E226" s="28" t="s">
        <v>35</v>
      </c>
      <c r="F226" s="28" t="s">
        <v>36</v>
      </c>
      <c r="G226" s="28" t="s">
        <v>39</v>
      </c>
      <c r="H226" s="28" t="s">
        <v>28</v>
      </c>
      <c r="I226" s="30">
        <v>0.5</v>
      </c>
      <c r="J226" s="31">
        <v>5000</v>
      </c>
      <c r="K226" s="32">
        <f t="shared" si="0"/>
        <v>2500</v>
      </c>
      <c r="L226" s="32">
        <f t="shared" si="1"/>
        <v>1375</v>
      </c>
      <c r="M226" s="33">
        <v>0.55000000000000004</v>
      </c>
      <c r="O226" s="23"/>
    </row>
    <row r="227" spans="1:15" ht="15.75" customHeight="1" x14ac:dyDescent="0.3">
      <c r="A227" s="23"/>
      <c r="B227" s="28" t="s">
        <v>38</v>
      </c>
      <c r="C227" s="28">
        <v>1189833</v>
      </c>
      <c r="D227" s="29">
        <v>44211</v>
      </c>
      <c r="E227" s="28" t="s">
        <v>35</v>
      </c>
      <c r="F227" s="28" t="s">
        <v>36</v>
      </c>
      <c r="G227" s="28" t="s">
        <v>39</v>
      </c>
      <c r="H227" s="28" t="s">
        <v>29</v>
      </c>
      <c r="I227" s="30">
        <v>0.45</v>
      </c>
      <c r="J227" s="31">
        <v>7000</v>
      </c>
      <c r="K227" s="32">
        <f t="shared" si="0"/>
        <v>3150</v>
      </c>
      <c r="L227" s="32">
        <f t="shared" si="1"/>
        <v>630</v>
      </c>
      <c r="M227" s="33">
        <v>0.2</v>
      </c>
      <c r="O227" s="23"/>
    </row>
    <row r="228" spans="1:15" ht="15.75" customHeight="1" x14ac:dyDescent="0.3">
      <c r="A228" s="23"/>
      <c r="B228" s="28" t="s">
        <v>38</v>
      </c>
      <c r="C228" s="28">
        <v>1189833</v>
      </c>
      <c r="D228" s="29">
        <v>44242</v>
      </c>
      <c r="E228" s="28" t="s">
        <v>35</v>
      </c>
      <c r="F228" s="28" t="s">
        <v>36</v>
      </c>
      <c r="G228" s="28" t="s">
        <v>39</v>
      </c>
      <c r="H228" s="28" t="s">
        <v>24</v>
      </c>
      <c r="I228" s="30">
        <v>0.35</v>
      </c>
      <c r="J228" s="31">
        <v>7500</v>
      </c>
      <c r="K228" s="32">
        <f t="shared" si="0"/>
        <v>2625</v>
      </c>
      <c r="L228" s="32">
        <f t="shared" si="1"/>
        <v>1050</v>
      </c>
      <c r="M228" s="33">
        <v>0.4</v>
      </c>
      <c r="O228" s="23"/>
    </row>
    <row r="229" spans="1:15" ht="15.75" customHeight="1" x14ac:dyDescent="0.3">
      <c r="A229" s="23"/>
      <c r="B229" s="28" t="s">
        <v>38</v>
      </c>
      <c r="C229" s="28">
        <v>1189833</v>
      </c>
      <c r="D229" s="29">
        <v>44242</v>
      </c>
      <c r="E229" s="28" t="s">
        <v>35</v>
      </c>
      <c r="F229" s="28" t="s">
        <v>36</v>
      </c>
      <c r="G229" s="28" t="s">
        <v>39</v>
      </c>
      <c r="H229" s="28" t="s">
        <v>25</v>
      </c>
      <c r="I229" s="30">
        <v>0.45</v>
      </c>
      <c r="J229" s="31">
        <v>6500</v>
      </c>
      <c r="K229" s="32">
        <f t="shared" si="0"/>
        <v>2925</v>
      </c>
      <c r="L229" s="32">
        <f t="shared" si="1"/>
        <v>731.25</v>
      </c>
      <c r="M229" s="33">
        <v>0.25</v>
      </c>
      <c r="O229" s="23"/>
    </row>
    <row r="230" spans="1:15" ht="15.75" customHeight="1" x14ac:dyDescent="0.3">
      <c r="A230" s="23"/>
      <c r="B230" s="28" t="s">
        <v>38</v>
      </c>
      <c r="C230" s="28">
        <v>1189833</v>
      </c>
      <c r="D230" s="29">
        <v>44242</v>
      </c>
      <c r="E230" s="28" t="s">
        <v>35</v>
      </c>
      <c r="F230" s="28" t="s">
        <v>36</v>
      </c>
      <c r="G230" s="28" t="s">
        <v>39</v>
      </c>
      <c r="H230" s="28" t="s">
        <v>26</v>
      </c>
      <c r="I230" s="30">
        <v>0.45</v>
      </c>
      <c r="J230" s="31">
        <v>6750</v>
      </c>
      <c r="K230" s="32">
        <f t="shared" si="0"/>
        <v>3037.5</v>
      </c>
      <c r="L230" s="32">
        <f t="shared" si="1"/>
        <v>1215</v>
      </c>
      <c r="M230" s="33">
        <v>0.4</v>
      </c>
      <c r="O230" s="23"/>
    </row>
    <row r="231" spans="1:15" ht="15.75" customHeight="1" x14ac:dyDescent="0.3">
      <c r="A231" s="23"/>
      <c r="B231" s="28" t="s">
        <v>38</v>
      </c>
      <c r="C231" s="28">
        <v>1189833</v>
      </c>
      <c r="D231" s="29">
        <v>44242</v>
      </c>
      <c r="E231" s="28" t="s">
        <v>35</v>
      </c>
      <c r="F231" s="28" t="s">
        <v>36</v>
      </c>
      <c r="G231" s="28" t="s">
        <v>39</v>
      </c>
      <c r="H231" s="28" t="s">
        <v>27</v>
      </c>
      <c r="I231" s="30">
        <v>0.45</v>
      </c>
      <c r="J231" s="31">
        <v>5250</v>
      </c>
      <c r="K231" s="32">
        <f t="shared" si="0"/>
        <v>2362.5</v>
      </c>
      <c r="L231" s="32">
        <f t="shared" si="1"/>
        <v>826.875</v>
      </c>
      <c r="M231" s="33">
        <v>0.35</v>
      </c>
      <c r="O231" s="23"/>
    </row>
    <row r="232" spans="1:15" ht="15.75" customHeight="1" x14ac:dyDescent="0.3">
      <c r="A232" s="23"/>
      <c r="B232" s="28" t="s">
        <v>38</v>
      </c>
      <c r="C232" s="28">
        <v>1189833</v>
      </c>
      <c r="D232" s="29">
        <v>44242</v>
      </c>
      <c r="E232" s="28" t="s">
        <v>35</v>
      </c>
      <c r="F232" s="28" t="s">
        <v>36</v>
      </c>
      <c r="G232" s="28" t="s">
        <v>39</v>
      </c>
      <c r="H232" s="28" t="s">
        <v>28</v>
      </c>
      <c r="I232" s="30">
        <v>0.5</v>
      </c>
      <c r="J232" s="31">
        <v>4500</v>
      </c>
      <c r="K232" s="32">
        <f t="shared" si="0"/>
        <v>2250</v>
      </c>
      <c r="L232" s="32">
        <f t="shared" si="1"/>
        <v>1237.5</v>
      </c>
      <c r="M232" s="33">
        <v>0.55000000000000004</v>
      </c>
      <c r="O232" s="23"/>
    </row>
    <row r="233" spans="1:15" ht="15.75" customHeight="1" x14ac:dyDescent="0.3">
      <c r="A233" s="23"/>
      <c r="B233" s="28" t="s">
        <v>38</v>
      </c>
      <c r="C233" s="28">
        <v>1189833</v>
      </c>
      <c r="D233" s="29">
        <v>44242</v>
      </c>
      <c r="E233" s="28" t="s">
        <v>35</v>
      </c>
      <c r="F233" s="28" t="s">
        <v>36</v>
      </c>
      <c r="G233" s="28" t="s">
        <v>39</v>
      </c>
      <c r="H233" s="28" t="s">
        <v>29</v>
      </c>
      <c r="I233" s="30">
        <v>0.45</v>
      </c>
      <c r="J233" s="31">
        <v>6500</v>
      </c>
      <c r="K233" s="32">
        <f t="shared" si="0"/>
        <v>2925</v>
      </c>
      <c r="L233" s="32">
        <f t="shared" si="1"/>
        <v>585</v>
      </c>
      <c r="M233" s="33">
        <v>0.2</v>
      </c>
      <c r="O233" s="23"/>
    </row>
    <row r="234" spans="1:15" ht="15.75" customHeight="1" x14ac:dyDescent="0.3">
      <c r="A234" s="23"/>
      <c r="B234" s="28" t="s">
        <v>38</v>
      </c>
      <c r="C234" s="28">
        <v>1189833</v>
      </c>
      <c r="D234" s="29">
        <v>44269</v>
      </c>
      <c r="E234" s="28" t="s">
        <v>35</v>
      </c>
      <c r="F234" s="28" t="s">
        <v>36</v>
      </c>
      <c r="G234" s="28" t="s">
        <v>39</v>
      </c>
      <c r="H234" s="28" t="s">
        <v>24</v>
      </c>
      <c r="I234" s="30">
        <v>0.35</v>
      </c>
      <c r="J234" s="31">
        <v>8000</v>
      </c>
      <c r="K234" s="32">
        <f t="shared" si="0"/>
        <v>2800</v>
      </c>
      <c r="L234" s="32">
        <f t="shared" si="1"/>
        <v>1120</v>
      </c>
      <c r="M234" s="33">
        <v>0.4</v>
      </c>
      <c r="O234" s="23"/>
    </row>
    <row r="235" spans="1:15" ht="15.75" customHeight="1" x14ac:dyDescent="0.3">
      <c r="A235" s="23"/>
      <c r="B235" s="28" t="s">
        <v>38</v>
      </c>
      <c r="C235" s="28">
        <v>1189833</v>
      </c>
      <c r="D235" s="29">
        <v>44269</v>
      </c>
      <c r="E235" s="28" t="s">
        <v>35</v>
      </c>
      <c r="F235" s="28" t="s">
        <v>36</v>
      </c>
      <c r="G235" s="28" t="s">
        <v>39</v>
      </c>
      <c r="H235" s="28" t="s">
        <v>25</v>
      </c>
      <c r="I235" s="30">
        <v>0.45</v>
      </c>
      <c r="J235" s="31">
        <v>6500</v>
      </c>
      <c r="K235" s="32">
        <f t="shared" si="0"/>
        <v>2925</v>
      </c>
      <c r="L235" s="32">
        <f t="shared" si="1"/>
        <v>731.25</v>
      </c>
      <c r="M235" s="33">
        <v>0.25</v>
      </c>
      <c r="O235" s="23"/>
    </row>
    <row r="236" spans="1:15" ht="15.75" customHeight="1" x14ac:dyDescent="0.3">
      <c r="A236" s="23"/>
      <c r="B236" s="28" t="s">
        <v>38</v>
      </c>
      <c r="C236" s="28">
        <v>1189833</v>
      </c>
      <c r="D236" s="29">
        <v>44269</v>
      </c>
      <c r="E236" s="28" t="s">
        <v>35</v>
      </c>
      <c r="F236" s="28" t="s">
        <v>36</v>
      </c>
      <c r="G236" s="28" t="s">
        <v>39</v>
      </c>
      <c r="H236" s="28" t="s">
        <v>26</v>
      </c>
      <c r="I236" s="30">
        <v>0.45</v>
      </c>
      <c r="J236" s="31">
        <v>6500</v>
      </c>
      <c r="K236" s="32">
        <f t="shared" si="0"/>
        <v>2925</v>
      </c>
      <c r="L236" s="32">
        <f t="shared" si="1"/>
        <v>1170</v>
      </c>
      <c r="M236" s="33">
        <v>0.4</v>
      </c>
      <c r="O236" s="23"/>
    </row>
    <row r="237" spans="1:15" ht="15.75" customHeight="1" x14ac:dyDescent="0.3">
      <c r="A237" s="23"/>
      <c r="B237" s="28" t="s">
        <v>38</v>
      </c>
      <c r="C237" s="28">
        <v>1189833</v>
      </c>
      <c r="D237" s="29">
        <v>44269</v>
      </c>
      <c r="E237" s="28" t="s">
        <v>35</v>
      </c>
      <c r="F237" s="28" t="s">
        <v>36</v>
      </c>
      <c r="G237" s="28" t="s">
        <v>39</v>
      </c>
      <c r="H237" s="28" t="s">
        <v>27</v>
      </c>
      <c r="I237" s="30">
        <v>0.45</v>
      </c>
      <c r="J237" s="31">
        <v>5500</v>
      </c>
      <c r="K237" s="32">
        <f t="shared" si="0"/>
        <v>2475</v>
      </c>
      <c r="L237" s="32">
        <f t="shared" si="1"/>
        <v>866.25</v>
      </c>
      <c r="M237" s="33">
        <v>0.35</v>
      </c>
      <c r="O237" s="23"/>
    </row>
    <row r="238" spans="1:15" ht="15.75" customHeight="1" x14ac:dyDescent="0.3">
      <c r="A238" s="23"/>
      <c r="B238" s="28" t="s">
        <v>38</v>
      </c>
      <c r="C238" s="28">
        <v>1189833</v>
      </c>
      <c r="D238" s="29">
        <v>44269</v>
      </c>
      <c r="E238" s="28" t="s">
        <v>35</v>
      </c>
      <c r="F238" s="28" t="s">
        <v>36</v>
      </c>
      <c r="G238" s="28" t="s">
        <v>39</v>
      </c>
      <c r="H238" s="28" t="s">
        <v>28</v>
      </c>
      <c r="I238" s="30">
        <v>0.5</v>
      </c>
      <c r="J238" s="31">
        <v>4250</v>
      </c>
      <c r="K238" s="32">
        <f t="shared" si="0"/>
        <v>2125</v>
      </c>
      <c r="L238" s="32">
        <f t="shared" si="1"/>
        <v>1168.75</v>
      </c>
      <c r="M238" s="33">
        <v>0.55000000000000004</v>
      </c>
      <c r="O238" s="23"/>
    </row>
    <row r="239" spans="1:15" ht="15.75" customHeight="1" x14ac:dyDescent="0.3">
      <c r="A239" s="23"/>
      <c r="B239" s="28" t="s">
        <v>38</v>
      </c>
      <c r="C239" s="28">
        <v>1189833</v>
      </c>
      <c r="D239" s="29">
        <v>44269</v>
      </c>
      <c r="E239" s="28" t="s">
        <v>35</v>
      </c>
      <c r="F239" s="28" t="s">
        <v>36</v>
      </c>
      <c r="G239" s="28" t="s">
        <v>39</v>
      </c>
      <c r="H239" s="28" t="s">
        <v>29</v>
      </c>
      <c r="I239" s="30">
        <v>0.45</v>
      </c>
      <c r="J239" s="31">
        <v>6250</v>
      </c>
      <c r="K239" s="32">
        <f t="shared" si="0"/>
        <v>2812.5</v>
      </c>
      <c r="L239" s="32">
        <f t="shared" si="1"/>
        <v>562.5</v>
      </c>
      <c r="M239" s="33">
        <v>0.2</v>
      </c>
      <c r="O239" s="23"/>
    </row>
    <row r="240" spans="1:15" ht="15.75" customHeight="1" x14ac:dyDescent="0.3">
      <c r="A240" s="23"/>
      <c r="B240" s="28" t="s">
        <v>38</v>
      </c>
      <c r="C240" s="28">
        <v>1189833</v>
      </c>
      <c r="D240" s="29">
        <v>44301</v>
      </c>
      <c r="E240" s="28" t="s">
        <v>35</v>
      </c>
      <c r="F240" s="28" t="s">
        <v>36</v>
      </c>
      <c r="G240" s="28" t="s">
        <v>39</v>
      </c>
      <c r="H240" s="28" t="s">
        <v>24</v>
      </c>
      <c r="I240" s="30">
        <v>0.45</v>
      </c>
      <c r="J240" s="31">
        <v>8000</v>
      </c>
      <c r="K240" s="32">
        <f t="shared" si="0"/>
        <v>3600</v>
      </c>
      <c r="L240" s="32">
        <f t="shared" si="1"/>
        <v>1440</v>
      </c>
      <c r="M240" s="33">
        <v>0.4</v>
      </c>
      <c r="O240" s="23"/>
    </row>
    <row r="241" spans="1:15" ht="15.75" customHeight="1" x14ac:dyDescent="0.3">
      <c r="A241" s="23"/>
      <c r="B241" s="28" t="s">
        <v>38</v>
      </c>
      <c r="C241" s="28">
        <v>1189833</v>
      </c>
      <c r="D241" s="29">
        <v>44301</v>
      </c>
      <c r="E241" s="28" t="s">
        <v>35</v>
      </c>
      <c r="F241" s="28" t="s">
        <v>36</v>
      </c>
      <c r="G241" s="28" t="s">
        <v>39</v>
      </c>
      <c r="H241" s="28" t="s">
        <v>25</v>
      </c>
      <c r="I241" s="30">
        <v>0.5</v>
      </c>
      <c r="J241" s="31">
        <v>6000</v>
      </c>
      <c r="K241" s="32">
        <f t="shared" si="0"/>
        <v>3000</v>
      </c>
      <c r="L241" s="32">
        <f t="shared" si="1"/>
        <v>750</v>
      </c>
      <c r="M241" s="33">
        <v>0.25</v>
      </c>
      <c r="O241" s="23"/>
    </row>
    <row r="242" spans="1:15" ht="15.75" customHeight="1" x14ac:dyDescent="0.3">
      <c r="A242" s="23"/>
      <c r="B242" s="28" t="s">
        <v>38</v>
      </c>
      <c r="C242" s="28">
        <v>1189833</v>
      </c>
      <c r="D242" s="29">
        <v>44301</v>
      </c>
      <c r="E242" s="28" t="s">
        <v>35</v>
      </c>
      <c r="F242" s="28" t="s">
        <v>36</v>
      </c>
      <c r="G242" s="28" t="s">
        <v>39</v>
      </c>
      <c r="H242" s="28" t="s">
        <v>26</v>
      </c>
      <c r="I242" s="30">
        <v>0.5</v>
      </c>
      <c r="J242" s="31">
        <v>6250</v>
      </c>
      <c r="K242" s="32">
        <f t="shared" si="0"/>
        <v>3125</v>
      </c>
      <c r="L242" s="32">
        <f t="shared" si="1"/>
        <v>1250</v>
      </c>
      <c r="M242" s="33">
        <v>0.4</v>
      </c>
      <c r="O242" s="23"/>
    </row>
    <row r="243" spans="1:15" ht="15.75" customHeight="1" x14ac:dyDescent="0.3">
      <c r="A243" s="23"/>
      <c r="B243" s="28" t="s">
        <v>38</v>
      </c>
      <c r="C243" s="28">
        <v>1189833</v>
      </c>
      <c r="D243" s="29">
        <v>44301</v>
      </c>
      <c r="E243" s="28" t="s">
        <v>35</v>
      </c>
      <c r="F243" s="28" t="s">
        <v>36</v>
      </c>
      <c r="G243" s="28" t="s">
        <v>39</v>
      </c>
      <c r="H243" s="28" t="s">
        <v>27</v>
      </c>
      <c r="I243" s="30">
        <v>0.45</v>
      </c>
      <c r="J243" s="31">
        <v>5250</v>
      </c>
      <c r="K243" s="32">
        <f t="shared" si="0"/>
        <v>2362.5</v>
      </c>
      <c r="L243" s="32">
        <f t="shared" si="1"/>
        <v>826.875</v>
      </c>
      <c r="M243" s="33">
        <v>0.35</v>
      </c>
      <c r="O243" s="23"/>
    </row>
    <row r="244" spans="1:15" ht="15.75" customHeight="1" x14ac:dyDescent="0.3">
      <c r="A244" s="23"/>
      <c r="B244" s="28" t="s">
        <v>38</v>
      </c>
      <c r="C244" s="28">
        <v>1189833</v>
      </c>
      <c r="D244" s="29">
        <v>44301</v>
      </c>
      <c r="E244" s="28" t="s">
        <v>35</v>
      </c>
      <c r="F244" s="28" t="s">
        <v>36</v>
      </c>
      <c r="G244" s="28" t="s">
        <v>39</v>
      </c>
      <c r="H244" s="28" t="s">
        <v>28</v>
      </c>
      <c r="I244" s="30">
        <v>0.5</v>
      </c>
      <c r="J244" s="31">
        <v>4250</v>
      </c>
      <c r="K244" s="32">
        <f t="shared" si="0"/>
        <v>2125</v>
      </c>
      <c r="L244" s="32">
        <f t="shared" si="1"/>
        <v>1168.75</v>
      </c>
      <c r="M244" s="33">
        <v>0.55000000000000004</v>
      </c>
      <c r="O244" s="23"/>
    </row>
    <row r="245" spans="1:15" ht="15.75" customHeight="1" x14ac:dyDescent="0.3">
      <c r="A245" s="23"/>
      <c r="B245" s="28" t="s">
        <v>38</v>
      </c>
      <c r="C245" s="28">
        <v>1189833</v>
      </c>
      <c r="D245" s="29">
        <v>44301</v>
      </c>
      <c r="E245" s="28" t="s">
        <v>35</v>
      </c>
      <c r="F245" s="28" t="s">
        <v>36</v>
      </c>
      <c r="G245" s="28" t="s">
        <v>39</v>
      </c>
      <c r="H245" s="28" t="s">
        <v>29</v>
      </c>
      <c r="I245" s="30">
        <v>0.65</v>
      </c>
      <c r="J245" s="31">
        <v>6000</v>
      </c>
      <c r="K245" s="32">
        <f t="shared" si="0"/>
        <v>3900</v>
      </c>
      <c r="L245" s="32">
        <f t="shared" si="1"/>
        <v>780</v>
      </c>
      <c r="M245" s="33">
        <v>0.2</v>
      </c>
      <c r="O245" s="23"/>
    </row>
    <row r="246" spans="1:15" ht="15.75" customHeight="1" x14ac:dyDescent="0.3">
      <c r="A246" s="23"/>
      <c r="B246" s="28" t="s">
        <v>38</v>
      </c>
      <c r="C246" s="28">
        <v>1189833</v>
      </c>
      <c r="D246" s="29">
        <v>44332</v>
      </c>
      <c r="E246" s="28" t="s">
        <v>35</v>
      </c>
      <c r="F246" s="28" t="s">
        <v>36</v>
      </c>
      <c r="G246" s="28" t="s">
        <v>39</v>
      </c>
      <c r="H246" s="28" t="s">
        <v>24</v>
      </c>
      <c r="I246" s="30">
        <v>0.45</v>
      </c>
      <c r="J246" s="31">
        <v>8000</v>
      </c>
      <c r="K246" s="32">
        <f t="shared" si="0"/>
        <v>3600</v>
      </c>
      <c r="L246" s="32">
        <f t="shared" si="1"/>
        <v>1440</v>
      </c>
      <c r="M246" s="33">
        <v>0.4</v>
      </c>
      <c r="O246" s="23"/>
    </row>
    <row r="247" spans="1:15" ht="15.75" customHeight="1" x14ac:dyDescent="0.3">
      <c r="A247" s="23"/>
      <c r="B247" s="28" t="s">
        <v>38</v>
      </c>
      <c r="C247" s="28">
        <v>1189833</v>
      </c>
      <c r="D247" s="29">
        <v>44332</v>
      </c>
      <c r="E247" s="28" t="s">
        <v>35</v>
      </c>
      <c r="F247" s="28" t="s">
        <v>36</v>
      </c>
      <c r="G247" s="28" t="s">
        <v>39</v>
      </c>
      <c r="H247" s="28" t="s">
        <v>25</v>
      </c>
      <c r="I247" s="30">
        <v>0.5</v>
      </c>
      <c r="J247" s="31">
        <v>6500</v>
      </c>
      <c r="K247" s="32">
        <f t="shared" si="0"/>
        <v>3250</v>
      </c>
      <c r="L247" s="32">
        <f t="shared" si="1"/>
        <v>812.5</v>
      </c>
      <c r="M247" s="33">
        <v>0.25</v>
      </c>
      <c r="O247" s="23"/>
    </row>
    <row r="248" spans="1:15" ht="15.75" customHeight="1" x14ac:dyDescent="0.3">
      <c r="A248" s="23"/>
      <c r="B248" s="28" t="s">
        <v>38</v>
      </c>
      <c r="C248" s="28">
        <v>1189833</v>
      </c>
      <c r="D248" s="29">
        <v>44332</v>
      </c>
      <c r="E248" s="28" t="s">
        <v>35</v>
      </c>
      <c r="F248" s="28" t="s">
        <v>36</v>
      </c>
      <c r="G248" s="28" t="s">
        <v>39</v>
      </c>
      <c r="H248" s="28" t="s">
        <v>26</v>
      </c>
      <c r="I248" s="30">
        <v>0.5</v>
      </c>
      <c r="J248" s="31">
        <v>6500</v>
      </c>
      <c r="K248" s="32">
        <f t="shared" si="0"/>
        <v>3250</v>
      </c>
      <c r="L248" s="32">
        <f t="shared" si="1"/>
        <v>1300</v>
      </c>
      <c r="M248" s="33">
        <v>0.4</v>
      </c>
      <c r="O248" s="23"/>
    </row>
    <row r="249" spans="1:15" ht="15.75" customHeight="1" x14ac:dyDescent="0.3">
      <c r="A249" s="23"/>
      <c r="B249" s="28" t="s">
        <v>38</v>
      </c>
      <c r="C249" s="28">
        <v>1189833</v>
      </c>
      <c r="D249" s="29">
        <v>44332</v>
      </c>
      <c r="E249" s="28" t="s">
        <v>35</v>
      </c>
      <c r="F249" s="28" t="s">
        <v>36</v>
      </c>
      <c r="G249" s="28" t="s">
        <v>39</v>
      </c>
      <c r="H249" s="28" t="s">
        <v>27</v>
      </c>
      <c r="I249" s="30">
        <v>0.45</v>
      </c>
      <c r="J249" s="31">
        <v>5500</v>
      </c>
      <c r="K249" s="32">
        <f t="shared" si="0"/>
        <v>2475</v>
      </c>
      <c r="L249" s="32">
        <f t="shared" si="1"/>
        <v>866.25</v>
      </c>
      <c r="M249" s="33">
        <v>0.35</v>
      </c>
      <c r="O249" s="23"/>
    </row>
    <row r="250" spans="1:15" ht="15.75" customHeight="1" x14ac:dyDescent="0.3">
      <c r="A250" s="23"/>
      <c r="B250" s="28" t="s">
        <v>38</v>
      </c>
      <c r="C250" s="28">
        <v>1189833</v>
      </c>
      <c r="D250" s="29">
        <v>44332</v>
      </c>
      <c r="E250" s="28" t="s">
        <v>35</v>
      </c>
      <c r="F250" s="28" t="s">
        <v>36</v>
      </c>
      <c r="G250" s="28" t="s">
        <v>39</v>
      </c>
      <c r="H250" s="28" t="s">
        <v>28</v>
      </c>
      <c r="I250" s="30">
        <v>0.5</v>
      </c>
      <c r="J250" s="31">
        <v>4500</v>
      </c>
      <c r="K250" s="32">
        <f t="shared" si="0"/>
        <v>2250</v>
      </c>
      <c r="L250" s="32">
        <f t="shared" si="1"/>
        <v>1237.5</v>
      </c>
      <c r="M250" s="33">
        <v>0.55000000000000004</v>
      </c>
      <c r="O250" s="23"/>
    </row>
    <row r="251" spans="1:15" ht="15.75" customHeight="1" x14ac:dyDescent="0.3">
      <c r="A251" s="23"/>
      <c r="B251" s="28" t="s">
        <v>38</v>
      </c>
      <c r="C251" s="28">
        <v>1189833</v>
      </c>
      <c r="D251" s="29">
        <v>44332</v>
      </c>
      <c r="E251" s="28" t="s">
        <v>35</v>
      </c>
      <c r="F251" s="28" t="s">
        <v>36</v>
      </c>
      <c r="G251" s="28" t="s">
        <v>39</v>
      </c>
      <c r="H251" s="28" t="s">
        <v>29</v>
      </c>
      <c r="I251" s="30">
        <v>0.65</v>
      </c>
      <c r="J251" s="31">
        <v>6250</v>
      </c>
      <c r="K251" s="32">
        <f t="shared" si="0"/>
        <v>4062.5</v>
      </c>
      <c r="L251" s="32">
        <f t="shared" si="1"/>
        <v>812.5</v>
      </c>
      <c r="M251" s="33">
        <v>0.2</v>
      </c>
      <c r="O251" s="23"/>
    </row>
    <row r="252" spans="1:15" ht="15.75" customHeight="1" x14ac:dyDescent="0.3">
      <c r="A252" s="23"/>
      <c r="B252" s="28" t="s">
        <v>38</v>
      </c>
      <c r="C252" s="28">
        <v>1189833</v>
      </c>
      <c r="D252" s="29">
        <v>44362</v>
      </c>
      <c r="E252" s="28" t="s">
        <v>35</v>
      </c>
      <c r="F252" s="28" t="s">
        <v>36</v>
      </c>
      <c r="G252" s="28" t="s">
        <v>39</v>
      </c>
      <c r="H252" s="28" t="s">
        <v>24</v>
      </c>
      <c r="I252" s="30">
        <v>0.45</v>
      </c>
      <c r="J252" s="31">
        <v>9000</v>
      </c>
      <c r="K252" s="32">
        <f t="shared" si="0"/>
        <v>4050</v>
      </c>
      <c r="L252" s="32">
        <f t="shared" si="1"/>
        <v>1620</v>
      </c>
      <c r="M252" s="33">
        <v>0.4</v>
      </c>
      <c r="O252" s="23"/>
    </row>
    <row r="253" spans="1:15" ht="15.75" customHeight="1" x14ac:dyDescent="0.3">
      <c r="A253" s="23"/>
      <c r="B253" s="28" t="s">
        <v>38</v>
      </c>
      <c r="C253" s="28">
        <v>1189833</v>
      </c>
      <c r="D253" s="29">
        <v>44362</v>
      </c>
      <c r="E253" s="28" t="s">
        <v>35</v>
      </c>
      <c r="F253" s="28" t="s">
        <v>36</v>
      </c>
      <c r="G253" s="28" t="s">
        <v>39</v>
      </c>
      <c r="H253" s="28" t="s">
        <v>25</v>
      </c>
      <c r="I253" s="30">
        <v>0.5</v>
      </c>
      <c r="J253" s="31">
        <v>7500</v>
      </c>
      <c r="K253" s="32">
        <f t="shared" si="0"/>
        <v>3750</v>
      </c>
      <c r="L253" s="32">
        <f t="shared" si="1"/>
        <v>937.5</v>
      </c>
      <c r="M253" s="33">
        <v>0.25</v>
      </c>
      <c r="O253" s="23"/>
    </row>
    <row r="254" spans="1:15" ht="15.75" customHeight="1" x14ac:dyDescent="0.3">
      <c r="A254" s="23"/>
      <c r="B254" s="28" t="s">
        <v>38</v>
      </c>
      <c r="C254" s="28">
        <v>1189833</v>
      </c>
      <c r="D254" s="29">
        <v>44362</v>
      </c>
      <c r="E254" s="28" t="s">
        <v>35</v>
      </c>
      <c r="F254" s="28" t="s">
        <v>36</v>
      </c>
      <c r="G254" s="28" t="s">
        <v>39</v>
      </c>
      <c r="H254" s="28" t="s">
        <v>26</v>
      </c>
      <c r="I254" s="30">
        <v>0.5</v>
      </c>
      <c r="J254" s="31">
        <v>7500</v>
      </c>
      <c r="K254" s="32">
        <f t="shared" si="0"/>
        <v>3750</v>
      </c>
      <c r="L254" s="32">
        <f t="shared" si="1"/>
        <v>1500</v>
      </c>
      <c r="M254" s="33">
        <v>0.4</v>
      </c>
      <c r="O254" s="23"/>
    </row>
    <row r="255" spans="1:15" ht="15.75" customHeight="1" x14ac:dyDescent="0.3">
      <c r="A255" s="23"/>
      <c r="B255" s="28" t="s">
        <v>38</v>
      </c>
      <c r="C255" s="28">
        <v>1189833</v>
      </c>
      <c r="D255" s="29">
        <v>44362</v>
      </c>
      <c r="E255" s="28" t="s">
        <v>35</v>
      </c>
      <c r="F255" s="28" t="s">
        <v>36</v>
      </c>
      <c r="G255" s="28" t="s">
        <v>39</v>
      </c>
      <c r="H255" s="28" t="s">
        <v>27</v>
      </c>
      <c r="I255" s="30">
        <v>0.45</v>
      </c>
      <c r="J255" s="31">
        <v>6250</v>
      </c>
      <c r="K255" s="32">
        <f t="shared" si="0"/>
        <v>2812.5</v>
      </c>
      <c r="L255" s="32">
        <f t="shared" si="1"/>
        <v>984.37499999999989</v>
      </c>
      <c r="M255" s="33">
        <v>0.35</v>
      </c>
      <c r="O255" s="23"/>
    </row>
    <row r="256" spans="1:15" ht="15.75" customHeight="1" x14ac:dyDescent="0.3">
      <c r="A256" s="23"/>
      <c r="B256" s="28" t="s">
        <v>38</v>
      </c>
      <c r="C256" s="28">
        <v>1189833</v>
      </c>
      <c r="D256" s="29">
        <v>44362</v>
      </c>
      <c r="E256" s="28" t="s">
        <v>35</v>
      </c>
      <c r="F256" s="28" t="s">
        <v>36</v>
      </c>
      <c r="G256" s="28" t="s">
        <v>39</v>
      </c>
      <c r="H256" s="28" t="s">
        <v>28</v>
      </c>
      <c r="I256" s="30">
        <v>0.5</v>
      </c>
      <c r="J256" s="31">
        <v>5000</v>
      </c>
      <c r="K256" s="32">
        <f t="shared" si="0"/>
        <v>2500</v>
      </c>
      <c r="L256" s="32">
        <f t="shared" si="1"/>
        <v>1375</v>
      </c>
      <c r="M256" s="33">
        <v>0.55000000000000004</v>
      </c>
      <c r="O256" s="23"/>
    </row>
    <row r="257" spans="1:15" ht="15.75" customHeight="1" x14ac:dyDescent="0.3">
      <c r="A257" s="23"/>
      <c r="B257" s="28" t="s">
        <v>38</v>
      </c>
      <c r="C257" s="28">
        <v>1189833</v>
      </c>
      <c r="D257" s="29">
        <v>44362</v>
      </c>
      <c r="E257" s="28" t="s">
        <v>35</v>
      </c>
      <c r="F257" s="28" t="s">
        <v>36</v>
      </c>
      <c r="G257" s="28" t="s">
        <v>39</v>
      </c>
      <c r="H257" s="28" t="s">
        <v>29</v>
      </c>
      <c r="I257" s="30">
        <v>0.65</v>
      </c>
      <c r="J257" s="31">
        <v>8000</v>
      </c>
      <c r="K257" s="32">
        <f t="shared" si="0"/>
        <v>5200</v>
      </c>
      <c r="L257" s="32">
        <f t="shared" si="1"/>
        <v>1040</v>
      </c>
      <c r="M257" s="33">
        <v>0.2</v>
      </c>
      <c r="O257" s="23"/>
    </row>
    <row r="258" spans="1:15" ht="15.75" customHeight="1" x14ac:dyDescent="0.3">
      <c r="A258" s="23"/>
      <c r="B258" s="28" t="s">
        <v>38</v>
      </c>
      <c r="C258" s="28">
        <v>1189833</v>
      </c>
      <c r="D258" s="29">
        <v>44391</v>
      </c>
      <c r="E258" s="28" t="s">
        <v>35</v>
      </c>
      <c r="F258" s="28" t="s">
        <v>36</v>
      </c>
      <c r="G258" s="28" t="s">
        <v>39</v>
      </c>
      <c r="H258" s="28" t="s">
        <v>24</v>
      </c>
      <c r="I258" s="30">
        <v>0.45</v>
      </c>
      <c r="J258" s="31">
        <v>9500</v>
      </c>
      <c r="K258" s="32">
        <f t="shared" si="0"/>
        <v>4275</v>
      </c>
      <c r="L258" s="32">
        <f t="shared" si="1"/>
        <v>1710</v>
      </c>
      <c r="M258" s="33">
        <v>0.4</v>
      </c>
      <c r="O258" s="23"/>
    </row>
    <row r="259" spans="1:15" ht="15.75" customHeight="1" x14ac:dyDescent="0.3">
      <c r="A259" s="23"/>
      <c r="B259" s="28" t="s">
        <v>38</v>
      </c>
      <c r="C259" s="28">
        <v>1189833</v>
      </c>
      <c r="D259" s="29">
        <v>44391</v>
      </c>
      <c r="E259" s="28" t="s">
        <v>35</v>
      </c>
      <c r="F259" s="28" t="s">
        <v>36</v>
      </c>
      <c r="G259" s="28" t="s">
        <v>39</v>
      </c>
      <c r="H259" s="28" t="s">
        <v>25</v>
      </c>
      <c r="I259" s="30">
        <v>0.5</v>
      </c>
      <c r="J259" s="31">
        <v>8000</v>
      </c>
      <c r="K259" s="32">
        <f t="shared" si="0"/>
        <v>4000</v>
      </c>
      <c r="L259" s="32">
        <f t="shared" si="1"/>
        <v>1000</v>
      </c>
      <c r="M259" s="33">
        <v>0.25</v>
      </c>
      <c r="O259" s="23"/>
    </row>
    <row r="260" spans="1:15" ht="15.75" customHeight="1" x14ac:dyDescent="0.3">
      <c r="A260" s="23"/>
      <c r="B260" s="28" t="s">
        <v>38</v>
      </c>
      <c r="C260" s="28">
        <v>1189833</v>
      </c>
      <c r="D260" s="29">
        <v>44391</v>
      </c>
      <c r="E260" s="28" t="s">
        <v>35</v>
      </c>
      <c r="F260" s="28" t="s">
        <v>36</v>
      </c>
      <c r="G260" s="28" t="s">
        <v>39</v>
      </c>
      <c r="H260" s="28" t="s">
        <v>26</v>
      </c>
      <c r="I260" s="30">
        <v>0.5</v>
      </c>
      <c r="J260" s="31">
        <v>7500</v>
      </c>
      <c r="K260" s="32">
        <f t="shared" si="0"/>
        <v>3750</v>
      </c>
      <c r="L260" s="32">
        <f t="shared" si="1"/>
        <v>1500</v>
      </c>
      <c r="M260" s="33">
        <v>0.4</v>
      </c>
      <c r="O260" s="23"/>
    </row>
    <row r="261" spans="1:15" ht="15.75" customHeight="1" x14ac:dyDescent="0.3">
      <c r="A261" s="23"/>
      <c r="B261" s="28" t="s">
        <v>38</v>
      </c>
      <c r="C261" s="28">
        <v>1189833</v>
      </c>
      <c r="D261" s="29">
        <v>44391</v>
      </c>
      <c r="E261" s="28" t="s">
        <v>35</v>
      </c>
      <c r="F261" s="28" t="s">
        <v>36</v>
      </c>
      <c r="G261" s="28" t="s">
        <v>39</v>
      </c>
      <c r="H261" s="28" t="s">
        <v>27</v>
      </c>
      <c r="I261" s="30">
        <v>0.45</v>
      </c>
      <c r="J261" s="31">
        <v>6500</v>
      </c>
      <c r="K261" s="32">
        <f t="shared" ref="K261:K515" si="2">I261*J261</f>
        <v>2925</v>
      </c>
      <c r="L261" s="32">
        <f t="shared" ref="L261:L515" si="3">K261*M261</f>
        <v>1023.7499999999999</v>
      </c>
      <c r="M261" s="33">
        <v>0.35</v>
      </c>
      <c r="O261" s="23"/>
    </row>
    <row r="262" spans="1:15" ht="15.75" customHeight="1" x14ac:dyDescent="0.3">
      <c r="A262" s="23"/>
      <c r="B262" s="28" t="s">
        <v>38</v>
      </c>
      <c r="C262" s="28">
        <v>1189833</v>
      </c>
      <c r="D262" s="29">
        <v>44391</v>
      </c>
      <c r="E262" s="28" t="s">
        <v>35</v>
      </c>
      <c r="F262" s="28" t="s">
        <v>36</v>
      </c>
      <c r="G262" s="28" t="s">
        <v>39</v>
      </c>
      <c r="H262" s="28" t="s">
        <v>28</v>
      </c>
      <c r="I262" s="30">
        <v>0.5</v>
      </c>
      <c r="J262" s="31">
        <v>7000</v>
      </c>
      <c r="K262" s="32">
        <f t="shared" si="2"/>
        <v>3500</v>
      </c>
      <c r="L262" s="32">
        <f t="shared" si="3"/>
        <v>1925.0000000000002</v>
      </c>
      <c r="M262" s="33">
        <v>0.55000000000000004</v>
      </c>
      <c r="O262" s="23"/>
    </row>
    <row r="263" spans="1:15" ht="15.75" customHeight="1" x14ac:dyDescent="0.3">
      <c r="A263" s="23"/>
      <c r="B263" s="28" t="s">
        <v>38</v>
      </c>
      <c r="C263" s="28">
        <v>1189833</v>
      </c>
      <c r="D263" s="29">
        <v>44391</v>
      </c>
      <c r="E263" s="28" t="s">
        <v>35</v>
      </c>
      <c r="F263" s="28" t="s">
        <v>36</v>
      </c>
      <c r="G263" s="28" t="s">
        <v>39</v>
      </c>
      <c r="H263" s="28" t="s">
        <v>29</v>
      </c>
      <c r="I263" s="30">
        <v>0.65</v>
      </c>
      <c r="J263" s="31">
        <v>7000</v>
      </c>
      <c r="K263" s="32">
        <f t="shared" si="2"/>
        <v>4550</v>
      </c>
      <c r="L263" s="32">
        <f t="shared" si="3"/>
        <v>910</v>
      </c>
      <c r="M263" s="33">
        <v>0.2</v>
      </c>
      <c r="O263" s="23"/>
    </row>
    <row r="264" spans="1:15" ht="15.75" customHeight="1" x14ac:dyDescent="0.3">
      <c r="A264" s="23"/>
      <c r="B264" s="28" t="s">
        <v>38</v>
      </c>
      <c r="C264" s="28">
        <v>1189833</v>
      </c>
      <c r="D264" s="29">
        <v>44423</v>
      </c>
      <c r="E264" s="28" t="s">
        <v>35</v>
      </c>
      <c r="F264" s="28" t="s">
        <v>36</v>
      </c>
      <c r="G264" s="28" t="s">
        <v>39</v>
      </c>
      <c r="H264" s="28" t="s">
        <v>24</v>
      </c>
      <c r="I264" s="30">
        <v>0.5</v>
      </c>
      <c r="J264" s="31">
        <v>9000</v>
      </c>
      <c r="K264" s="32">
        <f t="shared" si="2"/>
        <v>4500</v>
      </c>
      <c r="L264" s="32">
        <f t="shared" si="3"/>
        <v>1800</v>
      </c>
      <c r="M264" s="33">
        <v>0.4</v>
      </c>
      <c r="O264" s="23"/>
    </row>
    <row r="265" spans="1:15" ht="15.75" customHeight="1" x14ac:dyDescent="0.3">
      <c r="A265" s="23"/>
      <c r="B265" s="28" t="s">
        <v>38</v>
      </c>
      <c r="C265" s="28">
        <v>1189833</v>
      </c>
      <c r="D265" s="29">
        <v>44423</v>
      </c>
      <c r="E265" s="28" t="s">
        <v>35</v>
      </c>
      <c r="F265" s="28" t="s">
        <v>36</v>
      </c>
      <c r="G265" s="28" t="s">
        <v>39</v>
      </c>
      <c r="H265" s="28" t="s">
        <v>25</v>
      </c>
      <c r="I265" s="30">
        <v>0.55000000000000004</v>
      </c>
      <c r="J265" s="31">
        <v>8500</v>
      </c>
      <c r="K265" s="32">
        <f t="shared" si="2"/>
        <v>4675</v>
      </c>
      <c r="L265" s="32">
        <f t="shared" si="3"/>
        <v>1168.75</v>
      </c>
      <c r="M265" s="33">
        <v>0.25</v>
      </c>
      <c r="O265" s="23"/>
    </row>
    <row r="266" spans="1:15" ht="15.75" customHeight="1" x14ac:dyDescent="0.3">
      <c r="A266" s="23"/>
      <c r="B266" s="28" t="s">
        <v>38</v>
      </c>
      <c r="C266" s="28">
        <v>1189833</v>
      </c>
      <c r="D266" s="29">
        <v>44423</v>
      </c>
      <c r="E266" s="28" t="s">
        <v>35</v>
      </c>
      <c r="F266" s="28" t="s">
        <v>36</v>
      </c>
      <c r="G266" s="28" t="s">
        <v>39</v>
      </c>
      <c r="H266" s="28" t="s">
        <v>26</v>
      </c>
      <c r="I266" s="30">
        <v>0.5</v>
      </c>
      <c r="J266" s="31">
        <v>7250</v>
      </c>
      <c r="K266" s="32">
        <f t="shared" si="2"/>
        <v>3625</v>
      </c>
      <c r="L266" s="32">
        <f t="shared" si="3"/>
        <v>1450</v>
      </c>
      <c r="M266" s="33">
        <v>0.4</v>
      </c>
      <c r="O266" s="23"/>
    </row>
    <row r="267" spans="1:15" ht="15.75" customHeight="1" x14ac:dyDescent="0.3">
      <c r="A267" s="23"/>
      <c r="B267" s="28" t="s">
        <v>38</v>
      </c>
      <c r="C267" s="28">
        <v>1189833</v>
      </c>
      <c r="D267" s="29">
        <v>44423</v>
      </c>
      <c r="E267" s="28" t="s">
        <v>35</v>
      </c>
      <c r="F267" s="28" t="s">
        <v>36</v>
      </c>
      <c r="G267" s="28" t="s">
        <v>39</v>
      </c>
      <c r="H267" s="28" t="s">
        <v>27</v>
      </c>
      <c r="I267" s="30">
        <v>0.5</v>
      </c>
      <c r="J267" s="31">
        <v>6750</v>
      </c>
      <c r="K267" s="32">
        <f t="shared" si="2"/>
        <v>3375</v>
      </c>
      <c r="L267" s="32">
        <f t="shared" si="3"/>
        <v>1181.25</v>
      </c>
      <c r="M267" s="33">
        <v>0.35</v>
      </c>
      <c r="O267" s="23"/>
    </row>
    <row r="268" spans="1:15" ht="15.75" customHeight="1" x14ac:dyDescent="0.3">
      <c r="A268" s="23"/>
      <c r="B268" s="28" t="s">
        <v>38</v>
      </c>
      <c r="C268" s="28">
        <v>1189833</v>
      </c>
      <c r="D268" s="29">
        <v>44423</v>
      </c>
      <c r="E268" s="28" t="s">
        <v>35</v>
      </c>
      <c r="F268" s="28" t="s">
        <v>36</v>
      </c>
      <c r="G268" s="28" t="s">
        <v>39</v>
      </c>
      <c r="H268" s="28" t="s">
        <v>28</v>
      </c>
      <c r="I268" s="30">
        <v>0.6</v>
      </c>
      <c r="J268" s="31">
        <v>6750</v>
      </c>
      <c r="K268" s="32">
        <f t="shared" si="2"/>
        <v>4050</v>
      </c>
      <c r="L268" s="32">
        <f t="shared" si="3"/>
        <v>2227.5</v>
      </c>
      <c r="M268" s="33">
        <v>0.55000000000000004</v>
      </c>
      <c r="O268" s="23"/>
    </row>
    <row r="269" spans="1:15" ht="15.75" customHeight="1" x14ac:dyDescent="0.3">
      <c r="A269" s="23"/>
      <c r="B269" s="28" t="s">
        <v>38</v>
      </c>
      <c r="C269" s="28">
        <v>1189833</v>
      </c>
      <c r="D269" s="29">
        <v>44423</v>
      </c>
      <c r="E269" s="28" t="s">
        <v>35</v>
      </c>
      <c r="F269" s="28" t="s">
        <v>36</v>
      </c>
      <c r="G269" s="28" t="s">
        <v>39</v>
      </c>
      <c r="H269" s="28" t="s">
        <v>29</v>
      </c>
      <c r="I269" s="30">
        <v>0.65</v>
      </c>
      <c r="J269" s="31">
        <v>6500</v>
      </c>
      <c r="K269" s="32">
        <f t="shared" si="2"/>
        <v>4225</v>
      </c>
      <c r="L269" s="32">
        <f t="shared" si="3"/>
        <v>845</v>
      </c>
      <c r="M269" s="33">
        <v>0.2</v>
      </c>
      <c r="O269" s="23"/>
    </row>
    <row r="270" spans="1:15" ht="15.75" customHeight="1" x14ac:dyDescent="0.3">
      <c r="A270" s="23"/>
      <c r="B270" s="28" t="s">
        <v>38</v>
      </c>
      <c r="C270" s="28">
        <v>1189833</v>
      </c>
      <c r="D270" s="29">
        <v>44455</v>
      </c>
      <c r="E270" s="28" t="s">
        <v>35</v>
      </c>
      <c r="F270" s="28" t="s">
        <v>36</v>
      </c>
      <c r="G270" s="28" t="s">
        <v>39</v>
      </c>
      <c r="H270" s="28" t="s">
        <v>24</v>
      </c>
      <c r="I270" s="30">
        <v>0.5</v>
      </c>
      <c r="J270" s="31">
        <v>8500</v>
      </c>
      <c r="K270" s="32">
        <f t="shared" si="2"/>
        <v>4250</v>
      </c>
      <c r="L270" s="32">
        <f t="shared" si="3"/>
        <v>1700</v>
      </c>
      <c r="M270" s="33">
        <v>0.4</v>
      </c>
      <c r="O270" s="23"/>
    </row>
    <row r="271" spans="1:15" ht="15.75" customHeight="1" x14ac:dyDescent="0.3">
      <c r="A271" s="23"/>
      <c r="B271" s="28" t="s">
        <v>38</v>
      </c>
      <c r="C271" s="28">
        <v>1189833</v>
      </c>
      <c r="D271" s="29">
        <v>44455</v>
      </c>
      <c r="E271" s="28" t="s">
        <v>35</v>
      </c>
      <c r="F271" s="28" t="s">
        <v>36</v>
      </c>
      <c r="G271" s="28" t="s">
        <v>39</v>
      </c>
      <c r="H271" s="28" t="s">
        <v>25</v>
      </c>
      <c r="I271" s="30">
        <v>0.55000000000000004</v>
      </c>
      <c r="J271" s="31">
        <v>8500</v>
      </c>
      <c r="K271" s="32">
        <f t="shared" si="2"/>
        <v>4675</v>
      </c>
      <c r="L271" s="32">
        <f t="shared" si="3"/>
        <v>1168.75</v>
      </c>
      <c r="M271" s="33">
        <v>0.25</v>
      </c>
      <c r="O271" s="23"/>
    </row>
    <row r="272" spans="1:15" ht="15.75" customHeight="1" x14ac:dyDescent="0.3">
      <c r="A272" s="23"/>
      <c r="B272" s="28" t="s">
        <v>38</v>
      </c>
      <c r="C272" s="28">
        <v>1189833</v>
      </c>
      <c r="D272" s="29">
        <v>44455</v>
      </c>
      <c r="E272" s="28" t="s">
        <v>35</v>
      </c>
      <c r="F272" s="28" t="s">
        <v>36</v>
      </c>
      <c r="G272" s="28" t="s">
        <v>39</v>
      </c>
      <c r="H272" s="28" t="s">
        <v>26</v>
      </c>
      <c r="I272" s="30">
        <v>0.5</v>
      </c>
      <c r="J272" s="31">
        <v>7000</v>
      </c>
      <c r="K272" s="32">
        <f t="shared" si="2"/>
        <v>3500</v>
      </c>
      <c r="L272" s="32">
        <f t="shared" si="3"/>
        <v>1400</v>
      </c>
      <c r="M272" s="33">
        <v>0.4</v>
      </c>
      <c r="O272" s="23"/>
    </row>
    <row r="273" spans="1:15" ht="15.75" customHeight="1" x14ac:dyDescent="0.3">
      <c r="A273" s="23"/>
      <c r="B273" s="28" t="s">
        <v>38</v>
      </c>
      <c r="C273" s="28">
        <v>1189833</v>
      </c>
      <c r="D273" s="29">
        <v>44455</v>
      </c>
      <c r="E273" s="28" t="s">
        <v>35</v>
      </c>
      <c r="F273" s="28" t="s">
        <v>36</v>
      </c>
      <c r="G273" s="28" t="s">
        <v>39</v>
      </c>
      <c r="H273" s="28" t="s">
        <v>27</v>
      </c>
      <c r="I273" s="30">
        <v>0.5</v>
      </c>
      <c r="J273" s="31">
        <v>6500</v>
      </c>
      <c r="K273" s="32">
        <f t="shared" si="2"/>
        <v>3250</v>
      </c>
      <c r="L273" s="32">
        <f t="shared" si="3"/>
        <v>1137.5</v>
      </c>
      <c r="M273" s="33">
        <v>0.35</v>
      </c>
      <c r="O273" s="23"/>
    </row>
    <row r="274" spans="1:15" ht="15.75" customHeight="1" x14ac:dyDescent="0.3">
      <c r="A274" s="23"/>
      <c r="B274" s="28" t="s">
        <v>38</v>
      </c>
      <c r="C274" s="28">
        <v>1189833</v>
      </c>
      <c r="D274" s="29">
        <v>44455</v>
      </c>
      <c r="E274" s="28" t="s">
        <v>35</v>
      </c>
      <c r="F274" s="28" t="s">
        <v>36</v>
      </c>
      <c r="G274" s="28" t="s">
        <v>39</v>
      </c>
      <c r="H274" s="28" t="s">
        <v>28</v>
      </c>
      <c r="I274" s="30">
        <v>0.6</v>
      </c>
      <c r="J274" s="31">
        <v>6500</v>
      </c>
      <c r="K274" s="32">
        <f t="shared" si="2"/>
        <v>3900</v>
      </c>
      <c r="L274" s="32">
        <f t="shared" si="3"/>
        <v>2145</v>
      </c>
      <c r="M274" s="33">
        <v>0.55000000000000004</v>
      </c>
      <c r="O274" s="23"/>
    </row>
    <row r="275" spans="1:15" ht="15.75" customHeight="1" x14ac:dyDescent="0.3">
      <c r="A275" s="23"/>
      <c r="B275" s="28" t="s">
        <v>38</v>
      </c>
      <c r="C275" s="28">
        <v>1189833</v>
      </c>
      <c r="D275" s="29">
        <v>44455</v>
      </c>
      <c r="E275" s="28" t="s">
        <v>35</v>
      </c>
      <c r="F275" s="28" t="s">
        <v>36</v>
      </c>
      <c r="G275" s="28" t="s">
        <v>39</v>
      </c>
      <c r="H275" s="28" t="s">
        <v>29</v>
      </c>
      <c r="I275" s="30">
        <v>0.65</v>
      </c>
      <c r="J275" s="31">
        <v>7000</v>
      </c>
      <c r="K275" s="32">
        <f t="shared" si="2"/>
        <v>4550</v>
      </c>
      <c r="L275" s="32">
        <f t="shared" si="3"/>
        <v>910</v>
      </c>
      <c r="M275" s="33">
        <v>0.2</v>
      </c>
      <c r="O275" s="23"/>
    </row>
    <row r="276" spans="1:15" ht="15.75" customHeight="1" x14ac:dyDescent="0.3">
      <c r="A276" s="23"/>
      <c r="B276" s="28" t="s">
        <v>38</v>
      </c>
      <c r="C276" s="28">
        <v>1189833</v>
      </c>
      <c r="D276" s="29">
        <v>44484</v>
      </c>
      <c r="E276" s="28" t="s">
        <v>35</v>
      </c>
      <c r="F276" s="28" t="s">
        <v>36</v>
      </c>
      <c r="G276" s="28" t="s">
        <v>39</v>
      </c>
      <c r="H276" s="28" t="s">
        <v>24</v>
      </c>
      <c r="I276" s="30">
        <v>0.5</v>
      </c>
      <c r="J276" s="31">
        <v>8000</v>
      </c>
      <c r="K276" s="32">
        <f t="shared" si="2"/>
        <v>4000</v>
      </c>
      <c r="L276" s="32">
        <f t="shared" si="3"/>
        <v>1600</v>
      </c>
      <c r="M276" s="33">
        <v>0.4</v>
      </c>
      <c r="O276" s="23"/>
    </row>
    <row r="277" spans="1:15" ht="15.75" customHeight="1" x14ac:dyDescent="0.3">
      <c r="A277" s="23"/>
      <c r="B277" s="28" t="s">
        <v>38</v>
      </c>
      <c r="C277" s="28">
        <v>1189833</v>
      </c>
      <c r="D277" s="29">
        <v>44484</v>
      </c>
      <c r="E277" s="28" t="s">
        <v>35</v>
      </c>
      <c r="F277" s="28" t="s">
        <v>36</v>
      </c>
      <c r="G277" s="28" t="s">
        <v>39</v>
      </c>
      <c r="H277" s="28" t="s">
        <v>25</v>
      </c>
      <c r="I277" s="30">
        <v>0.55000000000000004</v>
      </c>
      <c r="J277" s="31">
        <v>8000</v>
      </c>
      <c r="K277" s="32">
        <f t="shared" si="2"/>
        <v>4400</v>
      </c>
      <c r="L277" s="32">
        <f t="shared" si="3"/>
        <v>1100</v>
      </c>
      <c r="M277" s="33">
        <v>0.25</v>
      </c>
      <c r="O277" s="23"/>
    </row>
    <row r="278" spans="1:15" ht="15.75" customHeight="1" x14ac:dyDescent="0.3">
      <c r="A278" s="23"/>
      <c r="B278" s="28" t="s">
        <v>38</v>
      </c>
      <c r="C278" s="28">
        <v>1189833</v>
      </c>
      <c r="D278" s="29">
        <v>44484</v>
      </c>
      <c r="E278" s="28" t="s">
        <v>35</v>
      </c>
      <c r="F278" s="28" t="s">
        <v>36</v>
      </c>
      <c r="G278" s="28" t="s">
        <v>39</v>
      </c>
      <c r="H278" s="28" t="s">
        <v>26</v>
      </c>
      <c r="I278" s="30">
        <v>0.5</v>
      </c>
      <c r="J278" s="31">
        <v>6500</v>
      </c>
      <c r="K278" s="32">
        <f t="shared" si="2"/>
        <v>3250</v>
      </c>
      <c r="L278" s="32">
        <f t="shared" si="3"/>
        <v>1300</v>
      </c>
      <c r="M278" s="33">
        <v>0.4</v>
      </c>
      <c r="O278" s="23"/>
    </row>
    <row r="279" spans="1:15" ht="15.75" customHeight="1" x14ac:dyDescent="0.3">
      <c r="A279" s="23"/>
      <c r="B279" s="28" t="s">
        <v>38</v>
      </c>
      <c r="C279" s="28">
        <v>1189833</v>
      </c>
      <c r="D279" s="29">
        <v>44484</v>
      </c>
      <c r="E279" s="28" t="s">
        <v>35</v>
      </c>
      <c r="F279" s="28" t="s">
        <v>36</v>
      </c>
      <c r="G279" s="28" t="s">
        <v>39</v>
      </c>
      <c r="H279" s="28" t="s">
        <v>27</v>
      </c>
      <c r="I279" s="30">
        <v>0.5</v>
      </c>
      <c r="J279" s="31">
        <v>6250</v>
      </c>
      <c r="K279" s="32">
        <f t="shared" si="2"/>
        <v>3125</v>
      </c>
      <c r="L279" s="32">
        <f t="shared" si="3"/>
        <v>1093.75</v>
      </c>
      <c r="M279" s="33">
        <v>0.35</v>
      </c>
      <c r="O279" s="23"/>
    </row>
    <row r="280" spans="1:15" ht="15.75" customHeight="1" x14ac:dyDescent="0.3">
      <c r="A280" s="23"/>
      <c r="B280" s="28" t="s">
        <v>38</v>
      </c>
      <c r="C280" s="28">
        <v>1189833</v>
      </c>
      <c r="D280" s="29">
        <v>44484</v>
      </c>
      <c r="E280" s="28" t="s">
        <v>35</v>
      </c>
      <c r="F280" s="28" t="s">
        <v>36</v>
      </c>
      <c r="G280" s="28" t="s">
        <v>39</v>
      </c>
      <c r="H280" s="28" t="s">
        <v>28</v>
      </c>
      <c r="I280" s="30">
        <v>0.6</v>
      </c>
      <c r="J280" s="31">
        <v>6000</v>
      </c>
      <c r="K280" s="32">
        <f t="shared" si="2"/>
        <v>3600</v>
      </c>
      <c r="L280" s="32">
        <f t="shared" si="3"/>
        <v>1980.0000000000002</v>
      </c>
      <c r="M280" s="33">
        <v>0.55000000000000004</v>
      </c>
      <c r="O280" s="23"/>
    </row>
    <row r="281" spans="1:15" ht="15.75" customHeight="1" x14ac:dyDescent="0.3">
      <c r="A281" s="23"/>
      <c r="B281" s="28" t="s">
        <v>38</v>
      </c>
      <c r="C281" s="28">
        <v>1189833</v>
      </c>
      <c r="D281" s="29">
        <v>44484</v>
      </c>
      <c r="E281" s="28" t="s">
        <v>35</v>
      </c>
      <c r="F281" s="28" t="s">
        <v>36</v>
      </c>
      <c r="G281" s="28" t="s">
        <v>39</v>
      </c>
      <c r="H281" s="28" t="s">
        <v>29</v>
      </c>
      <c r="I281" s="30">
        <v>0.65</v>
      </c>
      <c r="J281" s="31">
        <v>6500</v>
      </c>
      <c r="K281" s="32">
        <f t="shared" si="2"/>
        <v>4225</v>
      </c>
      <c r="L281" s="32">
        <f t="shared" si="3"/>
        <v>845</v>
      </c>
      <c r="M281" s="33">
        <v>0.2</v>
      </c>
      <c r="O281" s="23"/>
    </row>
    <row r="282" spans="1:15" ht="15.75" customHeight="1" x14ac:dyDescent="0.3">
      <c r="A282" s="23"/>
      <c r="B282" s="28" t="s">
        <v>38</v>
      </c>
      <c r="C282" s="28">
        <v>1189833</v>
      </c>
      <c r="D282" s="29">
        <v>44515</v>
      </c>
      <c r="E282" s="28" t="s">
        <v>35</v>
      </c>
      <c r="F282" s="28" t="s">
        <v>36</v>
      </c>
      <c r="G282" s="28" t="s">
        <v>39</v>
      </c>
      <c r="H282" s="28" t="s">
        <v>24</v>
      </c>
      <c r="I282" s="30">
        <v>0.5</v>
      </c>
      <c r="J282" s="31">
        <v>8250</v>
      </c>
      <c r="K282" s="32">
        <f t="shared" si="2"/>
        <v>4125</v>
      </c>
      <c r="L282" s="32">
        <f t="shared" si="3"/>
        <v>1650</v>
      </c>
      <c r="M282" s="33">
        <v>0.4</v>
      </c>
      <c r="O282" s="23"/>
    </row>
    <row r="283" spans="1:15" ht="15.75" customHeight="1" x14ac:dyDescent="0.3">
      <c r="A283" s="23"/>
      <c r="B283" s="28" t="s">
        <v>38</v>
      </c>
      <c r="C283" s="28">
        <v>1189833</v>
      </c>
      <c r="D283" s="29">
        <v>44515</v>
      </c>
      <c r="E283" s="28" t="s">
        <v>35</v>
      </c>
      <c r="F283" s="28" t="s">
        <v>36</v>
      </c>
      <c r="G283" s="28" t="s">
        <v>39</v>
      </c>
      <c r="H283" s="28" t="s">
        <v>25</v>
      </c>
      <c r="I283" s="30">
        <v>0.55000000000000004</v>
      </c>
      <c r="J283" s="31">
        <v>8250</v>
      </c>
      <c r="K283" s="32">
        <f t="shared" si="2"/>
        <v>4537.5</v>
      </c>
      <c r="L283" s="32">
        <f t="shared" si="3"/>
        <v>1134.375</v>
      </c>
      <c r="M283" s="33">
        <v>0.25</v>
      </c>
      <c r="O283" s="23"/>
    </row>
    <row r="284" spans="1:15" ht="15.75" customHeight="1" x14ac:dyDescent="0.3">
      <c r="A284" s="23"/>
      <c r="B284" s="28" t="s">
        <v>38</v>
      </c>
      <c r="C284" s="28">
        <v>1189833</v>
      </c>
      <c r="D284" s="29">
        <v>44515</v>
      </c>
      <c r="E284" s="28" t="s">
        <v>35</v>
      </c>
      <c r="F284" s="28" t="s">
        <v>36</v>
      </c>
      <c r="G284" s="28" t="s">
        <v>39</v>
      </c>
      <c r="H284" s="28" t="s">
        <v>26</v>
      </c>
      <c r="I284" s="30">
        <v>0.5</v>
      </c>
      <c r="J284" s="31">
        <v>6750</v>
      </c>
      <c r="K284" s="32">
        <f t="shared" si="2"/>
        <v>3375</v>
      </c>
      <c r="L284" s="32">
        <f t="shared" si="3"/>
        <v>1350</v>
      </c>
      <c r="M284" s="33">
        <v>0.4</v>
      </c>
      <c r="O284" s="23"/>
    </row>
    <row r="285" spans="1:15" ht="15.75" customHeight="1" x14ac:dyDescent="0.3">
      <c r="A285" s="23"/>
      <c r="B285" s="28" t="s">
        <v>38</v>
      </c>
      <c r="C285" s="28">
        <v>1189833</v>
      </c>
      <c r="D285" s="29">
        <v>44515</v>
      </c>
      <c r="E285" s="28" t="s">
        <v>35</v>
      </c>
      <c r="F285" s="28" t="s">
        <v>36</v>
      </c>
      <c r="G285" s="28" t="s">
        <v>39</v>
      </c>
      <c r="H285" s="28" t="s">
        <v>27</v>
      </c>
      <c r="I285" s="30">
        <v>0.5</v>
      </c>
      <c r="J285" s="31">
        <v>6500</v>
      </c>
      <c r="K285" s="32">
        <f t="shared" si="2"/>
        <v>3250</v>
      </c>
      <c r="L285" s="32">
        <f t="shared" si="3"/>
        <v>1137.5</v>
      </c>
      <c r="M285" s="33">
        <v>0.35</v>
      </c>
      <c r="O285" s="23"/>
    </row>
    <row r="286" spans="1:15" ht="15.75" customHeight="1" x14ac:dyDescent="0.3">
      <c r="A286" s="23"/>
      <c r="B286" s="28" t="s">
        <v>38</v>
      </c>
      <c r="C286" s="28">
        <v>1189833</v>
      </c>
      <c r="D286" s="29">
        <v>44515</v>
      </c>
      <c r="E286" s="28" t="s">
        <v>35</v>
      </c>
      <c r="F286" s="28" t="s">
        <v>36</v>
      </c>
      <c r="G286" s="28" t="s">
        <v>39</v>
      </c>
      <c r="H286" s="28" t="s">
        <v>28</v>
      </c>
      <c r="I286" s="30">
        <v>0.6</v>
      </c>
      <c r="J286" s="31">
        <v>6000</v>
      </c>
      <c r="K286" s="32">
        <f t="shared" si="2"/>
        <v>3600</v>
      </c>
      <c r="L286" s="32">
        <f t="shared" si="3"/>
        <v>1980.0000000000002</v>
      </c>
      <c r="M286" s="33">
        <v>0.55000000000000004</v>
      </c>
      <c r="O286" s="23"/>
    </row>
    <row r="287" spans="1:15" ht="15.75" customHeight="1" x14ac:dyDescent="0.3">
      <c r="A287" s="23"/>
      <c r="B287" s="28" t="s">
        <v>38</v>
      </c>
      <c r="C287" s="28">
        <v>1189833</v>
      </c>
      <c r="D287" s="29">
        <v>44515</v>
      </c>
      <c r="E287" s="28" t="s">
        <v>35</v>
      </c>
      <c r="F287" s="28" t="s">
        <v>36</v>
      </c>
      <c r="G287" s="28" t="s">
        <v>39</v>
      </c>
      <c r="H287" s="28" t="s">
        <v>29</v>
      </c>
      <c r="I287" s="30">
        <v>0.65</v>
      </c>
      <c r="J287" s="31">
        <v>7000</v>
      </c>
      <c r="K287" s="32">
        <f t="shared" si="2"/>
        <v>4550</v>
      </c>
      <c r="L287" s="32">
        <f t="shared" si="3"/>
        <v>910</v>
      </c>
      <c r="M287" s="33">
        <v>0.2</v>
      </c>
      <c r="O287" s="23"/>
    </row>
    <row r="288" spans="1:15" ht="15.75" customHeight="1" x14ac:dyDescent="0.3">
      <c r="A288" s="23"/>
      <c r="B288" s="28" t="s">
        <v>38</v>
      </c>
      <c r="C288" s="28">
        <v>1189833</v>
      </c>
      <c r="D288" s="29">
        <v>44544</v>
      </c>
      <c r="E288" s="28" t="s">
        <v>35</v>
      </c>
      <c r="F288" s="28" t="s">
        <v>36</v>
      </c>
      <c r="G288" s="28" t="s">
        <v>39</v>
      </c>
      <c r="H288" s="28" t="s">
        <v>24</v>
      </c>
      <c r="I288" s="30">
        <v>0.5</v>
      </c>
      <c r="J288" s="31">
        <v>9000</v>
      </c>
      <c r="K288" s="32">
        <f t="shared" si="2"/>
        <v>4500</v>
      </c>
      <c r="L288" s="32">
        <f t="shared" si="3"/>
        <v>1800</v>
      </c>
      <c r="M288" s="33">
        <v>0.4</v>
      </c>
      <c r="O288" s="23"/>
    </row>
    <row r="289" spans="1:16" ht="15.75" customHeight="1" x14ac:dyDescent="0.3">
      <c r="A289" s="23"/>
      <c r="B289" s="28" t="s">
        <v>38</v>
      </c>
      <c r="C289" s="28">
        <v>1189833</v>
      </c>
      <c r="D289" s="29">
        <v>44544</v>
      </c>
      <c r="E289" s="28" t="s">
        <v>35</v>
      </c>
      <c r="F289" s="28" t="s">
        <v>36</v>
      </c>
      <c r="G289" s="28" t="s">
        <v>39</v>
      </c>
      <c r="H289" s="28" t="s">
        <v>25</v>
      </c>
      <c r="I289" s="30">
        <v>0.55000000000000004</v>
      </c>
      <c r="J289" s="31">
        <v>9000</v>
      </c>
      <c r="K289" s="32">
        <f t="shared" si="2"/>
        <v>4950</v>
      </c>
      <c r="L289" s="32">
        <f t="shared" si="3"/>
        <v>1237.5</v>
      </c>
      <c r="M289" s="33">
        <v>0.25</v>
      </c>
      <c r="O289" s="23"/>
    </row>
    <row r="290" spans="1:16" ht="15.75" customHeight="1" x14ac:dyDescent="0.3">
      <c r="A290" s="23"/>
      <c r="B290" s="28" t="s">
        <v>38</v>
      </c>
      <c r="C290" s="28">
        <v>1189833</v>
      </c>
      <c r="D290" s="29">
        <v>44544</v>
      </c>
      <c r="E290" s="28" t="s">
        <v>35</v>
      </c>
      <c r="F290" s="28" t="s">
        <v>36</v>
      </c>
      <c r="G290" s="28" t="s">
        <v>39</v>
      </c>
      <c r="H290" s="28" t="s">
        <v>26</v>
      </c>
      <c r="I290" s="30">
        <v>0.5</v>
      </c>
      <c r="J290" s="31">
        <v>7000</v>
      </c>
      <c r="K290" s="32">
        <f t="shared" si="2"/>
        <v>3500</v>
      </c>
      <c r="L290" s="32">
        <f t="shared" si="3"/>
        <v>1400</v>
      </c>
      <c r="M290" s="33">
        <v>0.4</v>
      </c>
      <c r="O290" s="23"/>
    </row>
    <row r="291" spans="1:16" ht="15.75" customHeight="1" x14ac:dyDescent="0.3">
      <c r="A291" s="23"/>
      <c r="B291" s="28" t="s">
        <v>38</v>
      </c>
      <c r="C291" s="28">
        <v>1189833</v>
      </c>
      <c r="D291" s="29">
        <v>44544</v>
      </c>
      <c r="E291" s="28" t="s">
        <v>35</v>
      </c>
      <c r="F291" s="28" t="s">
        <v>36</v>
      </c>
      <c r="G291" s="28" t="s">
        <v>39</v>
      </c>
      <c r="H291" s="28" t="s">
        <v>27</v>
      </c>
      <c r="I291" s="30">
        <v>0.5</v>
      </c>
      <c r="J291" s="31">
        <v>7000</v>
      </c>
      <c r="K291" s="32">
        <f t="shared" si="2"/>
        <v>3500</v>
      </c>
      <c r="L291" s="32">
        <f t="shared" si="3"/>
        <v>1225</v>
      </c>
      <c r="M291" s="33">
        <v>0.35</v>
      </c>
      <c r="O291" s="23"/>
    </row>
    <row r="292" spans="1:16" ht="15.75" customHeight="1" x14ac:dyDescent="0.3">
      <c r="A292" s="23"/>
      <c r="B292" s="28" t="s">
        <v>38</v>
      </c>
      <c r="C292" s="28">
        <v>1189833</v>
      </c>
      <c r="D292" s="29">
        <v>44544</v>
      </c>
      <c r="E292" s="28" t="s">
        <v>35</v>
      </c>
      <c r="F292" s="28" t="s">
        <v>36</v>
      </c>
      <c r="G292" s="28" t="s">
        <v>39</v>
      </c>
      <c r="H292" s="28" t="s">
        <v>28</v>
      </c>
      <c r="I292" s="30">
        <v>0.6</v>
      </c>
      <c r="J292" s="31">
        <v>6250</v>
      </c>
      <c r="K292" s="32">
        <f t="shared" si="2"/>
        <v>3750</v>
      </c>
      <c r="L292" s="32">
        <f t="shared" si="3"/>
        <v>2062.5</v>
      </c>
      <c r="M292" s="33">
        <v>0.55000000000000004</v>
      </c>
      <c r="O292" s="23"/>
    </row>
    <row r="293" spans="1:16" ht="15.75" customHeight="1" x14ac:dyDescent="0.3">
      <c r="A293" s="23"/>
      <c r="B293" s="28" t="s">
        <v>38</v>
      </c>
      <c r="C293" s="28">
        <v>1189833</v>
      </c>
      <c r="D293" s="29">
        <v>44544</v>
      </c>
      <c r="E293" s="28" t="s">
        <v>35</v>
      </c>
      <c r="F293" s="28" t="s">
        <v>36</v>
      </c>
      <c r="G293" s="28" t="s">
        <v>39</v>
      </c>
      <c r="H293" s="28" t="s">
        <v>29</v>
      </c>
      <c r="I293" s="30">
        <v>0.65</v>
      </c>
      <c r="J293" s="31">
        <v>7250</v>
      </c>
      <c r="K293" s="32">
        <f t="shared" si="2"/>
        <v>4712.5</v>
      </c>
      <c r="L293" s="32">
        <f t="shared" si="3"/>
        <v>942.5</v>
      </c>
      <c r="M293" s="33">
        <v>0.2</v>
      </c>
      <c r="O293" s="23"/>
    </row>
    <row r="294" spans="1:16" ht="15.75" customHeight="1" x14ac:dyDescent="0.3">
      <c r="A294" s="23"/>
      <c r="B294" s="28" t="s">
        <v>21</v>
      </c>
      <c r="C294" s="28">
        <v>1185732</v>
      </c>
      <c r="D294" s="29">
        <v>44211</v>
      </c>
      <c r="E294" s="28" t="s">
        <v>40</v>
      </c>
      <c r="F294" s="28" t="s">
        <v>41</v>
      </c>
      <c r="G294" s="28" t="s">
        <v>42</v>
      </c>
      <c r="H294" s="28" t="s">
        <v>24</v>
      </c>
      <c r="I294" s="30">
        <v>0.45</v>
      </c>
      <c r="J294" s="31">
        <v>4750</v>
      </c>
      <c r="K294" s="32">
        <f t="shared" si="2"/>
        <v>2137.5</v>
      </c>
      <c r="L294" s="32">
        <f t="shared" si="3"/>
        <v>855</v>
      </c>
      <c r="M294" s="33">
        <v>0.4</v>
      </c>
      <c r="O294" s="35"/>
      <c r="P294" s="34"/>
    </row>
    <row r="295" spans="1:16" ht="15.75" customHeight="1" x14ac:dyDescent="0.3">
      <c r="A295" s="23"/>
      <c r="B295" s="28" t="s">
        <v>21</v>
      </c>
      <c r="C295" s="28">
        <v>1185732</v>
      </c>
      <c r="D295" s="29">
        <v>44211</v>
      </c>
      <c r="E295" s="28" t="s">
        <v>40</v>
      </c>
      <c r="F295" s="28" t="s">
        <v>41</v>
      </c>
      <c r="G295" s="28" t="s">
        <v>42</v>
      </c>
      <c r="H295" s="28" t="s">
        <v>25</v>
      </c>
      <c r="I295" s="30">
        <v>0.45</v>
      </c>
      <c r="J295" s="31">
        <v>2750</v>
      </c>
      <c r="K295" s="32">
        <f t="shared" si="2"/>
        <v>1237.5</v>
      </c>
      <c r="L295" s="32">
        <f t="shared" si="3"/>
        <v>433.125</v>
      </c>
      <c r="M295" s="33">
        <v>0.35</v>
      </c>
      <c r="O295" s="35"/>
      <c r="P295" s="34"/>
    </row>
    <row r="296" spans="1:16" ht="15.75" customHeight="1" x14ac:dyDescent="0.3">
      <c r="A296" s="23"/>
      <c r="B296" s="28" t="s">
        <v>21</v>
      </c>
      <c r="C296" s="28">
        <v>1185732</v>
      </c>
      <c r="D296" s="29">
        <v>44211</v>
      </c>
      <c r="E296" s="28" t="s">
        <v>40</v>
      </c>
      <c r="F296" s="28" t="s">
        <v>41</v>
      </c>
      <c r="G296" s="28" t="s">
        <v>42</v>
      </c>
      <c r="H296" s="28" t="s">
        <v>26</v>
      </c>
      <c r="I296" s="30">
        <v>0.35000000000000003</v>
      </c>
      <c r="J296" s="31">
        <v>2750</v>
      </c>
      <c r="K296" s="32">
        <f t="shared" si="2"/>
        <v>962.50000000000011</v>
      </c>
      <c r="L296" s="32">
        <f t="shared" si="3"/>
        <v>336.875</v>
      </c>
      <c r="M296" s="33">
        <v>0.35</v>
      </c>
      <c r="O296" s="35"/>
      <c r="P296" s="34"/>
    </row>
    <row r="297" spans="1:16" ht="15.75" customHeight="1" x14ac:dyDescent="0.3">
      <c r="A297" s="23"/>
      <c r="B297" s="28" t="s">
        <v>21</v>
      </c>
      <c r="C297" s="28">
        <v>1185732</v>
      </c>
      <c r="D297" s="29">
        <v>44211</v>
      </c>
      <c r="E297" s="28" t="s">
        <v>40</v>
      </c>
      <c r="F297" s="28" t="s">
        <v>41</v>
      </c>
      <c r="G297" s="28" t="s">
        <v>42</v>
      </c>
      <c r="H297" s="28" t="s">
        <v>27</v>
      </c>
      <c r="I297" s="30">
        <v>0.4</v>
      </c>
      <c r="J297" s="31">
        <v>1250</v>
      </c>
      <c r="K297" s="32">
        <f t="shared" si="2"/>
        <v>500</v>
      </c>
      <c r="L297" s="32">
        <f t="shared" si="3"/>
        <v>200</v>
      </c>
      <c r="M297" s="33">
        <v>0.4</v>
      </c>
      <c r="O297" s="36"/>
      <c r="P297" s="34"/>
    </row>
    <row r="298" spans="1:16" ht="15.75" customHeight="1" x14ac:dyDescent="0.3">
      <c r="A298" s="23"/>
      <c r="B298" s="28" t="s">
        <v>21</v>
      </c>
      <c r="C298" s="28">
        <v>1185732</v>
      </c>
      <c r="D298" s="29">
        <v>44211</v>
      </c>
      <c r="E298" s="28" t="s">
        <v>40</v>
      </c>
      <c r="F298" s="28" t="s">
        <v>41</v>
      </c>
      <c r="G298" s="28" t="s">
        <v>42</v>
      </c>
      <c r="H298" s="28" t="s">
        <v>28</v>
      </c>
      <c r="I298" s="30">
        <v>0.54999999999999993</v>
      </c>
      <c r="J298" s="31">
        <v>1750</v>
      </c>
      <c r="K298" s="32">
        <f t="shared" si="2"/>
        <v>962.49999999999989</v>
      </c>
      <c r="L298" s="32">
        <f t="shared" si="3"/>
        <v>336.87499999999994</v>
      </c>
      <c r="M298" s="33">
        <v>0.35</v>
      </c>
      <c r="O298" s="36"/>
      <c r="P298" s="34"/>
    </row>
    <row r="299" spans="1:16" ht="15.75" customHeight="1" x14ac:dyDescent="0.3">
      <c r="A299" s="23"/>
      <c r="B299" s="28" t="s">
        <v>21</v>
      </c>
      <c r="C299" s="28">
        <v>1185732</v>
      </c>
      <c r="D299" s="29">
        <v>44211</v>
      </c>
      <c r="E299" s="28" t="s">
        <v>40</v>
      </c>
      <c r="F299" s="28" t="s">
        <v>41</v>
      </c>
      <c r="G299" s="28" t="s">
        <v>42</v>
      </c>
      <c r="H299" s="28" t="s">
        <v>29</v>
      </c>
      <c r="I299" s="30">
        <v>0.45</v>
      </c>
      <c r="J299" s="31">
        <v>2750</v>
      </c>
      <c r="K299" s="32">
        <f t="shared" si="2"/>
        <v>1237.5</v>
      </c>
      <c r="L299" s="32">
        <f t="shared" si="3"/>
        <v>618.75</v>
      </c>
      <c r="M299" s="33">
        <v>0.5</v>
      </c>
      <c r="O299" s="36"/>
      <c r="P299" s="34"/>
    </row>
    <row r="300" spans="1:16" ht="15.75" customHeight="1" x14ac:dyDescent="0.3">
      <c r="A300" s="23"/>
      <c r="B300" s="28" t="s">
        <v>21</v>
      </c>
      <c r="C300" s="28">
        <v>1185732</v>
      </c>
      <c r="D300" s="29">
        <v>44242</v>
      </c>
      <c r="E300" s="28" t="s">
        <v>40</v>
      </c>
      <c r="F300" s="28" t="s">
        <v>41</v>
      </c>
      <c r="G300" s="28" t="s">
        <v>42</v>
      </c>
      <c r="H300" s="28" t="s">
        <v>24</v>
      </c>
      <c r="I300" s="30">
        <v>0.45</v>
      </c>
      <c r="J300" s="31">
        <v>5250</v>
      </c>
      <c r="K300" s="32">
        <f t="shared" si="2"/>
        <v>2362.5</v>
      </c>
      <c r="L300" s="32">
        <f t="shared" si="3"/>
        <v>945</v>
      </c>
      <c r="M300" s="33">
        <v>0.4</v>
      </c>
      <c r="O300" s="36"/>
      <c r="P300" s="34"/>
    </row>
    <row r="301" spans="1:16" ht="15.75" customHeight="1" x14ac:dyDescent="0.3">
      <c r="A301" s="23"/>
      <c r="B301" s="28" t="s">
        <v>21</v>
      </c>
      <c r="C301" s="28">
        <v>1185732</v>
      </c>
      <c r="D301" s="29">
        <v>44242</v>
      </c>
      <c r="E301" s="28" t="s">
        <v>40</v>
      </c>
      <c r="F301" s="28" t="s">
        <v>41</v>
      </c>
      <c r="G301" s="28" t="s">
        <v>42</v>
      </c>
      <c r="H301" s="28" t="s">
        <v>25</v>
      </c>
      <c r="I301" s="30">
        <v>0.45</v>
      </c>
      <c r="J301" s="31">
        <v>1750</v>
      </c>
      <c r="K301" s="32">
        <f t="shared" si="2"/>
        <v>787.5</v>
      </c>
      <c r="L301" s="32">
        <f t="shared" si="3"/>
        <v>275.625</v>
      </c>
      <c r="M301" s="33">
        <v>0.35</v>
      </c>
      <c r="O301" s="36"/>
      <c r="P301" s="34"/>
    </row>
    <row r="302" spans="1:16" ht="15.75" customHeight="1" x14ac:dyDescent="0.3">
      <c r="A302" s="23"/>
      <c r="B302" s="28" t="s">
        <v>21</v>
      </c>
      <c r="C302" s="28">
        <v>1185732</v>
      </c>
      <c r="D302" s="29">
        <v>44242</v>
      </c>
      <c r="E302" s="28" t="s">
        <v>40</v>
      </c>
      <c r="F302" s="28" t="s">
        <v>41</v>
      </c>
      <c r="G302" s="28" t="s">
        <v>42</v>
      </c>
      <c r="H302" s="28" t="s">
        <v>26</v>
      </c>
      <c r="I302" s="30">
        <v>0.35000000000000003</v>
      </c>
      <c r="J302" s="31">
        <v>2250</v>
      </c>
      <c r="K302" s="32">
        <f t="shared" si="2"/>
        <v>787.50000000000011</v>
      </c>
      <c r="L302" s="32">
        <f t="shared" si="3"/>
        <v>275.625</v>
      </c>
      <c r="M302" s="33">
        <v>0.35</v>
      </c>
      <c r="O302" s="36"/>
      <c r="P302" s="34"/>
    </row>
    <row r="303" spans="1:16" ht="15.75" customHeight="1" x14ac:dyDescent="0.3">
      <c r="A303" s="23"/>
      <c r="B303" s="28" t="s">
        <v>21</v>
      </c>
      <c r="C303" s="28">
        <v>1185732</v>
      </c>
      <c r="D303" s="29">
        <v>44242</v>
      </c>
      <c r="E303" s="28" t="s">
        <v>40</v>
      </c>
      <c r="F303" s="28" t="s">
        <v>41</v>
      </c>
      <c r="G303" s="28" t="s">
        <v>42</v>
      </c>
      <c r="H303" s="28" t="s">
        <v>27</v>
      </c>
      <c r="I303" s="30">
        <v>0.4</v>
      </c>
      <c r="J303" s="31">
        <v>1000</v>
      </c>
      <c r="K303" s="32">
        <f t="shared" si="2"/>
        <v>400</v>
      </c>
      <c r="L303" s="32">
        <f t="shared" si="3"/>
        <v>160</v>
      </c>
      <c r="M303" s="33">
        <v>0.4</v>
      </c>
      <c r="O303" s="36"/>
      <c r="P303" s="34"/>
    </row>
    <row r="304" spans="1:16" ht="15.75" customHeight="1" x14ac:dyDescent="0.3">
      <c r="A304" s="23"/>
      <c r="B304" s="28" t="s">
        <v>21</v>
      </c>
      <c r="C304" s="28">
        <v>1185732</v>
      </c>
      <c r="D304" s="29">
        <v>44242</v>
      </c>
      <c r="E304" s="28" t="s">
        <v>40</v>
      </c>
      <c r="F304" s="28" t="s">
        <v>41</v>
      </c>
      <c r="G304" s="28" t="s">
        <v>42</v>
      </c>
      <c r="H304" s="28" t="s">
        <v>28</v>
      </c>
      <c r="I304" s="30">
        <v>0.54999999999999993</v>
      </c>
      <c r="J304" s="31">
        <v>1750</v>
      </c>
      <c r="K304" s="32">
        <f t="shared" si="2"/>
        <v>962.49999999999989</v>
      </c>
      <c r="L304" s="32">
        <f t="shared" si="3"/>
        <v>336.87499999999994</v>
      </c>
      <c r="M304" s="33">
        <v>0.35</v>
      </c>
      <c r="O304" s="36"/>
      <c r="P304" s="34"/>
    </row>
    <row r="305" spans="1:16" ht="15.75" customHeight="1" x14ac:dyDescent="0.3">
      <c r="A305" s="23"/>
      <c r="B305" s="28" t="s">
        <v>21</v>
      </c>
      <c r="C305" s="28">
        <v>1185732</v>
      </c>
      <c r="D305" s="29">
        <v>44242</v>
      </c>
      <c r="E305" s="28" t="s">
        <v>40</v>
      </c>
      <c r="F305" s="28" t="s">
        <v>41</v>
      </c>
      <c r="G305" s="28" t="s">
        <v>42</v>
      </c>
      <c r="H305" s="28" t="s">
        <v>29</v>
      </c>
      <c r="I305" s="30">
        <v>0.45</v>
      </c>
      <c r="J305" s="31">
        <v>2750</v>
      </c>
      <c r="K305" s="32">
        <f t="shared" si="2"/>
        <v>1237.5</v>
      </c>
      <c r="L305" s="32">
        <f t="shared" si="3"/>
        <v>618.75</v>
      </c>
      <c r="M305" s="33">
        <v>0.5</v>
      </c>
      <c r="O305" s="36"/>
      <c r="P305" s="34"/>
    </row>
    <row r="306" spans="1:16" ht="15.75" customHeight="1" x14ac:dyDescent="0.3">
      <c r="A306" s="23"/>
      <c r="B306" s="28" t="s">
        <v>21</v>
      </c>
      <c r="C306" s="28">
        <v>1185732</v>
      </c>
      <c r="D306" s="29">
        <v>44269</v>
      </c>
      <c r="E306" s="28" t="s">
        <v>40</v>
      </c>
      <c r="F306" s="28" t="s">
        <v>41</v>
      </c>
      <c r="G306" s="28" t="s">
        <v>42</v>
      </c>
      <c r="H306" s="28" t="s">
        <v>24</v>
      </c>
      <c r="I306" s="30">
        <v>0.5</v>
      </c>
      <c r="J306" s="31">
        <v>4950</v>
      </c>
      <c r="K306" s="32">
        <f t="shared" si="2"/>
        <v>2475</v>
      </c>
      <c r="L306" s="32">
        <f t="shared" si="3"/>
        <v>990</v>
      </c>
      <c r="M306" s="33">
        <v>0.4</v>
      </c>
      <c r="O306" s="36"/>
      <c r="P306" s="34"/>
    </row>
    <row r="307" spans="1:16" ht="15.75" customHeight="1" x14ac:dyDescent="0.3">
      <c r="A307" s="23"/>
      <c r="B307" s="28" t="s">
        <v>21</v>
      </c>
      <c r="C307" s="28">
        <v>1185732</v>
      </c>
      <c r="D307" s="29">
        <v>44269</v>
      </c>
      <c r="E307" s="28" t="s">
        <v>40</v>
      </c>
      <c r="F307" s="28" t="s">
        <v>41</v>
      </c>
      <c r="G307" s="28" t="s">
        <v>42</v>
      </c>
      <c r="H307" s="28" t="s">
        <v>25</v>
      </c>
      <c r="I307" s="30">
        <v>0.5</v>
      </c>
      <c r="J307" s="31">
        <v>2000</v>
      </c>
      <c r="K307" s="32">
        <f t="shared" si="2"/>
        <v>1000</v>
      </c>
      <c r="L307" s="32">
        <f t="shared" si="3"/>
        <v>350</v>
      </c>
      <c r="M307" s="33">
        <v>0.35</v>
      </c>
      <c r="O307" s="36"/>
      <c r="P307" s="34"/>
    </row>
    <row r="308" spans="1:16" ht="15.75" customHeight="1" x14ac:dyDescent="0.3">
      <c r="A308" s="23"/>
      <c r="B308" s="28" t="s">
        <v>21</v>
      </c>
      <c r="C308" s="28">
        <v>1185732</v>
      </c>
      <c r="D308" s="29">
        <v>44269</v>
      </c>
      <c r="E308" s="28" t="s">
        <v>40</v>
      </c>
      <c r="F308" s="28" t="s">
        <v>41</v>
      </c>
      <c r="G308" s="28" t="s">
        <v>42</v>
      </c>
      <c r="H308" s="28" t="s">
        <v>26</v>
      </c>
      <c r="I308" s="30">
        <v>0.4</v>
      </c>
      <c r="J308" s="31">
        <v>2250</v>
      </c>
      <c r="K308" s="32">
        <f t="shared" si="2"/>
        <v>900</v>
      </c>
      <c r="L308" s="32">
        <f t="shared" si="3"/>
        <v>315</v>
      </c>
      <c r="M308" s="33">
        <v>0.35</v>
      </c>
      <c r="O308" s="36"/>
      <c r="P308" s="34"/>
    </row>
    <row r="309" spans="1:16" ht="15.75" customHeight="1" x14ac:dyDescent="0.3">
      <c r="A309" s="23"/>
      <c r="B309" s="28" t="s">
        <v>21</v>
      </c>
      <c r="C309" s="28">
        <v>1185732</v>
      </c>
      <c r="D309" s="29">
        <v>44269</v>
      </c>
      <c r="E309" s="28" t="s">
        <v>40</v>
      </c>
      <c r="F309" s="28" t="s">
        <v>41</v>
      </c>
      <c r="G309" s="28" t="s">
        <v>42</v>
      </c>
      <c r="H309" s="28" t="s">
        <v>27</v>
      </c>
      <c r="I309" s="30">
        <v>0.45</v>
      </c>
      <c r="J309" s="31">
        <v>750</v>
      </c>
      <c r="K309" s="32">
        <f t="shared" si="2"/>
        <v>337.5</v>
      </c>
      <c r="L309" s="32">
        <f t="shared" si="3"/>
        <v>135</v>
      </c>
      <c r="M309" s="33">
        <v>0.4</v>
      </c>
      <c r="O309" s="36"/>
      <c r="P309" s="34"/>
    </row>
    <row r="310" spans="1:16" ht="15.75" customHeight="1" x14ac:dyDescent="0.3">
      <c r="A310" s="23"/>
      <c r="B310" s="28" t="s">
        <v>21</v>
      </c>
      <c r="C310" s="28">
        <v>1185732</v>
      </c>
      <c r="D310" s="29">
        <v>44269</v>
      </c>
      <c r="E310" s="28" t="s">
        <v>40</v>
      </c>
      <c r="F310" s="28" t="s">
        <v>41</v>
      </c>
      <c r="G310" s="28" t="s">
        <v>42</v>
      </c>
      <c r="H310" s="28" t="s">
        <v>28</v>
      </c>
      <c r="I310" s="30">
        <v>0.6</v>
      </c>
      <c r="J310" s="31">
        <v>1250</v>
      </c>
      <c r="K310" s="32">
        <f t="shared" si="2"/>
        <v>750</v>
      </c>
      <c r="L310" s="32">
        <f t="shared" si="3"/>
        <v>262.5</v>
      </c>
      <c r="M310" s="33">
        <v>0.35</v>
      </c>
      <c r="O310" s="36"/>
      <c r="P310" s="34"/>
    </row>
    <row r="311" spans="1:16" ht="15.75" customHeight="1" x14ac:dyDescent="0.3">
      <c r="A311" s="23"/>
      <c r="B311" s="28" t="s">
        <v>21</v>
      </c>
      <c r="C311" s="28">
        <v>1185732</v>
      </c>
      <c r="D311" s="29">
        <v>44269</v>
      </c>
      <c r="E311" s="28" t="s">
        <v>40</v>
      </c>
      <c r="F311" s="28" t="s">
        <v>41</v>
      </c>
      <c r="G311" s="28" t="s">
        <v>42</v>
      </c>
      <c r="H311" s="28" t="s">
        <v>29</v>
      </c>
      <c r="I311" s="30">
        <v>0.5</v>
      </c>
      <c r="J311" s="31">
        <v>2250</v>
      </c>
      <c r="K311" s="32">
        <f t="shared" si="2"/>
        <v>1125</v>
      </c>
      <c r="L311" s="32">
        <f t="shared" si="3"/>
        <v>562.5</v>
      </c>
      <c r="M311" s="33">
        <v>0.5</v>
      </c>
      <c r="O311" s="36"/>
      <c r="P311" s="34"/>
    </row>
    <row r="312" spans="1:16" ht="15.75" customHeight="1" x14ac:dyDescent="0.3">
      <c r="A312" s="23"/>
      <c r="B312" s="28" t="s">
        <v>21</v>
      </c>
      <c r="C312" s="28">
        <v>1185732</v>
      </c>
      <c r="D312" s="29">
        <v>44301</v>
      </c>
      <c r="E312" s="28" t="s">
        <v>40</v>
      </c>
      <c r="F312" s="28" t="s">
        <v>41</v>
      </c>
      <c r="G312" s="28" t="s">
        <v>42</v>
      </c>
      <c r="H312" s="28" t="s">
        <v>24</v>
      </c>
      <c r="I312" s="30">
        <v>0.5</v>
      </c>
      <c r="J312" s="31">
        <v>4500</v>
      </c>
      <c r="K312" s="32">
        <f t="shared" si="2"/>
        <v>2250</v>
      </c>
      <c r="L312" s="32">
        <f t="shared" si="3"/>
        <v>900</v>
      </c>
      <c r="M312" s="33">
        <v>0.4</v>
      </c>
      <c r="O312" s="36"/>
      <c r="P312" s="34"/>
    </row>
    <row r="313" spans="1:16" ht="15.75" customHeight="1" x14ac:dyDescent="0.3">
      <c r="A313" s="23"/>
      <c r="B313" s="28" t="s">
        <v>21</v>
      </c>
      <c r="C313" s="28">
        <v>1185732</v>
      </c>
      <c r="D313" s="29">
        <v>44301</v>
      </c>
      <c r="E313" s="28" t="s">
        <v>40</v>
      </c>
      <c r="F313" s="28" t="s">
        <v>41</v>
      </c>
      <c r="G313" s="28" t="s">
        <v>42</v>
      </c>
      <c r="H313" s="28" t="s">
        <v>25</v>
      </c>
      <c r="I313" s="30">
        <v>0.5</v>
      </c>
      <c r="J313" s="31">
        <v>1500</v>
      </c>
      <c r="K313" s="32">
        <f t="shared" si="2"/>
        <v>750</v>
      </c>
      <c r="L313" s="32">
        <f t="shared" si="3"/>
        <v>262.5</v>
      </c>
      <c r="M313" s="33">
        <v>0.35</v>
      </c>
      <c r="O313" s="36"/>
      <c r="P313" s="34"/>
    </row>
    <row r="314" spans="1:16" ht="15.75" customHeight="1" x14ac:dyDescent="0.3">
      <c r="A314" s="23"/>
      <c r="B314" s="28" t="s">
        <v>21</v>
      </c>
      <c r="C314" s="28">
        <v>1185732</v>
      </c>
      <c r="D314" s="29">
        <v>44301</v>
      </c>
      <c r="E314" s="28" t="s">
        <v>40</v>
      </c>
      <c r="F314" s="28" t="s">
        <v>41</v>
      </c>
      <c r="G314" s="28" t="s">
        <v>42</v>
      </c>
      <c r="H314" s="28" t="s">
        <v>26</v>
      </c>
      <c r="I314" s="30">
        <v>0.4</v>
      </c>
      <c r="J314" s="31">
        <v>1500</v>
      </c>
      <c r="K314" s="32">
        <f t="shared" si="2"/>
        <v>600</v>
      </c>
      <c r="L314" s="32">
        <f t="shared" si="3"/>
        <v>210</v>
      </c>
      <c r="M314" s="33">
        <v>0.35</v>
      </c>
      <c r="O314" s="36"/>
      <c r="P314" s="34"/>
    </row>
    <row r="315" spans="1:16" ht="15.75" customHeight="1" x14ac:dyDescent="0.3">
      <c r="A315" s="23"/>
      <c r="B315" s="28" t="s">
        <v>21</v>
      </c>
      <c r="C315" s="28">
        <v>1185732</v>
      </c>
      <c r="D315" s="29">
        <v>44301</v>
      </c>
      <c r="E315" s="28" t="s">
        <v>40</v>
      </c>
      <c r="F315" s="28" t="s">
        <v>41</v>
      </c>
      <c r="G315" s="28" t="s">
        <v>42</v>
      </c>
      <c r="H315" s="28" t="s">
        <v>27</v>
      </c>
      <c r="I315" s="30">
        <v>0.45</v>
      </c>
      <c r="J315" s="31">
        <v>750</v>
      </c>
      <c r="K315" s="32">
        <f t="shared" si="2"/>
        <v>337.5</v>
      </c>
      <c r="L315" s="32">
        <f t="shared" si="3"/>
        <v>135</v>
      </c>
      <c r="M315" s="33">
        <v>0.4</v>
      </c>
      <c r="O315" s="36"/>
      <c r="P315" s="34"/>
    </row>
    <row r="316" spans="1:16" ht="15.75" customHeight="1" x14ac:dyDescent="0.3">
      <c r="A316" s="23"/>
      <c r="B316" s="28" t="s">
        <v>21</v>
      </c>
      <c r="C316" s="28">
        <v>1185732</v>
      </c>
      <c r="D316" s="29">
        <v>44301</v>
      </c>
      <c r="E316" s="28" t="s">
        <v>40</v>
      </c>
      <c r="F316" s="28" t="s">
        <v>41</v>
      </c>
      <c r="G316" s="28" t="s">
        <v>42</v>
      </c>
      <c r="H316" s="28" t="s">
        <v>28</v>
      </c>
      <c r="I316" s="30">
        <v>0.6</v>
      </c>
      <c r="J316" s="31">
        <v>1000</v>
      </c>
      <c r="K316" s="32">
        <f t="shared" si="2"/>
        <v>600</v>
      </c>
      <c r="L316" s="32">
        <f t="shared" si="3"/>
        <v>210</v>
      </c>
      <c r="M316" s="33">
        <v>0.35</v>
      </c>
      <c r="O316" s="36"/>
      <c r="P316" s="34"/>
    </row>
    <row r="317" spans="1:16" ht="15.75" customHeight="1" x14ac:dyDescent="0.3">
      <c r="A317" s="23"/>
      <c r="B317" s="28" t="s">
        <v>21</v>
      </c>
      <c r="C317" s="28">
        <v>1185732</v>
      </c>
      <c r="D317" s="29">
        <v>44301</v>
      </c>
      <c r="E317" s="28" t="s">
        <v>40</v>
      </c>
      <c r="F317" s="28" t="s">
        <v>41</v>
      </c>
      <c r="G317" s="28" t="s">
        <v>42</v>
      </c>
      <c r="H317" s="28" t="s">
        <v>29</v>
      </c>
      <c r="I317" s="30">
        <v>0.5</v>
      </c>
      <c r="J317" s="31">
        <v>2250</v>
      </c>
      <c r="K317" s="32">
        <f t="shared" si="2"/>
        <v>1125</v>
      </c>
      <c r="L317" s="32">
        <f t="shared" si="3"/>
        <v>562.5</v>
      </c>
      <c r="M317" s="33">
        <v>0.5</v>
      </c>
      <c r="O317" s="36"/>
      <c r="P317" s="34"/>
    </row>
    <row r="318" spans="1:16" ht="15.75" customHeight="1" x14ac:dyDescent="0.3">
      <c r="A318" s="23"/>
      <c r="B318" s="28" t="s">
        <v>21</v>
      </c>
      <c r="C318" s="28">
        <v>1185732</v>
      </c>
      <c r="D318" s="29">
        <v>44332</v>
      </c>
      <c r="E318" s="28" t="s">
        <v>40</v>
      </c>
      <c r="F318" s="28" t="s">
        <v>41</v>
      </c>
      <c r="G318" s="28" t="s">
        <v>42</v>
      </c>
      <c r="H318" s="28" t="s">
        <v>24</v>
      </c>
      <c r="I318" s="30">
        <v>0.6</v>
      </c>
      <c r="J318" s="31">
        <v>4950</v>
      </c>
      <c r="K318" s="32">
        <f t="shared" si="2"/>
        <v>2970</v>
      </c>
      <c r="L318" s="32">
        <f t="shared" si="3"/>
        <v>1188</v>
      </c>
      <c r="M318" s="33">
        <v>0.4</v>
      </c>
      <c r="O318" s="36"/>
      <c r="P318" s="34"/>
    </row>
    <row r="319" spans="1:16" ht="15.75" customHeight="1" x14ac:dyDescent="0.3">
      <c r="A319" s="23"/>
      <c r="B319" s="28" t="s">
        <v>21</v>
      </c>
      <c r="C319" s="28">
        <v>1185732</v>
      </c>
      <c r="D319" s="29">
        <v>44332</v>
      </c>
      <c r="E319" s="28" t="s">
        <v>40</v>
      </c>
      <c r="F319" s="28" t="s">
        <v>41</v>
      </c>
      <c r="G319" s="28" t="s">
        <v>42</v>
      </c>
      <c r="H319" s="28" t="s">
        <v>25</v>
      </c>
      <c r="I319" s="30">
        <v>0.55000000000000004</v>
      </c>
      <c r="J319" s="31">
        <v>2000</v>
      </c>
      <c r="K319" s="32">
        <f t="shared" si="2"/>
        <v>1100</v>
      </c>
      <c r="L319" s="32">
        <f t="shared" si="3"/>
        <v>385</v>
      </c>
      <c r="M319" s="33">
        <v>0.35</v>
      </c>
      <c r="O319" s="36"/>
      <c r="P319" s="34"/>
    </row>
    <row r="320" spans="1:16" ht="15.75" customHeight="1" x14ac:dyDescent="0.3">
      <c r="A320" s="23"/>
      <c r="B320" s="28" t="s">
        <v>21</v>
      </c>
      <c r="C320" s="28">
        <v>1185732</v>
      </c>
      <c r="D320" s="29">
        <v>44332</v>
      </c>
      <c r="E320" s="28" t="s">
        <v>40</v>
      </c>
      <c r="F320" s="28" t="s">
        <v>41</v>
      </c>
      <c r="G320" s="28" t="s">
        <v>42</v>
      </c>
      <c r="H320" s="28" t="s">
        <v>26</v>
      </c>
      <c r="I320" s="30">
        <v>0.5</v>
      </c>
      <c r="J320" s="31">
        <v>1750</v>
      </c>
      <c r="K320" s="32">
        <f t="shared" si="2"/>
        <v>875</v>
      </c>
      <c r="L320" s="32">
        <f t="shared" si="3"/>
        <v>306.25</v>
      </c>
      <c r="M320" s="33">
        <v>0.35</v>
      </c>
      <c r="O320" s="36"/>
      <c r="P320" s="34"/>
    </row>
    <row r="321" spans="1:16" ht="15.75" customHeight="1" x14ac:dyDescent="0.3">
      <c r="A321" s="23"/>
      <c r="B321" s="28" t="s">
        <v>21</v>
      </c>
      <c r="C321" s="28">
        <v>1185732</v>
      </c>
      <c r="D321" s="29">
        <v>44332</v>
      </c>
      <c r="E321" s="28" t="s">
        <v>40</v>
      </c>
      <c r="F321" s="28" t="s">
        <v>41</v>
      </c>
      <c r="G321" s="28" t="s">
        <v>42</v>
      </c>
      <c r="H321" s="28" t="s">
        <v>27</v>
      </c>
      <c r="I321" s="30">
        <v>0.5</v>
      </c>
      <c r="J321" s="31">
        <v>1000</v>
      </c>
      <c r="K321" s="32">
        <f t="shared" si="2"/>
        <v>500</v>
      </c>
      <c r="L321" s="32">
        <f t="shared" si="3"/>
        <v>200</v>
      </c>
      <c r="M321" s="33">
        <v>0.4</v>
      </c>
      <c r="O321" s="36"/>
      <c r="P321" s="34"/>
    </row>
    <row r="322" spans="1:16" ht="15.75" customHeight="1" x14ac:dyDescent="0.3">
      <c r="A322" s="23"/>
      <c r="B322" s="28" t="s">
        <v>21</v>
      </c>
      <c r="C322" s="28">
        <v>1185732</v>
      </c>
      <c r="D322" s="29">
        <v>44332</v>
      </c>
      <c r="E322" s="28" t="s">
        <v>40</v>
      </c>
      <c r="F322" s="28" t="s">
        <v>41</v>
      </c>
      <c r="G322" s="28" t="s">
        <v>42</v>
      </c>
      <c r="H322" s="28" t="s">
        <v>28</v>
      </c>
      <c r="I322" s="30">
        <v>0.6</v>
      </c>
      <c r="J322" s="31">
        <v>1250</v>
      </c>
      <c r="K322" s="32">
        <f t="shared" si="2"/>
        <v>750</v>
      </c>
      <c r="L322" s="32">
        <f t="shared" si="3"/>
        <v>262.5</v>
      </c>
      <c r="M322" s="33">
        <v>0.35</v>
      </c>
      <c r="O322" s="36"/>
      <c r="P322" s="34"/>
    </row>
    <row r="323" spans="1:16" ht="15.75" customHeight="1" x14ac:dyDescent="0.3">
      <c r="A323" s="23"/>
      <c r="B323" s="28" t="s">
        <v>21</v>
      </c>
      <c r="C323" s="28">
        <v>1185732</v>
      </c>
      <c r="D323" s="29">
        <v>44332</v>
      </c>
      <c r="E323" s="28" t="s">
        <v>40</v>
      </c>
      <c r="F323" s="28" t="s">
        <v>41</v>
      </c>
      <c r="G323" s="28" t="s">
        <v>42</v>
      </c>
      <c r="H323" s="28" t="s">
        <v>29</v>
      </c>
      <c r="I323" s="30">
        <v>0.65</v>
      </c>
      <c r="J323" s="31">
        <v>2500</v>
      </c>
      <c r="K323" s="32">
        <f t="shared" si="2"/>
        <v>1625</v>
      </c>
      <c r="L323" s="32">
        <f t="shared" si="3"/>
        <v>812.5</v>
      </c>
      <c r="M323" s="33">
        <v>0.5</v>
      </c>
      <c r="O323" s="36"/>
      <c r="P323" s="34"/>
    </row>
    <row r="324" spans="1:16" ht="15.75" customHeight="1" x14ac:dyDescent="0.3">
      <c r="A324" s="23"/>
      <c r="B324" s="28" t="s">
        <v>21</v>
      </c>
      <c r="C324" s="28">
        <v>1185732</v>
      </c>
      <c r="D324" s="29">
        <v>44362</v>
      </c>
      <c r="E324" s="28" t="s">
        <v>40</v>
      </c>
      <c r="F324" s="28" t="s">
        <v>41</v>
      </c>
      <c r="G324" s="28" t="s">
        <v>42</v>
      </c>
      <c r="H324" s="28" t="s">
        <v>24</v>
      </c>
      <c r="I324" s="30">
        <v>0.5</v>
      </c>
      <c r="J324" s="31">
        <v>5000</v>
      </c>
      <c r="K324" s="32">
        <f t="shared" si="2"/>
        <v>2500</v>
      </c>
      <c r="L324" s="32">
        <f t="shared" si="3"/>
        <v>1000</v>
      </c>
      <c r="M324" s="33">
        <v>0.4</v>
      </c>
      <c r="O324" s="36"/>
      <c r="P324" s="34"/>
    </row>
    <row r="325" spans="1:16" ht="15.75" customHeight="1" x14ac:dyDescent="0.3">
      <c r="A325" s="23"/>
      <c r="B325" s="28" t="s">
        <v>21</v>
      </c>
      <c r="C325" s="28">
        <v>1185732</v>
      </c>
      <c r="D325" s="29">
        <v>44362</v>
      </c>
      <c r="E325" s="28" t="s">
        <v>40</v>
      </c>
      <c r="F325" s="28" t="s">
        <v>41</v>
      </c>
      <c r="G325" s="28" t="s">
        <v>42</v>
      </c>
      <c r="H325" s="28" t="s">
        <v>25</v>
      </c>
      <c r="I325" s="30">
        <v>0.45000000000000007</v>
      </c>
      <c r="J325" s="31">
        <v>2500</v>
      </c>
      <c r="K325" s="32">
        <f t="shared" si="2"/>
        <v>1125.0000000000002</v>
      </c>
      <c r="L325" s="32">
        <f t="shared" si="3"/>
        <v>393.75000000000006</v>
      </c>
      <c r="M325" s="33">
        <v>0.35</v>
      </c>
      <c r="O325" s="36"/>
      <c r="P325" s="34"/>
    </row>
    <row r="326" spans="1:16" ht="15.75" customHeight="1" x14ac:dyDescent="0.3">
      <c r="A326" s="23"/>
      <c r="B326" s="28" t="s">
        <v>21</v>
      </c>
      <c r="C326" s="28">
        <v>1185732</v>
      </c>
      <c r="D326" s="29">
        <v>44362</v>
      </c>
      <c r="E326" s="28" t="s">
        <v>40</v>
      </c>
      <c r="F326" s="28" t="s">
        <v>41</v>
      </c>
      <c r="G326" s="28" t="s">
        <v>42</v>
      </c>
      <c r="H326" s="28" t="s">
        <v>26</v>
      </c>
      <c r="I326" s="30">
        <v>0.4</v>
      </c>
      <c r="J326" s="31">
        <v>2000</v>
      </c>
      <c r="K326" s="32">
        <f t="shared" si="2"/>
        <v>800</v>
      </c>
      <c r="L326" s="32">
        <f t="shared" si="3"/>
        <v>280</v>
      </c>
      <c r="M326" s="33">
        <v>0.35</v>
      </c>
      <c r="O326" s="36"/>
      <c r="P326" s="34"/>
    </row>
    <row r="327" spans="1:16" ht="15.75" customHeight="1" x14ac:dyDescent="0.3">
      <c r="A327" s="23"/>
      <c r="B327" s="28" t="s">
        <v>21</v>
      </c>
      <c r="C327" s="28">
        <v>1185732</v>
      </c>
      <c r="D327" s="29">
        <v>44362</v>
      </c>
      <c r="E327" s="28" t="s">
        <v>40</v>
      </c>
      <c r="F327" s="28" t="s">
        <v>41</v>
      </c>
      <c r="G327" s="28" t="s">
        <v>42</v>
      </c>
      <c r="H327" s="28" t="s">
        <v>27</v>
      </c>
      <c r="I327" s="30">
        <v>0.4</v>
      </c>
      <c r="J327" s="31">
        <v>1750</v>
      </c>
      <c r="K327" s="32">
        <f t="shared" si="2"/>
        <v>700</v>
      </c>
      <c r="L327" s="32">
        <f t="shared" si="3"/>
        <v>280</v>
      </c>
      <c r="M327" s="33">
        <v>0.4</v>
      </c>
      <c r="O327" s="36"/>
      <c r="P327" s="34"/>
    </row>
    <row r="328" spans="1:16" ht="15.75" customHeight="1" x14ac:dyDescent="0.3">
      <c r="A328" s="23"/>
      <c r="B328" s="28" t="s">
        <v>21</v>
      </c>
      <c r="C328" s="28">
        <v>1185732</v>
      </c>
      <c r="D328" s="29">
        <v>44362</v>
      </c>
      <c r="E328" s="28" t="s">
        <v>40</v>
      </c>
      <c r="F328" s="28" t="s">
        <v>41</v>
      </c>
      <c r="G328" s="28" t="s">
        <v>42</v>
      </c>
      <c r="H328" s="28" t="s">
        <v>28</v>
      </c>
      <c r="I328" s="30">
        <v>0.5</v>
      </c>
      <c r="J328" s="31">
        <v>1750</v>
      </c>
      <c r="K328" s="32">
        <f t="shared" si="2"/>
        <v>875</v>
      </c>
      <c r="L328" s="32">
        <f t="shared" si="3"/>
        <v>306.25</v>
      </c>
      <c r="M328" s="33">
        <v>0.35</v>
      </c>
      <c r="O328" s="36"/>
      <c r="P328" s="34"/>
    </row>
    <row r="329" spans="1:16" ht="15.75" customHeight="1" x14ac:dyDescent="0.3">
      <c r="A329" s="23"/>
      <c r="B329" s="28" t="s">
        <v>21</v>
      </c>
      <c r="C329" s="28">
        <v>1185732</v>
      </c>
      <c r="D329" s="29">
        <v>44362</v>
      </c>
      <c r="E329" s="28" t="s">
        <v>40</v>
      </c>
      <c r="F329" s="28" t="s">
        <v>41</v>
      </c>
      <c r="G329" s="28" t="s">
        <v>42</v>
      </c>
      <c r="H329" s="28" t="s">
        <v>29</v>
      </c>
      <c r="I329" s="30">
        <v>0.55000000000000004</v>
      </c>
      <c r="J329" s="31">
        <v>3500</v>
      </c>
      <c r="K329" s="32">
        <f t="shared" si="2"/>
        <v>1925.0000000000002</v>
      </c>
      <c r="L329" s="32">
        <f t="shared" si="3"/>
        <v>962.50000000000011</v>
      </c>
      <c r="M329" s="33">
        <v>0.5</v>
      </c>
      <c r="O329" s="36"/>
      <c r="P329" s="34"/>
    </row>
    <row r="330" spans="1:16" ht="15.75" customHeight="1" x14ac:dyDescent="0.3">
      <c r="A330" s="23"/>
      <c r="B330" s="28" t="s">
        <v>21</v>
      </c>
      <c r="C330" s="28">
        <v>1185732</v>
      </c>
      <c r="D330" s="29">
        <v>44391</v>
      </c>
      <c r="E330" s="28" t="s">
        <v>40</v>
      </c>
      <c r="F330" s="28" t="s">
        <v>41</v>
      </c>
      <c r="G330" s="28" t="s">
        <v>42</v>
      </c>
      <c r="H330" s="28" t="s">
        <v>24</v>
      </c>
      <c r="I330" s="30">
        <v>0.5</v>
      </c>
      <c r="J330" s="31">
        <v>5750</v>
      </c>
      <c r="K330" s="32">
        <f t="shared" si="2"/>
        <v>2875</v>
      </c>
      <c r="L330" s="32">
        <f t="shared" si="3"/>
        <v>1150</v>
      </c>
      <c r="M330" s="33">
        <v>0.4</v>
      </c>
      <c r="O330" s="36"/>
      <c r="P330" s="34"/>
    </row>
    <row r="331" spans="1:16" ht="15.75" customHeight="1" x14ac:dyDescent="0.3">
      <c r="A331" s="23"/>
      <c r="B331" s="28" t="s">
        <v>21</v>
      </c>
      <c r="C331" s="28">
        <v>1185732</v>
      </c>
      <c r="D331" s="29">
        <v>44391</v>
      </c>
      <c r="E331" s="28" t="s">
        <v>40</v>
      </c>
      <c r="F331" s="28" t="s">
        <v>41</v>
      </c>
      <c r="G331" s="28" t="s">
        <v>42</v>
      </c>
      <c r="H331" s="28" t="s">
        <v>25</v>
      </c>
      <c r="I331" s="30">
        <v>0.45000000000000007</v>
      </c>
      <c r="J331" s="31">
        <v>3250</v>
      </c>
      <c r="K331" s="32">
        <f t="shared" si="2"/>
        <v>1462.5000000000002</v>
      </c>
      <c r="L331" s="32">
        <f t="shared" si="3"/>
        <v>511.87500000000006</v>
      </c>
      <c r="M331" s="33">
        <v>0.35</v>
      </c>
      <c r="O331" s="36"/>
      <c r="P331" s="34"/>
    </row>
    <row r="332" spans="1:16" ht="15.75" customHeight="1" x14ac:dyDescent="0.3">
      <c r="A332" s="23"/>
      <c r="B332" s="28" t="s">
        <v>21</v>
      </c>
      <c r="C332" s="28">
        <v>1185732</v>
      </c>
      <c r="D332" s="29">
        <v>44391</v>
      </c>
      <c r="E332" s="28" t="s">
        <v>40</v>
      </c>
      <c r="F332" s="28" t="s">
        <v>41</v>
      </c>
      <c r="G332" s="28" t="s">
        <v>42</v>
      </c>
      <c r="H332" s="28" t="s">
        <v>26</v>
      </c>
      <c r="I332" s="30">
        <v>0.4</v>
      </c>
      <c r="J332" s="31">
        <v>2500</v>
      </c>
      <c r="K332" s="32">
        <f t="shared" si="2"/>
        <v>1000</v>
      </c>
      <c r="L332" s="32">
        <f t="shared" si="3"/>
        <v>350</v>
      </c>
      <c r="M332" s="33">
        <v>0.35</v>
      </c>
      <c r="O332" s="36"/>
      <c r="P332" s="34"/>
    </row>
    <row r="333" spans="1:16" ht="15.75" customHeight="1" x14ac:dyDescent="0.3">
      <c r="A333" s="23"/>
      <c r="B333" s="28" t="s">
        <v>21</v>
      </c>
      <c r="C333" s="28">
        <v>1185732</v>
      </c>
      <c r="D333" s="29">
        <v>44391</v>
      </c>
      <c r="E333" s="28" t="s">
        <v>40</v>
      </c>
      <c r="F333" s="28" t="s">
        <v>41</v>
      </c>
      <c r="G333" s="28" t="s">
        <v>42</v>
      </c>
      <c r="H333" s="28" t="s">
        <v>27</v>
      </c>
      <c r="I333" s="30">
        <v>0.4</v>
      </c>
      <c r="J333" s="31">
        <v>2000</v>
      </c>
      <c r="K333" s="32">
        <f t="shared" si="2"/>
        <v>800</v>
      </c>
      <c r="L333" s="32">
        <f t="shared" si="3"/>
        <v>320</v>
      </c>
      <c r="M333" s="33">
        <v>0.4</v>
      </c>
      <c r="O333" s="36"/>
      <c r="P333" s="34"/>
    </row>
    <row r="334" spans="1:16" ht="15.75" customHeight="1" x14ac:dyDescent="0.3">
      <c r="A334" s="23"/>
      <c r="B334" s="28" t="s">
        <v>21</v>
      </c>
      <c r="C334" s="28">
        <v>1185732</v>
      </c>
      <c r="D334" s="29">
        <v>44391</v>
      </c>
      <c r="E334" s="28" t="s">
        <v>40</v>
      </c>
      <c r="F334" s="28" t="s">
        <v>41</v>
      </c>
      <c r="G334" s="28" t="s">
        <v>42</v>
      </c>
      <c r="H334" s="28" t="s">
        <v>28</v>
      </c>
      <c r="I334" s="30">
        <v>0.5</v>
      </c>
      <c r="J334" s="31">
        <v>2250</v>
      </c>
      <c r="K334" s="32">
        <f t="shared" si="2"/>
        <v>1125</v>
      </c>
      <c r="L334" s="32">
        <f t="shared" si="3"/>
        <v>393.75</v>
      </c>
      <c r="M334" s="33">
        <v>0.35</v>
      </c>
      <c r="O334" s="36"/>
      <c r="P334" s="34"/>
    </row>
    <row r="335" spans="1:16" ht="15.75" customHeight="1" x14ac:dyDescent="0.3">
      <c r="A335" s="23"/>
      <c r="B335" s="28" t="s">
        <v>21</v>
      </c>
      <c r="C335" s="28">
        <v>1185732</v>
      </c>
      <c r="D335" s="29">
        <v>44391</v>
      </c>
      <c r="E335" s="28" t="s">
        <v>40</v>
      </c>
      <c r="F335" s="28" t="s">
        <v>41</v>
      </c>
      <c r="G335" s="28" t="s">
        <v>42</v>
      </c>
      <c r="H335" s="28" t="s">
        <v>29</v>
      </c>
      <c r="I335" s="30">
        <v>0.55000000000000004</v>
      </c>
      <c r="J335" s="31">
        <v>4000</v>
      </c>
      <c r="K335" s="32">
        <f t="shared" si="2"/>
        <v>2200</v>
      </c>
      <c r="L335" s="32">
        <f t="shared" si="3"/>
        <v>1100</v>
      </c>
      <c r="M335" s="33">
        <v>0.5</v>
      </c>
      <c r="O335" s="36"/>
      <c r="P335" s="34"/>
    </row>
    <row r="336" spans="1:16" ht="15.75" customHeight="1" x14ac:dyDescent="0.3">
      <c r="A336" s="23"/>
      <c r="B336" s="28" t="s">
        <v>21</v>
      </c>
      <c r="C336" s="28">
        <v>1185732</v>
      </c>
      <c r="D336" s="29">
        <v>44423</v>
      </c>
      <c r="E336" s="28" t="s">
        <v>40</v>
      </c>
      <c r="F336" s="28" t="s">
        <v>41</v>
      </c>
      <c r="G336" s="28" t="s">
        <v>42</v>
      </c>
      <c r="H336" s="28" t="s">
        <v>24</v>
      </c>
      <c r="I336" s="30">
        <v>0.5</v>
      </c>
      <c r="J336" s="31">
        <v>5500</v>
      </c>
      <c r="K336" s="32">
        <f t="shared" si="2"/>
        <v>2750</v>
      </c>
      <c r="L336" s="32">
        <f t="shared" si="3"/>
        <v>1100</v>
      </c>
      <c r="M336" s="33">
        <v>0.4</v>
      </c>
      <c r="O336" s="36"/>
      <c r="P336" s="34"/>
    </row>
    <row r="337" spans="1:16" ht="15.75" customHeight="1" x14ac:dyDescent="0.3">
      <c r="A337" s="23"/>
      <c r="B337" s="28" t="s">
        <v>21</v>
      </c>
      <c r="C337" s="28">
        <v>1185732</v>
      </c>
      <c r="D337" s="29">
        <v>44423</v>
      </c>
      <c r="E337" s="28" t="s">
        <v>40</v>
      </c>
      <c r="F337" s="28" t="s">
        <v>41</v>
      </c>
      <c r="G337" s="28" t="s">
        <v>42</v>
      </c>
      <c r="H337" s="28" t="s">
        <v>25</v>
      </c>
      <c r="I337" s="30">
        <v>0.45000000000000007</v>
      </c>
      <c r="J337" s="31">
        <v>3250</v>
      </c>
      <c r="K337" s="32">
        <f t="shared" si="2"/>
        <v>1462.5000000000002</v>
      </c>
      <c r="L337" s="32">
        <f t="shared" si="3"/>
        <v>511.87500000000006</v>
      </c>
      <c r="M337" s="33">
        <v>0.35</v>
      </c>
      <c r="O337" s="36"/>
      <c r="P337" s="34"/>
    </row>
    <row r="338" spans="1:16" ht="15.75" customHeight="1" x14ac:dyDescent="0.3">
      <c r="A338" s="23"/>
      <c r="B338" s="28" t="s">
        <v>21</v>
      </c>
      <c r="C338" s="28">
        <v>1185732</v>
      </c>
      <c r="D338" s="29">
        <v>44423</v>
      </c>
      <c r="E338" s="28" t="s">
        <v>40</v>
      </c>
      <c r="F338" s="28" t="s">
        <v>41</v>
      </c>
      <c r="G338" s="28" t="s">
        <v>42</v>
      </c>
      <c r="H338" s="28" t="s">
        <v>26</v>
      </c>
      <c r="I338" s="30">
        <v>0.4</v>
      </c>
      <c r="J338" s="31">
        <v>2500</v>
      </c>
      <c r="K338" s="32">
        <f t="shared" si="2"/>
        <v>1000</v>
      </c>
      <c r="L338" s="32">
        <f t="shared" si="3"/>
        <v>350</v>
      </c>
      <c r="M338" s="33">
        <v>0.35</v>
      </c>
      <c r="O338" s="36"/>
      <c r="P338" s="34"/>
    </row>
    <row r="339" spans="1:16" ht="15.75" customHeight="1" x14ac:dyDescent="0.3">
      <c r="A339" s="23"/>
      <c r="B339" s="28" t="s">
        <v>21</v>
      </c>
      <c r="C339" s="28">
        <v>1185732</v>
      </c>
      <c r="D339" s="29">
        <v>44423</v>
      </c>
      <c r="E339" s="28" t="s">
        <v>40</v>
      </c>
      <c r="F339" s="28" t="s">
        <v>41</v>
      </c>
      <c r="G339" s="28" t="s">
        <v>42</v>
      </c>
      <c r="H339" s="28" t="s">
        <v>27</v>
      </c>
      <c r="I339" s="30">
        <v>0.4</v>
      </c>
      <c r="J339" s="31">
        <v>2250</v>
      </c>
      <c r="K339" s="32">
        <f t="shared" si="2"/>
        <v>900</v>
      </c>
      <c r="L339" s="32">
        <f t="shared" si="3"/>
        <v>360</v>
      </c>
      <c r="M339" s="33">
        <v>0.4</v>
      </c>
      <c r="O339" s="36"/>
      <c r="P339" s="34"/>
    </row>
    <row r="340" spans="1:16" ht="15.75" customHeight="1" x14ac:dyDescent="0.3">
      <c r="A340" s="23"/>
      <c r="B340" s="28" t="s">
        <v>21</v>
      </c>
      <c r="C340" s="28">
        <v>1185732</v>
      </c>
      <c r="D340" s="29">
        <v>44423</v>
      </c>
      <c r="E340" s="28" t="s">
        <v>40</v>
      </c>
      <c r="F340" s="28" t="s">
        <v>41</v>
      </c>
      <c r="G340" s="28" t="s">
        <v>42</v>
      </c>
      <c r="H340" s="28" t="s">
        <v>28</v>
      </c>
      <c r="I340" s="30">
        <v>0.5</v>
      </c>
      <c r="J340" s="31">
        <v>2000</v>
      </c>
      <c r="K340" s="32">
        <f t="shared" si="2"/>
        <v>1000</v>
      </c>
      <c r="L340" s="32">
        <f t="shared" si="3"/>
        <v>350</v>
      </c>
      <c r="M340" s="33">
        <v>0.35</v>
      </c>
      <c r="O340" s="36"/>
      <c r="P340" s="34"/>
    </row>
    <row r="341" spans="1:16" ht="15.75" customHeight="1" x14ac:dyDescent="0.3">
      <c r="A341" s="23"/>
      <c r="B341" s="28" t="s">
        <v>21</v>
      </c>
      <c r="C341" s="28">
        <v>1185732</v>
      </c>
      <c r="D341" s="29">
        <v>44423</v>
      </c>
      <c r="E341" s="28" t="s">
        <v>40</v>
      </c>
      <c r="F341" s="28" t="s">
        <v>41</v>
      </c>
      <c r="G341" s="28" t="s">
        <v>42</v>
      </c>
      <c r="H341" s="28" t="s">
        <v>29</v>
      </c>
      <c r="I341" s="30">
        <v>0.55000000000000004</v>
      </c>
      <c r="J341" s="31">
        <v>3750</v>
      </c>
      <c r="K341" s="32">
        <f t="shared" si="2"/>
        <v>2062.5</v>
      </c>
      <c r="L341" s="32">
        <f t="shared" si="3"/>
        <v>1031.25</v>
      </c>
      <c r="M341" s="33">
        <v>0.5</v>
      </c>
      <c r="O341" s="36"/>
      <c r="P341" s="34"/>
    </row>
    <row r="342" spans="1:16" ht="15.75" customHeight="1" x14ac:dyDescent="0.3">
      <c r="A342" s="23"/>
      <c r="B342" s="28" t="s">
        <v>21</v>
      </c>
      <c r="C342" s="28">
        <v>1185732</v>
      </c>
      <c r="D342" s="29">
        <v>44455</v>
      </c>
      <c r="E342" s="28" t="s">
        <v>40</v>
      </c>
      <c r="F342" s="28" t="s">
        <v>41</v>
      </c>
      <c r="G342" s="28" t="s">
        <v>42</v>
      </c>
      <c r="H342" s="28" t="s">
        <v>24</v>
      </c>
      <c r="I342" s="30">
        <v>0.5</v>
      </c>
      <c r="J342" s="31">
        <v>5000</v>
      </c>
      <c r="K342" s="32">
        <f t="shared" si="2"/>
        <v>2500</v>
      </c>
      <c r="L342" s="32">
        <f t="shared" si="3"/>
        <v>1000</v>
      </c>
      <c r="M342" s="33">
        <v>0.4</v>
      </c>
      <c r="O342" s="36"/>
      <c r="P342" s="34"/>
    </row>
    <row r="343" spans="1:16" ht="15.75" customHeight="1" x14ac:dyDescent="0.3">
      <c r="A343" s="23"/>
      <c r="B343" s="28" t="s">
        <v>21</v>
      </c>
      <c r="C343" s="28">
        <v>1185732</v>
      </c>
      <c r="D343" s="29">
        <v>44455</v>
      </c>
      <c r="E343" s="28" t="s">
        <v>40</v>
      </c>
      <c r="F343" s="28" t="s">
        <v>41</v>
      </c>
      <c r="G343" s="28" t="s">
        <v>42</v>
      </c>
      <c r="H343" s="28" t="s">
        <v>25</v>
      </c>
      <c r="I343" s="30">
        <v>0.45000000000000007</v>
      </c>
      <c r="J343" s="31">
        <v>3000</v>
      </c>
      <c r="K343" s="32">
        <f t="shared" si="2"/>
        <v>1350.0000000000002</v>
      </c>
      <c r="L343" s="32">
        <f t="shared" si="3"/>
        <v>472.50000000000006</v>
      </c>
      <c r="M343" s="33">
        <v>0.35</v>
      </c>
      <c r="O343" s="36"/>
      <c r="P343" s="34"/>
    </row>
    <row r="344" spans="1:16" ht="15.75" customHeight="1" x14ac:dyDescent="0.3">
      <c r="A344" s="23"/>
      <c r="B344" s="28" t="s">
        <v>21</v>
      </c>
      <c r="C344" s="28">
        <v>1185732</v>
      </c>
      <c r="D344" s="29">
        <v>44455</v>
      </c>
      <c r="E344" s="28" t="s">
        <v>40</v>
      </c>
      <c r="F344" s="28" t="s">
        <v>41</v>
      </c>
      <c r="G344" s="28" t="s">
        <v>42</v>
      </c>
      <c r="H344" s="28" t="s">
        <v>26</v>
      </c>
      <c r="I344" s="30">
        <v>0.4</v>
      </c>
      <c r="J344" s="31">
        <v>2000</v>
      </c>
      <c r="K344" s="32">
        <f t="shared" si="2"/>
        <v>800</v>
      </c>
      <c r="L344" s="32">
        <f t="shared" si="3"/>
        <v>280</v>
      </c>
      <c r="M344" s="33">
        <v>0.35</v>
      </c>
      <c r="O344" s="36"/>
      <c r="P344" s="34"/>
    </row>
    <row r="345" spans="1:16" ht="15.75" customHeight="1" x14ac:dyDescent="0.3">
      <c r="A345" s="23"/>
      <c r="B345" s="28" t="s">
        <v>21</v>
      </c>
      <c r="C345" s="28">
        <v>1185732</v>
      </c>
      <c r="D345" s="29">
        <v>44455</v>
      </c>
      <c r="E345" s="28" t="s">
        <v>40</v>
      </c>
      <c r="F345" s="28" t="s">
        <v>41</v>
      </c>
      <c r="G345" s="28" t="s">
        <v>42</v>
      </c>
      <c r="H345" s="28" t="s">
        <v>27</v>
      </c>
      <c r="I345" s="30">
        <v>0.4</v>
      </c>
      <c r="J345" s="31">
        <v>1750</v>
      </c>
      <c r="K345" s="32">
        <f t="shared" si="2"/>
        <v>700</v>
      </c>
      <c r="L345" s="32">
        <f t="shared" si="3"/>
        <v>280</v>
      </c>
      <c r="M345" s="33">
        <v>0.4</v>
      </c>
      <c r="O345" s="36"/>
      <c r="P345" s="34"/>
    </row>
    <row r="346" spans="1:16" ht="15.75" customHeight="1" x14ac:dyDescent="0.3">
      <c r="A346" s="23"/>
      <c r="B346" s="28" t="s">
        <v>21</v>
      </c>
      <c r="C346" s="28">
        <v>1185732</v>
      </c>
      <c r="D346" s="29">
        <v>44455</v>
      </c>
      <c r="E346" s="28" t="s">
        <v>40</v>
      </c>
      <c r="F346" s="28" t="s">
        <v>41</v>
      </c>
      <c r="G346" s="28" t="s">
        <v>42</v>
      </c>
      <c r="H346" s="28" t="s">
        <v>28</v>
      </c>
      <c r="I346" s="30">
        <v>0.5</v>
      </c>
      <c r="J346" s="31">
        <v>1750</v>
      </c>
      <c r="K346" s="32">
        <f t="shared" si="2"/>
        <v>875</v>
      </c>
      <c r="L346" s="32">
        <f t="shared" si="3"/>
        <v>306.25</v>
      </c>
      <c r="M346" s="33">
        <v>0.35</v>
      </c>
      <c r="O346" s="36"/>
      <c r="P346" s="34"/>
    </row>
    <row r="347" spans="1:16" ht="15.75" customHeight="1" x14ac:dyDescent="0.3">
      <c r="A347" s="23"/>
      <c r="B347" s="28" t="s">
        <v>21</v>
      </c>
      <c r="C347" s="28">
        <v>1185732</v>
      </c>
      <c r="D347" s="29">
        <v>44455</v>
      </c>
      <c r="E347" s="28" t="s">
        <v>40</v>
      </c>
      <c r="F347" s="28" t="s">
        <v>41</v>
      </c>
      <c r="G347" s="28" t="s">
        <v>42</v>
      </c>
      <c r="H347" s="28" t="s">
        <v>29</v>
      </c>
      <c r="I347" s="30">
        <v>0.55000000000000004</v>
      </c>
      <c r="J347" s="31">
        <v>2500</v>
      </c>
      <c r="K347" s="32">
        <f t="shared" si="2"/>
        <v>1375</v>
      </c>
      <c r="L347" s="32">
        <f t="shared" si="3"/>
        <v>687.5</v>
      </c>
      <c r="M347" s="33">
        <v>0.5</v>
      </c>
      <c r="O347" s="36"/>
      <c r="P347" s="34"/>
    </row>
    <row r="348" spans="1:16" ht="15.75" customHeight="1" x14ac:dyDescent="0.3">
      <c r="A348" s="23"/>
      <c r="B348" s="28" t="s">
        <v>21</v>
      </c>
      <c r="C348" s="28">
        <v>1185732</v>
      </c>
      <c r="D348" s="29">
        <v>44484</v>
      </c>
      <c r="E348" s="28" t="s">
        <v>40</v>
      </c>
      <c r="F348" s="28" t="s">
        <v>41</v>
      </c>
      <c r="G348" s="28" t="s">
        <v>42</v>
      </c>
      <c r="H348" s="28" t="s">
        <v>24</v>
      </c>
      <c r="I348" s="30">
        <v>0.6</v>
      </c>
      <c r="J348" s="31">
        <v>4250</v>
      </c>
      <c r="K348" s="32">
        <f t="shared" si="2"/>
        <v>2550</v>
      </c>
      <c r="L348" s="32">
        <f t="shared" si="3"/>
        <v>1020</v>
      </c>
      <c r="M348" s="33">
        <v>0.4</v>
      </c>
      <c r="O348" s="36"/>
      <c r="P348" s="34"/>
    </row>
    <row r="349" spans="1:16" ht="15.75" customHeight="1" x14ac:dyDescent="0.3">
      <c r="A349" s="23"/>
      <c r="B349" s="28" t="s">
        <v>21</v>
      </c>
      <c r="C349" s="28">
        <v>1185732</v>
      </c>
      <c r="D349" s="29">
        <v>44484</v>
      </c>
      <c r="E349" s="28" t="s">
        <v>40</v>
      </c>
      <c r="F349" s="28" t="s">
        <v>41</v>
      </c>
      <c r="G349" s="28" t="s">
        <v>42</v>
      </c>
      <c r="H349" s="28" t="s">
        <v>25</v>
      </c>
      <c r="I349" s="30">
        <v>0.5</v>
      </c>
      <c r="J349" s="31">
        <v>2500</v>
      </c>
      <c r="K349" s="32">
        <f t="shared" si="2"/>
        <v>1250</v>
      </c>
      <c r="L349" s="32">
        <f t="shared" si="3"/>
        <v>437.5</v>
      </c>
      <c r="M349" s="33">
        <v>0.35</v>
      </c>
      <c r="O349" s="36"/>
      <c r="P349" s="34"/>
    </row>
    <row r="350" spans="1:16" ht="15.75" customHeight="1" x14ac:dyDescent="0.3">
      <c r="A350" s="23"/>
      <c r="B350" s="28" t="s">
        <v>21</v>
      </c>
      <c r="C350" s="28">
        <v>1185732</v>
      </c>
      <c r="D350" s="29">
        <v>44484</v>
      </c>
      <c r="E350" s="28" t="s">
        <v>40</v>
      </c>
      <c r="F350" s="28" t="s">
        <v>41</v>
      </c>
      <c r="G350" s="28" t="s">
        <v>42</v>
      </c>
      <c r="H350" s="28" t="s">
        <v>26</v>
      </c>
      <c r="I350" s="30">
        <v>0.5</v>
      </c>
      <c r="J350" s="31">
        <v>1500</v>
      </c>
      <c r="K350" s="32">
        <f t="shared" si="2"/>
        <v>750</v>
      </c>
      <c r="L350" s="32">
        <f t="shared" si="3"/>
        <v>262.5</v>
      </c>
      <c r="M350" s="33">
        <v>0.35</v>
      </c>
      <c r="O350" s="36"/>
      <c r="P350" s="34"/>
    </row>
    <row r="351" spans="1:16" ht="15.75" customHeight="1" x14ac:dyDescent="0.3">
      <c r="A351" s="23"/>
      <c r="B351" s="28" t="s">
        <v>21</v>
      </c>
      <c r="C351" s="28">
        <v>1185732</v>
      </c>
      <c r="D351" s="29">
        <v>44484</v>
      </c>
      <c r="E351" s="28" t="s">
        <v>40</v>
      </c>
      <c r="F351" s="28" t="s">
        <v>41</v>
      </c>
      <c r="G351" s="28" t="s">
        <v>42</v>
      </c>
      <c r="H351" s="28" t="s">
        <v>27</v>
      </c>
      <c r="I351" s="30">
        <v>0.5</v>
      </c>
      <c r="J351" s="31">
        <v>1250</v>
      </c>
      <c r="K351" s="32">
        <f t="shared" si="2"/>
        <v>625</v>
      </c>
      <c r="L351" s="32">
        <f t="shared" si="3"/>
        <v>250</v>
      </c>
      <c r="M351" s="33">
        <v>0.4</v>
      </c>
      <c r="O351" s="36"/>
      <c r="P351" s="34"/>
    </row>
    <row r="352" spans="1:16" ht="15.75" customHeight="1" x14ac:dyDescent="0.3">
      <c r="A352" s="23"/>
      <c r="B352" s="28" t="s">
        <v>21</v>
      </c>
      <c r="C352" s="28">
        <v>1185732</v>
      </c>
      <c r="D352" s="29">
        <v>44484</v>
      </c>
      <c r="E352" s="28" t="s">
        <v>40</v>
      </c>
      <c r="F352" s="28" t="s">
        <v>41</v>
      </c>
      <c r="G352" s="28" t="s">
        <v>42</v>
      </c>
      <c r="H352" s="28" t="s">
        <v>28</v>
      </c>
      <c r="I352" s="30">
        <v>0.6</v>
      </c>
      <c r="J352" s="31">
        <v>1250</v>
      </c>
      <c r="K352" s="32">
        <f t="shared" si="2"/>
        <v>750</v>
      </c>
      <c r="L352" s="32">
        <f t="shared" si="3"/>
        <v>262.5</v>
      </c>
      <c r="M352" s="33">
        <v>0.35</v>
      </c>
      <c r="O352" s="36"/>
      <c r="P352" s="34"/>
    </row>
    <row r="353" spans="1:16" ht="15.75" customHeight="1" x14ac:dyDescent="0.3">
      <c r="A353" s="23"/>
      <c r="B353" s="28" t="s">
        <v>21</v>
      </c>
      <c r="C353" s="28">
        <v>1185732</v>
      </c>
      <c r="D353" s="29">
        <v>44484</v>
      </c>
      <c r="E353" s="28" t="s">
        <v>40</v>
      </c>
      <c r="F353" s="28" t="s">
        <v>41</v>
      </c>
      <c r="G353" s="28" t="s">
        <v>42</v>
      </c>
      <c r="H353" s="28" t="s">
        <v>29</v>
      </c>
      <c r="I353" s="30">
        <v>0.64999999999999991</v>
      </c>
      <c r="J353" s="31">
        <v>2500</v>
      </c>
      <c r="K353" s="32">
        <f t="shared" si="2"/>
        <v>1624.9999999999998</v>
      </c>
      <c r="L353" s="32">
        <f t="shared" si="3"/>
        <v>812.49999999999989</v>
      </c>
      <c r="M353" s="33">
        <v>0.5</v>
      </c>
      <c r="O353" s="36"/>
      <c r="P353" s="34"/>
    </row>
    <row r="354" spans="1:16" ht="15.75" customHeight="1" x14ac:dyDescent="0.3">
      <c r="A354" s="23"/>
      <c r="B354" s="28" t="s">
        <v>21</v>
      </c>
      <c r="C354" s="28">
        <v>1185732</v>
      </c>
      <c r="D354" s="29">
        <v>44515</v>
      </c>
      <c r="E354" s="28" t="s">
        <v>40</v>
      </c>
      <c r="F354" s="28" t="s">
        <v>41</v>
      </c>
      <c r="G354" s="28" t="s">
        <v>42</v>
      </c>
      <c r="H354" s="28" t="s">
        <v>24</v>
      </c>
      <c r="I354" s="30">
        <v>0.6</v>
      </c>
      <c r="J354" s="31">
        <v>4000</v>
      </c>
      <c r="K354" s="32">
        <f t="shared" si="2"/>
        <v>2400</v>
      </c>
      <c r="L354" s="32">
        <f t="shared" si="3"/>
        <v>960</v>
      </c>
      <c r="M354" s="33">
        <v>0.4</v>
      </c>
      <c r="O354" s="36"/>
      <c r="P354" s="34"/>
    </row>
    <row r="355" spans="1:16" ht="15.75" customHeight="1" x14ac:dyDescent="0.3">
      <c r="A355" s="23"/>
      <c r="B355" s="28" t="s">
        <v>21</v>
      </c>
      <c r="C355" s="28">
        <v>1185732</v>
      </c>
      <c r="D355" s="29">
        <v>44515</v>
      </c>
      <c r="E355" s="28" t="s">
        <v>40</v>
      </c>
      <c r="F355" s="28" t="s">
        <v>41</v>
      </c>
      <c r="G355" s="28" t="s">
        <v>42</v>
      </c>
      <c r="H355" s="28" t="s">
        <v>25</v>
      </c>
      <c r="I355" s="30">
        <v>0.5</v>
      </c>
      <c r="J355" s="31">
        <v>2500</v>
      </c>
      <c r="K355" s="32">
        <f t="shared" si="2"/>
        <v>1250</v>
      </c>
      <c r="L355" s="32">
        <f t="shared" si="3"/>
        <v>437.5</v>
      </c>
      <c r="M355" s="33">
        <v>0.35</v>
      </c>
      <c r="O355" s="36"/>
      <c r="P355" s="34"/>
    </row>
    <row r="356" spans="1:16" ht="15.75" customHeight="1" x14ac:dyDescent="0.3">
      <c r="A356" s="23"/>
      <c r="B356" s="28" t="s">
        <v>21</v>
      </c>
      <c r="C356" s="28">
        <v>1185732</v>
      </c>
      <c r="D356" s="29">
        <v>44515</v>
      </c>
      <c r="E356" s="28" t="s">
        <v>40</v>
      </c>
      <c r="F356" s="28" t="s">
        <v>41</v>
      </c>
      <c r="G356" s="28" t="s">
        <v>42</v>
      </c>
      <c r="H356" s="28" t="s">
        <v>26</v>
      </c>
      <c r="I356" s="30">
        <v>0.5</v>
      </c>
      <c r="J356" s="31">
        <v>1950</v>
      </c>
      <c r="K356" s="32">
        <f t="shared" si="2"/>
        <v>975</v>
      </c>
      <c r="L356" s="32">
        <f t="shared" si="3"/>
        <v>341.25</v>
      </c>
      <c r="M356" s="33">
        <v>0.35</v>
      </c>
      <c r="O356" s="36"/>
      <c r="P356" s="34"/>
    </row>
    <row r="357" spans="1:16" ht="15.75" customHeight="1" x14ac:dyDescent="0.3">
      <c r="A357" s="23"/>
      <c r="B357" s="28" t="s">
        <v>21</v>
      </c>
      <c r="C357" s="28">
        <v>1185732</v>
      </c>
      <c r="D357" s="29">
        <v>44515</v>
      </c>
      <c r="E357" s="28" t="s">
        <v>40</v>
      </c>
      <c r="F357" s="28" t="s">
        <v>41</v>
      </c>
      <c r="G357" s="28" t="s">
        <v>42</v>
      </c>
      <c r="H357" s="28" t="s">
        <v>27</v>
      </c>
      <c r="I357" s="30">
        <v>0.5</v>
      </c>
      <c r="J357" s="31">
        <v>1750</v>
      </c>
      <c r="K357" s="32">
        <f t="shared" si="2"/>
        <v>875</v>
      </c>
      <c r="L357" s="32">
        <f t="shared" si="3"/>
        <v>350</v>
      </c>
      <c r="M357" s="33">
        <v>0.4</v>
      </c>
      <c r="O357" s="36"/>
      <c r="P357" s="34"/>
    </row>
    <row r="358" spans="1:16" ht="15.75" customHeight="1" x14ac:dyDescent="0.3">
      <c r="A358" s="23"/>
      <c r="B358" s="28" t="s">
        <v>21</v>
      </c>
      <c r="C358" s="28">
        <v>1185732</v>
      </c>
      <c r="D358" s="29">
        <v>44515</v>
      </c>
      <c r="E358" s="28" t="s">
        <v>40</v>
      </c>
      <c r="F358" s="28" t="s">
        <v>41</v>
      </c>
      <c r="G358" s="28" t="s">
        <v>42</v>
      </c>
      <c r="H358" s="28" t="s">
        <v>28</v>
      </c>
      <c r="I358" s="30">
        <v>0.6</v>
      </c>
      <c r="J358" s="31">
        <v>1500</v>
      </c>
      <c r="K358" s="32">
        <f t="shared" si="2"/>
        <v>900</v>
      </c>
      <c r="L358" s="32">
        <f t="shared" si="3"/>
        <v>315</v>
      </c>
      <c r="M358" s="33">
        <v>0.35</v>
      </c>
      <c r="O358" s="36"/>
      <c r="P358" s="34"/>
    </row>
    <row r="359" spans="1:16" ht="15.75" customHeight="1" x14ac:dyDescent="0.3">
      <c r="A359" s="23"/>
      <c r="B359" s="28" t="s">
        <v>21</v>
      </c>
      <c r="C359" s="28">
        <v>1185732</v>
      </c>
      <c r="D359" s="29">
        <v>44515</v>
      </c>
      <c r="E359" s="28" t="s">
        <v>40</v>
      </c>
      <c r="F359" s="28" t="s">
        <v>41</v>
      </c>
      <c r="G359" s="28" t="s">
        <v>42</v>
      </c>
      <c r="H359" s="28" t="s">
        <v>29</v>
      </c>
      <c r="I359" s="30">
        <v>0.64999999999999991</v>
      </c>
      <c r="J359" s="31">
        <v>2500</v>
      </c>
      <c r="K359" s="32">
        <f t="shared" si="2"/>
        <v>1624.9999999999998</v>
      </c>
      <c r="L359" s="32">
        <f t="shared" si="3"/>
        <v>812.49999999999989</v>
      </c>
      <c r="M359" s="33">
        <v>0.5</v>
      </c>
      <c r="O359" s="36"/>
      <c r="P359" s="34"/>
    </row>
    <row r="360" spans="1:16" ht="15.75" customHeight="1" x14ac:dyDescent="0.3">
      <c r="A360" s="23"/>
      <c r="B360" s="28" t="s">
        <v>21</v>
      </c>
      <c r="C360" s="28">
        <v>1185732</v>
      </c>
      <c r="D360" s="29">
        <v>44544</v>
      </c>
      <c r="E360" s="28" t="s">
        <v>40</v>
      </c>
      <c r="F360" s="28" t="s">
        <v>41</v>
      </c>
      <c r="G360" s="28" t="s">
        <v>42</v>
      </c>
      <c r="H360" s="28" t="s">
        <v>24</v>
      </c>
      <c r="I360" s="30">
        <v>0.6</v>
      </c>
      <c r="J360" s="31">
        <v>5000</v>
      </c>
      <c r="K360" s="32">
        <f t="shared" si="2"/>
        <v>3000</v>
      </c>
      <c r="L360" s="32">
        <f t="shared" si="3"/>
        <v>1200</v>
      </c>
      <c r="M360" s="33">
        <v>0.4</v>
      </c>
      <c r="O360" s="36"/>
      <c r="P360" s="34"/>
    </row>
    <row r="361" spans="1:16" ht="15.75" customHeight="1" x14ac:dyDescent="0.3">
      <c r="A361" s="23"/>
      <c r="B361" s="28" t="s">
        <v>21</v>
      </c>
      <c r="C361" s="28">
        <v>1185732</v>
      </c>
      <c r="D361" s="29">
        <v>44544</v>
      </c>
      <c r="E361" s="28" t="s">
        <v>40</v>
      </c>
      <c r="F361" s="28" t="s">
        <v>41</v>
      </c>
      <c r="G361" s="28" t="s">
        <v>42</v>
      </c>
      <c r="H361" s="28" t="s">
        <v>25</v>
      </c>
      <c r="I361" s="30">
        <v>0.5</v>
      </c>
      <c r="J361" s="31">
        <v>3000</v>
      </c>
      <c r="K361" s="32">
        <f t="shared" si="2"/>
        <v>1500</v>
      </c>
      <c r="L361" s="32">
        <f t="shared" si="3"/>
        <v>525</v>
      </c>
      <c r="M361" s="33">
        <v>0.35</v>
      </c>
      <c r="O361" s="36"/>
      <c r="P361" s="34"/>
    </row>
    <row r="362" spans="1:16" ht="15.75" customHeight="1" x14ac:dyDescent="0.3">
      <c r="A362" s="23"/>
      <c r="B362" s="28" t="s">
        <v>21</v>
      </c>
      <c r="C362" s="28">
        <v>1185732</v>
      </c>
      <c r="D362" s="29">
        <v>44544</v>
      </c>
      <c r="E362" s="28" t="s">
        <v>40</v>
      </c>
      <c r="F362" s="28" t="s">
        <v>41</v>
      </c>
      <c r="G362" s="28" t="s">
        <v>42</v>
      </c>
      <c r="H362" s="28" t="s">
        <v>26</v>
      </c>
      <c r="I362" s="30">
        <v>0.5</v>
      </c>
      <c r="J362" s="31">
        <v>2500</v>
      </c>
      <c r="K362" s="32">
        <f t="shared" si="2"/>
        <v>1250</v>
      </c>
      <c r="L362" s="32">
        <f t="shared" si="3"/>
        <v>437.5</v>
      </c>
      <c r="M362" s="33">
        <v>0.35</v>
      </c>
      <c r="O362" s="36"/>
      <c r="P362" s="34"/>
    </row>
    <row r="363" spans="1:16" ht="15.75" customHeight="1" x14ac:dyDescent="0.3">
      <c r="A363" s="23"/>
      <c r="B363" s="28" t="s">
        <v>21</v>
      </c>
      <c r="C363" s="28">
        <v>1185732</v>
      </c>
      <c r="D363" s="29">
        <v>44544</v>
      </c>
      <c r="E363" s="28" t="s">
        <v>40</v>
      </c>
      <c r="F363" s="28" t="s">
        <v>41</v>
      </c>
      <c r="G363" s="28" t="s">
        <v>42</v>
      </c>
      <c r="H363" s="28" t="s">
        <v>27</v>
      </c>
      <c r="I363" s="30">
        <v>0.5</v>
      </c>
      <c r="J363" s="31">
        <v>2000</v>
      </c>
      <c r="K363" s="32">
        <f t="shared" si="2"/>
        <v>1000</v>
      </c>
      <c r="L363" s="32">
        <f t="shared" si="3"/>
        <v>400</v>
      </c>
      <c r="M363" s="33">
        <v>0.4</v>
      </c>
      <c r="O363" s="36"/>
      <c r="P363" s="34"/>
    </row>
    <row r="364" spans="1:16" ht="15.75" customHeight="1" x14ac:dyDescent="0.3">
      <c r="A364" s="23"/>
      <c r="B364" s="28" t="s">
        <v>21</v>
      </c>
      <c r="C364" s="28">
        <v>1185732</v>
      </c>
      <c r="D364" s="29">
        <v>44544</v>
      </c>
      <c r="E364" s="28" t="s">
        <v>40</v>
      </c>
      <c r="F364" s="28" t="s">
        <v>41</v>
      </c>
      <c r="G364" s="28" t="s">
        <v>42</v>
      </c>
      <c r="H364" s="28" t="s">
        <v>28</v>
      </c>
      <c r="I364" s="30">
        <v>0.6</v>
      </c>
      <c r="J364" s="31">
        <v>2000</v>
      </c>
      <c r="K364" s="32">
        <f t="shared" si="2"/>
        <v>1200</v>
      </c>
      <c r="L364" s="32">
        <f t="shared" si="3"/>
        <v>420</v>
      </c>
      <c r="M364" s="33">
        <v>0.35</v>
      </c>
      <c r="O364" s="36"/>
      <c r="P364" s="34"/>
    </row>
    <row r="365" spans="1:16" ht="15.75" customHeight="1" x14ac:dyDescent="0.3">
      <c r="A365" s="23"/>
      <c r="B365" s="28" t="s">
        <v>21</v>
      </c>
      <c r="C365" s="28">
        <v>1185732</v>
      </c>
      <c r="D365" s="29">
        <v>44544</v>
      </c>
      <c r="E365" s="28" t="s">
        <v>40</v>
      </c>
      <c r="F365" s="28" t="s">
        <v>41</v>
      </c>
      <c r="G365" s="28" t="s">
        <v>42</v>
      </c>
      <c r="H365" s="28" t="s">
        <v>29</v>
      </c>
      <c r="I365" s="30">
        <v>0.64999999999999991</v>
      </c>
      <c r="J365" s="31">
        <v>3000</v>
      </c>
      <c r="K365" s="32">
        <f t="shared" si="2"/>
        <v>1949.9999999999998</v>
      </c>
      <c r="L365" s="32">
        <f t="shared" si="3"/>
        <v>974.99999999999989</v>
      </c>
      <c r="M365" s="33">
        <v>0.5</v>
      </c>
      <c r="O365" s="36"/>
      <c r="P365" s="34"/>
    </row>
    <row r="366" spans="1:16" ht="15.75" customHeight="1" x14ac:dyDescent="0.3">
      <c r="A366" s="23"/>
      <c r="B366" s="28" t="s">
        <v>30</v>
      </c>
      <c r="C366" s="28">
        <v>1197831</v>
      </c>
      <c r="D366" s="29">
        <v>44198</v>
      </c>
      <c r="E366" s="28" t="s">
        <v>31</v>
      </c>
      <c r="F366" s="28" t="s">
        <v>32</v>
      </c>
      <c r="G366" s="28" t="s">
        <v>43</v>
      </c>
      <c r="H366" s="28" t="s">
        <v>24</v>
      </c>
      <c r="I366" s="30">
        <v>0.2</v>
      </c>
      <c r="J366" s="31">
        <v>7250</v>
      </c>
      <c r="K366" s="32">
        <f t="shared" si="2"/>
        <v>1450</v>
      </c>
      <c r="L366" s="32">
        <f t="shared" si="3"/>
        <v>435</v>
      </c>
      <c r="M366" s="33">
        <v>0.3</v>
      </c>
      <c r="O366" s="35"/>
      <c r="P366" s="34"/>
    </row>
    <row r="367" spans="1:16" ht="15.75" customHeight="1" x14ac:dyDescent="0.3">
      <c r="A367" s="23"/>
      <c r="B367" s="28" t="s">
        <v>30</v>
      </c>
      <c r="C367" s="28">
        <v>1197831</v>
      </c>
      <c r="D367" s="29">
        <v>44198</v>
      </c>
      <c r="E367" s="28" t="s">
        <v>31</v>
      </c>
      <c r="F367" s="28" t="s">
        <v>32</v>
      </c>
      <c r="G367" s="28" t="s">
        <v>43</v>
      </c>
      <c r="H367" s="28" t="s">
        <v>25</v>
      </c>
      <c r="I367" s="30">
        <v>0.3</v>
      </c>
      <c r="J367" s="31">
        <v>7250</v>
      </c>
      <c r="K367" s="32">
        <f t="shared" si="2"/>
        <v>2175</v>
      </c>
      <c r="L367" s="32">
        <f t="shared" si="3"/>
        <v>652.5</v>
      </c>
      <c r="M367" s="33">
        <v>0.3</v>
      </c>
      <c r="O367" s="35"/>
      <c r="P367" s="34"/>
    </row>
    <row r="368" spans="1:16" ht="15.75" customHeight="1" x14ac:dyDescent="0.3">
      <c r="A368" s="23"/>
      <c r="B368" s="28" t="s">
        <v>30</v>
      </c>
      <c r="C368" s="28">
        <v>1197831</v>
      </c>
      <c r="D368" s="29">
        <v>44198</v>
      </c>
      <c r="E368" s="28" t="s">
        <v>31</v>
      </c>
      <c r="F368" s="28" t="s">
        <v>32</v>
      </c>
      <c r="G368" s="28" t="s">
        <v>43</v>
      </c>
      <c r="H368" s="28" t="s">
        <v>26</v>
      </c>
      <c r="I368" s="30">
        <v>0.3</v>
      </c>
      <c r="J368" s="31">
        <v>5250</v>
      </c>
      <c r="K368" s="32">
        <f t="shared" si="2"/>
        <v>1575</v>
      </c>
      <c r="L368" s="32">
        <f t="shared" si="3"/>
        <v>472.5</v>
      </c>
      <c r="M368" s="33">
        <v>0.3</v>
      </c>
      <c r="O368" s="35"/>
      <c r="P368" s="34"/>
    </row>
    <row r="369" spans="1:16" ht="15.75" customHeight="1" x14ac:dyDescent="0.3">
      <c r="A369" s="23"/>
      <c r="B369" s="28" t="s">
        <v>30</v>
      </c>
      <c r="C369" s="28">
        <v>1197831</v>
      </c>
      <c r="D369" s="29">
        <v>44198</v>
      </c>
      <c r="E369" s="28" t="s">
        <v>31</v>
      </c>
      <c r="F369" s="28" t="s">
        <v>32</v>
      </c>
      <c r="G369" s="28" t="s">
        <v>43</v>
      </c>
      <c r="H369" s="28" t="s">
        <v>27</v>
      </c>
      <c r="I369" s="30">
        <v>0.35</v>
      </c>
      <c r="J369" s="31">
        <v>5250</v>
      </c>
      <c r="K369" s="32">
        <f t="shared" si="2"/>
        <v>1837.4999999999998</v>
      </c>
      <c r="L369" s="32">
        <f t="shared" si="3"/>
        <v>735</v>
      </c>
      <c r="M369" s="33">
        <v>0.4</v>
      </c>
      <c r="O369" s="35"/>
      <c r="P369" s="34"/>
    </row>
    <row r="370" spans="1:16" ht="15.75" customHeight="1" x14ac:dyDescent="0.3">
      <c r="A370" s="23"/>
      <c r="B370" s="28" t="s">
        <v>30</v>
      </c>
      <c r="C370" s="28">
        <v>1197831</v>
      </c>
      <c r="D370" s="29">
        <v>44198</v>
      </c>
      <c r="E370" s="28" t="s">
        <v>31</v>
      </c>
      <c r="F370" s="28" t="s">
        <v>32</v>
      </c>
      <c r="G370" s="28" t="s">
        <v>43</v>
      </c>
      <c r="H370" s="28" t="s">
        <v>28</v>
      </c>
      <c r="I370" s="30">
        <v>0.4</v>
      </c>
      <c r="J370" s="31">
        <v>3750</v>
      </c>
      <c r="K370" s="32">
        <f t="shared" si="2"/>
        <v>1500</v>
      </c>
      <c r="L370" s="32">
        <f t="shared" si="3"/>
        <v>375</v>
      </c>
      <c r="M370" s="33">
        <v>0.25</v>
      </c>
      <c r="O370" s="35"/>
      <c r="P370" s="34"/>
    </row>
    <row r="371" spans="1:16" ht="15.75" customHeight="1" x14ac:dyDescent="0.3">
      <c r="A371" s="23"/>
      <c r="B371" s="28" t="s">
        <v>30</v>
      </c>
      <c r="C371" s="28">
        <v>1197831</v>
      </c>
      <c r="D371" s="29">
        <v>44198</v>
      </c>
      <c r="E371" s="28" t="s">
        <v>31</v>
      </c>
      <c r="F371" s="28" t="s">
        <v>32</v>
      </c>
      <c r="G371" s="28" t="s">
        <v>43</v>
      </c>
      <c r="H371" s="28" t="s">
        <v>29</v>
      </c>
      <c r="I371" s="30">
        <v>0.35</v>
      </c>
      <c r="J371" s="31">
        <v>5250</v>
      </c>
      <c r="K371" s="32">
        <f t="shared" si="2"/>
        <v>1837.4999999999998</v>
      </c>
      <c r="L371" s="32">
        <f t="shared" si="3"/>
        <v>826.87499999999989</v>
      </c>
      <c r="M371" s="33">
        <v>0.45</v>
      </c>
      <c r="O371" s="35"/>
      <c r="P371" s="34"/>
    </row>
    <row r="372" spans="1:16" ht="15.75" customHeight="1" x14ac:dyDescent="0.3">
      <c r="A372" s="23"/>
      <c r="B372" s="28" t="s">
        <v>30</v>
      </c>
      <c r="C372" s="28">
        <v>1197831</v>
      </c>
      <c r="D372" s="29">
        <v>44228</v>
      </c>
      <c r="E372" s="28" t="s">
        <v>31</v>
      </c>
      <c r="F372" s="28" t="s">
        <v>32</v>
      </c>
      <c r="G372" s="28" t="s">
        <v>43</v>
      </c>
      <c r="H372" s="28" t="s">
        <v>24</v>
      </c>
      <c r="I372" s="30">
        <v>0.25</v>
      </c>
      <c r="J372" s="31">
        <v>6750</v>
      </c>
      <c r="K372" s="32">
        <f t="shared" si="2"/>
        <v>1687.5</v>
      </c>
      <c r="L372" s="32">
        <f t="shared" si="3"/>
        <v>506.25</v>
      </c>
      <c r="M372" s="33">
        <v>0.3</v>
      </c>
      <c r="O372" s="35"/>
      <c r="P372" s="34"/>
    </row>
    <row r="373" spans="1:16" ht="15.75" customHeight="1" x14ac:dyDescent="0.3">
      <c r="A373" s="23"/>
      <c r="B373" s="28" t="s">
        <v>30</v>
      </c>
      <c r="C373" s="28">
        <v>1197831</v>
      </c>
      <c r="D373" s="29">
        <v>44228</v>
      </c>
      <c r="E373" s="28" t="s">
        <v>31</v>
      </c>
      <c r="F373" s="28" t="s">
        <v>32</v>
      </c>
      <c r="G373" s="28" t="s">
        <v>43</v>
      </c>
      <c r="H373" s="28" t="s">
        <v>25</v>
      </c>
      <c r="I373" s="30">
        <v>0.35</v>
      </c>
      <c r="J373" s="31">
        <v>6500</v>
      </c>
      <c r="K373" s="32">
        <f t="shared" si="2"/>
        <v>2275</v>
      </c>
      <c r="L373" s="32">
        <f t="shared" si="3"/>
        <v>682.5</v>
      </c>
      <c r="M373" s="33">
        <v>0.3</v>
      </c>
      <c r="O373" s="35"/>
      <c r="P373" s="34"/>
    </row>
    <row r="374" spans="1:16" ht="15.75" customHeight="1" x14ac:dyDescent="0.3">
      <c r="A374" s="23"/>
      <c r="B374" s="28" t="s">
        <v>30</v>
      </c>
      <c r="C374" s="28">
        <v>1197831</v>
      </c>
      <c r="D374" s="29">
        <v>44228</v>
      </c>
      <c r="E374" s="28" t="s">
        <v>31</v>
      </c>
      <c r="F374" s="28" t="s">
        <v>32</v>
      </c>
      <c r="G374" s="28" t="s">
        <v>43</v>
      </c>
      <c r="H374" s="28" t="s">
        <v>26</v>
      </c>
      <c r="I374" s="30">
        <v>0.35</v>
      </c>
      <c r="J374" s="31">
        <v>4750</v>
      </c>
      <c r="K374" s="32">
        <f t="shared" si="2"/>
        <v>1662.5</v>
      </c>
      <c r="L374" s="32">
        <f t="shared" si="3"/>
        <v>498.75</v>
      </c>
      <c r="M374" s="33">
        <v>0.3</v>
      </c>
      <c r="O374" s="35"/>
      <c r="P374" s="34"/>
    </row>
    <row r="375" spans="1:16" ht="15.75" customHeight="1" x14ac:dyDescent="0.3">
      <c r="A375" s="23"/>
      <c r="B375" s="28" t="s">
        <v>30</v>
      </c>
      <c r="C375" s="28">
        <v>1197831</v>
      </c>
      <c r="D375" s="29">
        <v>44228</v>
      </c>
      <c r="E375" s="28" t="s">
        <v>31</v>
      </c>
      <c r="F375" s="28" t="s">
        <v>32</v>
      </c>
      <c r="G375" s="28" t="s">
        <v>43</v>
      </c>
      <c r="H375" s="28" t="s">
        <v>27</v>
      </c>
      <c r="I375" s="30">
        <v>0.35</v>
      </c>
      <c r="J375" s="31">
        <v>4250</v>
      </c>
      <c r="K375" s="32">
        <f t="shared" si="2"/>
        <v>1487.5</v>
      </c>
      <c r="L375" s="32">
        <f t="shared" si="3"/>
        <v>595</v>
      </c>
      <c r="M375" s="33">
        <v>0.4</v>
      </c>
      <c r="O375" s="35"/>
      <c r="P375" s="34"/>
    </row>
    <row r="376" spans="1:16" ht="15.75" customHeight="1" x14ac:dyDescent="0.3">
      <c r="A376" s="23"/>
      <c r="B376" s="28" t="s">
        <v>30</v>
      </c>
      <c r="C376" s="28">
        <v>1197831</v>
      </c>
      <c r="D376" s="29">
        <v>44228</v>
      </c>
      <c r="E376" s="28" t="s">
        <v>31</v>
      </c>
      <c r="F376" s="28" t="s">
        <v>32</v>
      </c>
      <c r="G376" s="28" t="s">
        <v>43</v>
      </c>
      <c r="H376" s="28" t="s">
        <v>28</v>
      </c>
      <c r="I376" s="30">
        <v>0.4</v>
      </c>
      <c r="J376" s="31">
        <v>3000</v>
      </c>
      <c r="K376" s="32">
        <f t="shared" si="2"/>
        <v>1200</v>
      </c>
      <c r="L376" s="32">
        <f t="shared" si="3"/>
        <v>300</v>
      </c>
      <c r="M376" s="33">
        <v>0.25</v>
      </c>
      <c r="O376" s="35"/>
      <c r="P376" s="34"/>
    </row>
    <row r="377" spans="1:16" ht="15.75" customHeight="1" x14ac:dyDescent="0.3">
      <c r="A377" s="23"/>
      <c r="B377" s="28" t="s">
        <v>30</v>
      </c>
      <c r="C377" s="28">
        <v>1197831</v>
      </c>
      <c r="D377" s="29">
        <v>44228</v>
      </c>
      <c r="E377" s="28" t="s">
        <v>31</v>
      </c>
      <c r="F377" s="28" t="s">
        <v>32</v>
      </c>
      <c r="G377" s="28" t="s">
        <v>43</v>
      </c>
      <c r="H377" s="28" t="s">
        <v>29</v>
      </c>
      <c r="I377" s="30">
        <v>0.35</v>
      </c>
      <c r="J377" s="31">
        <v>5000</v>
      </c>
      <c r="K377" s="32">
        <f t="shared" si="2"/>
        <v>1750</v>
      </c>
      <c r="L377" s="32">
        <f t="shared" si="3"/>
        <v>787.5</v>
      </c>
      <c r="M377" s="33">
        <v>0.45</v>
      </c>
      <c r="O377" s="35"/>
      <c r="P377" s="34"/>
    </row>
    <row r="378" spans="1:16" ht="15.75" customHeight="1" x14ac:dyDescent="0.3">
      <c r="A378" s="23"/>
      <c r="B378" s="28" t="s">
        <v>30</v>
      </c>
      <c r="C378" s="28">
        <v>1197831</v>
      </c>
      <c r="D378" s="29">
        <v>44258</v>
      </c>
      <c r="E378" s="28" t="s">
        <v>31</v>
      </c>
      <c r="F378" s="28" t="s">
        <v>32</v>
      </c>
      <c r="G378" s="28" t="s">
        <v>43</v>
      </c>
      <c r="H378" s="28" t="s">
        <v>24</v>
      </c>
      <c r="I378" s="30">
        <v>0.3</v>
      </c>
      <c r="J378" s="31">
        <v>6750</v>
      </c>
      <c r="K378" s="32">
        <f t="shared" si="2"/>
        <v>2025</v>
      </c>
      <c r="L378" s="32">
        <f t="shared" si="3"/>
        <v>708.75</v>
      </c>
      <c r="M378" s="33">
        <v>0.35</v>
      </c>
      <c r="O378" s="35"/>
      <c r="P378" s="34"/>
    </row>
    <row r="379" spans="1:16" ht="15.75" customHeight="1" x14ac:dyDescent="0.3">
      <c r="A379" s="23"/>
      <c r="B379" s="28" t="s">
        <v>30</v>
      </c>
      <c r="C379" s="28">
        <v>1197831</v>
      </c>
      <c r="D379" s="29">
        <v>44258</v>
      </c>
      <c r="E379" s="28" t="s">
        <v>31</v>
      </c>
      <c r="F379" s="28" t="s">
        <v>32</v>
      </c>
      <c r="G379" s="28" t="s">
        <v>43</v>
      </c>
      <c r="H379" s="28" t="s">
        <v>25</v>
      </c>
      <c r="I379" s="30">
        <v>0.4</v>
      </c>
      <c r="J379" s="31">
        <v>6750</v>
      </c>
      <c r="K379" s="32">
        <f t="shared" si="2"/>
        <v>2700</v>
      </c>
      <c r="L379" s="32">
        <f t="shared" si="3"/>
        <v>944.99999999999989</v>
      </c>
      <c r="M379" s="33">
        <v>0.35</v>
      </c>
      <c r="O379" s="35"/>
      <c r="P379" s="34"/>
    </row>
    <row r="380" spans="1:16" ht="15.75" customHeight="1" x14ac:dyDescent="0.3">
      <c r="A380" s="23"/>
      <c r="B380" s="28" t="s">
        <v>30</v>
      </c>
      <c r="C380" s="28">
        <v>1197831</v>
      </c>
      <c r="D380" s="29">
        <v>44258</v>
      </c>
      <c r="E380" s="28" t="s">
        <v>31</v>
      </c>
      <c r="F380" s="28" t="s">
        <v>32</v>
      </c>
      <c r="G380" s="28" t="s">
        <v>43</v>
      </c>
      <c r="H380" s="28" t="s">
        <v>26</v>
      </c>
      <c r="I380" s="30">
        <v>0.3</v>
      </c>
      <c r="J380" s="31">
        <v>5000</v>
      </c>
      <c r="K380" s="32">
        <f t="shared" si="2"/>
        <v>1500</v>
      </c>
      <c r="L380" s="32">
        <f t="shared" si="3"/>
        <v>525</v>
      </c>
      <c r="M380" s="33">
        <v>0.35</v>
      </c>
      <c r="O380" s="35"/>
      <c r="P380" s="34"/>
    </row>
    <row r="381" spans="1:16" ht="15.75" customHeight="1" x14ac:dyDescent="0.3">
      <c r="A381" s="23"/>
      <c r="B381" s="28" t="s">
        <v>30</v>
      </c>
      <c r="C381" s="28">
        <v>1197831</v>
      </c>
      <c r="D381" s="29">
        <v>44258</v>
      </c>
      <c r="E381" s="28" t="s">
        <v>31</v>
      </c>
      <c r="F381" s="28" t="s">
        <v>32</v>
      </c>
      <c r="G381" s="28" t="s">
        <v>43</v>
      </c>
      <c r="H381" s="28" t="s">
        <v>27</v>
      </c>
      <c r="I381" s="30">
        <v>0.35000000000000003</v>
      </c>
      <c r="J381" s="31">
        <v>4000</v>
      </c>
      <c r="K381" s="32">
        <f t="shared" si="2"/>
        <v>1400.0000000000002</v>
      </c>
      <c r="L381" s="32">
        <f t="shared" si="3"/>
        <v>630.00000000000011</v>
      </c>
      <c r="M381" s="33">
        <v>0.45</v>
      </c>
      <c r="O381" s="35"/>
      <c r="P381" s="34"/>
    </row>
    <row r="382" spans="1:16" ht="15.75" customHeight="1" x14ac:dyDescent="0.3">
      <c r="A382" s="23"/>
      <c r="B382" s="28" t="s">
        <v>30</v>
      </c>
      <c r="C382" s="28">
        <v>1197831</v>
      </c>
      <c r="D382" s="29">
        <v>44258</v>
      </c>
      <c r="E382" s="28" t="s">
        <v>31</v>
      </c>
      <c r="F382" s="28" t="s">
        <v>32</v>
      </c>
      <c r="G382" s="28" t="s">
        <v>43</v>
      </c>
      <c r="H382" s="28" t="s">
        <v>28</v>
      </c>
      <c r="I382" s="30">
        <v>0.4</v>
      </c>
      <c r="J382" s="31">
        <v>3000</v>
      </c>
      <c r="K382" s="32">
        <f t="shared" si="2"/>
        <v>1200</v>
      </c>
      <c r="L382" s="32">
        <f t="shared" si="3"/>
        <v>360</v>
      </c>
      <c r="M382" s="33">
        <v>0.3</v>
      </c>
      <c r="O382" s="35"/>
      <c r="P382" s="34"/>
    </row>
    <row r="383" spans="1:16" ht="15.75" customHeight="1" x14ac:dyDescent="0.3">
      <c r="A383" s="23"/>
      <c r="B383" s="28" t="s">
        <v>30</v>
      </c>
      <c r="C383" s="28">
        <v>1197831</v>
      </c>
      <c r="D383" s="29">
        <v>44258</v>
      </c>
      <c r="E383" s="28" t="s">
        <v>31</v>
      </c>
      <c r="F383" s="28" t="s">
        <v>32</v>
      </c>
      <c r="G383" s="28" t="s">
        <v>43</v>
      </c>
      <c r="H383" s="28" t="s">
        <v>29</v>
      </c>
      <c r="I383" s="30">
        <v>0.35000000000000003</v>
      </c>
      <c r="J383" s="31">
        <v>4500</v>
      </c>
      <c r="K383" s="32">
        <f t="shared" si="2"/>
        <v>1575.0000000000002</v>
      </c>
      <c r="L383" s="32">
        <f t="shared" si="3"/>
        <v>787.50000000000011</v>
      </c>
      <c r="M383" s="33">
        <v>0.5</v>
      </c>
      <c r="O383" s="35"/>
      <c r="P383" s="34"/>
    </row>
    <row r="384" spans="1:16" ht="15.75" customHeight="1" x14ac:dyDescent="0.3">
      <c r="A384" s="23"/>
      <c r="B384" s="28" t="s">
        <v>30</v>
      </c>
      <c r="C384" s="28">
        <v>1197831</v>
      </c>
      <c r="D384" s="29">
        <v>44288</v>
      </c>
      <c r="E384" s="28" t="s">
        <v>31</v>
      </c>
      <c r="F384" s="28" t="s">
        <v>32</v>
      </c>
      <c r="G384" s="28" t="s">
        <v>43</v>
      </c>
      <c r="H384" s="28" t="s">
        <v>24</v>
      </c>
      <c r="I384" s="30">
        <v>0.19999999999999998</v>
      </c>
      <c r="J384" s="31">
        <v>7000</v>
      </c>
      <c r="K384" s="32">
        <f t="shared" si="2"/>
        <v>1399.9999999999998</v>
      </c>
      <c r="L384" s="32">
        <f t="shared" si="3"/>
        <v>489.99999999999989</v>
      </c>
      <c r="M384" s="33">
        <v>0.35</v>
      </c>
      <c r="O384" s="35"/>
      <c r="P384" s="34"/>
    </row>
    <row r="385" spans="1:16" ht="15.75" customHeight="1" x14ac:dyDescent="0.3">
      <c r="A385" s="23"/>
      <c r="B385" s="28" t="s">
        <v>30</v>
      </c>
      <c r="C385" s="28">
        <v>1197831</v>
      </c>
      <c r="D385" s="29">
        <v>44288</v>
      </c>
      <c r="E385" s="28" t="s">
        <v>31</v>
      </c>
      <c r="F385" s="28" t="s">
        <v>32</v>
      </c>
      <c r="G385" s="28" t="s">
        <v>43</v>
      </c>
      <c r="H385" s="28" t="s">
        <v>25</v>
      </c>
      <c r="I385" s="30">
        <v>0.30000000000000004</v>
      </c>
      <c r="J385" s="31">
        <v>7000</v>
      </c>
      <c r="K385" s="32">
        <f t="shared" si="2"/>
        <v>2100.0000000000005</v>
      </c>
      <c r="L385" s="32">
        <f t="shared" si="3"/>
        <v>735.00000000000011</v>
      </c>
      <c r="M385" s="33">
        <v>0.35</v>
      </c>
      <c r="O385" s="35"/>
      <c r="P385" s="34"/>
    </row>
    <row r="386" spans="1:16" ht="15.75" customHeight="1" x14ac:dyDescent="0.3">
      <c r="A386" s="23"/>
      <c r="B386" s="28" t="s">
        <v>30</v>
      </c>
      <c r="C386" s="28">
        <v>1197831</v>
      </c>
      <c r="D386" s="29">
        <v>44288</v>
      </c>
      <c r="E386" s="28" t="s">
        <v>31</v>
      </c>
      <c r="F386" s="28" t="s">
        <v>32</v>
      </c>
      <c r="G386" s="28" t="s">
        <v>43</v>
      </c>
      <c r="H386" s="28" t="s">
        <v>26</v>
      </c>
      <c r="I386" s="30">
        <v>0.24999999999999997</v>
      </c>
      <c r="J386" s="31">
        <v>5250</v>
      </c>
      <c r="K386" s="32">
        <f t="shared" si="2"/>
        <v>1312.4999999999998</v>
      </c>
      <c r="L386" s="32">
        <f t="shared" si="3"/>
        <v>459.37499999999989</v>
      </c>
      <c r="M386" s="33">
        <v>0.35</v>
      </c>
      <c r="O386" s="35"/>
      <c r="P386" s="34"/>
    </row>
    <row r="387" spans="1:16" ht="15.75" customHeight="1" x14ac:dyDescent="0.3">
      <c r="A387" s="23"/>
      <c r="B387" s="28" t="s">
        <v>30</v>
      </c>
      <c r="C387" s="28">
        <v>1197831</v>
      </c>
      <c r="D387" s="29">
        <v>44288</v>
      </c>
      <c r="E387" s="28" t="s">
        <v>31</v>
      </c>
      <c r="F387" s="28" t="s">
        <v>32</v>
      </c>
      <c r="G387" s="28" t="s">
        <v>43</v>
      </c>
      <c r="H387" s="28" t="s">
        <v>27</v>
      </c>
      <c r="I387" s="30">
        <v>0.30000000000000004</v>
      </c>
      <c r="J387" s="31">
        <v>4250</v>
      </c>
      <c r="K387" s="32">
        <f t="shared" si="2"/>
        <v>1275.0000000000002</v>
      </c>
      <c r="L387" s="32">
        <f t="shared" si="3"/>
        <v>573.75000000000011</v>
      </c>
      <c r="M387" s="33">
        <v>0.45</v>
      </c>
      <c r="O387" s="35"/>
      <c r="P387" s="34"/>
    </row>
    <row r="388" spans="1:16" ht="15.75" customHeight="1" x14ac:dyDescent="0.3">
      <c r="A388" s="23"/>
      <c r="B388" s="28" t="s">
        <v>30</v>
      </c>
      <c r="C388" s="28">
        <v>1197831</v>
      </c>
      <c r="D388" s="29">
        <v>44288</v>
      </c>
      <c r="E388" s="28" t="s">
        <v>31</v>
      </c>
      <c r="F388" s="28" t="s">
        <v>32</v>
      </c>
      <c r="G388" s="28" t="s">
        <v>43</v>
      </c>
      <c r="H388" s="28" t="s">
        <v>28</v>
      </c>
      <c r="I388" s="30">
        <v>0.35</v>
      </c>
      <c r="J388" s="31">
        <v>3250</v>
      </c>
      <c r="K388" s="32">
        <f t="shared" si="2"/>
        <v>1137.5</v>
      </c>
      <c r="L388" s="32">
        <f t="shared" si="3"/>
        <v>341.25</v>
      </c>
      <c r="M388" s="33">
        <v>0.3</v>
      </c>
      <c r="O388" s="35"/>
      <c r="P388" s="34"/>
    </row>
    <row r="389" spans="1:16" ht="15.75" customHeight="1" x14ac:dyDescent="0.3">
      <c r="A389" s="23"/>
      <c r="B389" s="28" t="s">
        <v>30</v>
      </c>
      <c r="C389" s="28">
        <v>1197831</v>
      </c>
      <c r="D389" s="29">
        <v>44288</v>
      </c>
      <c r="E389" s="28" t="s">
        <v>31</v>
      </c>
      <c r="F389" s="28" t="s">
        <v>32</v>
      </c>
      <c r="G389" s="28" t="s">
        <v>43</v>
      </c>
      <c r="H389" s="28" t="s">
        <v>29</v>
      </c>
      <c r="I389" s="30">
        <v>0.30000000000000004</v>
      </c>
      <c r="J389" s="31">
        <v>6000</v>
      </c>
      <c r="K389" s="32">
        <f t="shared" si="2"/>
        <v>1800.0000000000002</v>
      </c>
      <c r="L389" s="32">
        <f t="shared" si="3"/>
        <v>900.00000000000011</v>
      </c>
      <c r="M389" s="33">
        <v>0.5</v>
      </c>
      <c r="O389" s="35"/>
      <c r="P389" s="34"/>
    </row>
    <row r="390" spans="1:16" ht="15.75" customHeight="1" x14ac:dyDescent="0.3">
      <c r="A390" s="23"/>
      <c r="B390" s="28" t="s">
        <v>30</v>
      </c>
      <c r="C390" s="28">
        <v>1197831</v>
      </c>
      <c r="D390" s="29">
        <v>44318</v>
      </c>
      <c r="E390" s="28" t="s">
        <v>31</v>
      </c>
      <c r="F390" s="28" t="s">
        <v>32</v>
      </c>
      <c r="G390" s="28" t="s">
        <v>43</v>
      </c>
      <c r="H390" s="28" t="s">
        <v>24</v>
      </c>
      <c r="I390" s="30">
        <v>0.19999999999999998</v>
      </c>
      <c r="J390" s="31">
        <v>7500</v>
      </c>
      <c r="K390" s="32">
        <f t="shared" si="2"/>
        <v>1499.9999999999998</v>
      </c>
      <c r="L390" s="32">
        <f t="shared" si="3"/>
        <v>524.99999999999989</v>
      </c>
      <c r="M390" s="33">
        <v>0.35</v>
      </c>
      <c r="O390" s="35"/>
      <c r="P390" s="34"/>
    </row>
    <row r="391" spans="1:16" ht="15.75" customHeight="1" x14ac:dyDescent="0.3">
      <c r="A391" s="23"/>
      <c r="B391" s="28" t="s">
        <v>30</v>
      </c>
      <c r="C391" s="28">
        <v>1197831</v>
      </c>
      <c r="D391" s="29">
        <v>44318</v>
      </c>
      <c r="E391" s="28" t="s">
        <v>31</v>
      </c>
      <c r="F391" s="28" t="s">
        <v>32</v>
      </c>
      <c r="G391" s="28" t="s">
        <v>43</v>
      </c>
      <c r="H391" s="28" t="s">
        <v>25</v>
      </c>
      <c r="I391" s="30">
        <v>0.30000000000000004</v>
      </c>
      <c r="J391" s="31">
        <v>7750</v>
      </c>
      <c r="K391" s="32">
        <f t="shared" si="2"/>
        <v>2325.0000000000005</v>
      </c>
      <c r="L391" s="32">
        <f t="shared" si="3"/>
        <v>813.75000000000011</v>
      </c>
      <c r="M391" s="33">
        <v>0.35</v>
      </c>
      <c r="O391" s="35"/>
      <c r="P391" s="34"/>
    </row>
    <row r="392" spans="1:16" ht="15.75" customHeight="1" x14ac:dyDescent="0.3">
      <c r="A392" s="23"/>
      <c r="B392" s="28" t="s">
        <v>30</v>
      </c>
      <c r="C392" s="28">
        <v>1197831</v>
      </c>
      <c r="D392" s="29">
        <v>44318</v>
      </c>
      <c r="E392" s="28" t="s">
        <v>31</v>
      </c>
      <c r="F392" s="28" t="s">
        <v>32</v>
      </c>
      <c r="G392" s="28" t="s">
        <v>43</v>
      </c>
      <c r="H392" s="28" t="s">
        <v>26</v>
      </c>
      <c r="I392" s="30">
        <v>0.24999999999999997</v>
      </c>
      <c r="J392" s="31">
        <v>6250</v>
      </c>
      <c r="K392" s="32">
        <f t="shared" si="2"/>
        <v>1562.4999999999998</v>
      </c>
      <c r="L392" s="32">
        <f t="shared" si="3"/>
        <v>546.87499999999989</v>
      </c>
      <c r="M392" s="33">
        <v>0.35</v>
      </c>
      <c r="O392" s="35"/>
      <c r="P392" s="34"/>
    </row>
    <row r="393" spans="1:16" ht="15.75" customHeight="1" x14ac:dyDescent="0.3">
      <c r="A393" s="23"/>
      <c r="B393" s="28" t="s">
        <v>30</v>
      </c>
      <c r="C393" s="28">
        <v>1197831</v>
      </c>
      <c r="D393" s="29">
        <v>44318</v>
      </c>
      <c r="E393" s="28" t="s">
        <v>31</v>
      </c>
      <c r="F393" s="28" t="s">
        <v>32</v>
      </c>
      <c r="G393" s="28" t="s">
        <v>43</v>
      </c>
      <c r="H393" s="28" t="s">
        <v>27</v>
      </c>
      <c r="I393" s="30">
        <v>0.35000000000000003</v>
      </c>
      <c r="J393" s="31">
        <v>5500</v>
      </c>
      <c r="K393" s="32">
        <f t="shared" si="2"/>
        <v>1925.0000000000002</v>
      </c>
      <c r="L393" s="32">
        <f t="shared" si="3"/>
        <v>866.25000000000011</v>
      </c>
      <c r="M393" s="33">
        <v>0.45</v>
      </c>
      <c r="O393" s="35"/>
      <c r="P393" s="34"/>
    </row>
    <row r="394" spans="1:16" ht="15.75" customHeight="1" x14ac:dyDescent="0.3">
      <c r="A394" s="23"/>
      <c r="B394" s="28" t="s">
        <v>30</v>
      </c>
      <c r="C394" s="28">
        <v>1197831</v>
      </c>
      <c r="D394" s="29">
        <v>44318</v>
      </c>
      <c r="E394" s="28" t="s">
        <v>31</v>
      </c>
      <c r="F394" s="28" t="s">
        <v>32</v>
      </c>
      <c r="G394" s="28" t="s">
        <v>43</v>
      </c>
      <c r="H394" s="28" t="s">
        <v>28</v>
      </c>
      <c r="I394" s="30">
        <v>0.5</v>
      </c>
      <c r="J394" s="31">
        <v>4500</v>
      </c>
      <c r="K394" s="32">
        <f t="shared" si="2"/>
        <v>2250</v>
      </c>
      <c r="L394" s="32">
        <f t="shared" si="3"/>
        <v>675</v>
      </c>
      <c r="M394" s="33">
        <v>0.3</v>
      </c>
      <c r="O394" s="35"/>
      <c r="P394" s="34"/>
    </row>
    <row r="395" spans="1:16" ht="15.75" customHeight="1" x14ac:dyDescent="0.3">
      <c r="A395" s="23"/>
      <c r="B395" s="28" t="s">
        <v>30</v>
      </c>
      <c r="C395" s="28">
        <v>1197831</v>
      </c>
      <c r="D395" s="29">
        <v>44318</v>
      </c>
      <c r="E395" s="28" t="s">
        <v>31</v>
      </c>
      <c r="F395" s="28" t="s">
        <v>32</v>
      </c>
      <c r="G395" s="28" t="s">
        <v>43</v>
      </c>
      <c r="H395" s="28" t="s">
        <v>29</v>
      </c>
      <c r="I395" s="30">
        <v>0.45</v>
      </c>
      <c r="J395" s="31">
        <v>8000</v>
      </c>
      <c r="K395" s="32">
        <f t="shared" si="2"/>
        <v>3600</v>
      </c>
      <c r="L395" s="32">
        <f t="shared" si="3"/>
        <v>1800</v>
      </c>
      <c r="M395" s="33">
        <v>0.5</v>
      </c>
      <c r="O395" s="35"/>
      <c r="P395" s="34"/>
    </row>
    <row r="396" spans="1:16" ht="15.75" customHeight="1" x14ac:dyDescent="0.3">
      <c r="A396" s="23"/>
      <c r="B396" s="28" t="s">
        <v>30</v>
      </c>
      <c r="C396" s="28">
        <v>1197831</v>
      </c>
      <c r="D396" s="29">
        <v>44348</v>
      </c>
      <c r="E396" s="28" t="s">
        <v>31</v>
      </c>
      <c r="F396" s="28" t="s">
        <v>32</v>
      </c>
      <c r="G396" s="28" t="s">
        <v>43</v>
      </c>
      <c r="H396" s="28" t="s">
        <v>24</v>
      </c>
      <c r="I396" s="30">
        <v>0.45</v>
      </c>
      <c r="J396" s="31">
        <v>8000</v>
      </c>
      <c r="K396" s="32">
        <f t="shared" si="2"/>
        <v>3600</v>
      </c>
      <c r="L396" s="32">
        <f t="shared" si="3"/>
        <v>1260</v>
      </c>
      <c r="M396" s="33">
        <v>0.35</v>
      </c>
      <c r="O396" s="35"/>
      <c r="P396" s="34"/>
    </row>
    <row r="397" spans="1:16" ht="15.75" customHeight="1" x14ac:dyDescent="0.3">
      <c r="A397" s="23"/>
      <c r="B397" s="28" t="s">
        <v>30</v>
      </c>
      <c r="C397" s="28">
        <v>1197831</v>
      </c>
      <c r="D397" s="29">
        <v>44348</v>
      </c>
      <c r="E397" s="28" t="s">
        <v>31</v>
      </c>
      <c r="F397" s="28" t="s">
        <v>32</v>
      </c>
      <c r="G397" s="28" t="s">
        <v>43</v>
      </c>
      <c r="H397" s="28" t="s">
        <v>25</v>
      </c>
      <c r="I397" s="30">
        <v>0.5</v>
      </c>
      <c r="J397" s="31">
        <v>8000</v>
      </c>
      <c r="K397" s="32">
        <f t="shared" si="2"/>
        <v>4000</v>
      </c>
      <c r="L397" s="32">
        <f t="shared" si="3"/>
        <v>1400</v>
      </c>
      <c r="M397" s="33">
        <v>0.35</v>
      </c>
      <c r="O397" s="35"/>
      <c r="P397" s="34"/>
    </row>
    <row r="398" spans="1:16" ht="15.75" customHeight="1" x14ac:dyDescent="0.3">
      <c r="A398" s="23"/>
      <c r="B398" s="28" t="s">
        <v>30</v>
      </c>
      <c r="C398" s="28">
        <v>1197831</v>
      </c>
      <c r="D398" s="29">
        <v>44348</v>
      </c>
      <c r="E398" s="28" t="s">
        <v>31</v>
      </c>
      <c r="F398" s="28" t="s">
        <v>32</v>
      </c>
      <c r="G398" s="28" t="s">
        <v>43</v>
      </c>
      <c r="H398" s="28" t="s">
        <v>26</v>
      </c>
      <c r="I398" s="30">
        <v>0.45</v>
      </c>
      <c r="J398" s="31">
        <v>6500</v>
      </c>
      <c r="K398" s="32">
        <f t="shared" si="2"/>
        <v>2925</v>
      </c>
      <c r="L398" s="32">
        <f t="shared" si="3"/>
        <v>1023.7499999999999</v>
      </c>
      <c r="M398" s="33">
        <v>0.35</v>
      </c>
      <c r="O398" s="35"/>
      <c r="P398" s="34"/>
    </row>
    <row r="399" spans="1:16" ht="15.75" customHeight="1" x14ac:dyDescent="0.3">
      <c r="A399" s="23"/>
      <c r="B399" s="28" t="s">
        <v>30</v>
      </c>
      <c r="C399" s="28">
        <v>1197831</v>
      </c>
      <c r="D399" s="29">
        <v>44348</v>
      </c>
      <c r="E399" s="28" t="s">
        <v>31</v>
      </c>
      <c r="F399" s="28" t="s">
        <v>32</v>
      </c>
      <c r="G399" s="28" t="s">
        <v>43</v>
      </c>
      <c r="H399" s="28" t="s">
        <v>27</v>
      </c>
      <c r="I399" s="30">
        <v>0.45</v>
      </c>
      <c r="J399" s="31">
        <v>6000</v>
      </c>
      <c r="K399" s="32">
        <f t="shared" si="2"/>
        <v>2700</v>
      </c>
      <c r="L399" s="32">
        <f t="shared" si="3"/>
        <v>1215</v>
      </c>
      <c r="M399" s="33">
        <v>0.45</v>
      </c>
      <c r="O399" s="35"/>
      <c r="P399" s="34"/>
    </row>
    <row r="400" spans="1:16" ht="15.75" customHeight="1" x14ac:dyDescent="0.3">
      <c r="A400" s="23"/>
      <c r="B400" s="28" t="s">
        <v>30</v>
      </c>
      <c r="C400" s="28">
        <v>1197831</v>
      </c>
      <c r="D400" s="29">
        <v>44348</v>
      </c>
      <c r="E400" s="28" t="s">
        <v>31</v>
      </c>
      <c r="F400" s="28" t="s">
        <v>32</v>
      </c>
      <c r="G400" s="28" t="s">
        <v>43</v>
      </c>
      <c r="H400" s="28" t="s">
        <v>28</v>
      </c>
      <c r="I400" s="30">
        <v>0.5</v>
      </c>
      <c r="J400" s="31">
        <v>5000</v>
      </c>
      <c r="K400" s="32">
        <f t="shared" si="2"/>
        <v>2500</v>
      </c>
      <c r="L400" s="32">
        <f t="shared" si="3"/>
        <v>750</v>
      </c>
      <c r="M400" s="33">
        <v>0.3</v>
      </c>
      <c r="O400" s="35"/>
      <c r="P400" s="34"/>
    </row>
    <row r="401" spans="1:16" ht="15.75" customHeight="1" x14ac:dyDescent="0.3">
      <c r="A401" s="23"/>
      <c r="B401" s="28" t="s">
        <v>30</v>
      </c>
      <c r="C401" s="28">
        <v>1197831</v>
      </c>
      <c r="D401" s="29">
        <v>44348</v>
      </c>
      <c r="E401" s="28" t="s">
        <v>31</v>
      </c>
      <c r="F401" s="28" t="s">
        <v>32</v>
      </c>
      <c r="G401" s="28" t="s">
        <v>43</v>
      </c>
      <c r="H401" s="28" t="s">
        <v>29</v>
      </c>
      <c r="I401" s="30">
        <v>0.55000000000000004</v>
      </c>
      <c r="J401" s="31">
        <v>8750</v>
      </c>
      <c r="K401" s="32">
        <f t="shared" si="2"/>
        <v>4812.5</v>
      </c>
      <c r="L401" s="32">
        <f t="shared" si="3"/>
        <v>2406.25</v>
      </c>
      <c r="M401" s="33">
        <v>0.5</v>
      </c>
      <c r="O401" s="35"/>
      <c r="P401" s="34"/>
    </row>
    <row r="402" spans="1:16" ht="15.75" customHeight="1" x14ac:dyDescent="0.3">
      <c r="A402" s="23"/>
      <c r="B402" s="28" t="s">
        <v>30</v>
      </c>
      <c r="C402" s="28">
        <v>1197831</v>
      </c>
      <c r="D402" s="29">
        <v>44380</v>
      </c>
      <c r="E402" s="28" t="s">
        <v>31</v>
      </c>
      <c r="F402" s="28" t="s">
        <v>32</v>
      </c>
      <c r="G402" s="28" t="s">
        <v>43</v>
      </c>
      <c r="H402" s="28" t="s">
        <v>24</v>
      </c>
      <c r="I402" s="30">
        <v>0.45</v>
      </c>
      <c r="J402" s="31">
        <v>8250</v>
      </c>
      <c r="K402" s="32">
        <f t="shared" si="2"/>
        <v>3712.5</v>
      </c>
      <c r="L402" s="32">
        <f t="shared" si="3"/>
        <v>1484.9999999999998</v>
      </c>
      <c r="M402" s="33">
        <v>0.39999999999999997</v>
      </c>
      <c r="O402" s="35"/>
      <c r="P402" s="34"/>
    </row>
    <row r="403" spans="1:16" ht="15.75" customHeight="1" x14ac:dyDescent="0.3">
      <c r="A403" s="23"/>
      <c r="B403" s="28" t="s">
        <v>30</v>
      </c>
      <c r="C403" s="28">
        <v>1197831</v>
      </c>
      <c r="D403" s="29">
        <v>44380</v>
      </c>
      <c r="E403" s="28" t="s">
        <v>31</v>
      </c>
      <c r="F403" s="28" t="s">
        <v>32</v>
      </c>
      <c r="G403" s="28" t="s">
        <v>43</v>
      </c>
      <c r="H403" s="28" t="s">
        <v>25</v>
      </c>
      <c r="I403" s="30">
        <v>0.5</v>
      </c>
      <c r="J403" s="31">
        <v>8250</v>
      </c>
      <c r="K403" s="32">
        <f t="shared" si="2"/>
        <v>4125</v>
      </c>
      <c r="L403" s="32">
        <f t="shared" si="3"/>
        <v>1649.9999999999998</v>
      </c>
      <c r="M403" s="33">
        <v>0.39999999999999997</v>
      </c>
      <c r="O403" s="35"/>
      <c r="P403" s="34"/>
    </row>
    <row r="404" spans="1:16" ht="15.75" customHeight="1" x14ac:dyDescent="0.3">
      <c r="A404" s="23"/>
      <c r="B404" s="28" t="s">
        <v>30</v>
      </c>
      <c r="C404" s="28">
        <v>1197831</v>
      </c>
      <c r="D404" s="29">
        <v>44380</v>
      </c>
      <c r="E404" s="28" t="s">
        <v>31</v>
      </c>
      <c r="F404" s="28" t="s">
        <v>32</v>
      </c>
      <c r="G404" s="28" t="s">
        <v>43</v>
      </c>
      <c r="H404" s="28" t="s">
        <v>26</v>
      </c>
      <c r="I404" s="30">
        <v>0.45</v>
      </c>
      <c r="J404" s="31">
        <v>9750</v>
      </c>
      <c r="K404" s="32">
        <f t="shared" si="2"/>
        <v>4387.5</v>
      </c>
      <c r="L404" s="32">
        <f t="shared" si="3"/>
        <v>1754.9999999999998</v>
      </c>
      <c r="M404" s="33">
        <v>0.39999999999999997</v>
      </c>
      <c r="O404" s="35"/>
      <c r="P404" s="34"/>
    </row>
    <row r="405" spans="1:16" ht="15.75" customHeight="1" x14ac:dyDescent="0.3">
      <c r="A405" s="23"/>
      <c r="B405" s="28" t="s">
        <v>30</v>
      </c>
      <c r="C405" s="28">
        <v>1197831</v>
      </c>
      <c r="D405" s="29">
        <v>44380</v>
      </c>
      <c r="E405" s="28" t="s">
        <v>31</v>
      </c>
      <c r="F405" s="28" t="s">
        <v>32</v>
      </c>
      <c r="G405" s="28" t="s">
        <v>43</v>
      </c>
      <c r="H405" s="28" t="s">
        <v>27</v>
      </c>
      <c r="I405" s="30">
        <v>0.45</v>
      </c>
      <c r="J405" s="31">
        <v>5750</v>
      </c>
      <c r="K405" s="32">
        <f t="shared" si="2"/>
        <v>2587.5</v>
      </c>
      <c r="L405" s="32">
        <f t="shared" si="3"/>
        <v>1293.75</v>
      </c>
      <c r="M405" s="33">
        <v>0.5</v>
      </c>
      <c r="O405" s="35"/>
      <c r="P405" s="34"/>
    </row>
    <row r="406" spans="1:16" ht="15.75" customHeight="1" x14ac:dyDescent="0.3">
      <c r="A406" s="23"/>
      <c r="B406" s="28" t="s">
        <v>30</v>
      </c>
      <c r="C406" s="28">
        <v>1197831</v>
      </c>
      <c r="D406" s="29">
        <v>44380</v>
      </c>
      <c r="E406" s="28" t="s">
        <v>31</v>
      </c>
      <c r="F406" s="28" t="s">
        <v>32</v>
      </c>
      <c r="G406" s="28" t="s">
        <v>43</v>
      </c>
      <c r="H406" s="28" t="s">
        <v>28</v>
      </c>
      <c r="I406" s="30">
        <v>0.5</v>
      </c>
      <c r="J406" s="31">
        <v>5750</v>
      </c>
      <c r="K406" s="32">
        <f t="shared" si="2"/>
        <v>2875</v>
      </c>
      <c r="L406" s="32">
        <f t="shared" si="3"/>
        <v>1006.2499999999999</v>
      </c>
      <c r="M406" s="33">
        <v>0.35</v>
      </c>
      <c r="O406" s="35"/>
      <c r="P406" s="34"/>
    </row>
    <row r="407" spans="1:16" ht="15.75" customHeight="1" x14ac:dyDescent="0.3">
      <c r="A407" s="23"/>
      <c r="B407" s="28" t="s">
        <v>30</v>
      </c>
      <c r="C407" s="28">
        <v>1197831</v>
      </c>
      <c r="D407" s="29">
        <v>44380</v>
      </c>
      <c r="E407" s="28" t="s">
        <v>31</v>
      </c>
      <c r="F407" s="28" t="s">
        <v>32</v>
      </c>
      <c r="G407" s="28" t="s">
        <v>43</v>
      </c>
      <c r="H407" s="28" t="s">
        <v>29</v>
      </c>
      <c r="I407" s="30">
        <v>0.6</v>
      </c>
      <c r="J407" s="31">
        <v>8500</v>
      </c>
      <c r="K407" s="32">
        <f t="shared" si="2"/>
        <v>5100</v>
      </c>
      <c r="L407" s="32">
        <f t="shared" si="3"/>
        <v>2805</v>
      </c>
      <c r="M407" s="33">
        <v>0.55000000000000004</v>
      </c>
      <c r="O407" s="35"/>
      <c r="P407" s="34"/>
    </row>
    <row r="408" spans="1:16" ht="15.75" customHeight="1" x14ac:dyDescent="0.3">
      <c r="A408" s="23"/>
      <c r="B408" s="28" t="s">
        <v>30</v>
      </c>
      <c r="C408" s="28">
        <v>1197831</v>
      </c>
      <c r="D408" s="29">
        <v>44413</v>
      </c>
      <c r="E408" s="28" t="s">
        <v>31</v>
      </c>
      <c r="F408" s="28" t="s">
        <v>32</v>
      </c>
      <c r="G408" s="28" t="s">
        <v>43</v>
      </c>
      <c r="H408" s="28" t="s">
        <v>24</v>
      </c>
      <c r="I408" s="30">
        <v>0.5</v>
      </c>
      <c r="J408" s="31">
        <v>8000</v>
      </c>
      <c r="K408" s="32">
        <f t="shared" si="2"/>
        <v>4000</v>
      </c>
      <c r="L408" s="32">
        <f t="shared" si="3"/>
        <v>1599.9999999999998</v>
      </c>
      <c r="M408" s="33">
        <v>0.39999999999999997</v>
      </c>
      <c r="O408" s="35"/>
      <c r="P408" s="34"/>
    </row>
    <row r="409" spans="1:16" ht="15.75" customHeight="1" x14ac:dyDescent="0.3">
      <c r="A409" s="23"/>
      <c r="B409" s="28" t="s">
        <v>30</v>
      </c>
      <c r="C409" s="28">
        <v>1197831</v>
      </c>
      <c r="D409" s="29">
        <v>44413</v>
      </c>
      <c r="E409" s="28" t="s">
        <v>31</v>
      </c>
      <c r="F409" s="28" t="s">
        <v>32</v>
      </c>
      <c r="G409" s="28" t="s">
        <v>43</v>
      </c>
      <c r="H409" s="28" t="s">
        <v>25</v>
      </c>
      <c r="I409" s="30">
        <v>0.55000000000000004</v>
      </c>
      <c r="J409" s="31">
        <v>8000</v>
      </c>
      <c r="K409" s="32">
        <f t="shared" si="2"/>
        <v>4400</v>
      </c>
      <c r="L409" s="32">
        <f t="shared" si="3"/>
        <v>1759.9999999999998</v>
      </c>
      <c r="M409" s="33">
        <v>0.39999999999999997</v>
      </c>
      <c r="O409" s="35"/>
      <c r="P409" s="34"/>
    </row>
    <row r="410" spans="1:16" ht="15.75" customHeight="1" x14ac:dyDescent="0.3">
      <c r="A410" s="23"/>
      <c r="B410" s="28" t="s">
        <v>30</v>
      </c>
      <c r="C410" s="28">
        <v>1197831</v>
      </c>
      <c r="D410" s="29">
        <v>44413</v>
      </c>
      <c r="E410" s="28" t="s">
        <v>31</v>
      </c>
      <c r="F410" s="28" t="s">
        <v>32</v>
      </c>
      <c r="G410" s="28" t="s">
        <v>43</v>
      </c>
      <c r="H410" s="28" t="s">
        <v>26</v>
      </c>
      <c r="I410" s="30">
        <v>0.5</v>
      </c>
      <c r="J410" s="31">
        <v>9750</v>
      </c>
      <c r="K410" s="32">
        <f t="shared" si="2"/>
        <v>4875</v>
      </c>
      <c r="L410" s="32">
        <f t="shared" si="3"/>
        <v>1949.9999999999998</v>
      </c>
      <c r="M410" s="33">
        <v>0.39999999999999997</v>
      </c>
      <c r="O410" s="35"/>
      <c r="P410" s="34"/>
    </row>
    <row r="411" spans="1:16" ht="15.75" customHeight="1" x14ac:dyDescent="0.3">
      <c r="A411" s="23"/>
      <c r="B411" s="28" t="s">
        <v>30</v>
      </c>
      <c r="C411" s="28">
        <v>1197831</v>
      </c>
      <c r="D411" s="29">
        <v>44413</v>
      </c>
      <c r="E411" s="28" t="s">
        <v>31</v>
      </c>
      <c r="F411" s="28" t="s">
        <v>32</v>
      </c>
      <c r="G411" s="28" t="s">
        <v>43</v>
      </c>
      <c r="H411" s="28" t="s">
        <v>27</v>
      </c>
      <c r="I411" s="30">
        <v>0.5</v>
      </c>
      <c r="J411" s="31">
        <v>5250</v>
      </c>
      <c r="K411" s="32">
        <f t="shared" si="2"/>
        <v>2625</v>
      </c>
      <c r="L411" s="32">
        <f t="shared" si="3"/>
        <v>1312.5</v>
      </c>
      <c r="M411" s="33">
        <v>0.5</v>
      </c>
      <c r="O411" s="35"/>
      <c r="P411" s="34"/>
    </row>
    <row r="412" spans="1:16" ht="15.75" customHeight="1" x14ac:dyDescent="0.3">
      <c r="A412" s="23"/>
      <c r="B412" s="28" t="s">
        <v>30</v>
      </c>
      <c r="C412" s="28">
        <v>1197831</v>
      </c>
      <c r="D412" s="29">
        <v>44413</v>
      </c>
      <c r="E412" s="28" t="s">
        <v>31</v>
      </c>
      <c r="F412" s="28" t="s">
        <v>32</v>
      </c>
      <c r="G412" s="28" t="s">
        <v>43</v>
      </c>
      <c r="H412" s="28" t="s">
        <v>28</v>
      </c>
      <c r="I412" s="30">
        <v>0.55000000000000004</v>
      </c>
      <c r="J412" s="31">
        <v>5250</v>
      </c>
      <c r="K412" s="32">
        <f t="shared" si="2"/>
        <v>2887.5000000000005</v>
      </c>
      <c r="L412" s="32">
        <f t="shared" si="3"/>
        <v>1010.6250000000001</v>
      </c>
      <c r="M412" s="33">
        <v>0.35</v>
      </c>
      <c r="O412" s="35"/>
      <c r="P412" s="34"/>
    </row>
    <row r="413" spans="1:16" ht="15.75" customHeight="1" x14ac:dyDescent="0.3">
      <c r="A413" s="23"/>
      <c r="B413" s="28" t="s">
        <v>30</v>
      </c>
      <c r="C413" s="28">
        <v>1197831</v>
      </c>
      <c r="D413" s="29">
        <v>44413</v>
      </c>
      <c r="E413" s="28" t="s">
        <v>31</v>
      </c>
      <c r="F413" s="28" t="s">
        <v>32</v>
      </c>
      <c r="G413" s="28" t="s">
        <v>43</v>
      </c>
      <c r="H413" s="28" t="s">
        <v>29</v>
      </c>
      <c r="I413" s="30">
        <v>0.6</v>
      </c>
      <c r="J413" s="31">
        <v>7750</v>
      </c>
      <c r="K413" s="32">
        <f t="shared" si="2"/>
        <v>4650</v>
      </c>
      <c r="L413" s="32">
        <f t="shared" si="3"/>
        <v>2557.5</v>
      </c>
      <c r="M413" s="33">
        <v>0.55000000000000004</v>
      </c>
      <c r="O413" s="35"/>
      <c r="P413" s="34"/>
    </row>
    <row r="414" spans="1:16" ht="15.75" customHeight="1" x14ac:dyDescent="0.3">
      <c r="A414" s="23"/>
      <c r="B414" s="28" t="s">
        <v>30</v>
      </c>
      <c r="C414" s="28">
        <v>1197831</v>
      </c>
      <c r="D414" s="29">
        <v>44441</v>
      </c>
      <c r="E414" s="28" t="s">
        <v>31</v>
      </c>
      <c r="F414" s="28" t="s">
        <v>32</v>
      </c>
      <c r="G414" s="28" t="s">
        <v>43</v>
      </c>
      <c r="H414" s="28" t="s">
        <v>24</v>
      </c>
      <c r="I414" s="30">
        <v>0.55000000000000004</v>
      </c>
      <c r="J414" s="31">
        <v>7250</v>
      </c>
      <c r="K414" s="32">
        <f t="shared" si="2"/>
        <v>3987.5000000000005</v>
      </c>
      <c r="L414" s="32">
        <f t="shared" si="3"/>
        <v>1595</v>
      </c>
      <c r="M414" s="33">
        <v>0.39999999999999997</v>
      </c>
      <c r="O414" s="35"/>
      <c r="P414" s="34"/>
    </row>
    <row r="415" spans="1:16" ht="15.75" customHeight="1" x14ac:dyDescent="0.3">
      <c r="A415" s="23"/>
      <c r="B415" s="28" t="s">
        <v>30</v>
      </c>
      <c r="C415" s="28">
        <v>1197831</v>
      </c>
      <c r="D415" s="29">
        <v>44441</v>
      </c>
      <c r="E415" s="28" t="s">
        <v>31</v>
      </c>
      <c r="F415" s="28" t="s">
        <v>32</v>
      </c>
      <c r="G415" s="28" t="s">
        <v>43</v>
      </c>
      <c r="H415" s="28" t="s">
        <v>25</v>
      </c>
      <c r="I415" s="30">
        <v>0.55000000000000004</v>
      </c>
      <c r="J415" s="31">
        <v>6750</v>
      </c>
      <c r="K415" s="32">
        <f t="shared" si="2"/>
        <v>3712.5000000000005</v>
      </c>
      <c r="L415" s="32">
        <f t="shared" si="3"/>
        <v>1485</v>
      </c>
      <c r="M415" s="33">
        <v>0.39999999999999997</v>
      </c>
      <c r="O415" s="35"/>
      <c r="P415" s="34"/>
    </row>
    <row r="416" spans="1:16" ht="15.75" customHeight="1" x14ac:dyDescent="0.3">
      <c r="A416" s="23"/>
      <c r="B416" s="28" t="s">
        <v>30</v>
      </c>
      <c r="C416" s="28">
        <v>1197831</v>
      </c>
      <c r="D416" s="29">
        <v>44441</v>
      </c>
      <c r="E416" s="28" t="s">
        <v>31</v>
      </c>
      <c r="F416" s="28" t="s">
        <v>32</v>
      </c>
      <c r="G416" s="28" t="s">
        <v>43</v>
      </c>
      <c r="H416" s="28" t="s">
        <v>26</v>
      </c>
      <c r="I416" s="30">
        <v>0.6</v>
      </c>
      <c r="J416" s="31">
        <v>7250</v>
      </c>
      <c r="K416" s="32">
        <f t="shared" si="2"/>
        <v>4350</v>
      </c>
      <c r="L416" s="32">
        <f t="shared" si="3"/>
        <v>1739.9999999999998</v>
      </c>
      <c r="M416" s="33">
        <v>0.39999999999999997</v>
      </c>
      <c r="O416" s="35"/>
      <c r="P416" s="34"/>
    </row>
    <row r="417" spans="1:16" ht="15.75" customHeight="1" x14ac:dyDescent="0.3">
      <c r="A417" s="23"/>
      <c r="B417" s="28" t="s">
        <v>30</v>
      </c>
      <c r="C417" s="28">
        <v>1197831</v>
      </c>
      <c r="D417" s="29">
        <v>44441</v>
      </c>
      <c r="E417" s="28" t="s">
        <v>31</v>
      </c>
      <c r="F417" s="28" t="s">
        <v>32</v>
      </c>
      <c r="G417" s="28" t="s">
        <v>43</v>
      </c>
      <c r="H417" s="28" t="s">
        <v>27</v>
      </c>
      <c r="I417" s="30">
        <v>0.6</v>
      </c>
      <c r="J417" s="31">
        <v>4500</v>
      </c>
      <c r="K417" s="32">
        <f t="shared" si="2"/>
        <v>2700</v>
      </c>
      <c r="L417" s="32">
        <f t="shared" si="3"/>
        <v>1350</v>
      </c>
      <c r="M417" s="33">
        <v>0.5</v>
      </c>
      <c r="O417" s="35"/>
      <c r="P417" s="34"/>
    </row>
    <row r="418" spans="1:16" ht="15.75" customHeight="1" x14ac:dyDescent="0.3">
      <c r="A418" s="23"/>
      <c r="B418" s="28" t="s">
        <v>30</v>
      </c>
      <c r="C418" s="28">
        <v>1197831</v>
      </c>
      <c r="D418" s="29">
        <v>44441</v>
      </c>
      <c r="E418" s="28" t="s">
        <v>31</v>
      </c>
      <c r="F418" s="28" t="s">
        <v>32</v>
      </c>
      <c r="G418" s="28" t="s">
        <v>43</v>
      </c>
      <c r="H418" s="28" t="s">
        <v>28</v>
      </c>
      <c r="I418" s="30">
        <v>0.55000000000000004</v>
      </c>
      <c r="J418" s="31">
        <v>4500</v>
      </c>
      <c r="K418" s="32">
        <f t="shared" si="2"/>
        <v>2475</v>
      </c>
      <c r="L418" s="32">
        <f t="shared" si="3"/>
        <v>866.25</v>
      </c>
      <c r="M418" s="33">
        <v>0.35</v>
      </c>
      <c r="O418" s="35"/>
      <c r="P418" s="34"/>
    </row>
    <row r="419" spans="1:16" ht="15.75" customHeight="1" x14ac:dyDescent="0.3">
      <c r="A419" s="23"/>
      <c r="B419" s="28" t="s">
        <v>30</v>
      </c>
      <c r="C419" s="28">
        <v>1197831</v>
      </c>
      <c r="D419" s="29">
        <v>44441</v>
      </c>
      <c r="E419" s="28" t="s">
        <v>31</v>
      </c>
      <c r="F419" s="28" t="s">
        <v>32</v>
      </c>
      <c r="G419" s="28" t="s">
        <v>43</v>
      </c>
      <c r="H419" s="28" t="s">
        <v>29</v>
      </c>
      <c r="I419" s="30">
        <v>0.5</v>
      </c>
      <c r="J419" s="31">
        <v>6750</v>
      </c>
      <c r="K419" s="32">
        <f t="shared" si="2"/>
        <v>3375</v>
      </c>
      <c r="L419" s="32">
        <f t="shared" si="3"/>
        <v>1856.2500000000002</v>
      </c>
      <c r="M419" s="33">
        <v>0.55000000000000004</v>
      </c>
      <c r="O419" s="35"/>
      <c r="P419" s="34"/>
    </row>
    <row r="420" spans="1:16" ht="15.75" customHeight="1" x14ac:dyDescent="0.3">
      <c r="A420" s="23"/>
      <c r="B420" s="28" t="s">
        <v>30</v>
      </c>
      <c r="C420" s="28">
        <v>1197831</v>
      </c>
      <c r="D420" s="29">
        <v>44470</v>
      </c>
      <c r="E420" s="28" t="s">
        <v>31</v>
      </c>
      <c r="F420" s="28" t="s">
        <v>32</v>
      </c>
      <c r="G420" s="28" t="s">
        <v>43</v>
      </c>
      <c r="H420" s="28" t="s">
        <v>24</v>
      </c>
      <c r="I420" s="30">
        <v>0.4</v>
      </c>
      <c r="J420" s="31">
        <v>6250</v>
      </c>
      <c r="K420" s="32">
        <f t="shared" si="2"/>
        <v>2500</v>
      </c>
      <c r="L420" s="32">
        <f t="shared" si="3"/>
        <v>999.99999999999989</v>
      </c>
      <c r="M420" s="33">
        <v>0.39999999999999997</v>
      </c>
      <c r="O420" s="35"/>
      <c r="P420" s="34"/>
    </row>
    <row r="421" spans="1:16" ht="15.75" customHeight="1" x14ac:dyDescent="0.3">
      <c r="A421" s="23"/>
      <c r="B421" s="28" t="s">
        <v>30</v>
      </c>
      <c r="C421" s="28">
        <v>1197831</v>
      </c>
      <c r="D421" s="29">
        <v>44470</v>
      </c>
      <c r="E421" s="28" t="s">
        <v>31</v>
      </c>
      <c r="F421" s="28" t="s">
        <v>32</v>
      </c>
      <c r="G421" s="28" t="s">
        <v>43</v>
      </c>
      <c r="H421" s="28" t="s">
        <v>25</v>
      </c>
      <c r="I421" s="30">
        <v>0.4</v>
      </c>
      <c r="J421" s="31">
        <v>6250</v>
      </c>
      <c r="K421" s="32">
        <f t="shared" si="2"/>
        <v>2500</v>
      </c>
      <c r="L421" s="32">
        <f t="shared" si="3"/>
        <v>999.99999999999989</v>
      </c>
      <c r="M421" s="33">
        <v>0.39999999999999997</v>
      </c>
      <c r="O421" s="35"/>
      <c r="P421" s="34"/>
    </row>
    <row r="422" spans="1:16" ht="15.75" customHeight="1" x14ac:dyDescent="0.3">
      <c r="A422" s="23"/>
      <c r="B422" s="28" t="s">
        <v>30</v>
      </c>
      <c r="C422" s="28">
        <v>1197831</v>
      </c>
      <c r="D422" s="29">
        <v>44470</v>
      </c>
      <c r="E422" s="28" t="s">
        <v>31</v>
      </c>
      <c r="F422" s="28" t="s">
        <v>32</v>
      </c>
      <c r="G422" s="28" t="s">
        <v>43</v>
      </c>
      <c r="H422" s="28" t="s">
        <v>26</v>
      </c>
      <c r="I422" s="30">
        <v>0.45</v>
      </c>
      <c r="J422" s="31">
        <v>5750</v>
      </c>
      <c r="K422" s="32">
        <f t="shared" si="2"/>
        <v>2587.5</v>
      </c>
      <c r="L422" s="32">
        <f t="shared" si="3"/>
        <v>1035</v>
      </c>
      <c r="M422" s="33">
        <v>0.39999999999999997</v>
      </c>
      <c r="O422" s="35"/>
      <c r="P422" s="34"/>
    </row>
    <row r="423" spans="1:16" ht="15.75" customHeight="1" x14ac:dyDescent="0.3">
      <c r="A423" s="23"/>
      <c r="B423" s="28" t="s">
        <v>30</v>
      </c>
      <c r="C423" s="28">
        <v>1197831</v>
      </c>
      <c r="D423" s="29">
        <v>44470</v>
      </c>
      <c r="E423" s="28" t="s">
        <v>31</v>
      </c>
      <c r="F423" s="28" t="s">
        <v>32</v>
      </c>
      <c r="G423" s="28" t="s">
        <v>43</v>
      </c>
      <c r="H423" s="28" t="s">
        <v>27</v>
      </c>
      <c r="I423" s="30">
        <v>0.45</v>
      </c>
      <c r="J423" s="31">
        <v>4250</v>
      </c>
      <c r="K423" s="32">
        <f t="shared" si="2"/>
        <v>1912.5</v>
      </c>
      <c r="L423" s="32">
        <f t="shared" si="3"/>
        <v>956.25</v>
      </c>
      <c r="M423" s="33">
        <v>0.5</v>
      </c>
      <c r="O423" s="35"/>
      <c r="P423" s="34"/>
    </row>
    <row r="424" spans="1:16" ht="15.75" customHeight="1" x14ac:dyDescent="0.3">
      <c r="A424" s="23"/>
      <c r="B424" s="28" t="s">
        <v>30</v>
      </c>
      <c r="C424" s="28">
        <v>1197831</v>
      </c>
      <c r="D424" s="29">
        <v>44470</v>
      </c>
      <c r="E424" s="28" t="s">
        <v>31</v>
      </c>
      <c r="F424" s="28" t="s">
        <v>32</v>
      </c>
      <c r="G424" s="28" t="s">
        <v>43</v>
      </c>
      <c r="H424" s="28" t="s">
        <v>28</v>
      </c>
      <c r="I424" s="30">
        <v>0.4</v>
      </c>
      <c r="J424" s="31">
        <v>4000</v>
      </c>
      <c r="K424" s="32">
        <f t="shared" si="2"/>
        <v>1600</v>
      </c>
      <c r="L424" s="32">
        <f t="shared" si="3"/>
        <v>560</v>
      </c>
      <c r="M424" s="33">
        <v>0.35</v>
      </c>
      <c r="O424" s="35"/>
      <c r="P424" s="34"/>
    </row>
    <row r="425" spans="1:16" ht="15.75" customHeight="1" x14ac:dyDescent="0.3">
      <c r="A425" s="23"/>
      <c r="B425" s="28" t="s">
        <v>30</v>
      </c>
      <c r="C425" s="28">
        <v>1197831</v>
      </c>
      <c r="D425" s="29">
        <v>44470</v>
      </c>
      <c r="E425" s="28" t="s">
        <v>31</v>
      </c>
      <c r="F425" s="28" t="s">
        <v>32</v>
      </c>
      <c r="G425" s="28" t="s">
        <v>43</v>
      </c>
      <c r="H425" s="28" t="s">
        <v>29</v>
      </c>
      <c r="I425" s="30">
        <v>0.5</v>
      </c>
      <c r="J425" s="31">
        <v>5750</v>
      </c>
      <c r="K425" s="32">
        <f t="shared" si="2"/>
        <v>2875</v>
      </c>
      <c r="L425" s="32">
        <f t="shared" si="3"/>
        <v>1581.2500000000002</v>
      </c>
      <c r="M425" s="33">
        <v>0.55000000000000004</v>
      </c>
      <c r="O425" s="35"/>
      <c r="P425" s="34"/>
    </row>
    <row r="426" spans="1:16" ht="15.75" customHeight="1" x14ac:dyDescent="0.3">
      <c r="A426" s="23"/>
      <c r="B426" s="28" t="s">
        <v>30</v>
      </c>
      <c r="C426" s="28">
        <v>1197831</v>
      </c>
      <c r="D426" s="29">
        <v>44502</v>
      </c>
      <c r="E426" s="28" t="s">
        <v>31</v>
      </c>
      <c r="F426" s="28" t="s">
        <v>32</v>
      </c>
      <c r="G426" s="28" t="s">
        <v>43</v>
      </c>
      <c r="H426" s="28" t="s">
        <v>24</v>
      </c>
      <c r="I426" s="30">
        <v>0.4</v>
      </c>
      <c r="J426" s="31">
        <v>7250</v>
      </c>
      <c r="K426" s="32">
        <f t="shared" si="2"/>
        <v>2900</v>
      </c>
      <c r="L426" s="32">
        <f t="shared" si="3"/>
        <v>1160</v>
      </c>
      <c r="M426" s="33">
        <v>0.39999999999999997</v>
      </c>
      <c r="O426" s="35"/>
      <c r="P426" s="34"/>
    </row>
    <row r="427" spans="1:16" ht="15.75" customHeight="1" x14ac:dyDescent="0.3">
      <c r="A427" s="23"/>
      <c r="B427" s="28" t="s">
        <v>30</v>
      </c>
      <c r="C427" s="28">
        <v>1197831</v>
      </c>
      <c r="D427" s="29">
        <v>44502</v>
      </c>
      <c r="E427" s="28" t="s">
        <v>31</v>
      </c>
      <c r="F427" s="28" t="s">
        <v>32</v>
      </c>
      <c r="G427" s="28" t="s">
        <v>43</v>
      </c>
      <c r="H427" s="28" t="s">
        <v>25</v>
      </c>
      <c r="I427" s="30">
        <v>0.4</v>
      </c>
      <c r="J427" s="31">
        <v>7250</v>
      </c>
      <c r="K427" s="32">
        <f t="shared" si="2"/>
        <v>2900</v>
      </c>
      <c r="L427" s="32">
        <f t="shared" si="3"/>
        <v>1160</v>
      </c>
      <c r="M427" s="33">
        <v>0.39999999999999997</v>
      </c>
      <c r="O427" s="35"/>
      <c r="P427" s="34"/>
    </row>
    <row r="428" spans="1:16" ht="15.75" customHeight="1" x14ac:dyDescent="0.3">
      <c r="A428" s="23"/>
      <c r="B428" s="28" t="s">
        <v>30</v>
      </c>
      <c r="C428" s="28">
        <v>1197831</v>
      </c>
      <c r="D428" s="29">
        <v>44502</v>
      </c>
      <c r="E428" s="28" t="s">
        <v>31</v>
      </c>
      <c r="F428" s="28" t="s">
        <v>32</v>
      </c>
      <c r="G428" s="28" t="s">
        <v>43</v>
      </c>
      <c r="H428" s="28" t="s">
        <v>26</v>
      </c>
      <c r="I428" s="30">
        <v>0.65</v>
      </c>
      <c r="J428" s="31">
        <v>6500</v>
      </c>
      <c r="K428" s="32">
        <f t="shared" si="2"/>
        <v>4225</v>
      </c>
      <c r="L428" s="32">
        <f t="shared" si="3"/>
        <v>1689.9999999999998</v>
      </c>
      <c r="M428" s="33">
        <v>0.39999999999999997</v>
      </c>
      <c r="O428" s="35"/>
      <c r="P428" s="34"/>
    </row>
    <row r="429" spans="1:16" ht="15.75" customHeight="1" x14ac:dyDescent="0.3">
      <c r="A429" s="23"/>
      <c r="B429" s="28" t="s">
        <v>30</v>
      </c>
      <c r="C429" s="28">
        <v>1197831</v>
      </c>
      <c r="D429" s="29">
        <v>44502</v>
      </c>
      <c r="E429" s="28" t="s">
        <v>31</v>
      </c>
      <c r="F429" s="28" t="s">
        <v>32</v>
      </c>
      <c r="G429" s="28" t="s">
        <v>43</v>
      </c>
      <c r="H429" s="28" t="s">
        <v>27</v>
      </c>
      <c r="I429" s="30">
        <v>0.65</v>
      </c>
      <c r="J429" s="31">
        <v>5000</v>
      </c>
      <c r="K429" s="32">
        <f t="shared" si="2"/>
        <v>3250</v>
      </c>
      <c r="L429" s="32">
        <f t="shared" si="3"/>
        <v>1625</v>
      </c>
      <c r="M429" s="33">
        <v>0.5</v>
      </c>
      <c r="O429" s="35"/>
      <c r="P429" s="34"/>
    </row>
    <row r="430" spans="1:16" ht="15.75" customHeight="1" x14ac:dyDescent="0.3">
      <c r="A430" s="23"/>
      <c r="B430" s="28" t="s">
        <v>30</v>
      </c>
      <c r="C430" s="28">
        <v>1197831</v>
      </c>
      <c r="D430" s="29">
        <v>44502</v>
      </c>
      <c r="E430" s="28" t="s">
        <v>31</v>
      </c>
      <c r="F430" s="28" t="s">
        <v>32</v>
      </c>
      <c r="G430" s="28" t="s">
        <v>43</v>
      </c>
      <c r="H430" s="28" t="s">
        <v>28</v>
      </c>
      <c r="I430" s="30">
        <v>0.6</v>
      </c>
      <c r="J430" s="31">
        <v>4750</v>
      </c>
      <c r="K430" s="32">
        <f t="shared" si="2"/>
        <v>2850</v>
      </c>
      <c r="L430" s="32">
        <f t="shared" si="3"/>
        <v>997.49999999999989</v>
      </c>
      <c r="M430" s="33">
        <v>0.35</v>
      </c>
      <c r="O430" s="35"/>
      <c r="P430" s="34"/>
    </row>
    <row r="431" spans="1:16" ht="15.75" customHeight="1" x14ac:dyDescent="0.3">
      <c r="A431" s="23"/>
      <c r="B431" s="28" t="s">
        <v>30</v>
      </c>
      <c r="C431" s="28">
        <v>1197831</v>
      </c>
      <c r="D431" s="29">
        <v>44502</v>
      </c>
      <c r="E431" s="28" t="s">
        <v>31</v>
      </c>
      <c r="F431" s="28" t="s">
        <v>32</v>
      </c>
      <c r="G431" s="28" t="s">
        <v>43</v>
      </c>
      <c r="H431" s="28" t="s">
        <v>29</v>
      </c>
      <c r="I431" s="30">
        <v>0.70000000000000007</v>
      </c>
      <c r="J431" s="31">
        <v>6750</v>
      </c>
      <c r="K431" s="32">
        <f t="shared" si="2"/>
        <v>4725</v>
      </c>
      <c r="L431" s="32">
        <f t="shared" si="3"/>
        <v>2598.75</v>
      </c>
      <c r="M431" s="33">
        <v>0.55000000000000004</v>
      </c>
      <c r="O431" s="35"/>
      <c r="P431" s="34"/>
    </row>
    <row r="432" spans="1:16" ht="15.75" customHeight="1" x14ac:dyDescent="0.3">
      <c r="A432" s="23"/>
      <c r="B432" s="28" t="s">
        <v>30</v>
      </c>
      <c r="C432" s="28">
        <v>1197831</v>
      </c>
      <c r="D432" s="29">
        <v>44531</v>
      </c>
      <c r="E432" s="28" t="s">
        <v>31</v>
      </c>
      <c r="F432" s="28" t="s">
        <v>32</v>
      </c>
      <c r="G432" s="28" t="s">
        <v>43</v>
      </c>
      <c r="H432" s="28" t="s">
        <v>24</v>
      </c>
      <c r="I432" s="30">
        <v>0.6</v>
      </c>
      <c r="J432" s="31">
        <v>8250</v>
      </c>
      <c r="K432" s="32">
        <f t="shared" si="2"/>
        <v>4950</v>
      </c>
      <c r="L432" s="32">
        <f t="shared" si="3"/>
        <v>1979.9999999999998</v>
      </c>
      <c r="M432" s="33">
        <v>0.39999999999999997</v>
      </c>
      <c r="O432" s="35"/>
      <c r="P432" s="34"/>
    </row>
    <row r="433" spans="1:17" ht="15.75" customHeight="1" x14ac:dyDescent="0.3">
      <c r="A433" s="23"/>
      <c r="B433" s="28" t="s">
        <v>30</v>
      </c>
      <c r="C433" s="28">
        <v>1197831</v>
      </c>
      <c r="D433" s="29">
        <v>44531</v>
      </c>
      <c r="E433" s="28" t="s">
        <v>31</v>
      </c>
      <c r="F433" s="28" t="s">
        <v>32</v>
      </c>
      <c r="G433" s="28" t="s">
        <v>43</v>
      </c>
      <c r="H433" s="28" t="s">
        <v>25</v>
      </c>
      <c r="I433" s="30">
        <v>0.6</v>
      </c>
      <c r="J433" s="31">
        <v>8250</v>
      </c>
      <c r="K433" s="32">
        <f t="shared" si="2"/>
        <v>4950</v>
      </c>
      <c r="L433" s="32">
        <f t="shared" si="3"/>
        <v>1979.9999999999998</v>
      </c>
      <c r="M433" s="33">
        <v>0.39999999999999997</v>
      </c>
      <c r="O433" s="35"/>
      <c r="P433" s="34"/>
    </row>
    <row r="434" spans="1:17" ht="15.75" customHeight="1" x14ac:dyDescent="0.3">
      <c r="A434" s="23"/>
      <c r="B434" s="28" t="s">
        <v>30</v>
      </c>
      <c r="C434" s="28">
        <v>1197831</v>
      </c>
      <c r="D434" s="29">
        <v>44531</v>
      </c>
      <c r="E434" s="28" t="s">
        <v>31</v>
      </c>
      <c r="F434" s="28" t="s">
        <v>32</v>
      </c>
      <c r="G434" s="28" t="s">
        <v>43</v>
      </c>
      <c r="H434" s="28" t="s">
        <v>26</v>
      </c>
      <c r="I434" s="30">
        <v>0.65</v>
      </c>
      <c r="J434" s="31">
        <v>7250</v>
      </c>
      <c r="K434" s="32">
        <f t="shared" si="2"/>
        <v>4712.5</v>
      </c>
      <c r="L434" s="32">
        <f t="shared" si="3"/>
        <v>1884.9999999999998</v>
      </c>
      <c r="M434" s="33">
        <v>0.39999999999999997</v>
      </c>
      <c r="O434" s="35"/>
      <c r="P434" s="34"/>
    </row>
    <row r="435" spans="1:17" ht="15.75" customHeight="1" x14ac:dyDescent="0.3">
      <c r="A435" s="23"/>
      <c r="B435" s="28" t="s">
        <v>30</v>
      </c>
      <c r="C435" s="28">
        <v>1197831</v>
      </c>
      <c r="D435" s="29">
        <v>44531</v>
      </c>
      <c r="E435" s="28" t="s">
        <v>31</v>
      </c>
      <c r="F435" s="28" t="s">
        <v>32</v>
      </c>
      <c r="G435" s="28" t="s">
        <v>43</v>
      </c>
      <c r="H435" s="28" t="s">
        <v>27</v>
      </c>
      <c r="I435" s="30">
        <v>0.65</v>
      </c>
      <c r="J435" s="31">
        <v>5750</v>
      </c>
      <c r="K435" s="32">
        <f t="shared" si="2"/>
        <v>3737.5</v>
      </c>
      <c r="L435" s="32">
        <f t="shared" si="3"/>
        <v>1868.75</v>
      </c>
      <c r="M435" s="33">
        <v>0.5</v>
      </c>
      <c r="O435" s="35"/>
      <c r="P435" s="34"/>
    </row>
    <row r="436" spans="1:17" ht="15.75" customHeight="1" x14ac:dyDescent="0.3">
      <c r="A436" s="23"/>
      <c r="B436" s="28" t="s">
        <v>30</v>
      </c>
      <c r="C436" s="28">
        <v>1197831</v>
      </c>
      <c r="D436" s="29">
        <v>44531</v>
      </c>
      <c r="E436" s="28" t="s">
        <v>31</v>
      </c>
      <c r="F436" s="28" t="s">
        <v>32</v>
      </c>
      <c r="G436" s="28" t="s">
        <v>43</v>
      </c>
      <c r="H436" s="28" t="s">
        <v>28</v>
      </c>
      <c r="I436" s="30">
        <v>0.6</v>
      </c>
      <c r="J436" s="31">
        <v>5250</v>
      </c>
      <c r="K436" s="32">
        <f t="shared" si="2"/>
        <v>3150</v>
      </c>
      <c r="L436" s="32">
        <f t="shared" si="3"/>
        <v>1102.5</v>
      </c>
      <c r="M436" s="33">
        <v>0.35</v>
      </c>
      <c r="O436" s="35"/>
      <c r="P436" s="34"/>
    </row>
    <row r="437" spans="1:17" ht="15.75" customHeight="1" x14ac:dyDescent="0.3">
      <c r="A437" s="23"/>
      <c r="B437" s="28" t="s">
        <v>30</v>
      </c>
      <c r="C437" s="28">
        <v>1197831</v>
      </c>
      <c r="D437" s="29">
        <v>44531</v>
      </c>
      <c r="E437" s="28" t="s">
        <v>31</v>
      </c>
      <c r="F437" s="28" t="s">
        <v>32</v>
      </c>
      <c r="G437" s="28" t="s">
        <v>43</v>
      </c>
      <c r="H437" s="28" t="s">
        <v>29</v>
      </c>
      <c r="I437" s="30">
        <v>0.70000000000000007</v>
      </c>
      <c r="J437" s="31">
        <v>7750</v>
      </c>
      <c r="K437" s="32">
        <f t="shared" si="2"/>
        <v>5425.0000000000009</v>
      </c>
      <c r="L437" s="32">
        <f t="shared" si="3"/>
        <v>2983.7500000000009</v>
      </c>
      <c r="M437" s="33">
        <v>0.55000000000000004</v>
      </c>
      <c r="O437" s="35"/>
      <c r="P437" s="34"/>
    </row>
    <row r="438" spans="1:17" ht="15.75" customHeight="1" x14ac:dyDescent="0.3">
      <c r="A438" s="23"/>
      <c r="B438" s="28" t="s">
        <v>21</v>
      </c>
      <c r="C438" s="28">
        <v>1185732</v>
      </c>
      <c r="D438" s="29">
        <v>44203</v>
      </c>
      <c r="E438" s="28" t="s">
        <v>22</v>
      </c>
      <c r="F438" s="28" t="s">
        <v>44</v>
      </c>
      <c r="G438" s="28" t="s">
        <v>45</v>
      </c>
      <c r="H438" s="28" t="s">
        <v>24</v>
      </c>
      <c r="I438" s="30">
        <v>0.45</v>
      </c>
      <c r="J438" s="31">
        <v>4250</v>
      </c>
      <c r="K438" s="32">
        <f t="shared" si="2"/>
        <v>1912.5</v>
      </c>
      <c r="L438" s="32">
        <f t="shared" si="3"/>
        <v>1051.875</v>
      </c>
      <c r="M438" s="33">
        <v>0.55000000000000004</v>
      </c>
      <c r="O438" s="36"/>
      <c r="P438" s="34"/>
      <c r="Q438" s="37"/>
    </row>
    <row r="439" spans="1:17" ht="15.75" customHeight="1" x14ac:dyDescent="0.3">
      <c r="A439" s="23"/>
      <c r="B439" s="28" t="s">
        <v>21</v>
      </c>
      <c r="C439" s="28">
        <v>1185732</v>
      </c>
      <c r="D439" s="29">
        <v>44203</v>
      </c>
      <c r="E439" s="28" t="s">
        <v>22</v>
      </c>
      <c r="F439" s="28" t="s">
        <v>44</v>
      </c>
      <c r="G439" s="28" t="s">
        <v>45</v>
      </c>
      <c r="H439" s="28" t="s">
        <v>25</v>
      </c>
      <c r="I439" s="30">
        <v>0.45</v>
      </c>
      <c r="J439" s="31">
        <v>2250</v>
      </c>
      <c r="K439" s="32">
        <f t="shared" si="2"/>
        <v>1012.5</v>
      </c>
      <c r="L439" s="32">
        <f t="shared" si="3"/>
        <v>354.375</v>
      </c>
      <c r="M439" s="33">
        <v>0.35</v>
      </c>
      <c r="O439" s="36"/>
      <c r="P439" s="34"/>
      <c r="Q439" s="37"/>
    </row>
    <row r="440" spans="1:17" ht="15.75" customHeight="1" x14ac:dyDescent="0.3">
      <c r="A440" s="23"/>
      <c r="B440" s="28" t="s">
        <v>21</v>
      </c>
      <c r="C440" s="28">
        <v>1185732</v>
      </c>
      <c r="D440" s="29">
        <v>44203</v>
      </c>
      <c r="E440" s="28" t="s">
        <v>22</v>
      </c>
      <c r="F440" s="28" t="s">
        <v>44</v>
      </c>
      <c r="G440" s="28" t="s">
        <v>45</v>
      </c>
      <c r="H440" s="28" t="s">
        <v>26</v>
      </c>
      <c r="I440" s="30">
        <v>0.35000000000000003</v>
      </c>
      <c r="J440" s="31">
        <v>2250</v>
      </c>
      <c r="K440" s="32">
        <f t="shared" si="2"/>
        <v>787.50000000000011</v>
      </c>
      <c r="L440" s="32">
        <f t="shared" si="3"/>
        <v>315</v>
      </c>
      <c r="M440" s="33">
        <v>0.39999999999999997</v>
      </c>
      <c r="O440" s="36"/>
      <c r="P440" s="34"/>
      <c r="Q440" s="37"/>
    </row>
    <row r="441" spans="1:17" ht="15.75" customHeight="1" x14ac:dyDescent="0.3">
      <c r="A441" s="23"/>
      <c r="B441" s="28" t="s">
        <v>21</v>
      </c>
      <c r="C441" s="28">
        <v>1185732</v>
      </c>
      <c r="D441" s="29">
        <v>44203</v>
      </c>
      <c r="E441" s="28" t="s">
        <v>22</v>
      </c>
      <c r="F441" s="28" t="s">
        <v>44</v>
      </c>
      <c r="G441" s="28" t="s">
        <v>45</v>
      </c>
      <c r="H441" s="28" t="s">
        <v>27</v>
      </c>
      <c r="I441" s="30">
        <v>0.4</v>
      </c>
      <c r="J441" s="31">
        <v>750</v>
      </c>
      <c r="K441" s="32">
        <f t="shared" si="2"/>
        <v>300</v>
      </c>
      <c r="L441" s="32">
        <f t="shared" si="3"/>
        <v>119.99999999999999</v>
      </c>
      <c r="M441" s="33">
        <v>0.39999999999999997</v>
      </c>
      <c r="O441" s="36"/>
      <c r="P441" s="34"/>
      <c r="Q441" s="37"/>
    </row>
    <row r="442" spans="1:17" ht="15.75" customHeight="1" x14ac:dyDescent="0.3">
      <c r="A442" s="23"/>
      <c r="B442" s="28" t="s">
        <v>21</v>
      </c>
      <c r="C442" s="28">
        <v>1185732</v>
      </c>
      <c r="D442" s="29">
        <v>44203</v>
      </c>
      <c r="E442" s="28" t="s">
        <v>22</v>
      </c>
      <c r="F442" s="28" t="s">
        <v>44</v>
      </c>
      <c r="G442" s="28" t="s">
        <v>45</v>
      </c>
      <c r="H442" s="28" t="s">
        <v>28</v>
      </c>
      <c r="I442" s="30">
        <v>0.54999999999999993</v>
      </c>
      <c r="J442" s="31">
        <v>1250</v>
      </c>
      <c r="K442" s="32">
        <f t="shared" si="2"/>
        <v>687.49999999999989</v>
      </c>
      <c r="L442" s="32">
        <f t="shared" si="3"/>
        <v>240.62499999999994</v>
      </c>
      <c r="M442" s="33">
        <v>0.35</v>
      </c>
      <c r="O442" s="36"/>
      <c r="P442" s="34"/>
      <c r="Q442" s="37"/>
    </row>
    <row r="443" spans="1:17" ht="15.75" customHeight="1" x14ac:dyDescent="0.3">
      <c r="A443" s="23"/>
      <c r="B443" s="28" t="s">
        <v>21</v>
      </c>
      <c r="C443" s="28">
        <v>1185732</v>
      </c>
      <c r="D443" s="29">
        <v>44203</v>
      </c>
      <c r="E443" s="28" t="s">
        <v>22</v>
      </c>
      <c r="F443" s="28" t="s">
        <v>44</v>
      </c>
      <c r="G443" s="28" t="s">
        <v>45</v>
      </c>
      <c r="H443" s="28" t="s">
        <v>29</v>
      </c>
      <c r="I443" s="30">
        <v>0.45</v>
      </c>
      <c r="J443" s="31">
        <v>2250</v>
      </c>
      <c r="K443" s="32">
        <f t="shared" si="2"/>
        <v>1012.5</v>
      </c>
      <c r="L443" s="32">
        <f t="shared" si="3"/>
        <v>303.75</v>
      </c>
      <c r="M443" s="33">
        <v>0.3</v>
      </c>
      <c r="O443" s="36"/>
      <c r="P443" s="34"/>
      <c r="Q443" s="37"/>
    </row>
    <row r="444" spans="1:17" ht="15.75" customHeight="1" x14ac:dyDescent="0.3">
      <c r="A444" s="23"/>
      <c r="B444" s="28" t="s">
        <v>21</v>
      </c>
      <c r="C444" s="28">
        <v>1185732</v>
      </c>
      <c r="D444" s="29">
        <v>44232</v>
      </c>
      <c r="E444" s="28" t="s">
        <v>22</v>
      </c>
      <c r="F444" s="28" t="s">
        <v>44</v>
      </c>
      <c r="G444" s="28" t="s">
        <v>45</v>
      </c>
      <c r="H444" s="28" t="s">
        <v>24</v>
      </c>
      <c r="I444" s="30">
        <v>0.45</v>
      </c>
      <c r="J444" s="31">
        <v>4750</v>
      </c>
      <c r="K444" s="32">
        <f t="shared" si="2"/>
        <v>2137.5</v>
      </c>
      <c r="L444" s="32">
        <f t="shared" si="3"/>
        <v>1175.625</v>
      </c>
      <c r="M444" s="33">
        <v>0.55000000000000004</v>
      </c>
      <c r="O444" s="36"/>
      <c r="P444" s="34"/>
      <c r="Q444" s="37"/>
    </row>
    <row r="445" spans="1:17" ht="15.75" customHeight="1" x14ac:dyDescent="0.3">
      <c r="A445" s="23"/>
      <c r="B445" s="28" t="s">
        <v>21</v>
      </c>
      <c r="C445" s="28">
        <v>1185732</v>
      </c>
      <c r="D445" s="29">
        <v>44232</v>
      </c>
      <c r="E445" s="28" t="s">
        <v>22</v>
      </c>
      <c r="F445" s="28" t="s">
        <v>44</v>
      </c>
      <c r="G445" s="28" t="s">
        <v>45</v>
      </c>
      <c r="H445" s="28" t="s">
        <v>25</v>
      </c>
      <c r="I445" s="30">
        <v>0.45</v>
      </c>
      <c r="J445" s="31">
        <v>1250</v>
      </c>
      <c r="K445" s="32">
        <f t="shared" si="2"/>
        <v>562.5</v>
      </c>
      <c r="L445" s="32">
        <f t="shared" si="3"/>
        <v>196.875</v>
      </c>
      <c r="M445" s="33">
        <v>0.35</v>
      </c>
      <c r="O445" s="36"/>
      <c r="P445" s="34"/>
      <c r="Q445" s="37"/>
    </row>
    <row r="446" spans="1:17" ht="15.75" customHeight="1" x14ac:dyDescent="0.3">
      <c r="A446" s="23"/>
      <c r="B446" s="28" t="s">
        <v>21</v>
      </c>
      <c r="C446" s="28">
        <v>1185732</v>
      </c>
      <c r="D446" s="29">
        <v>44232</v>
      </c>
      <c r="E446" s="28" t="s">
        <v>22</v>
      </c>
      <c r="F446" s="28" t="s">
        <v>44</v>
      </c>
      <c r="G446" s="28" t="s">
        <v>45</v>
      </c>
      <c r="H446" s="28" t="s">
        <v>26</v>
      </c>
      <c r="I446" s="30">
        <v>0.35000000000000003</v>
      </c>
      <c r="J446" s="31">
        <v>1750</v>
      </c>
      <c r="K446" s="32">
        <f t="shared" si="2"/>
        <v>612.50000000000011</v>
      </c>
      <c r="L446" s="32">
        <f t="shared" si="3"/>
        <v>245.00000000000003</v>
      </c>
      <c r="M446" s="33">
        <v>0.39999999999999997</v>
      </c>
      <c r="O446" s="36"/>
      <c r="P446" s="34"/>
      <c r="Q446" s="37"/>
    </row>
    <row r="447" spans="1:17" ht="15.75" customHeight="1" x14ac:dyDescent="0.3">
      <c r="A447" s="23"/>
      <c r="B447" s="28" t="s">
        <v>21</v>
      </c>
      <c r="C447" s="28">
        <v>1185732</v>
      </c>
      <c r="D447" s="29">
        <v>44232</v>
      </c>
      <c r="E447" s="28" t="s">
        <v>22</v>
      </c>
      <c r="F447" s="28" t="s">
        <v>44</v>
      </c>
      <c r="G447" s="28" t="s">
        <v>45</v>
      </c>
      <c r="H447" s="28" t="s">
        <v>27</v>
      </c>
      <c r="I447" s="30">
        <v>0.4</v>
      </c>
      <c r="J447" s="31">
        <v>500</v>
      </c>
      <c r="K447" s="32">
        <f t="shared" si="2"/>
        <v>200</v>
      </c>
      <c r="L447" s="32">
        <f t="shared" si="3"/>
        <v>80</v>
      </c>
      <c r="M447" s="33">
        <v>0.39999999999999997</v>
      </c>
      <c r="O447" s="36"/>
      <c r="P447" s="34"/>
      <c r="Q447" s="37"/>
    </row>
    <row r="448" spans="1:17" ht="15.75" customHeight="1" x14ac:dyDescent="0.3">
      <c r="A448" s="23"/>
      <c r="B448" s="28" t="s">
        <v>21</v>
      </c>
      <c r="C448" s="28">
        <v>1185732</v>
      </c>
      <c r="D448" s="29">
        <v>44232</v>
      </c>
      <c r="E448" s="28" t="s">
        <v>22</v>
      </c>
      <c r="F448" s="28" t="s">
        <v>44</v>
      </c>
      <c r="G448" s="28" t="s">
        <v>45</v>
      </c>
      <c r="H448" s="28" t="s">
        <v>28</v>
      </c>
      <c r="I448" s="30">
        <v>0.54999999999999993</v>
      </c>
      <c r="J448" s="31">
        <v>1250</v>
      </c>
      <c r="K448" s="32">
        <f t="shared" si="2"/>
        <v>687.49999999999989</v>
      </c>
      <c r="L448" s="32">
        <f t="shared" si="3"/>
        <v>240.62499999999994</v>
      </c>
      <c r="M448" s="33">
        <v>0.35</v>
      </c>
      <c r="O448" s="36"/>
      <c r="P448" s="34"/>
      <c r="Q448" s="37"/>
    </row>
    <row r="449" spans="1:17" ht="15.75" customHeight="1" x14ac:dyDescent="0.3">
      <c r="A449" s="23"/>
      <c r="B449" s="28" t="s">
        <v>21</v>
      </c>
      <c r="C449" s="28">
        <v>1185732</v>
      </c>
      <c r="D449" s="29">
        <v>44232</v>
      </c>
      <c r="E449" s="28" t="s">
        <v>22</v>
      </c>
      <c r="F449" s="28" t="s">
        <v>44</v>
      </c>
      <c r="G449" s="28" t="s">
        <v>45</v>
      </c>
      <c r="H449" s="28" t="s">
        <v>29</v>
      </c>
      <c r="I449" s="30">
        <v>0.45</v>
      </c>
      <c r="J449" s="31">
        <v>2250</v>
      </c>
      <c r="K449" s="32">
        <f t="shared" si="2"/>
        <v>1012.5</v>
      </c>
      <c r="L449" s="32">
        <f t="shared" si="3"/>
        <v>303.75</v>
      </c>
      <c r="M449" s="33">
        <v>0.3</v>
      </c>
      <c r="O449" s="36"/>
      <c r="P449" s="34"/>
      <c r="Q449" s="37"/>
    </row>
    <row r="450" spans="1:17" ht="15.75" customHeight="1" x14ac:dyDescent="0.3">
      <c r="A450" s="23"/>
      <c r="B450" s="28" t="s">
        <v>21</v>
      </c>
      <c r="C450" s="28">
        <v>1185732</v>
      </c>
      <c r="D450" s="29">
        <v>44258</v>
      </c>
      <c r="E450" s="28" t="s">
        <v>22</v>
      </c>
      <c r="F450" s="28" t="s">
        <v>44</v>
      </c>
      <c r="G450" s="28" t="s">
        <v>45</v>
      </c>
      <c r="H450" s="28" t="s">
        <v>24</v>
      </c>
      <c r="I450" s="30">
        <v>0.5</v>
      </c>
      <c r="J450" s="31">
        <v>4450</v>
      </c>
      <c r="K450" s="32">
        <f t="shared" si="2"/>
        <v>2225</v>
      </c>
      <c r="L450" s="32">
        <f t="shared" si="3"/>
        <v>1223.75</v>
      </c>
      <c r="M450" s="33">
        <v>0.55000000000000004</v>
      </c>
      <c r="O450" s="36"/>
      <c r="P450" s="34"/>
      <c r="Q450" s="37"/>
    </row>
    <row r="451" spans="1:17" ht="15.75" customHeight="1" x14ac:dyDescent="0.3">
      <c r="A451" s="23"/>
      <c r="B451" s="28" t="s">
        <v>21</v>
      </c>
      <c r="C451" s="28">
        <v>1185732</v>
      </c>
      <c r="D451" s="29">
        <v>44258</v>
      </c>
      <c r="E451" s="28" t="s">
        <v>22</v>
      </c>
      <c r="F451" s="28" t="s">
        <v>44</v>
      </c>
      <c r="G451" s="28" t="s">
        <v>45</v>
      </c>
      <c r="H451" s="28" t="s">
        <v>25</v>
      </c>
      <c r="I451" s="30">
        <v>0.5</v>
      </c>
      <c r="J451" s="31">
        <v>1500</v>
      </c>
      <c r="K451" s="32">
        <f t="shared" si="2"/>
        <v>750</v>
      </c>
      <c r="L451" s="32">
        <f t="shared" si="3"/>
        <v>262.5</v>
      </c>
      <c r="M451" s="33">
        <v>0.35</v>
      </c>
      <c r="O451" s="36"/>
      <c r="P451" s="34"/>
      <c r="Q451" s="37"/>
    </row>
    <row r="452" spans="1:17" ht="15.75" customHeight="1" x14ac:dyDescent="0.3">
      <c r="A452" s="23"/>
      <c r="B452" s="28" t="s">
        <v>21</v>
      </c>
      <c r="C452" s="28">
        <v>1185732</v>
      </c>
      <c r="D452" s="29">
        <v>44258</v>
      </c>
      <c r="E452" s="28" t="s">
        <v>22</v>
      </c>
      <c r="F452" s="28" t="s">
        <v>44</v>
      </c>
      <c r="G452" s="28" t="s">
        <v>45</v>
      </c>
      <c r="H452" s="28" t="s">
        <v>26</v>
      </c>
      <c r="I452" s="30">
        <v>0.4</v>
      </c>
      <c r="J452" s="31">
        <v>1750</v>
      </c>
      <c r="K452" s="32">
        <f t="shared" si="2"/>
        <v>700</v>
      </c>
      <c r="L452" s="32">
        <f t="shared" si="3"/>
        <v>280</v>
      </c>
      <c r="M452" s="33">
        <v>0.39999999999999997</v>
      </c>
      <c r="O452" s="36"/>
      <c r="P452" s="34"/>
      <c r="Q452" s="37"/>
    </row>
    <row r="453" spans="1:17" ht="15.75" customHeight="1" x14ac:dyDescent="0.3">
      <c r="A453" s="23"/>
      <c r="B453" s="28" t="s">
        <v>21</v>
      </c>
      <c r="C453" s="28">
        <v>1185732</v>
      </c>
      <c r="D453" s="29">
        <v>44258</v>
      </c>
      <c r="E453" s="28" t="s">
        <v>22</v>
      </c>
      <c r="F453" s="28" t="s">
        <v>44</v>
      </c>
      <c r="G453" s="28" t="s">
        <v>45</v>
      </c>
      <c r="H453" s="28" t="s">
        <v>27</v>
      </c>
      <c r="I453" s="30">
        <v>0.45</v>
      </c>
      <c r="J453" s="31">
        <v>250</v>
      </c>
      <c r="K453" s="32">
        <f t="shared" si="2"/>
        <v>112.5</v>
      </c>
      <c r="L453" s="32">
        <f t="shared" si="3"/>
        <v>44.999999999999993</v>
      </c>
      <c r="M453" s="33">
        <v>0.39999999999999997</v>
      </c>
      <c r="O453" s="36"/>
      <c r="P453" s="34"/>
      <c r="Q453" s="37"/>
    </row>
    <row r="454" spans="1:17" ht="15.75" customHeight="1" x14ac:dyDescent="0.3">
      <c r="A454" s="23"/>
      <c r="B454" s="28" t="s">
        <v>21</v>
      </c>
      <c r="C454" s="28">
        <v>1185732</v>
      </c>
      <c r="D454" s="29">
        <v>44258</v>
      </c>
      <c r="E454" s="28" t="s">
        <v>22</v>
      </c>
      <c r="F454" s="28" t="s">
        <v>44</v>
      </c>
      <c r="G454" s="28" t="s">
        <v>45</v>
      </c>
      <c r="H454" s="28" t="s">
        <v>28</v>
      </c>
      <c r="I454" s="30">
        <v>0.6</v>
      </c>
      <c r="J454" s="31">
        <v>750</v>
      </c>
      <c r="K454" s="32">
        <f t="shared" si="2"/>
        <v>450</v>
      </c>
      <c r="L454" s="32">
        <f t="shared" si="3"/>
        <v>135</v>
      </c>
      <c r="M454" s="33">
        <v>0.3</v>
      </c>
      <c r="O454" s="36"/>
      <c r="P454" s="34"/>
      <c r="Q454" s="37"/>
    </row>
    <row r="455" spans="1:17" ht="15.75" customHeight="1" x14ac:dyDescent="0.3">
      <c r="A455" s="23"/>
      <c r="B455" s="28" t="s">
        <v>21</v>
      </c>
      <c r="C455" s="28">
        <v>1185732</v>
      </c>
      <c r="D455" s="29">
        <v>44258</v>
      </c>
      <c r="E455" s="28" t="s">
        <v>22</v>
      </c>
      <c r="F455" s="28" t="s">
        <v>44</v>
      </c>
      <c r="G455" s="28" t="s">
        <v>45</v>
      </c>
      <c r="H455" s="28" t="s">
        <v>29</v>
      </c>
      <c r="I455" s="30">
        <v>0.5</v>
      </c>
      <c r="J455" s="31">
        <v>1750</v>
      </c>
      <c r="K455" s="32">
        <f t="shared" si="2"/>
        <v>875</v>
      </c>
      <c r="L455" s="32">
        <f t="shared" si="3"/>
        <v>218.75</v>
      </c>
      <c r="M455" s="33">
        <v>0.25</v>
      </c>
      <c r="O455" s="36"/>
      <c r="P455" s="34"/>
      <c r="Q455" s="37"/>
    </row>
    <row r="456" spans="1:17" ht="15.75" customHeight="1" x14ac:dyDescent="0.3">
      <c r="A456" s="23"/>
      <c r="B456" s="28" t="s">
        <v>21</v>
      </c>
      <c r="C456" s="28">
        <v>1185732</v>
      </c>
      <c r="D456" s="29">
        <v>44290</v>
      </c>
      <c r="E456" s="28" t="s">
        <v>22</v>
      </c>
      <c r="F456" s="28" t="s">
        <v>44</v>
      </c>
      <c r="G456" s="28" t="s">
        <v>45</v>
      </c>
      <c r="H456" s="28" t="s">
        <v>24</v>
      </c>
      <c r="I456" s="30">
        <v>0.5</v>
      </c>
      <c r="J456" s="31">
        <v>4500</v>
      </c>
      <c r="K456" s="32">
        <f t="shared" si="2"/>
        <v>2250</v>
      </c>
      <c r="L456" s="32">
        <f t="shared" si="3"/>
        <v>1125</v>
      </c>
      <c r="M456" s="33">
        <v>0.5</v>
      </c>
      <c r="O456" s="36"/>
      <c r="P456" s="34"/>
      <c r="Q456" s="37"/>
    </row>
    <row r="457" spans="1:17" ht="15.75" customHeight="1" x14ac:dyDescent="0.3">
      <c r="A457" s="23"/>
      <c r="B457" s="28" t="s">
        <v>21</v>
      </c>
      <c r="C457" s="28">
        <v>1185732</v>
      </c>
      <c r="D457" s="29">
        <v>44290</v>
      </c>
      <c r="E457" s="28" t="s">
        <v>22</v>
      </c>
      <c r="F457" s="28" t="s">
        <v>44</v>
      </c>
      <c r="G457" s="28" t="s">
        <v>45</v>
      </c>
      <c r="H457" s="28" t="s">
        <v>25</v>
      </c>
      <c r="I457" s="30">
        <v>0.5</v>
      </c>
      <c r="J457" s="31">
        <v>1500</v>
      </c>
      <c r="K457" s="32">
        <f t="shared" si="2"/>
        <v>750</v>
      </c>
      <c r="L457" s="32">
        <f t="shared" si="3"/>
        <v>225</v>
      </c>
      <c r="M457" s="33">
        <v>0.3</v>
      </c>
      <c r="O457" s="36"/>
      <c r="P457" s="34"/>
      <c r="Q457" s="37"/>
    </row>
    <row r="458" spans="1:17" ht="15.75" customHeight="1" x14ac:dyDescent="0.3">
      <c r="A458" s="23"/>
      <c r="B458" s="28" t="s">
        <v>21</v>
      </c>
      <c r="C458" s="28">
        <v>1185732</v>
      </c>
      <c r="D458" s="29">
        <v>44290</v>
      </c>
      <c r="E458" s="28" t="s">
        <v>22</v>
      </c>
      <c r="F458" s="28" t="s">
        <v>44</v>
      </c>
      <c r="G458" s="28" t="s">
        <v>45</v>
      </c>
      <c r="H458" s="28" t="s">
        <v>26</v>
      </c>
      <c r="I458" s="30">
        <v>0.4</v>
      </c>
      <c r="J458" s="31">
        <v>1500</v>
      </c>
      <c r="K458" s="32">
        <f t="shared" si="2"/>
        <v>600</v>
      </c>
      <c r="L458" s="32">
        <f t="shared" si="3"/>
        <v>210</v>
      </c>
      <c r="M458" s="33">
        <v>0.35</v>
      </c>
      <c r="O458" s="36"/>
      <c r="P458" s="34"/>
      <c r="Q458" s="37"/>
    </row>
    <row r="459" spans="1:17" ht="15.75" customHeight="1" x14ac:dyDescent="0.3">
      <c r="A459" s="23"/>
      <c r="B459" s="28" t="s">
        <v>21</v>
      </c>
      <c r="C459" s="28">
        <v>1185732</v>
      </c>
      <c r="D459" s="29">
        <v>44290</v>
      </c>
      <c r="E459" s="28" t="s">
        <v>22</v>
      </c>
      <c r="F459" s="28" t="s">
        <v>44</v>
      </c>
      <c r="G459" s="28" t="s">
        <v>45</v>
      </c>
      <c r="H459" s="28" t="s">
        <v>27</v>
      </c>
      <c r="I459" s="30">
        <v>0.45</v>
      </c>
      <c r="J459" s="31">
        <v>750</v>
      </c>
      <c r="K459" s="32">
        <f t="shared" si="2"/>
        <v>337.5</v>
      </c>
      <c r="L459" s="32">
        <f t="shared" si="3"/>
        <v>118.12499999999999</v>
      </c>
      <c r="M459" s="33">
        <v>0.35</v>
      </c>
      <c r="O459" s="36"/>
      <c r="P459" s="34"/>
      <c r="Q459" s="37"/>
    </row>
    <row r="460" spans="1:17" ht="15.75" customHeight="1" x14ac:dyDescent="0.3">
      <c r="A460" s="23"/>
      <c r="B460" s="28" t="s">
        <v>21</v>
      </c>
      <c r="C460" s="28">
        <v>1185732</v>
      </c>
      <c r="D460" s="29">
        <v>44290</v>
      </c>
      <c r="E460" s="28" t="s">
        <v>22</v>
      </c>
      <c r="F460" s="28" t="s">
        <v>44</v>
      </c>
      <c r="G460" s="28" t="s">
        <v>45</v>
      </c>
      <c r="H460" s="28" t="s">
        <v>28</v>
      </c>
      <c r="I460" s="30">
        <v>0.6</v>
      </c>
      <c r="J460" s="31">
        <v>750</v>
      </c>
      <c r="K460" s="32">
        <f t="shared" si="2"/>
        <v>450</v>
      </c>
      <c r="L460" s="32">
        <f t="shared" si="3"/>
        <v>135</v>
      </c>
      <c r="M460" s="33">
        <v>0.3</v>
      </c>
      <c r="O460" s="36"/>
      <c r="P460" s="34"/>
      <c r="Q460" s="37"/>
    </row>
    <row r="461" spans="1:17" ht="15.75" customHeight="1" x14ac:dyDescent="0.3">
      <c r="A461" s="23"/>
      <c r="B461" s="28" t="s">
        <v>21</v>
      </c>
      <c r="C461" s="28">
        <v>1185732</v>
      </c>
      <c r="D461" s="29">
        <v>44290</v>
      </c>
      <c r="E461" s="28" t="s">
        <v>22</v>
      </c>
      <c r="F461" s="28" t="s">
        <v>44</v>
      </c>
      <c r="G461" s="28" t="s">
        <v>45</v>
      </c>
      <c r="H461" s="28" t="s">
        <v>29</v>
      </c>
      <c r="I461" s="30">
        <v>0.5</v>
      </c>
      <c r="J461" s="31">
        <v>2000</v>
      </c>
      <c r="K461" s="32">
        <f t="shared" si="2"/>
        <v>1000</v>
      </c>
      <c r="L461" s="32">
        <f t="shared" si="3"/>
        <v>250</v>
      </c>
      <c r="M461" s="33">
        <v>0.25</v>
      </c>
      <c r="O461" s="36"/>
      <c r="P461" s="34"/>
      <c r="Q461" s="37"/>
    </row>
    <row r="462" spans="1:17" ht="15.75" customHeight="1" x14ac:dyDescent="0.3">
      <c r="A462" s="23"/>
      <c r="B462" s="28" t="s">
        <v>21</v>
      </c>
      <c r="C462" s="28">
        <v>1185732</v>
      </c>
      <c r="D462" s="29">
        <v>44319</v>
      </c>
      <c r="E462" s="28" t="s">
        <v>22</v>
      </c>
      <c r="F462" s="28" t="s">
        <v>44</v>
      </c>
      <c r="G462" s="28" t="s">
        <v>45</v>
      </c>
      <c r="H462" s="28" t="s">
        <v>24</v>
      </c>
      <c r="I462" s="30">
        <v>0.6</v>
      </c>
      <c r="J462" s="31">
        <v>4700</v>
      </c>
      <c r="K462" s="32">
        <f t="shared" si="2"/>
        <v>2820</v>
      </c>
      <c r="L462" s="32">
        <f t="shared" si="3"/>
        <v>1410</v>
      </c>
      <c r="M462" s="33">
        <v>0.5</v>
      </c>
      <c r="O462" s="36"/>
      <c r="P462" s="34"/>
      <c r="Q462" s="37"/>
    </row>
    <row r="463" spans="1:17" ht="15.75" customHeight="1" x14ac:dyDescent="0.3">
      <c r="A463" s="23"/>
      <c r="B463" s="28" t="s">
        <v>21</v>
      </c>
      <c r="C463" s="28">
        <v>1185732</v>
      </c>
      <c r="D463" s="29">
        <v>44319</v>
      </c>
      <c r="E463" s="28" t="s">
        <v>22</v>
      </c>
      <c r="F463" s="28" t="s">
        <v>44</v>
      </c>
      <c r="G463" s="28" t="s">
        <v>45</v>
      </c>
      <c r="H463" s="28" t="s">
        <v>25</v>
      </c>
      <c r="I463" s="30">
        <v>0.60000000000000009</v>
      </c>
      <c r="J463" s="31">
        <v>1750</v>
      </c>
      <c r="K463" s="32">
        <f t="shared" si="2"/>
        <v>1050.0000000000002</v>
      </c>
      <c r="L463" s="32">
        <f t="shared" si="3"/>
        <v>315.00000000000006</v>
      </c>
      <c r="M463" s="33">
        <v>0.3</v>
      </c>
      <c r="O463" s="36"/>
      <c r="P463" s="34"/>
      <c r="Q463" s="37"/>
    </row>
    <row r="464" spans="1:17" ht="15.75" customHeight="1" x14ac:dyDescent="0.3">
      <c r="A464" s="23"/>
      <c r="B464" s="28" t="s">
        <v>21</v>
      </c>
      <c r="C464" s="28">
        <v>1185732</v>
      </c>
      <c r="D464" s="29">
        <v>44319</v>
      </c>
      <c r="E464" s="28" t="s">
        <v>22</v>
      </c>
      <c r="F464" s="28" t="s">
        <v>44</v>
      </c>
      <c r="G464" s="28" t="s">
        <v>45</v>
      </c>
      <c r="H464" s="28" t="s">
        <v>26</v>
      </c>
      <c r="I464" s="30">
        <v>0.55000000000000004</v>
      </c>
      <c r="J464" s="31">
        <v>1500</v>
      </c>
      <c r="K464" s="32">
        <f t="shared" si="2"/>
        <v>825.00000000000011</v>
      </c>
      <c r="L464" s="32">
        <f t="shared" si="3"/>
        <v>288.75</v>
      </c>
      <c r="M464" s="33">
        <v>0.35</v>
      </c>
      <c r="O464" s="36"/>
      <c r="P464" s="34"/>
      <c r="Q464" s="37"/>
    </row>
    <row r="465" spans="1:17" ht="15.75" customHeight="1" x14ac:dyDescent="0.3">
      <c r="A465" s="23"/>
      <c r="B465" s="28" t="s">
        <v>21</v>
      </c>
      <c r="C465" s="28">
        <v>1185732</v>
      </c>
      <c r="D465" s="29">
        <v>44319</v>
      </c>
      <c r="E465" s="28" t="s">
        <v>22</v>
      </c>
      <c r="F465" s="28" t="s">
        <v>44</v>
      </c>
      <c r="G465" s="28" t="s">
        <v>45</v>
      </c>
      <c r="H465" s="28" t="s">
        <v>27</v>
      </c>
      <c r="I465" s="30">
        <v>0.55000000000000004</v>
      </c>
      <c r="J465" s="31">
        <v>1000</v>
      </c>
      <c r="K465" s="32">
        <f t="shared" si="2"/>
        <v>550</v>
      </c>
      <c r="L465" s="32">
        <f t="shared" si="3"/>
        <v>192.5</v>
      </c>
      <c r="M465" s="33">
        <v>0.35</v>
      </c>
      <c r="O465" s="36"/>
      <c r="P465" s="34"/>
      <c r="Q465" s="37"/>
    </row>
    <row r="466" spans="1:17" ht="15.75" customHeight="1" x14ac:dyDescent="0.3">
      <c r="A466" s="23"/>
      <c r="B466" s="28" t="s">
        <v>21</v>
      </c>
      <c r="C466" s="28">
        <v>1185732</v>
      </c>
      <c r="D466" s="29">
        <v>44319</v>
      </c>
      <c r="E466" s="28" t="s">
        <v>22</v>
      </c>
      <c r="F466" s="28" t="s">
        <v>44</v>
      </c>
      <c r="G466" s="28" t="s">
        <v>45</v>
      </c>
      <c r="H466" s="28" t="s">
        <v>28</v>
      </c>
      <c r="I466" s="30">
        <v>0.65</v>
      </c>
      <c r="J466" s="31">
        <v>1250</v>
      </c>
      <c r="K466" s="32">
        <f t="shared" si="2"/>
        <v>812.5</v>
      </c>
      <c r="L466" s="32">
        <f t="shared" si="3"/>
        <v>243.75</v>
      </c>
      <c r="M466" s="33">
        <v>0.3</v>
      </c>
      <c r="O466" s="36"/>
      <c r="P466" s="34"/>
      <c r="Q466" s="37"/>
    </row>
    <row r="467" spans="1:17" ht="15.75" customHeight="1" x14ac:dyDescent="0.3">
      <c r="A467" s="23"/>
      <c r="B467" s="28" t="s">
        <v>21</v>
      </c>
      <c r="C467" s="28">
        <v>1185732</v>
      </c>
      <c r="D467" s="29">
        <v>44319</v>
      </c>
      <c r="E467" s="28" t="s">
        <v>22</v>
      </c>
      <c r="F467" s="28" t="s">
        <v>44</v>
      </c>
      <c r="G467" s="28" t="s">
        <v>45</v>
      </c>
      <c r="H467" s="28" t="s">
        <v>29</v>
      </c>
      <c r="I467" s="30">
        <v>0.70000000000000007</v>
      </c>
      <c r="J467" s="31">
        <v>2500</v>
      </c>
      <c r="K467" s="32">
        <f t="shared" si="2"/>
        <v>1750.0000000000002</v>
      </c>
      <c r="L467" s="32">
        <f t="shared" si="3"/>
        <v>525</v>
      </c>
      <c r="M467" s="33">
        <v>0.3</v>
      </c>
      <c r="O467" s="36"/>
      <c r="P467" s="34"/>
      <c r="Q467" s="37"/>
    </row>
    <row r="468" spans="1:17" ht="15.75" customHeight="1" x14ac:dyDescent="0.3">
      <c r="A468" s="23"/>
      <c r="B468" s="28" t="s">
        <v>21</v>
      </c>
      <c r="C468" s="28">
        <v>1185732</v>
      </c>
      <c r="D468" s="29">
        <v>44352</v>
      </c>
      <c r="E468" s="28" t="s">
        <v>22</v>
      </c>
      <c r="F468" s="28" t="s">
        <v>44</v>
      </c>
      <c r="G468" s="28" t="s">
        <v>45</v>
      </c>
      <c r="H468" s="28" t="s">
        <v>24</v>
      </c>
      <c r="I468" s="30">
        <v>0.65</v>
      </c>
      <c r="J468" s="31">
        <v>5000</v>
      </c>
      <c r="K468" s="32">
        <f t="shared" si="2"/>
        <v>3250</v>
      </c>
      <c r="L468" s="32">
        <f t="shared" si="3"/>
        <v>1787.5000000000002</v>
      </c>
      <c r="M468" s="33">
        <v>0.55000000000000004</v>
      </c>
      <c r="O468" s="36"/>
      <c r="P468" s="34"/>
      <c r="Q468" s="37"/>
    </row>
    <row r="469" spans="1:17" ht="15.75" customHeight="1" x14ac:dyDescent="0.3">
      <c r="A469" s="23"/>
      <c r="B469" s="28" t="s">
        <v>21</v>
      </c>
      <c r="C469" s="28">
        <v>1185732</v>
      </c>
      <c r="D469" s="29">
        <v>44352</v>
      </c>
      <c r="E469" s="28" t="s">
        <v>22</v>
      </c>
      <c r="F469" s="28" t="s">
        <v>44</v>
      </c>
      <c r="G469" s="28" t="s">
        <v>45</v>
      </c>
      <c r="H469" s="28" t="s">
        <v>25</v>
      </c>
      <c r="I469" s="30">
        <v>0.60000000000000009</v>
      </c>
      <c r="J469" s="31">
        <v>2500</v>
      </c>
      <c r="K469" s="32">
        <f t="shared" si="2"/>
        <v>1500.0000000000002</v>
      </c>
      <c r="L469" s="32">
        <f t="shared" si="3"/>
        <v>525</v>
      </c>
      <c r="M469" s="33">
        <v>0.35</v>
      </c>
      <c r="O469" s="36"/>
      <c r="P469" s="34"/>
      <c r="Q469" s="37"/>
    </row>
    <row r="470" spans="1:17" ht="15.75" customHeight="1" x14ac:dyDescent="0.3">
      <c r="A470" s="23"/>
      <c r="B470" s="28" t="s">
        <v>21</v>
      </c>
      <c r="C470" s="28">
        <v>1185732</v>
      </c>
      <c r="D470" s="29">
        <v>44352</v>
      </c>
      <c r="E470" s="28" t="s">
        <v>22</v>
      </c>
      <c r="F470" s="28" t="s">
        <v>44</v>
      </c>
      <c r="G470" s="28" t="s">
        <v>45</v>
      </c>
      <c r="H470" s="28" t="s">
        <v>26</v>
      </c>
      <c r="I470" s="30">
        <v>0.55000000000000004</v>
      </c>
      <c r="J470" s="31">
        <v>1750</v>
      </c>
      <c r="K470" s="32">
        <f t="shared" si="2"/>
        <v>962.50000000000011</v>
      </c>
      <c r="L470" s="32">
        <f t="shared" si="3"/>
        <v>385</v>
      </c>
      <c r="M470" s="33">
        <v>0.39999999999999997</v>
      </c>
      <c r="O470" s="36"/>
      <c r="P470" s="34"/>
      <c r="Q470" s="37"/>
    </row>
    <row r="471" spans="1:17" ht="15.75" customHeight="1" x14ac:dyDescent="0.3">
      <c r="A471" s="23"/>
      <c r="B471" s="28" t="s">
        <v>21</v>
      </c>
      <c r="C471" s="28">
        <v>1185732</v>
      </c>
      <c r="D471" s="29">
        <v>44352</v>
      </c>
      <c r="E471" s="28" t="s">
        <v>22</v>
      </c>
      <c r="F471" s="28" t="s">
        <v>44</v>
      </c>
      <c r="G471" s="28" t="s">
        <v>45</v>
      </c>
      <c r="H471" s="28" t="s">
        <v>27</v>
      </c>
      <c r="I471" s="30">
        <v>0.55000000000000004</v>
      </c>
      <c r="J471" s="31">
        <v>1500</v>
      </c>
      <c r="K471" s="32">
        <f t="shared" si="2"/>
        <v>825.00000000000011</v>
      </c>
      <c r="L471" s="32">
        <f t="shared" si="3"/>
        <v>330</v>
      </c>
      <c r="M471" s="33">
        <v>0.39999999999999997</v>
      </c>
      <c r="O471" s="36"/>
      <c r="P471" s="34"/>
      <c r="Q471" s="37"/>
    </row>
    <row r="472" spans="1:17" ht="15.75" customHeight="1" x14ac:dyDescent="0.3">
      <c r="A472" s="23"/>
      <c r="B472" s="28" t="s">
        <v>21</v>
      </c>
      <c r="C472" s="28">
        <v>1185732</v>
      </c>
      <c r="D472" s="29">
        <v>44352</v>
      </c>
      <c r="E472" s="28" t="s">
        <v>22</v>
      </c>
      <c r="F472" s="28" t="s">
        <v>44</v>
      </c>
      <c r="G472" s="28" t="s">
        <v>45</v>
      </c>
      <c r="H472" s="28" t="s">
        <v>28</v>
      </c>
      <c r="I472" s="30">
        <v>0.65</v>
      </c>
      <c r="J472" s="31">
        <v>1500</v>
      </c>
      <c r="K472" s="32">
        <f t="shared" si="2"/>
        <v>975</v>
      </c>
      <c r="L472" s="32">
        <f t="shared" si="3"/>
        <v>341.25</v>
      </c>
      <c r="M472" s="33">
        <v>0.35</v>
      </c>
      <c r="O472" s="36"/>
      <c r="P472" s="34"/>
      <c r="Q472" s="37"/>
    </row>
    <row r="473" spans="1:17" ht="15.75" customHeight="1" x14ac:dyDescent="0.3">
      <c r="A473" s="23"/>
      <c r="B473" s="28" t="s">
        <v>21</v>
      </c>
      <c r="C473" s="28">
        <v>1185732</v>
      </c>
      <c r="D473" s="29">
        <v>44352</v>
      </c>
      <c r="E473" s="28" t="s">
        <v>22</v>
      </c>
      <c r="F473" s="28" t="s">
        <v>44</v>
      </c>
      <c r="G473" s="28" t="s">
        <v>45</v>
      </c>
      <c r="H473" s="28" t="s">
        <v>29</v>
      </c>
      <c r="I473" s="30">
        <v>0.70000000000000007</v>
      </c>
      <c r="J473" s="31">
        <v>3000</v>
      </c>
      <c r="K473" s="32">
        <f t="shared" si="2"/>
        <v>2100</v>
      </c>
      <c r="L473" s="32">
        <f t="shared" si="3"/>
        <v>630</v>
      </c>
      <c r="M473" s="33">
        <v>0.3</v>
      </c>
      <c r="O473" s="36"/>
      <c r="P473" s="34"/>
      <c r="Q473" s="37"/>
    </row>
    <row r="474" spans="1:17" ht="15.75" customHeight="1" x14ac:dyDescent="0.3">
      <c r="A474" s="23"/>
      <c r="B474" s="28" t="s">
        <v>21</v>
      </c>
      <c r="C474" s="28">
        <v>1185732</v>
      </c>
      <c r="D474" s="29">
        <v>44380</v>
      </c>
      <c r="E474" s="28" t="s">
        <v>22</v>
      </c>
      <c r="F474" s="28" t="s">
        <v>44</v>
      </c>
      <c r="G474" s="28" t="s">
        <v>45</v>
      </c>
      <c r="H474" s="28" t="s">
        <v>24</v>
      </c>
      <c r="I474" s="30">
        <v>0.65</v>
      </c>
      <c r="J474" s="31">
        <v>5000</v>
      </c>
      <c r="K474" s="32">
        <f t="shared" si="2"/>
        <v>3250</v>
      </c>
      <c r="L474" s="32">
        <f t="shared" si="3"/>
        <v>1787.5000000000002</v>
      </c>
      <c r="M474" s="33">
        <v>0.55000000000000004</v>
      </c>
      <c r="O474" s="36"/>
      <c r="P474" s="34"/>
      <c r="Q474" s="37"/>
    </row>
    <row r="475" spans="1:17" ht="15.75" customHeight="1" x14ac:dyDescent="0.3">
      <c r="A475" s="23"/>
      <c r="B475" s="28" t="s">
        <v>21</v>
      </c>
      <c r="C475" s="28">
        <v>1185732</v>
      </c>
      <c r="D475" s="29">
        <v>44380</v>
      </c>
      <c r="E475" s="28" t="s">
        <v>22</v>
      </c>
      <c r="F475" s="28" t="s">
        <v>44</v>
      </c>
      <c r="G475" s="28" t="s">
        <v>45</v>
      </c>
      <c r="H475" s="28" t="s">
        <v>25</v>
      </c>
      <c r="I475" s="30">
        <v>0.60000000000000009</v>
      </c>
      <c r="J475" s="31">
        <v>3000</v>
      </c>
      <c r="K475" s="32">
        <f t="shared" si="2"/>
        <v>1800.0000000000002</v>
      </c>
      <c r="L475" s="32">
        <f t="shared" si="3"/>
        <v>630</v>
      </c>
      <c r="M475" s="33">
        <v>0.35</v>
      </c>
      <c r="O475" s="36"/>
      <c r="P475" s="34"/>
      <c r="Q475" s="37"/>
    </row>
    <row r="476" spans="1:17" ht="15.75" customHeight="1" x14ac:dyDescent="0.3">
      <c r="A476" s="23"/>
      <c r="B476" s="28" t="s">
        <v>21</v>
      </c>
      <c r="C476" s="28">
        <v>1185732</v>
      </c>
      <c r="D476" s="29">
        <v>44380</v>
      </c>
      <c r="E476" s="28" t="s">
        <v>22</v>
      </c>
      <c r="F476" s="28" t="s">
        <v>44</v>
      </c>
      <c r="G476" s="28" t="s">
        <v>45</v>
      </c>
      <c r="H476" s="28" t="s">
        <v>26</v>
      </c>
      <c r="I476" s="30">
        <v>0.55000000000000004</v>
      </c>
      <c r="J476" s="31">
        <v>2250</v>
      </c>
      <c r="K476" s="32">
        <f t="shared" si="2"/>
        <v>1237.5</v>
      </c>
      <c r="L476" s="32">
        <f t="shared" si="3"/>
        <v>494.99999999999994</v>
      </c>
      <c r="M476" s="33">
        <v>0.39999999999999997</v>
      </c>
      <c r="O476" s="36"/>
      <c r="P476" s="34"/>
      <c r="Q476" s="37"/>
    </row>
    <row r="477" spans="1:17" ht="15.75" customHeight="1" x14ac:dyDescent="0.3">
      <c r="A477" s="23"/>
      <c r="B477" s="28" t="s">
        <v>21</v>
      </c>
      <c r="C477" s="28">
        <v>1185732</v>
      </c>
      <c r="D477" s="29">
        <v>44380</v>
      </c>
      <c r="E477" s="28" t="s">
        <v>22</v>
      </c>
      <c r="F477" s="28" t="s">
        <v>44</v>
      </c>
      <c r="G477" s="28" t="s">
        <v>45</v>
      </c>
      <c r="H477" s="28" t="s">
        <v>27</v>
      </c>
      <c r="I477" s="30">
        <v>0.55000000000000004</v>
      </c>
      <c r="J477" s="31">
        <v>1750</v>
      </c>
      <c r="K477" s="32">
        <f t="shared" si="2"/>
        <v>962.50000000000011</v>
      </c>
      <c r="L477" s="32">
        <f t="shared" si="3"/>
        <v>385</v>
      </c>
      <c r="M477" s="33">
        <v>0.39999999999999997</v>
      </c>
      <c r="O477" s="36"/>
      <c r="P477" s="34"/>
      <c r="Q477" s="37"/>
    </row>
    <row r="478" spans="1:17" ht="15.75" customHeight="1" x14ac:dyDescent="0.3">
      <c r="A478" s="23"/>
      <c r="B478" s="28" t="s">
        <v>21</v>
      </c>
      <c r="C478" s="28">
        <v>1185732</v>
      </c>
      <c r="D478" s="29">
        <v>44380</v>
      </c>
      <c r="E478" s="28" t="s">
        <v>22</v>
      </c>
      <c r="F478" s="28" t="s">
        <v>44</v>
      </c>
      <c r="G478" s="28" t="s">
        <v>45</v>
      </c>
      <c r="H478" s="28" t="s">
        <v>28</v>
      </c>
      <c r="I478" s="30">
        <v>0.65</v>
      </c>
      <c r="J478" s="31">
        <v>2000</v>
      </c>
      <c r="K478" s="32">
        <f t="shared" si="2"/>
        <v>1300</v>
      </c>
      <c r="L478" s="32">
        <f t="shared" si="3"/>
        <v>454.99999999999994</v>
      </c>
      <c r="M478" s="33">
        <v>0.35</v>
      </c>
      <c r="O478" s="36"/>
      <c r="P478" s="34"/>
      <c r="Q478" s="37"/>
    </row>
    <row r="479" spans="1:17" ht="15.75" customHeight="1" x14ac:dyDescent="0.3">
      <c r="A479" s="23"/>
      <c r="B479" s="28" t="s">
        <v>21</v>
      </c>
      <c r="C479" s="28">
        <v>1185732</v>
      </c>
      <c r="D479" s="29">
        <v>44380</v>
      </c>
      <c r="E479" s="28" t="s">
        <v>22</v>
      </c>
      <c r="F479" s="28" t="s">
        <v>44</v>
      </c>
      <c r="G479" s="28" t="s">
        <v>45</v>
      </c>
      <c r="H479" s="28" t="s">
        <v>29</v>
      </c>
      <c r="I479" s="30">
        <v>0.70000000000000007</v>
      </c>
      <c r="J479" s="31">
        <v>3750</v>
      </c>
      <c r="K479" s="32">
        <f t="shared" si="2"/>
        <v>2625.0000000000005</v>
      </c>
      <c r="L479" s="32">
        <f t="shared" si="3"/>
        <v>787.50000000000011</v>
      </c>
      <c r="M479" s="33">
        <v>0.3</v>
      </c>
      <c r="O479" s="36"/>
      <c r="P479" s="34"/>
      <c r="Q479" s="37"/>
    </row>
    <row r="480" spans="1:17" ht="15.75" customHeight="1" x14ac:dyDescent="0.3">
      <c r="A480" s="23"/>
      <c r="B480" s="28" t="s">
        <v>21</v>
      </c>
      <c r="C480" s="28">
        <v>1185732</v>
      </c>
      <c r="D480" s="29">
        <v>44412</v>
      </c>
      <c r="E480" s="28" t="s">
        <v>22</v>
      </c>
      <c r="F480" s="28" t="s">
        <v>44</v>
      </c>
      <c r="G480" s="28" t="s">
        <v>45</v>
      </c>
      <c r="H480" s="28" t="s">
        <v>24</v>
      </c>
      <c r="I480" s="30">
        <v>0.65</v>
      </c>
      <c r="J480" s="31">
        <v>5250</v>
      </c>
      <c r="K480" s="32">
        <f t="shared" si="2"/>
        <v>3412.5</v>
      </c>
      <c r="L480" s="32">
        <f t="shared" si="3"/>
        <v>1876.8750000000002</v>
      </c>
      <c r="M480" s="33">
        <v>0.55000000000000004</v>
      </c>
      <c r="O480" s="36"/>
      <c r="P480" s="34"/>
      <c r="Q480" s="37"/>
    </row>
    <row r="481" spans="1:17" ht="15.75" customHeight="1" x14ac:dyDescent="0.3">
      <c r="A481" s="23"/>
      <c r="B481" s="28" t="s">
        <v>21</v>
      </c>
      <c r="C481" s="28">
        <v>1185732</v>
      </c>
      <c r="D481" s="29">
        <v>44412</v>
      </c>
      <c r="E481" s="28" t="s">
        <v>22</v>
      </c>
      <c r="F481" s="28" t="s">
        <v>44</v>
      </c>
      <c r="G481" s="28" t="s">
        <v>45</v>
      </c>
      <c r="H481" s="28" t="s">
        <v>25</v>
      </c>
      <c r="I481" s="30">
        <v>0.60000000000000009</v>
      </c>
      <c r="J481" s="31">
        <v>3000</v>
      </c>
      <c r="K481" s="32">
        <f t="shared" si="2"/>
        <v>1800.0000000000002</v>
      </c>
      <c r="L481" s="32">
        <f t="shared" si="3"/>
        <v>630</v>
      </c>
      <c r="M481" s="33">
        <v>0.35</v>
      </c>
      <c r="O481" s="36"/>
      <c r="P481" s="34"/>
      <c r="Q481" s="37"/>
    </row>
    <row r="482" spans="1:17" ht="15.75" customHeight="1" x14ac:dyDescent="0.3">
      <c r="A482" s="23"/>
      <c r="B482" s="28" t="s">
        <v>21</v>
      </c>
      <c r="C482" s="28">
        <v>1185732</v>
      </c>
      <c r="D482" s="29">
        <v>44412</v>
      </c>
      <c r="E482" s="28" t="s">
        <v>22</v>
      </c>
      <c r="F482" s="28" t="s">
        <v>44</v>
      </c>
      <c r="G482" s="28" t="s">
        <v>45</v>
      </c>
      <c r="H482" s="28" t="s">
        <v>26</v>
      </c>
      <c r="I482" s="30">
        <v>0.55000000000000004</v>
      </c>
      <c r="J482" s="31">
        <v>2250</v>
      </c>
      <c r="K482" s="32">
        <f t="shared" si="2"/>
        <v>1237.5</v>
      </c>
      <c r="L482" s="32">
        <f t="shared" si="3"/>
        <v>494.99999999999994</v>
      </c>
      <c r="M482" s="33">
        <v>0.39999999999999997</v>
      </c>
      <c r="O482" s="36"/>
      <c r="P482" s="34"/>
      <c r="Q482" s="37"/>
    </row>
    <row r="483" spans="1:17" ht="15.75" customHeight="1" x14ac:dyDescent="0.3">
      <c r="A483" s="23"/>
      <c r="B483" s="28" t="s">
        <v>21</v>
      </c>
      <c r="C483" s="28">
        <v>1185732</v>
      </c>
      <c r="D483" s="29">
        <v>44412</v>
      </c>
      <c r="E483" s="28" t="s">
        <v>22</v>
      </c>
      <c r="F483" s="28" t="s">
        <v>44</v>
      </c>
      <c r="G483" s="28" t="s">
        <v>45</v>
      </c>
      <c r="H483" s="28" t="s">
        <v>27</v>
      </c>
      <c r="I483" s="30">
        <v>0.55000000000000004</v>
      </c>
      <c r="J483" s="31">
        <v>2000</v>
      </c>
      <c r="K483" s="32">
        <f t="shared" si="2"/>
        <v>1100</v>
      </c>
      <c r="L483" s="32">
        <f t="shared" si="3"/>
        <v>439.99999999999994</v>
      </c>
      <c r="M483" s="33">
        <v>0.39999999999999997</v>
      </c>
      <c r="O483" s="36"/>
      <c r="P483" s="34"/>
      <c r="Q483" s="37"/>
    </row>
    <row r="484" spans="1:17" ht="15.75" customHeight="1" x14ac:dyDescent="0.3">
      <c r="A484" s="23"/>
      <c r="B484" s="28" t="s">
        <v>21</v>
      </c>
      <c r="C484" s="28">
        <v>1185732</v>
      </c>
      <c r="D484" s="29">
        <v>44412</v>
      </c>
      <c r="E484" s="28" t="s">
        <v>22</v>
      </c>
      <c r="F484" s="28" t="s">
        <v>44</v>
      </c>
      <c r="G484" s="28" t="s">
        <v>45</v>
      </c>
      <c r="H484" s="28" t="s">
        <v>28</v>
      </c>
      <c r="I484" s="30">
        <v>0.65</v>
      </c>
      <c r="J484" s="31">
        <v>1750</v>
      </c>
      <c r="K484" s="32">
        <f t="shared" si="2"/>
        <v>1137.5</v>
      </c>
      <c r="L484" s="32">
        <f t="shared" si="3"/>
        <v>398.125</v>
      </c>
      <c r="M484" s="33">
        <v>0.35</v>
      </c>
      <c r="O484" s="36"/>
      <c r="P484" s="34"/>
      <c r="Q484" s="37"/>
    </row>
    <row r="485" spans="1:17" ht="15.75" customHeight="1" x14ac:dyDescent="0.3">
      <c r="A485" s="23"/>
      <c r="B485" s="28" t="s">
        <v>21</v>
      </c>
      <c r="C485" s="28">
        <v>1185732</v>
      </c>
      <c r="D485" s="29">
        <v>44412</v>
      </c>
      <c r="E485" s="28" t="s">
        <v>22</v>
      </c>
      <c r="F485" s="28" t="s">
        <v>44</v>
      </c>
      <c r="G485" s="28" t="s">
        <v>45</v>
      </c>
      <c r="H485" s="28" t="s">
        <v>29</v>
      </c>
      <c r="I485" s="30">
        <v>0.70000000000000007</v>
      </c>
      <c r="J485" s="31">
        <v>3500</v>
      </c>
      <c r="K485" s="32">
        <f t="shared" si="2"/>
        <v>2450.0000000000005</v>
      </c>
      <c r="L485" s="32">
        <f t="shared" si="3"/>
        <v>735.00000000000011</v>
      </c>
      <c r="M485" s="33">
        <v>0.3</v>
      </c>
      <c r="O485" s="36"/>
      <c r="P485" s="34"/>
      <c r="Q485" s="37"/>
    </row>
    <row r="486" spans="1:17" ht="15.75" customHeight="1" x14ac:dyDescent="0.3">
      <c r="A486" s="23"/>
      <c r="B486" s="28" t="s">
        <v>21</v>
      </c>
      <c r="C486" s="28">
        <v>1185732</v>
      </c>
      <c r="D486" s="29">
        <v>44442</v>
      </c>
      <c r="E486" s="28" t="s">
        <v>22</v>
      </c>
      <c r="F486" s="28" t="s">
        <v>44</v>
      </c>
      <c r="G486" s="28" t="s">
        <v>45</v>
      </c>
      <c r="H486" s="28" t="s">
        <v>24</v>
      </c>
      <c r="I486" s="30">
        <v>0.65</v>
      </c>
      <c r="J486" s="31">
        <v>4750</v>
      </c>
      <c r="K486" s="32">
        <f t="shared" si="2"/>
        <v>3087.5</v>
      </c>
      <c r="L486" s="32">
        <f t="shared" si="3"/>
        <v>1543.75</v>
      </c>
      <c r="M486" s="33">
        <v>0.5</v>
      </c>
      <c r="O486" s="36"/>
      <c r="P486" s="34"/>
      <c r="Q486" s="37"/>
    </row>
    <row r="487" spans="1:17" ht="15.75" customHeight="1" x14ac:dyDescent="0.3">
      <c r="A487" s="23"/>
      <c r="B487" s="28" t="s">
        <v>21</v>
      </c>
      <c r="C487" s="28">
        <v>1185732</v>
      </c>
      <c r="D487" s="29">
        <v>44442</v>
      </c>
      <c r="E487" s="28" t="s">
        <v>22</v>
      </c>
      <c r="F487" s="28" t="s">
        <v>44</v>
      </c>
      <c r="G487" s="28" t="s">
        <v>45</v>
      </c>
      <c r="H487" s="28" t="s">
        <v>25</v>
      </c>
      <c r="I487" s="30">
        <v>0.5</v>
      </c>
      <c r="J487" s="31">
        <v>2750</v>
      </c>
      <c r="K487" s="32">
        <f t="shared" si="2"/>
        <v>1375</v>
      </c>
      <c r="L487" s="32">
        <f t="shared" si="3"/>
        <v>412.5</v>
      </c>
      <c r="M487" s="33">
        <v>0.3</v>
      </c>
      <c r="O487" s="36"/>
      <c r="P487" s="34"/>
      <c r="Q487" s="37"/>
    </row>
    <row r="488" spans="1:17" ht="15.75" customHeight="1" x14ac:dyDescent="0.3">
      <c r="A488" s="23"/>
      <c r="B488" s="28" t="s">
        <v>21</v>
      </c>
      <c r="C488" s="28">
        <v>1185732</v>
      </c>
      <c r="D488" s="29">
        <v>44442</v>
      </c>
      <c r="E488" s="28" t="s">
        <v>22</v>
      </c>
      <c r="F488" s="28" t="s">
        <v>44</v>
      </c>
      <c r="G488" s="28" t="s">
        <v>45</v>
      </c>
      <c r="H488" s="28" t="s">
        <v>26</v>
      </c>
      <c r="I488" s="30">
        <v>0.45</v>
      </c>
      <c r="J488" s="31">
        <v>2000</v>
      </c>
      <c r="K488" s="32">
        <f t="shared" si="2"/>
        <v>900</v>
      </c>
      <c r="L488" s="32">
        <f t="shared" si="3"/>
        <v>315</v>
      </c>
      <c r="M488" s="33">
        <v>0.35</v>
      </c>
      <c r="O488" s="36"/>
      <c r="P488" s="34"/>
      <c r="Q488" s="37"/>
    </row>
    <row r="489" spans="1:17" ht="15.75" customHeight="1" x14ac:dyDescent="0.3">
      <c r="A489" s="23"/>
      <c r="B489" s="28" t="s">
        <v>21</v>
      </c>
      <c r="C489" s="28">
        <v>1185732</v>
      </c>
      <c r="D489" s="29">
        <v>44442</v>
      </c>
      <c r="E489" s="28" t="s">
        <v>22</v>
      </c>
      <c r="F489" s="28" t="s">
        <v>44</v>
      </c>
      <c r="G489" s="28" t="s">
        <v>45</v>
      </c>
      <c r="H489" s="28" t="s">
        <v>27</v>
      </c>
      <c r="I489" s="30">
        <v>0.45</v>
      </c>
      <c r="J489" s="31">
        <v>1750</v>
      </c>
      <c r="K489" s="32">
        <f t="shared" si="2"/>
        <v>787.5</v>
      </c>
      <c r="L489" s="32">
        <f t="shared" si="3"/>
        <v>275.625</v>
      </c>
      <c r="M489" s="33">
        <v>0.35</v>
      </c>
      <c r="O489" s="36"/>
      <c r="P489" s="34"/>
      <c r="Q489" s="37"/>
    </row>
    <row r="490" spans="1:17" ht="15.75" customHeight="1" x14ac:dyDescent="0.3">
      <c r="A490" s="23"/>
      <c r="B490" s="28" t="s">
        <v>21</v>
      </c>
      <c r="C490" s="28">
        <v>1185732</v>
      </c>
      <c r="D490" s="29">
        <v>44442</v>
      </c>
      <c r="E490" s="28" t="s">
        <v>22</v>
      </c>
      <c r="F490" s="28" t="s">
        <v>44</v>
      </c>
      <c r="G490" s="28" t="s">
        <v>45</v>
      </c>
      <c r="H490" s="28" t="s">
        <v>28</v>
      </c>
      <c r="I490" s="30">
        <v>0.54999999999999993</v>
      </c>
      <c r="J490" s="31">
        <v>1250</v>
      </c>
      <c r="K490" s="32">
        <f t="shared" si="2"/>
        <v>687.49999999999989</v>
      </c>
      <c r="L490" s="32">
        <f t="shared" si="3"/>
        <v>206.24999999999997</v>
      </c>
      <c r="M490" s="33">
        <v>0.3</v>
      </c>
      <c r="O490" s="36"/>
      <c r="P490" s="34"/>
      <c r="Q490" s="37"/>
    </row>
    <row r="491" spans="1:17" ht="15.75" customHeight="1" x14ac:dyDescent="0.3">
      <c r="A491" s="23"/>
      <c r="B491" s="28" t="s">
        <v>21</v>
      </c>
      <c r="C491" s="28">
        <v>1185732</v>
      </c>
      <c r="D491" s="29">
        <v>44442</v>
      </c>
      <c r="E491" s="28" t="s">
        <v>22</v>
      </c>
      <c r="F491" s="28" t="s">
        <v>44</v>
      </c>
      <c r="G491" s="28" t="s">
        <v>45</v>
      </c>
      <c r="H491" s="28" t="s">
        <v>29</v>
      </c>
      <c r="I491" s="30">
        <v>0.6</v>
      </c>
      <c r="J491" s="31">
        <v>2250</v>
      </c>
      <c r="K491" s="32">
        <f t="shared" si="2"/>
        <v>1350</v>
      </c>
      <c r="L491" s="32">
        <f t="shared" si="3"/>
        <v>337.5</v>
      </c>
      <c r="M491" s="33">
        <v>0.25</v>
      </c>
      <c r="O491" s="36"/>
      <c r="P491" s="34"/>
      <c r="Q491" s="37"/>
    </row>
    <row r="492" spans="1:17" ht="15.75" customHeight="1" x14ac:dyDescent="0.3">
      <c r="A492" s="23"/>
      <c r="B492" s="28" t="s">
        <v>21</v>
      </c>
      <c r="C492" s="28">
        <v>1185732</v>
      </c>
      <c r="D492" s="29">
        <v>44474</v>
      </c>
      <c r="E492" s="28" t="s">
        <v>22</v>
      </c>
      <c r="F492" s="28" t="s">
        <v>44</v>
      </c>
      <c r="G492" s="28" t="s">
        <v>45</v>
      </c>
      <c r="H492" s="28" t="s">
        <v>24</v>
      </c>
      <c r="I492" s="30">
        <v>0.6</v>
      </c>
      <c r="J492" s="31">
        <v>4000</v>
      </c>
      <c r="K492" s="32">
        <f t="shared" si="2"/>
        <v>2400</v>
      </c>
      <c r="L492" s="32">
        <f t="shared" si="3"/>
        <v>1200</v>
      </c>
      <c r="M492" s="33">
        <v>0.5</v>
      </c>
      <c r="O492" s="36"/>
      <c r="P492" s="34"/>
      <c r="Q492" s="37"/>
    </row>
    <row r="493" spans="1:17" ht="15.75" customHeight="1" x14ac:dyDescent="0.3">
      <c r="A493" s="23"/>
      <c r="B493" s="28" t="s">
        <v>21</v>
      </c>
      <c r="C493" s="28">
        <v>1185732</v>
      </c>
      <c r="D493" s="29">
        <v>44474</v>
      </c>
      <c r="E493" s="28" t="s">
        <v>22</v>
      </c>
      <c r="F493" s="28" t="s">
        <v>44</v>
      </c>
      <c r="G493" s="28" t="s">
        <v>45</v>
      </c>
      <c r="H493" s="28" t="s">
        <v>25</v>
      </c>
      <c r="I493" s="30">
        <v>0.5</v>
      </c>
      <c r="J493" s="31">
        <v>2250</v>
      </c>
      <c r="K493" s="32">
        <f t="shared" si="2"/>
        <v>1125</v>
      </c>
      <c r="L493" s="32">
        <f t="shared" si="3"/>
        <v>337.5</v>
      </c>
      <c r="M493" s="33">
        <v>0.3</v>
      </c>
      <c r="O493" s="36"/>
      <c r="P493" s="34"/>
      <c r="Q493" s="37"/>
    </row>
    <row r="494" spans="1:17" ht="15.75" customHeight="1" x14ac:dyDescent="0.3">
      <c r="A494" s="23"/>
      <c r="B494" s="28" t="s">
        <v>21</v>
      </c>
      <c r="C494" s="28">
        <v>1185732</v>
      </c>
      <c r="D494" s="29">
        <v>44474</v>
      </c>
      <c r="E494" s="28" t="s">
        <v>22</v>
      </c>
      <c r="F494" s="28" t="s">
        <v>44</v>
      </c>
      <c r="G494" s="28" t="s">
        <v>45</v>
      </c>
      <c r="H494" s="28" t="s">
        <v>26</v>
      </c>
      <c r="I494" s="30">
        <v>0.5</v>
      </c>
      <c r="J494" s="31">
        <v>1250</v>
      </c>
      <c r="K494" s="32">
        <f t="shared" si="2"/>
        <v>625</v>
      </c>
      <c r="L494" s="32">
        <f t="shared" si="3"/>
        <v>218.75</v>
      </c>
      <c r="M494" s="33">
        <v>0.35</v>
      </c>
      <c r="O494" s="36"/>
      <c r="P494" s="34"/>
      <c r="Q494" s="37"/>
    </row>
    <row r="495" spans="1:17" ht="15.75" customHeight="1" x14ac:dyDescent="0.3">
      <c r="A495" s="23"/>
      <c r="B495" s="28" t="s">
        <v>21</v>
      </c>
      <c r="C495" s="28">
        <v>1185732</v>
      </c>
      <c r="D495" s="29">
        <v>44474</v>
      </c>
      <c r="E495" s="28" t="s">
        <v>22</v>
      </c>
      <c r="F495" s="28" t="s">
        <v>44</v>
      </c>
      <c r="G495" s="28" t="s">
        <v>45</v>
      </c>
      <c r="H495" s="28" t="s">
        <v>27</v>
      </c>
      <c r="I495" s="30">
        <v>0.5</v>
      </c>
      <c r="J495" s="31">
        <v>1000</v>
      </c>
      <c r="K495" s="32">
        <f t="shared" si="2"/>
        <v>500</v>
      </c>
      <c r="L495" s="32">
        <f t="shared" si="3"/>
        <v>175</v>
      </c>
      <c r="M495" s="33">
        <v>0.35</v>
      </c>
      <c r="O495" s="36"/>
      <c r="P495" s="34"/>
      <c r="Q495" s="37"/>
    </row>
    <row r="496" spans="1:17" ht="15.75" customHeight="1" x14ac:dyDescent="0.3">
      <c r="A496" s="23"/>
      <c r="B496" s="28" t="s">
        <v>21</v>
      </c>
      <c r="C496" s="28">
        <v>1185732</v>
      </c>
      <c r="D496" s="29">
        <v>44474</v>
      </c>
      <c r="E496" s="28" t="s">
        <v>22</v>
      </c>
      <c r="F496" s="28" t="s">
        <v>44</v>
      </c>
      <c r="G496" s="28" t="s">
        <v>45</v>
      </c>
      <c r="H496" s="28" t="s">
        <v>28</v>
      </c>
      <c r="I496" s="30">
        <v>0.6</v>
      </c>
      <c r="J496" s="31">
        <v>1000</v>
      </c>
      <c r="K496" s="32">
        <f t="shared" si="2"/>
        <v>600</v>
      </c>
      <c r="L496" s="32">
        <f t="shared" si="3"/>
        <v>180</v>
      </c>
      <c r="M496" s="33">
        <v>0.3</v>
      </c>
      <c r="O496" s="36"/>
      <c r="P496" s="34"/>
      <c r="Q496" s="37"/>
    </row>
    <row r="497" spans="1:18" ht="15.75" customHeight="1" x14ac:dyDescent="0.3">
      <c r="A497" s="23"/>
      <c r="B497" s="28" t="s">
        <v>21</v>
      </c>
      <c r="C497" s="28">
        <v>1185732</v>
      </c>
      <c r="D497" s="29">
        <v>44474</v>
      </c>
      <c r="E497" s="28" t="s">
        <v>22</v>
      </c>
      <c r="F497" s="28" t="s">
        <v>44</v>
      </c>
      <c r="G497" s="28" t="s">
        <v>45</v>
      </c>
      <c r="H497" s="28" t="s">
        <v>29</v>
      </c>
      <c r="I497" s="30">
        <v>0.64999999999999991</v>
      </c>
      <c r="J497" s="31">
        <v>2250</v>
      </c>
      <c r="K497" s="32">
        <f t="shared" si="2"/>
        <v>1462.4999999999998</v>
      </c>
      <c r="L497" s="32">
        <f t="shared" si="3"/>
        <v>365.62499999999994</v>
      </c>
      <c r="M497" s="33">
        <v>0.25</v>
      </c>
      <c r="O497" s="36"/>
      <c r="P497" s="34"/>
      <c r="Q497" s="37"/>
    </row>
    <row r="498" spans="1:18" ht="15.75" customHeight="1" x14ac:dyDescent="0.3">
      <c r="A498" s="23"/>
      <c r="B498" s="28" t="s">
        <v>21</v>
      </c>
      <c r="C498" s="28">
        <v>1185732</v>
      </c>
      <c r="D498" s="29">
        <v>44504</v>
      </c>
      <c r="E498" s="28" t="s">
        <v>22</v>
      </c>
      <c r="F498" s="28" t="s">
        <v>44</v>
      </c>
      <c r="G498" s="28" t="s">
        <v>45</v>
      </c>
      <c r="H498" s="28" t="s">
        <v>24</v>
      </c>
      <c r="I498" s="30">
        <v>0.70000000000000007</v>
      </c>
      <c r="J498" s="31">
        <v>3750</v>
      </c>
      <c r="K498" s="32">
        <f t="shared" si="2"/>
        <v>2625.0000000000005</v>
      </c>
      <c r="L498" s="32">
        <f t="shared" si="3"/>
        <v>1443.7500000000005</v>
      </c>
      <c r="M498" s="33">
        <v>0.55000000000000004</v>
      </c>
      <c r="O498" s="36"/>
      <c r="P498" s="34"/>
      <c r="Q498" s="37"/>
    </row>
    <row r="499" spans="1:18" ht="15.75" customHeight="1" x14ac:dyDescent="0.3">
      <c r="A499" s="23"/>
      <c r="B499" s="28" t="s">
        <v>21</v>
      </c>
      <c r="C499" s="28">
        <v>1185732</v>
      </c>
      <c r="D499" s="29">
        <v>44504</v>
      </c>
      <c r="E499" s="28" t="s">
        <v>22</v>
      </c>
      <c r="F499" s="28" t="s">
        <v>44</v>
      </c>
      <c r="G499" s="28" t="s">
        <v>45</v>
      </c>
      <c r="H499" s="28" t="s">
        <v>25</v>
      </c>
      <c r="I499" s="30">
        <v>0.60000000000000009</v>
      </c>
      <c r="J499" s="31">
        <v>2000</v>
      </c>
      <c r="K499" s="32">
        <f t="shared" si="2"/>
        <v>1200.0000000000002</v>
      </c>
      <c r="L499" s="32">
        <f t="shared" si="3"/>
        <v>420.00000000000006</v>
      </c>
      <c r="M499" s="33">
        <v>0.35</v>
      </c>
      <c r="O499" s="36"/>
      <c r="P499" s="34"/>
      <c r="Q499" s="37"/>
    </row>
    <row r="500" spans="1:18" ht="15.75" customHeight="1" x14ac:dyDescent="0.3">
      <c r="A500" s="23"/>
      <c r="B500" s="28" t="s">
        <v>21</v>
      </c>
      <c r="C500" s="28">
        <v>1185732</v>
      </c>
      <c r="D500" s="29">
        <v>44504</v>
      </c>
      <c r="E500" s="28" t="s">
        <v>22</v>
      </c>
      <c r="F500" s="28" t="s">
        <v>44</v>
      </c>
      <c r="G500" s="28" t="s">
        <v>45</v>
      </c>
      <c r="H500" s="28" t="s">
        <v>26</v>
      </c>
      <c r="I500" s="30">
        <v>0.60000000000000009</v>
      </c>
      <c r="J500" s="31">
        <v>1950</v>
      </c>
      <c r="K500" s="32">
        <f t="shared" si="2"/>
        <v>1170.0000000000002</v>
      </c>
      <c r="L500" s="32">
        <f t="shared" si="3"/>
        <v>468.00000000000006</v>
      </c>
      <c r="M500" s="33">
        <v>0.39999999999999997</v>
      </c>
      <c r="O500" s="36"/>
      <c r="P500" s="34"/>
      <c r="Q500" s="37"/>
    </row>
    <row r="501" spans="1:18" ht="15.75" customHeight="1" x14ac:dyDescent="0.3">
      <c r="A501" s="23"/>
      <c r="B501" s="28" t="s">
        <v>21</v>
      </c>
      <c r="C501" s="28">
        <v>1185732</v>
      </c>
      <c r="D501" s="29">
        <v>44504</v>
      </c>
      <c r="E501" s="28" t="s">
        <v>22</v>
      </c>
      <c r="F501" s="28" t="s">
        <v>44</v>
      </c>
      <c r="G501" s="28" t="s">
        <v>45</v>
      </c>
      <c r="H501" s="28" t="s">
        <v>27</v>
      </c>
      <c r="I501" s="30">
        <v>0.60000000000000009</v>
      </c>
      <c r="J501" s="31">
        <v>1750</v>
      </c>
      <c r="K501" s="32">
        <f t="shared" si="2"/>
        <v>1050.0000000000002</v>
      </c>
      <c r="L501" s="32">
        <f t="shared" si="3"/>
        <v>420.00000000000006</v>
      </c>
      <c r="M501" s="33">
        <v>0.39999999999999997</v>
      </c>
      <c r="O501" s="36"/>
      <c r="P501" s="34"/>
      <c r="Q501" s="37"/>
    </row>
    <row r="502" spans="1:18" ht="15.75" customHeight="1" x14ac:dyDescent="0.3">
      <c r="A502" s="23"/>
      <c r="B502" s="28" t="s">
        <v>21</v>
      </c>
      <c r="C502" s="28">
        <v>1185732</v>
      </c>
      <c r="D502" s="29">
        <v>44504</v>
      </c>
      <c r="E502" s="28" t="s">
        <v>22</v>
      </c>
      <c r="F502" s="28" t="s">
        <v>44</v>
      </c>
      <c r="G502" s="28" t="s">
        <v>45</v>
      </c>
      <c r="H502" s="28" t="s">
        <v>28</v>
      </c>
      <c r="I502" s="30">
        <v>0.70000000000000007</v>
      </c>
      <c r="J502" s="31">
        <v>1500</v>
      </c>
      <c r="K502" s="32">
        <f t="shared" si="2"/>
        <v>1050</v>
      </c>
      <c r="L502" s="32">
        <f t="shared" si="3"/>
        <v>367.5</v>
      </c>
      <c r="M502" s="33">
        <v>0.35</v>
      </c>
      <c r="O502" s="36"/>
      <c r="P502" s="34"/>
      <c r="Q502" s="37"/>
    </row>
    <row r="503" spans="1:18" ht="15.75" customHeight="1" x14ac:dyDescent="0.3">
      <c r="A503" s="23"/>
      <c r="B503" s="28" t="s">
        <v>21</v>
      </c>
      <c r="C503" s="28">
        <v>1185732</v>
      </c>
      <c r="D503" s="29">
        <v>44504</v>
      </c>
      <c r="E503" s="28" t="s">
        <v>22</v>
      </c>
      <c r="F503" s="28" t="s">
        <v>44</v>
      </c>
      <c r="G503" s="28" t="s">
        <v>45</v>
      </c>
      <c r="H503" s="28" t="s">
        <v>29</v>
      </c>
      <c r="I503" s="30">
        <v>0.75</v>
      </c>
      <c r="J503" s="31">
        <v>2500</v>
      </c>
      <c r="K503" s="32">
        <f t="shared" si="2"/>
        <v>1875</v>
      </c>
      <c r="L503" s="32">
        <f t="shared" si="3"/>
        <v>562.5</v>
      </c>
      <c r="M503" s="33">
        <v>0.3</v>
      </c>
      <c r="O503" s="36"/>
      <c r="P503" s="34"/>
      <c r="Q503" s="37"/>
    </row>
    <row r="504" spans="1:18" ht="15.75" customHeight="1" x14ac:dyDescent="0.3">
      <c r="A504" s="23"/>
      <c r="B504" s="28" t="s">
        <v>21</v>
      </c>
      <c r="C504" s="28">
        <v>1185732</v>
      </c>
      <c r="D504" s="29">
        <v>44533</v>
      </c>
      <c r="E504" s="28" t="s">
        <v>22</v>
      </c>
      <c r="F504" s="28" t="s">
        <v>44</v>
      </c>
      <c r="G504" s="28" t="s">
        <v>45</v>
      </c>
      <c r="H504" s="28" t="s">
        <v>24</v>
      </c>
      <c r="I504" s="30">
        <v>0.70000000000000007</v>
      </c>
      <c r="J504" s="31">
        <v>4750</v>
      </c>
      <c r="K504" s="32">
        <f t="shared" si="2"/>
        <v>3325.0000000000005</v>
      </c>
      <c r="L504" s="32">
        <f t="shared" si="3"/>
        <v>1828.7500000000005</v>
      </c>
      <c r="M504" s="33">
        <v>0.55000000000000004</v>
      </c>
      <c r="O504" s="36"/>
      <c r="P504" s="34"/>
      <c r="Q504" s="37"/>
    </row>
    <row r="505" spans="1:18" ht="15.75" customHeight="1" x14ac:dyDescent="0.3">
      <c r="A505" s="23"/>
      <c r="B505" s="28" t="s">
        <v>21</v>
      </c>
      <c r="C505" s="28">
        <v>1185732</v>
      </c>
      <c r="D505" s="29">
        <v>44533</v>
      </c>
      <c r="E505" s="28" t="s">
        <v>22</v>
      </c>
      <c r="F505" s="28" t="s">
        <v>44</v>
      </c>
      <c r="G505" s="28" t="s">
        <v>45</v>
      </c>
      <c r="H505" s="28" t="s">
        <v>25</v>
      </c>
      <c r="I505" s="30">
        <v>0.60000000000000009</v>
      </c>
      <c r="J505" s="31">
        <v>2750</v>
      </c>
      <c r="K505" s="32">
        <f t="shared" si="2"/>
        <v>1650.0000000000002</v>
      </c>
      <c r="L505" s="32">
        <f t="shared" si="3"/>
        <v>577.5</v>
      </c>
      <c r="M505" s="33">
        <v>0.35</v>
      </c>
      <c r="O505" s="36"/>
      <c r="P505" s="34"/>
      <c r="Q505" s="37"/>
    </row>
    <row r="506" spans="1:18" ht="15.75" customHeight="1" x14ac:dyDescent="0.3">
      <c r="A506" s="23"/>
      <c r="B506" s="28" t="s">
        <v>21</v>
      </c>
      <c r="C506" s="28">
        <v>1185732</v>
      </c>
      <c r="D506" s="29">
        <v>44533</v>
      </c>
      <c r="E506" s="28" t="s">
        <v>22</v>
      </c>
      <c r="F506" s="28" t="s">
        <v>44</v>
      </c>
      <c r="G506" s="28" t="s">
        <v>45</v>
      </c>
      <c r="H506" s="28" t="s">
        <v>26</v>
      </c>
      <c r="I506" s="30">
        <v>0.60000000000000009</v>
      </c>
      <c r="J506" s="31">
        <v>2250</v>
      </c>
      <c r="K506" s="32">
        <f t="shared" si="2"/>
        <v>1350.0000000000002</v>
      </c>
      <c r="L506" s="32">
        <f t="shared" si="3"/>
        <v>540</v>
      </c>
      <c r="M506" s="33">
        <v>0.39999999999999997</v>
      </c>
      <c r="O506" s="36"/>
      <c r="P506" s="34"/>
      <c r="Q506" s="37"/>
    </row>
    <row r="507" spans="1:18" ht="15.75" customHeight="1" x14ac:dyDescent="0.3">
      <c r="A507" s="23"/>
      <c r="B507" s="28" t="s">
        <v>21</v>
      </c>
      <c r="C507" s="28">
        <v>1185732</v>
      </c>
      <c r="D507" s="29">
        <v>44533</v>
      </c>
      <c r="E507" s="28" t="s">
        <v>22</v>
      </c>
      <c r="F507" s="28" t="s">
        <v>44</v>
      </c>
      <c r="G507" s="28" t="s">
        <v>45</v>
      </c>
      <c r="H507" s="28" t="s">
        <v>27</v>
      </c>
      <c r="I507" s="30">
        <v>0.60000000000000009</v>
      </c>
      <c r="J507" s="31">
        <v>1750</v>
      </c>
      <c r="K507" s="32">
        <f t="shared" si="2"/>
        <v>1050.0000000000002</v>
      </c>
      <c r="L507" s="32">
        <f t="shared" si="3"/>
        <v>420.00000000000006</v>
      </c>
      <c r="M507" s="33">
        <v>0.39999999999999997</v>
      </c>
      <c r="O507" s="36"/>
      <c r="P507" s="34"/>
      <c r="Q507" s="37"/>
    </row>
    <row r="508" spans="1:18" ht="15.75" customHeight="1" x14ac:dyDescent="0.3">
      <c r="A508" s="23"/>
      <c r="B508" s="28" t="s">
        <v>21</v>
      </c>
      <c r="C508" s="28">
        <v>1185732</v>
      </c>
      <c r="D508" s="29">
        <v>44533</v>
      </c>
      <c r="E508" s="28" t="s">
        <v>22</v>
      </c>
      <c r="F508" s="28" t="s">
        <v>44</v>
      </c>
      <c r="G508" s="28" t="s">
        <v>45</v>
      </c>
      <c r="H508" s="28" t="s">
        <v>28</v>
      </c>
      <c r="I508" s="30">
        <v>0.70000000000000007</v>
      </c>
      <c r="J508" s="31">
        <v>1750</v>
      </c>
      <c r="K508" s="32">
        <f t="shared" si="2"/>
        <v>1225.0000000000002</v>
      </c>
      <c r="L508" s="32">
        <f t="shared" si="3"/>
        <v>428.75000000000006</v>
      </c>
      <c r="M508" s="33">
        <v>0.35</v>
      </c>
      <c r="O508" s="36"/>
      <c r="P508" s="34"/>
      <c r="Q508" s="37"/>
    </row>
    <row r="509" spans="1:18" ht="15.75" customHeight="1" x14ac:dyDescent="0.3">
      <c r="A509" s="23"/>
      <c r="B509" s="28" t="s">
        <v>21</v>
      </c>
      <c r="C509" s="28">
        <v>1185732</v>
      </c>
      <c r="D509" s="29">
        <v>44533</v>
      </c>
      <c r="E509" s="28" t="s">
        <v>22</v>
      </c>
      <c r="F509" s="28" t="s">
        <v>44</v>
      </c>
      <c r="G509" s="28" t="s">
        <v>45</v>
      </c>
      <c r="H509" s="28" t="s">
        <v>29</v>
      </c>
      <c r="I509" s="30">
        <v>0.75</v>
      </c>
      <c r="J509" s="31">
        <v>2750</v>
      </c>
      <c r="K509" s="32">
        <f t="shared" si="2"/>
        <v>2062.5</v>
      </c>
      <c r="L509" s="32">
        <f t="shared" si="3"/>
        <v>618.75</v>
      </c>
      <c r="M509" s="33">
        <v>0.3</v>
      </c>
      <c r="O509" s="36"/>
      <c r="P509" s="34"/>
      <c r="Q509" s="37"/>
    </row>
    <row r="510" spans="1:18" ht="15.75" customHeight="1" x14ac:dyDescent="0.3">
      <c r="A510" s="23" t="s">
        <v>46</v>
      </c>
      <c r="B510" s="28" t="s">
        <v>34</v>
      </c>
      <c r="C510" s="28">
        <v>1128299</v>
      </c>
      <c r="D510" s="29">
        <v>44211</v>
      </c>
      <c r="E510" s="28" t="s">
        <v>35</v>
      </c>
      <c r="F510" s="28" t="s">
        <v>47</v>
      </c>
      <c r="G510" s="28" t="s">
        <v>48</v>
      </c>
      <c r="H510" s="28" t="s">
        <v>24</v>
      </c>
      <c r="I510" s="30">
        <v>0.35</v>
      </c>
      <c r="J510" s="31">
        <v>4500</v>
      </c>
      <c r="K510" s="32">
        <f t="shared" si="2"/>
        <v>1575</v>
      </c>
      <c r="L510" s="32">
        <f t="shared" si="3"/>
        <v>630</v>
      </c>
      <c r="M510" s="33">
        <v>0.4</v>
      </c>
      <c r="O510" s="38"/>
      <c r="P510" s="36"/>
      <c r="Q510" s="34"/>
      <c r="R510" s="35"/>
    </row>
    <row r="511" spans="1:18" ht="15.75" customHeight="1" x14ac:dyDescent="0.3">
      <c r="A511" s="23"/>
      <c r="B511" s="28" t="s">
        <v>34</v>
      </c>
      <c r="C511" s="28">
        <v>1128299</v>
      </c>
      <c r="D511" s="29">
        <v>44211</v>
      </c>
      <c r="E511" s="28" t="s">
        <v>35</v>
      </c>
      <c r="F511" s="28" t="s">
        <v>47</v>
      </c>
      <c r="G511" s="28" t="s">
        <v>48</v>
      </c>
      <c r="H511" s="28" t="s">
        <v>25</v>
      </c>
      <c r="I511" s="30">
        <v>0.45</v>
      </c>
      <c r="J511" s="31">
        <v>4500</v>
      </c>
      <c r="K511" s="32">
        <f t="shared" si="2"/>
        <v>2025</v>
      </c>
      <c r="L511" s="32">
        <f t="shared" si="3"/>
        <v>506.25</v>
      </c>
      <c r="M511" s="33">
        <v>0.25</v>
      </c>
      <c r="O511" s="38"/>
      <c r="P511" s="36"/>
      <c r="Q511" s="34"/>
      <c r="R511" s="35"/>
    </row>
    <row r="512" spans="1:18" ht="15.75" customHeight="1" x14ac:dyDescent="0.3">
      <c r="A512" s="23"/>
      <c r="B512" s="28" t="s">
        <v>34</v>
      </c>
      <c r="C512" s="28">
        <v>1128299</v>
      </c>
      <c r="D512" s="29">
        <v>44211</v>
      </c>
      <c r="E512" s="28" t="s">
        <v>35</v>
      </c>
      <c r="F512" s="28" t="s">
        <v>47</v>
      </c>
      <c r="G512" s="28" t="s">
        <v>48</v>
      </c>
      <c r="H512" s="28" t="s">
        <v>26</v>
      </c>
      <c r="I512" s="30">
        <v>0.45</v>
      </c>
      <c r="J512" s="31">
        <v>4500</v>
      </c>
      <c r="K512" s="32">
        <f t="shared" si="2"/>
        <v>2025</v>
      </c>
      <c r="L512" s="32">
        <f t="shared" si="3"/>
        <v>810</v>
      </c>
      <c r="M512" s="33">
        <v>0.4</v>
      </c>
      <c r="O512" s="38"/>
      <c r="P512" s="36"/>
      <c r="Q512" s="34"/>
      <c r="R512" s="35"/>
    </row>
    <row r="513" spans="1:18" ht="15.75" customHeight="1" x14ac:dyDescent="0.3">
      <c r="A513" s="23"/>
      <c r="B513" s="28" t="s">
        <v>34</v>
      </c>
      <c r="C513" s="28">
        <v>1128299</v>
      </c>
      <c r="D513" s="29">
        <v>44211</v>
      </c>
      <c r="E513" s="28" t="s">
        <v>35</v>
      </c>
      <c r="F513" s="28" t="s">
        <v>47</v>
      </c>
      <c r="G513" s="28" t="s">
        <v>48</v>
      </c>
      <c r="H513" s="28" t="s">
        <v>27</v>
      </c>
      <c r="I513" s="30">
        <v>0.45</v>
      </c>
      <c r="J513" s="31">
        <v>3000</v>
      </c>
      <c r="K513" s="32">
        <f t="shared" si="2"/>
        <v>1350</v>
      </c>
      <c r="L513" s="32">
        <f t="shared" si="3"/>
        <v>472.49999999999994</v>
      </c>
      <c r="M513" s="33">
        <v>0.35</v>
      </c>
      <c r="O513" s="38"/>
      <c r="P513" s="36"/>
      <c r="Q513" s="34"/>
      <c r="R513" s="35"/>
    </row>
    <row r="514" spans="1:18" ht="15.75" customHeight="1" x14ac:dyDescent="0.3">
      <c r="A514" s="23"/>
      <c r="B514" s="28" t="s">
        <v>34</v>
      </c>
      <c r="C514" s="28">
        <v>1128299</v>
      </c>
      <c r="D514" s="29">
        <v>44211</v>
      </c>
      <c r="E514" s="28" t="s">
        <v>35</v>
      </c>
      <c r="F514" s="28" t="s">
        <v>47</v>
      </c>
      <c r="G514" s="28" t="s">
        <v>48</v>
      </c>
      <c r="H514" s="28" t="s">
        <v>28</v>
      </c>
      <c r="I514" s="30">
        <v>0.5</v>
      </c>
      <c r="J514" s="31">
        <v>2500</v>
      </c>
      <c r="K514" s="32">
        <f t="shared" si="2"/>
        <v>1250</v>
      </c>
      <c r="L514" s="32">
        <f t="shared" si="3"/>
        <v>687.5</v>
      </c>
      <c r="M514" s="33">
        <v>0.55000000000000004</v>
      </c>
      <c r="O514" s="38"/>
      <c r="P514" s="36"/>
      <c r="Q514" s="34"/>
      <c r="R514" s="35"/>
    </row>
    <row r="515" spans="1:18" ht="15.75" customHeight="1" x14ac:dyDescent="0.3">
      <c r="A515" s="23"/>
      <c r="B515" s="28" t="s">
        <v>34</v>
      </c>
      <c r="C515" s="28">
        <v>1128299</v>
      </c>
      <c r="D515" s="29">
        <v>44211</v>
      </c>
      <c r="E515" s="28" t="s">
        <v>35</v>
      </c>
      <c r="F515" s="28" t="s">
        <v>47</v>
      </c>
      <c r="G515" s="28" t="s">
        <v>48</v>
      </c>
      <c r="H515" s="28" t="s">
        <v>29</v>
      </c>
      <c r="I515" s="30">
        <v>0.45</v>
      </c>
      <c r="J515" s="31">
        <v>4750</v>
      </c>
      <c r="K515" s="32">
        <f t="shared" si="2"/>
        <v>2137.5</v>
      </c>
      <c r="L515" s="32">
        <f t="shared" si="3"/>
        <v>427.5</v>
      </c>
      <c r="M515" s="33">
        <v>0.2</v>
      </c>
      <c r="O515" s="38"/>
      <c r="P515" s="36"/>
      <c r="Q515" s="34"/>
      <c r="R515" s="35"/>
    </row>
    <row r="516" spans="1:18" ht="15.75" customHeight="1" x14ac:dyDescent="0.3">
      <c r="A516" s="23"/>
      <c r="B516" s="28" t="s">
        <v>34</v>
      </c>
      <c r="C516" s="28">
        <v>1128299</v>
      </c>
      <c r="D516" s="29">
        <v>44242</v>
      </c>
      <c r="E516" s="28" t="s">
        <v>35</v>
      </c>
      <c r="F516" s="28" t="s">
        <v>47</v>
      </c>
      <c r="G516" s="28" t="s">
        <v>48</v>
      </c>
      <c r="H516" s="28" t="s">
        <v>24</v>
      </c>
      <c r="I516" s="30">
        <v>0.35</v>
      </c>
      <c r="J516" s="31">
        <v>5250</v>
      </c>
      <c r="K516" s="32">
        <f t="shared" ref="K516:K770" si="4">I516*J516</f>
        <v>1837.4999999999998</v>
      </c>
      <c r="L516" s="32">
        <f t="shared" ref="L516:L770" si="5">K516*M516</f>
        <v>735</v>
      </c>
      <c r="M516" s="33">
        <v>0.4</v>
      </c>
      <c r="O516" s="38"/>
      <c r="P516" s="36"/>
      <c r="Q516" s="34"/>
      <c r="R516" s="35"/>
    </row>
    <row r="517" spans="1:18" ht="15.75" customHeight="1" x14ac:dyDescent="0.3">
      <c r="A517" s="23"/>
      <c r="B517" s="28" t="s">
        <v>34</v>
      </c>
      <c r="C517" s="28">
        <v>1128299</v>
      </c>
      <c r="D517" s="29">
        <v>44242</v>
      </c>
      <c r="E517" s="28" t="s">
        <v>35</v>
      </c>
      <c r="F517" s="28" t="s">
        <v>47</v>
      </c>
      <c r="G517" s="28" t="s">
        <v>48</v>
      </c>
      <c r="H517" s="28" t="s">
        <v>25</v>
      </c>
      <c r="I517" s="30">
        <v>0.45</v>
      </c>
      <c r="J517" s="31">
        <v>4250</v>
      </c>
      <c r="K517" s="32">
        <f t="shared" si="4"/>
        <v>1912.5</v>
      </c>
      <c r="L517" s="32">
        <f t="shared" si="5"/>
        <v>478.125</v>
      </c>
      <c r="M517" s="33">
        <v>0.25</v>
      </c>
      <c r="O517" s="38"/>
      <c r="P517" s="36"/>
      <c r="Q517" s="34"/>
      <c r="R517" s="35"/>
    </row>
    <row r="518" spans="1:18" ht="15.75" customHeight="1" x14ac:dyDescent="0.3">
      <c r="A518" s="23"/>
      <c r="B518" s="28" t="s">
        <v>34</v>
      </c>
      <c r="C518" s="28">
        <v>1128299</v>
      </c>
      <c r="D518" s="29">
        <v>44242</v>
      </c>
      <c r="E518" s="28" t="s">
        <v>35</v>
      </c>
      <c r="F518" s="28" t="s">
        <v>47</v>
      </c>
      <c r="G518" s="28" t="s">
        <v>48</v>
      </c>
      <c r="H518" s="28" t="s">
        <v>26</v>
      </c>
      <c r="I518" s="30">
        <v>0.45</v>
      </c>
      <c r="J518" s="31">
        <v>4250</v>
      </c>
      <c r="K518" s="32">
        <f t="shared" si="4"/>
        <v>1912.5</v>
      </c>
      <c r="L518" s="32">
        <f t="shared" si="5"/>
        <v>765</v>
      </c>
      <c r="M518" s="33">
        <v>0.4</v>
      </c>
      <c r="O518" s="38"/>
      <c r="P518" s="36"/>
      <c r="Q518" s="34"/>
      <c r="R518" s="35"/>
    </row>
    <row r="519" spans="1:18" ht="15.75" customHeight="1" x14ac:dyDescent="0.3">
      <c r="A519" s="23"/>
      <c r="B519" s="28" t="s">
        <v>34</v>
      </c>
      <c r="C519" s="28">
        <v>1128299</v>
      </c>
      <c r="D519" s="29">
        <v>44242</v>
      </c>
      <c r="E519" s="28" t="s">
        <v>35</v>
      </c>
      <c r="F519" s="28" t="s">
        <v>47</v>
      </c>
      <c r="G519" s="28" t="s">
        <v>48</v>
      </c>
      <c r="H519" s="28" t="s">
        <v>27</v>
      </c>
      <c r="I519" s="30">
        <v>0.45</v>
      </c>
      <c r="J519" s="31">
        <v>2750</v>
      </c>
      <c r="K519" s="32">
        <f t="shared" si="4"/>
        <v>1237.5</v>
      </c>
      <c r="L519" s="32">
        <f t="shared" si="5"/>
        <v>433.125</v>
      </c>
      <c r="M519" s="33">
        <v>0.35</v>
      </c>
      <c r="O519" s="38"/>
      <c r="P519" s="36"/>
      <c r="Q519" s="34"/>
      <c r="R519" s="35"/>
    </row>
    <row r="520" spans="1:18" ht="15.75" customHeight="1" x14ac:dyDescent="0.3">
      <c r="A520" s="23"/>
      <c r="B520" s="28" t="s">
        <v>34</v>
      </c>
      <c r="C520" s="28">
        <v>1128299</v>
      </c>
      <c r="D520" s="29">
        <v>44242</v>
      </c>
      <c r="E520" s="28" t="s">
        <v>35</v>
      </c>
      <c r="F520" s="28" t="s">
        <v>47</v>
      </c>
      <c r="G520" s="28" t="s">
        <v>48</v>
      </c>
      <c r="H520" s="28" t="s">
        <v>28</v>
      </c>
      <c r="I520" s="30">
        <v>0.5</v>
      </c>
      <c r="J520" s="31">
        <v>2000</v>
      </c>
      <c r="K520" s="32">
        <f t="shared" si="4"/>
        <v>1000</v>
      </c>
      <c r="L520" s="32">
        <f t="shared" si="5"/>
        <v>550</v>
      </c>
      <c r="M520" s="33">
        <v>0.55000000000000004</v>
      </c>
      <c r="O520" s="38"/>
      <c r="P520" s="36"/>
      <c r="Q520" s="34"/>
      <c r="R520" s="35"/>
    </row>
    <row r="521" spans="1:18" ht="15.75" customHeight="1" x14ac:dyDescent="0.3">
      <c r="A521" s="23"/>
      <c r="B521" s="28" t="s">
        <v>34</v>
      </c>
      <c r="C521" s="28">
        <v>1128299</v>
      </c>
      <c r="D521" s="29">
        <v>44242</v>
      </c>
      <c r="E521" s="28" t="s">
        <v>35</v>
      </c>
      <c r="F521" s="28" t="s">
        <v>47</v>
      </c>
      <c r="G521" s="28" t="s">
        <v>48</v>
      </c>
      <c r="H521" s="28" t="s">
        <v>29</v>
      </c>
      <c r="I521" s="30">
        <v>0.45</v>
      </c>
      <c r="J521" s="31">
        <v>4000</v>
      </c>
      <c r="K521" s="32">
        <f t="shared" si="4"/>
        <v>1800</v>
      </c>
      <c r="L521" s="32">
        <f t="shared" si="5"/>
        <v>360</v>
      </c>
      <c r="M521" s="33">
        <v>0.2</v>
      </c>
      <c r="O521" s="38"/>
      <c r="P521" s="36"/>
      <c r="Q521" s="34"/>
      <c r="R521" s="35"/>
    </row>
    <row r="522" spans="1:18" ht="15.75" customHeight="1" x14ac:dyDescent="0.3">
      <c r="A522" s="23"/>
      <c r="B522" s="28" t="s">
        <v>34</v>
      </c>
      <c r="C522" s="28">
        <v>1128299</v>
      </c>
      <c r="D522" s="29">
        <v>44269</v>
      </c>
      <c r="E522" s="28" t="s">
        <v>35</v>
      </c>
      <c r="F522" s="28" t="s">
        <v>47</v>
      </c>
      <c r="G522" s="28" t="s">
        <v>48</v>
      </c>
      <c r="H522" s="28" t="s">
        <v>24</v>
      </c>
      <c r="I522" s="30">
        <v>0.45</v>
      </c>
      <c r="J522" s="31">
        <v>5500</v>
      </c>
      <c r="K522" s="32">
        <f t="shared" si="4"/>
        <v>2475</v>
      </c>
      <c r="L522" s="32">
        <f t="shared" si="5"/>
        <v>990</v>
      </c>
      <c r="M522" s="33">
        <v>0.4</v>
      </c>
      <c r="O522" s="38"/>
      <c r="P522" s="36"/>
      <c r="Q522" s="34"/>
      <c r="R522" s="35"/>
    </row>
    <row r="523" spans="1:18" ht="15.75" customHeight="1" x14ac:dyDescent="0.3">
      <c r="A523" s="23"/>
      <c r="B523" s="28" t="s">
        <v>34</v>
      </c>
      <c r="C523" s="28">
        <v>1128299</v>
      </c>
      <c r="D523" s="29">
        <v>44269</v>
      </c>
      <c r="E523" s="28" t="s">
        <v>35</v>
      </c>
      <c r="F523" s="28" t="s">
        <v>47</v>
      </c>
      <c r="G523" s="28" t="s">
        <v>48</v>
      </c>
      <c r="H523" s="28" t="s">
        <v>25</v>
      </c>
      <c r="I523" s="30">
        <v>0.54999999999999993</v>
      </c>
      <c r="J523" s="31">
        <v>4000</v>
      </c>
      <c r="K523" s="32">
        <f t="shared" si="4"/>
        <v>2199.9999999999995</v>
      </c>
      <c r="L523" s="32">
        <f t="shared" si="5"/>
        <v>549.99999999999989</v>
      </c>
      <c r="M523" s="33">
        <v>0.25</v>
      </c>
      <c r="O523" s="38"/>
      <c r="P523" s="36"/>
      <c r="Q523" s="34"/>
      <c r="R523" s="35"/>
    </row>
    <row r="524" spans="1:18" ht="15.75" customHeight="1" x14ac:dyDescent="0.3">
      <c r="A524" s="23"/>
      <c r="B524" s="28" t="s">
        <v>34</v>
      </c>
      <c r="C524" s="28">
        <v>1128299</v>
      </c>
      <c r="D524" s="29">
        <v>44269</v>
      </c>
      <c r="E524" s="28" t="s">
        <v>35</v>
      </c>
      <c r="F524" s="28" t="s">
        <v>47</v>
      </c>
      <c r="G524" s="28" t="s">
        <v>48</v>
      </c>
      <c r="H524" s="28" t="s">
        <v>26</v>
      </c>
      <c r="I524" s="30">
        <v>0.54999999999999993</v>
      </c>
      <c r="J524" s="31">
        <v>4000</v>
      </c>
      <c r="K524" s="32">
        <f t="shared" si="4"/>
        <v>2199.9999999999995</v>
      </c>
      <c r="L524" s="32">
        <f t="shared" si="5"/>
        <v>879.99999999999989</v>
      </c>
      <c r="M524" s="33">
        <v>0.4</v>
      </c>
      <c r="O524" s="38"/>
      <c r="P524" s="36"/>
      <c r="Q524" s="34"/>
      <c r="R524" s="35"/>
    </row>
    <row r="525" spans="1:18" ht="15.75" customHeight="1" x14ac:dyDescent="0.3">
      <c r="A525" s="23"/>
      <c r="B525" s="28" t="s">
        <v>34</v>
      </c>
      <c r="C525" s="28">
        <v>1128299</v>
      </c>
      <c r="D525" s="29">
        <v>44269</v>
      </c>
      <c r="E525" s="28" t="s">
        <v>35</v>
      </c>
      <c r="F525" s="28" t="s">
        <v>47</v>
      </c>
      <c r="G525" s="28" t="s">
        <v>48</v>
      </c>
      <c r="H525" s="28" t="s">
        <v>27</v>
      </c>
      <c r="I525" s="30">
        <v>0.54999999999999993</v>
      </c>
      <c r="J525" s="31">
        <v>3000</v>
      </c>
      <c r="K525" s="32">
        <f t="shared" si="4"/>
        <v>1649.9999999999998</v>
      </c>
      <c r="L525" s="32">
        <f t="shared" si="5"/>
        <v>577.49999999999989</v>
      </c>
      <c r="M525" s="33">
        <v>0.35</v>
      </c>
      <c r="O525" s="38"/>
      <c r="P525" s="36"/>
      <c r="Q525" s="34"/>
      <c r="R525" s="35"/>
    </row>
    <row r="526" spans="1:18" ht="15.75" customHeight="1" x14ac:dyDescent="0.3">
      <c r="A526" s="23"/>
      <c r="B526" s="28" t="s">
        <v>34</v>
      </c>
      <c r="C526" s="28">
        <v>1128299</v>
      </c>
      <c r="D526" s="29">
        <v>44269</v>
      </c>
      <c r="E526" s="28" t="s">
        <v>35</v>
      </c>
      <c r="F526" s="28" t="s">
        <v>47</v>
      </c>
      <c r="G526" s="28" t="s">
        <v>48</v>
      </c>
      <c r="H526" s="28" t="s">
        <v>28</v>
      </c>
      <c r="I526" s="30">
        <v>0.6</v>
      </c>
      <c r="J526" s="31">
        <v>1750</v>
      </c>
      <c r="K526" s="32">
        <f t="shared" si="4"/>
        <v>1050</v>
      </c>
      <c r="L526" s="32">
        <f t="shared" si="5"/>
        <v>577.5</v>
      </c>
      <c r="M526" s="33">
        <v>0.55000000000000004</v>
      </c>
      <c r="O526" s="38"/>
      <c r="P526" s="36"/>
      <c r="Q526" s="34"/>
      <c r="R526" s="35"/>
    </row>
    <row r="527" spans="1:18" ht="15.75" customHeight="1" x14ac:dyDescent="0.3">
      <c r="A527" s="23"/>
      <c r="B527" s="28" t="s">
        <v>34</v>
      </c>
      <c r="C527" s="28">
        <v>1128299</v>
      </c>
      <c r="D527" s="29">
        <v>44269</v>
      </c>
      <c r="E527" s="28" t="s">
        <v>35</v>
      </c>
      <c r="F527" s="28" t="s">
        <v>47</v>
      </c>
      <c r="G527" s="28" t="s">
        <v>48</v>
      </c>
      <c r="H527" s="28" t="s">
        <v>29</v>
      </c>
      <c r="I527" s="30">
        <v>0.54999999999999993</v>
      </c>
      <c r="J527" s="31">
        <v>3750</v>
      </c>
      <c r="K527" s="32">
        <f t="shared" si="4"/>
        <v>2062.4999999999995</v>
      </c>
      <c r="L527" s="32">
        <f t="shared" si="5"/>
        <v>412.49999999999994</v>
      </c>
      <c r="M527" s="33">
        <v>0.2</v>
      </c>
      <c r="O527" s="38"/>
      <c r="P527" s="36"/>
      <c r="Q527" s="34"/>
      <c r="R527" s="35"/>
    </row>
    <row r="528" spans="1:18" ht="15.75" customHeight="1" x14ac:dyDescent="0.3">
      <c r="A528" s="23"/>
      <c r="B528" s="28" t="s">
        <v>34</v>
      </c>
      <c r="C528" s="28">
        <v>1128299</v>
      </c>
      <c r="D528" s="29">
        <v>44301</v>
      </c>
      <c r="E528" s="28" t="s">
        <v>35</v>
      </c>
      <c r="F528" s="28" t="s">
        <v>47</v>
      </c>
      <c r="G528" s="28" t="s">
        <v>48</v>
      </c>
      <c r="H528" s="28" t="s">
        <v>24</v>
      </c>
      <c r="I528" s="30">
        <v>0.6</v>
      </c>
      <c r="J528" s="31">
        <v>5500</v>
      </c>
      <c r="K528" s="32">
        <f t="shared" si="4"/>
        <v>3300</v>
      </c>
      <c r="L528" s="32">
        <f t="shared" si="5"/>
        <v>1320</v>
      </c>
      <c r="M528" s="33">
        <v>0.4</v>
      </c>
      <c r="O528" s="38"/>
      <c r="P528" s="36"/>
      <c r="Q528" s="34"/>
      <c r="R528" s="35"/>
    </row>
    <row r="529" spans="1:18" ht="15.75" customHeight="1" x14ac:dyDescent="0.3">
      <c r="A529" s="23"/>
      <c r="B529" s="28" t="s">
        <v>34</v>
      </c>
      <c r="C529" s="28">
        <v>1128299</v>
      </c>
      <c r="D529" s="29">
        <v>44301</v>
      </c>
      <c r="E529" s="28" t="s">
        <v>35</v>
      </c>
      <c r="F529" s="28" t="s">
        <v>47</v>
      </c>
      <c r="G529" s="28" t="s">
        <v>48</v>
      </c>
      <c r="H529" s="28" t="s">
        <v>25</v>
      </c>
      <c r="I529" s="30">
        <v>0.65</v>
      </c>
      <c r="J529" s="31">
        <v>3500</v>
      </c>
      <c r="K529" s="32">
        <f t="shared" si="4"/>
        <v>2275</v>
      </c>
      <c r="L529" s="32">
        <f t="shared" si="5"/>
        <v>568.75</v>
      </c>
      <c r="M529" s="33">
        <v>0.25</v>
      </c>
      <c r="O529" s="38"/>
      <c r="P529" s="36"/>
      <c r="Q529" s="34"/>
      <c r="R529" s="35"/>
    </row>
    <row r="530" spans="1:18" ht="15.75" customHeight="1" x14ac:dyDescent="0.3">
      <c r="A530" s="23"/>
      <c r="B530" s="28" t="s">
        <v>34</v>
      </c>
      <c r="C530" s="28">
        <v>1128299</v>
      </c>
      <c r="D530" s="29">
        <v>44301</v>
      </c>
      <c r="E530" s="28" t="s">
        <v>35</v>
      </c>
      <c r="F530" s="28" t="s">
        <v>47</v>
      </c>
      <c r="G530" s="28" t="s">
        <v>48</v>
      </c>
      <c r="H530" s="28" t="s">
        <v>26</v>
      </c>
      <c r="I530" s="30">
        <v>0.65</v>
      </c>
      <c r="J530" s="31">
        <v>4000</v>
      </c>
      <c r="K530" s="32">
        <f t="shared" si="4"/>
        <v>2600</v>
      </c>
      <c r="L530" s="32">
        <f t="shared" si="5"/>
        <v>1040</v>
      </c>
      <c r="M530" s="33">
        <v>0.4</v>
      </c>
      <c r="O530" s="38"/>
      <c r="P530" s="36"/>
      <c r="Q530" s="34"/>
      <c r="R530" s="35"/>
    </row>
    <row r="531" spans="1:18" ht="15.75" customHeight="1" x14ac:dyDescent="0.3">
      <c r="A531" s="23"/>
      <c r="B531" s="28" t="s">
        <v>34</v>
      </c>
      <c r="C531" s="28">
        <v>1128299</v>
      </c>
      <c r="D531" s="29">
        <v>44301</v>
      </c>
      <c r="E531" s="28" t="s">
        <v>35</v>
      </c>
      <c r="F531" s="28" t="s">
        <v>47</v>
      </c>
      <c r="G531" s="28" t="s">
        <v>48</v>
      </c>
      <c r="H531" s="28" t="s">
        <v>27</v>
      </c>
      <c r="I531" s="30">
        <v>0.6</v>
      </c>
      <c r="J531" s="31">
        <v>3000</v>
      </c>
      <c r="K531" s="32">
        <f t="shared" si="4"/>
        <v>1800</v>
      </c>
      <c r="L531" s="32">
        <f t="shared" si="5"/>
        <v>630</v>
      </c>
      <c r="M531" s="33">
        <v>0.35</v>
      </c>
      <c r="O531" s="38"/>
      <c r="P531" s="36"/>
      <c r="Q531" s="34"/>
      <c r="R531" s="35"/>
    </row>
    <row r="532" spans="1:18" ht="15.75" customHeight="1" x14ac:dyDescent="0.3">
      <c r="A532" s="23"/>
      <c r="B532" s="28" t="s">
        <v>34</v>
      </c>
      <c r="C532" s="28">
        <v>1128299</v>
      </c>
      <c r="D532" s="29">
        <v>44301</v>
      </c>
      <c r="E532" s="28" t="s">
        <v>35</v>
      </c>
      <c r="F532" s="28" t="s">
        <v>47</v>
      </c>
      <c r="G532" s="28" t="s">
        <v>48</v>
      </c>
      <c r="H532" s="28" t="s">
        <v>28</v>
      </c>
      <c r="I532" s="30">
        <v>0.65</v>
      </c>
      <c r="J532" s="31">
        <v>2000</v>
      </c>
      <c r="K532" s="32">
        <f t="shared" si="4"/>
        <v>1300</v>
      </c>
      <c r="L532" s="32">
        <f t="shared" si="5"/>
        <v>715.00000000000011</v>
      </c>
      <c r="M532" s="33">
        <v>0.55000000000000004</v>
      </c>
      <c r="O532" s="38"/>
      <c r="P532" s="36"/>
      <c r="Q532" s="34"/>
      <c r="R532" s="35"/>
    </row>
    <row r="533" spans="1:18" ht="15.75" customHeight="1" x14ac:dyDescent="0.3">
      <c r="A533" s="23"/>
      <c r="B533" s="28" t="s">
        <v>34</v>
      </c>
      <c r="C533" s="28">
        <v>1128299</v>
      </c>
      <c r="D533" s="29">
        <v>44301</v>
      </c>
      <c r="E533" s="28" t="s">
        <v>35</v>
      </c>
      <c r="F533" s="28" t="s">
        <v>47</v>
      </c>
      <c r="G533" s="28" t="s">
        <v>48</v>
      </c>
      <c r="H533" s="28" t="s">
        <v>29</v>
      </c>
      <c r="I533" s="30">
        <v>0.8</v>
      </c>
      <c r="J533" s="31">
        <v>3500</v>
      </c>
      <c r="K533" s="32">
        <f t="shared" si="4"/>
        <v>2800</v>
      </c>
      <c r="L533" s="32">
        <f t="shared" si="5"/>
        <v>560</v>
      </c>
      <c r="M533" s="33">
        <v>0.2</v>
      </c>
      <c r="O533" s="38"/>
      <c r="P533" s="36"/>
      <c r="Q533" s="34"/>
      <c r="R533" s="35"/>
    </row>
    <row r="534" spans="1:18" ht="15.75" customHeight="1" x14ac:dyDescent="0.3">
      <c r="A534" s="23"/>
      <c r="B534" s="28" t="s">
        <v>34</v>
      </c>
      <c r="C534" s="28">
        <v>1128299</v>
      </c>
      <c r="D534" s="29">
        <v>44332</v>
      </c>
      <c r="E534" s="28" t="s">
        <v>35</v>
      </c>
      <c r="F534" s="28" t="s">
        <v>47</v>
      </c>
      <c r="G534" s="28" t="s">
        <v>48</v>
      </c>
      <c r="H534" s="28" t="s">
        <v>24</v>
      </c>
      <c r="I534" s="30">
        <v>0.6</v>
      </c>
      <c r="J534" s="31">
        <v>5500</v>
      </c>
      <c r="K534" s="32">
        <f t="shared" si="4"/>
        <v>3300</v>
      </c>
      <c r="L534" s="32">
        <f t="shared" si="5"/>
        <v>1485</v>
      </c>
      <c r="M534" s="33">
        <v>0.45</v>
      </c>
      <c r="O534" s="38"/>
      <c r="P534" s="36"/>
      <c r="Q534" s="34"/>
      <c r="R534" s="35"/>
    </row>
    <row r="535" spans="1:18" ht="15.75" customHeight="1" x14ac:dyDescent="0.3">
      <c r="A535" s="23"/>
      <c r="B535" s="28" t="s">
        <v>34</v>
      </c>
      <c r="C535" s="28">
        <v>1128299</v>
      </c>
      <c r="D535" s="29">
        <v>44332</v>
      </c>
      <c r="E535" s="28" t="s">
        <v>35</v>
      </c>
      <c r="F535" s="28" t="s">
        <v>47</v>
      </c>
      <c r="G535" s="28" t="s">
        <v>48</v>
      </c>
      <c r="H535" s="28" t="s">
        <v>25</v>
      </c>
      <c r="I535" s="30">
        <v>0.65</v>
      </c>
      <c r="J535" s="31">
        <v>4000</v>
      </c>
      <c r="K535" s="32">
        <f t="shared" si="4"/>
        <v>2600</v>
      </c>
      <c r="L535" s="32">
        <f t="shared" si="5"/>
        <v>780</v>
      </c>
      <c r="M535" s="33">
        <v>0.3</v>
      </c>
      <c r="O535" s="38"/>
      <c r="P535" s="36"/>
      <c r="Q535" s="34"/>
      <c r="R535" s="35"/>
    </row>
    <row r="536" spans="1:18" ht="15.75" customHeight="1" x14ac:dyDescent="0.3">
      <c r="A536" s="23"/>
      <c r="B536" s="28" t="s">
        <v>34</v>
      </c>
      <c r="C536" s="28">
        <v>1128299</v>
      </c>
      <c r="D536" s="29">
        <v>44332</v>
      </c>
      <c r="E536" s="28" t="s">
        <v>35</v>
      </c>
      <c r="F536" s="28" t="s">
        <v>47</v>
      </c>
      <c r="G536" s="28" t="s">
        <v>48</v>
      </c>
      <c r="H536" s="28" t="s">
        <v>26</v>
      </c>
      <c r="I536" s="30">
        <v>0.65</v>
      </c>
      <c r="J536" s="31">
        <v>4000</v>
      </c>
      <c r="K536" s="32">
        <f t="shared" si="4"/>
        <v>2600</v>
      </c>
      <c r="L536" s="32">
        <f t="shared" si="5"/>
        <v>1170</v>
      </c>
      <c r="M536" s="33">
        <v>0.45</v>
      </c>
      <c r="O536" s="38"/>
      <c r="P536" s="36"/>
      <c r="Q536" s="34"/>
      <c r="R536" s="35"/>
    </row>
    <row r="537" spans="1:18" ht="15.75" customHeight="1" x14ac:dyDescent="0.3">
      <c r="A537" s="23"/>
      <c r="B537" s="28" t="s">
        <v>34</v>
      </c>
      <c r="C537" s="28">
        <v>1128299</v>
      </c>
      <c r="D537" s="29">
        <v>44332</v>
      </c>
      <c r="E537" s="28" t="s">
        <v>35</v>
      </c>
      <c r="F537" s="28" t="s">
        <v>47</v>
      </c>
      <c r="G537" s="28" t="s">
        <v>48</v>
      </c>
      <c r="H537" s="28" t="s">
        <v>27</v>
      </c>
      <c r="I537" s="30">
        <v>0.6</v>
      </c>
      <c r="J537" s="31">
        <v>3000</v>
      </c>
      <c r="K537" s="32">
        <f t="shared" si="4"/>
        <v>1800</v>
      </c>
      <c r="L537" s="32">
        <f t="shared" si="5"/>
        <v>719.99999999999989</v>
      </c>
      <c r="M537" s="33">
        <v>0.39999999999999997</v>
      </c>
      <c r="O537" s="38"/>
      <c r="P537" s="36"/>
      <c r="Q537" s="34"/>
      <c r="R537" s="35"/>
    </row>
    <row r="538" spans="1:18" ht="15.75" customHeight="1" x14ac:dyDescent="0.3">
      <c r="A538" s="23"/>
      <c r="B538" s="28" t="s">
        <v>34</v>
      </c>
      <c r="C538" s="28">
        <v>1128299</v>
      </c>
      <c r="D538" s="29">
        <v>44332</v>
      </c>
      <c r="E538" s="28" t="s">
        <v>35</v>
      </c>
      <c r="F538" s="28" t="s">
        <v>47</v>
      </c>
      <c r="G538" s="28" t="s">
        <v>48</v>
      </c>
      <c r="H538" s="28" t="s">
        <v>28</v>
      </c>
      <c r="I538" s="30">
        <v>0.65</v>
      </c>
      <c r="J538" s="31">
        <v>2000</v>
      </c>
      <c r="K538" s="32">
        <f t="shared" si="4"/>
        <v>1300</v>
      </c>
      <c r="L538" s="32">
        <f t="shared" si="5"/>
        <v>780.00000000000011</v>
      </c>
      <c r="M538" s="33">
        <v>0.60000000000000009</v>
      </c>
      <c r="O538" s="38"/>
      <c r="P538" s="36"/>
      <c r="Q538" s="34"/>
      <c r="R538" s="35"/>
    </row>
    <row r="539" spans="1:18" ht="15.75" customHeight="1" x14ac:dyDescent="0.3">
      <c r="A539" s="23"/>
      <c r="B539" s="28" t="s">
        <v>34</v>
      </c>
      <c r="C539" s="28">
        <v>1128299</v>
      </c>
      <c r="D539" s="29">
        <v>44332</v>
      </c>
      <c r="E539" s="28" t="s">
        <v>35</v>
      </c>
      <c r="F539" s="28" t="s">
        <v>47</v>
      </c>
      <c r="G539" s="28" t="s">
        <v>48</v>
      </c>
      <c r="H539" s="28" t="s">
        <v>29</v>
      </c>
      <c r="I539" s="30">
        <v>0.8</v>
      </c>
      <c r="J539" s="31">
        <v>4500</v>
      </c>
      <c r="K539" s="32">
        <f t="shared" si="4"/>
        <v>3600</v>
      </c>
      <c r="L539" s="32">
        <f t="shared" si="5"/>
        <v>900</v>
      </c>
      <c r="M539" s="33">
        <v>0.25</v>
      </c>
      <c r="O539" s="38"/>
      <c r="P539" s="36"/>
      <c r="Q539" s="34"/>
      <c r="R539" s="35"/>
    </row>
    <row r="540" spans="1:18" ht="15.75" customHeight="1" x14ac:dyDescent="0.3">
      <c r="A540" s="23"/>
      <c r="B540" s="28" t="s">
        <v>34</v>
      </c>
      <c r="C540" s="28">
        <v>1128299</v>
      </c>
      <c r="D540" s="29">
        <v>44362</v>
      </c>
      <c r="E540" s="28" t="s">
        <v>35</v>
      </c>
      <c r="F540" s="28" t="s">
        <v>47</v>
      </c>
      <c r="G540" s="28" t="s">
        <v>48</v>
      </c>
      <c r="H540" s="28" t="s">
        <v>24</v>
      </c>
      <c r="I540" s="30">
        <v>0.6</v>
      </c>
      <c r="J540" s="31">
        <v>7000</v>
      </c>
      <c r="K540" s="32">
        <f t="shared" si="4"/>
        <v>4200</v>
      </c>
      <c r="L540" s="32">
        <f t="shared" si="5"/>
        <v>1890</v>
      </c>
      <c r="M540" s="33">
        <v>0.45</v>
      </c>
      <c r="O540" s="38"/>
      <c r="P540" s="36"/>
      <c r="Q540" s="34"/>
      <c r="R540" s="35"/>
    </row>
    <row r="541" spans="1:18" ht="15.75" customHeight="1" x14ac:dyDescent="0.3">
      <c r="A541" s="23"/>
      <c r="B541" s="28" t="s">
        <v>34</v>
      </c>
      <c r="C541" s="28">
        <v>1128299</v>
      </c>
      <c r="D541" s="29">
        <v>44362</v>
      </c>
      <c r="E541" s="28" t="s">
        <v>35</v>
      </c>
      <c r="F541" s="28" t="s">
        <v>47</v>
      </c>
      <c r="G541" s="28" t="s">
        <v>48</v>
      </c>
      <c r="H541" s="28" t="s">
        <v>25</v>
      </c>
      <c r="I541" s="30">
        <v>0.65</v>
      </c>
      <c r="J541" s="31">
        <v>5500</v>
      </c>
      <c r="K541" s="32">
        <f t="shared" si="4"/>
        <v>3575</v>
      </c>
      <c r="L541" s="32">
        <f t="shared" si="5"/>
        <v>1072.5</v>
      </c>
      <c r="M541" s="33">
        <v>0.3</v>
      </c>
      <c r="O541" s="38"/>
      <c r="P541" s="36"/>
      <c r="Q541" s="34"/>
      <c r="R541" s="35"/>
    </row>
    <row r="542" spans="1:18" ht="15.75" customHeight="1" x14ac:dyDescent="0.3">
      <c r="A542" s="23"/>
      <c r="B542" s="28" t="s">
        <v>34</v>
      </c>
      <c r="C542" s="28">
        <v>1128299</v>
      </c>
      <c r="D542" s="29">
        <v>44362</v>
      </c>
      <c r="E542" s="28" t="s">
        <v>35</v>
      </c>
      <c r="F542" s="28" t="s">
        <v>47</v>
      </c>
      <c r="G542" s="28" t="s">
        <v>48</v>
      </c>
      <c r="H542" s="28" t="s">
        <v>26</v>
      </c>
      <c r="I542" s="30">
        <v>0.65</v>
      </c>
      <c r="J542" s="31">
        <v>5500</v>
      </c>
      <c r="K542" s="32">
        <f t="shared" si="4"/>
        <v>3575</v>
      </c>
      <c r="L542" s="32">
        <f t="shared" si="5"/>
        <v>1608.75</v>
      </c>
      <c r="M542" s="33">
        <v>0.45</v>
      </c>
      <c r="O542" s="38"/>
      <c r="P542" s="36"/>
      <c r="Q542" s="34"/>
      <c r="R542" s="35"/>
    </row>
    <row r="543" spans="1:18" ht="15.75" customHeight="1" x14ac:dyDescent="0.3">
      <c r="A543" s="23"/>
      <c r="B543" s="28" t="s">
        <v>34</v>
      </c>
      <c r="C543" s="28">
        <v>1128299</v>
      </c>
      <c r="D543" s="29">
        <v>44362</v>
      </c>
      <c r="E543" s="28" t="s">
        <v>35</v>
      </c>
      <c r="F543" s="28" t="s">
        <v>47</v>
      </c>
      <c r="G543" s="28" t="s">
        <v>48</v>
      </c>
      <c r="H543" s="28" t="s">
        <v>27</v>
      </c>
      <c r="I543" s="30">
        <v>0.6</v>
      </c>
      <c r="J543" s="31">
        <v>4250</v>
      </c>
      <c r="K543" s="32">
        <f t="shared" si="4"/>
        <v>2550</v>
      </c>
      <c r="L543" s="32">
        <f t="shared" si="5"/>
        <v>1019.9999999999999</v>
      </c>
      <c r="M543" s="33">
        <v>0.39999999999999997</v>
      </c>
      <c r="O543" s="38"/>
      <c r="P543" s="36"/>
      <c r="Q543" s="34"/>
      <c r="R543" s="35"/>
    </row>
    <row r="544" spans="1:18" ht="15.75" customHeight="1" x14ac:dyDescent="0.3">
      <c r="A544" s="23"/>
      <c r="B544" s="28" t="s">
        <v>34</v>
      </c>
      <c r="C544" s="28">
        <v>1128299</v>
      </c>
      <c r="D544" s="29">
        <v>44362</v>
      </c>
      <c r="E544" s="28" t="s">
        <v>35</v>
      </c>
      <c r="F544" s="28" t="s">
        <v>47</v>
      </c>
      <c r="G544" s="28" t="s">
        <v>48</v>
      </c>
      <c r="H544" s="28" t="s">
        <v>28</v>
      </c>
      <c r="I544" s="30">
        <v>0.65</v>
      </c>
      <c r="J544" s="31">
        <v>3000</v>
      </c>
      <c r="K544" s="32">
        <f t="shared" si="4"/>
        <v>1950</v>
      </c>
      <c r="L544" s="32">
        <f t="shared" si="5"/>
        <v>1170.0000000000002</v>
      </c>
      <c r="M544" s="33">
        <v>0.60000000000000009</v>
      </c>
      <c r="O544" s="38"/>
      <c r="P544" s="36"/>
      <c r="Q544" s="34"/>
      <c r="R544" s="35"/>
    </row>
    <row r="545" spans="1:18" ht="15.75" customHeight="1" x14ac:dyDescent="0.3">
      <c r="A545" s="23"/>
      <c r="B545" s="28" t="s">
        <v>34</v>
      </c>
      <c r="C545" s="28">
        <v>1128299</v>
      </c>
      <c r="D545" s="29">
        <v>44362</v>
      </c>
      <c r="E545" s="28" t="s">
        <v>35</v>
      </c>
      <c r="F545" s="28" t="s">
        <v>47</v>
      </c>
      <c r="G545" s="28" t="s">
        <v>48</v>
      </c>
      <c r="H545" s="28" t="s">
        <v>29</v>
      </c>
      <c r="I545" s="30">
        <v>0.8</v>
      </c>
      <c r="J545" s="31">
        <v>6000</v>
      </c>
      <c r="K545" s="32">
        <f t="shared" si="4"/>
        <v>4800</v>
      </c>
      <c r="L545" s="32">
        <f t="shared" si="5"/>
        <v>1200</v>
      </c>
      <c r="M545" s="33">
        <v>0.25</v>
      </c>
      <c r="O545" s="38"/>
      <c r="P545" s="36"/>
      <c r="Q545" s="34"/>
      <c r="R545" s="35"/>
    </row>
    <row r="546" spans="1:18" ht="15.75" customHeight="1" x14ac:dyDescent="0.3">
      <c r="A546" s="23"/>
      <c r="B546" s="28" t="s">
        <v>34</v>
      </c>
      <c r="C546" s="28">
        <v>1128299</v>
      </c>
      <c r="D546" s="29">
        <v>44391</v>
      </c>
      <c r="E546" s="28" t="s">
        <v>35</v>
      </c>
      <c r="F546" s="28" t="s">
        <v>47</v>
      </c>
      <c r="G546" s="28" t="s">
        <v>48</v>
      </c>
      <c r="H546" s="28" t="s">
        <v>24</v>
      </c>
      <c r="I546" s="30">
        <v>0.6</v>
      </c>
      <c r="J546" s="31">
        <v>7500</v>
      </c>
      <c r="K546" s="32">
        <f t="shared" si="4"/>
        <v>4500</v>
      </c>
      <c r="L546" s="32">
        <f t="shared" si="5"/>
        <v>1800</v>
      </c>
      <c r="M546" s="33">
        <v>0.4</v>
      </c>
      <c r="O546" s="38"/>
      <c r="P546" s="36"/>
      <c r="Q546" s="34"/>
      <c r="R546" s="35"/>
    </row>
    <row r="547" spans="1:18" ht="15.75" customHeight="1" x14ac:dyDescent="0.3">
      <c r="A547" s="23"/>
      <c r="B547" s="28" t="s">
        <v>34</v>
      </c>
      <c r="C547" s="28">
        <v>1128299</v>
      </c>
      <c r="D547" s="29">
        <v>44391</v>
      </c>
      <c r="E547" s="28" t="s">
        <v>35</v>
      </c>
      <c r="F547" s="28" t="s">
        <v>47</v>
      </c>
      <c r="G547" s="28" t="s">
        <v>48</v>
      </c>
      <c r="H547" s="28" t="s">
        <v>25</v>
      </c>
      <c r="I547" s="30">
        <v>0.65</v>
      </c>
      <c r="J547" s="31">
        <v>6000</v>
      </c>
      <c r="K547" s="32">
        <f t="shared" si="4"/>
        <v>3900</v>
      </c>
      <c r="L547" s="32">
        <f t="shared" si="5"/>
        <v>975</v>
      </c>
      <c r="M547" s="33">
        <v>0.25</v>
      </c>
      <c r="O547" s="38"/>
      <c r="P547" s="36"/>
      <c r="Q547" s="34"/>
      <c r="R547" s="35"/>
    </row>
    <row r="548" spans="1:18" ht="15.75" customHeight="1" x14ac:dyDescent="0.3">
      <c r="A548" s="23"/>
      <c r="B548" s="28" t="s">
        <v>34</v>
      </c>
      <c r="C548" s="28">
        <v>1128299</v>
      </c>
      <c r="D548" s="29">
        <v>44391</v>
      </c>
      <c r="E548" s="28" t="s">
        <v>35</v>
      </c>
      <c r="F548" s="28" t="s">
        <v>47</v>
      </c>
      <c r="G548" s="28" t="s">
        <v>48</v>
      </c>
      <c r="H548" s="28" t="s">
        <v>26</v>
      </c>
      <c r="I548" s="30">
        <v>0.65</v>
      </c>
      <c r="J548" s="31">
        <v>5500</v>
      </c>
      <c r="K548" s="32">
        <f t="shared" si="4"/>
        <v>3575</v>
      </c>
      <c r="L548" s="32">
        <f t="shared" si="5"/>
        <v>1430</v>
      </c>
      <c r="M548" s="33">
        <v>0.4</v>
      </c>
      <c r="O548" s="38"/>
      <c r="P548" s="36"/>
      <c r="Q548" s="34"/>
      <c r="R548" s="35"/>
    </row>
    <row r="549" spans="1:18" ht="15.75" customHeight="1" x14ac:dyDescent="0.3">
      <c r="A549" s="23"/>
      <c r="B549" s="28" t="s">
        <v>34</v>
      </c>
      <c r="C549" s="28">
        <v>1128299</v>
      </c>
      <c r="D549" s="29">
        <v>44391</v>
      </c>
      <c r="E549" s="28" t="s">
        <v>35</v>
      </c>
      <c r="F549" s="28" t="s">
        <v>47</v>
      </c>
      <c r="G549" s="28" t="s">
        <v>48</v>
      </c>
      <c r="H549" s="28" t="s">
        <v>27</v>
      </c>
      <c r="I549" s="30">
        <v>0.6</v>
      </c>
      <c r="J549" s="31">
        <v>4500</v>
      </c>
      <c r="K549" s="32">
        <f t="shared" si="4"/>
        <v>2700</v>
      </c>
      <c r="L549" s="32">
        <f t="shared" si="5"/>
        <v>944.99999999999989</v>
      </c>
      <c r="M549" s="33">
        <v>0.35</v>
      </c>
      <c r="O549" s="38"/>
      <c r="P549" s="36"/>
      <c r="Q549" s="34"/>
      <c r="R549" s="35"/>
    </row>
    <row r="550" spans="1:18" ht="15.75" customHeight="1" x14ac:dyDescent="0.3">
      <c r="A550" s="23"/>
      <c r="B550" s="28" t="s">
        <v>34</v>
      </c>
      <c r="C550" s="28">
        <v>1128299</v>
      </c>
      <c r="D550" s="29">
        <v>44391</v>
      </c>
      <c r="E550" s="28" t="s">
        <v>35</v>
      </c>
      <c r="F550" s="28" t="s">
        <v>47</v>
      </c>
      <c r="G550" s="28" t="s">
        <v>48</v>
      </c>
      <c r="H550" s="28" t="s">
        <v>28</v>
      </c>
      <c r="I550" s="30">
        <v>0.65</v>
      </c>
      <c r="J550" s="31">
        <v>5000</v>
      </c>
      <c r="K550" s="32">
        <f t="shared" si="4"/>
        <v>3250</v>
      </c>
      <c r="L550" s="32">
        <f t="shared" si="5"/>
        <v>1787.5000000000002</v>
      </c>
      <c r="M550" s="33">
        <v>0.55000000000000004</v>
      </c>
      <c r="O550" s="38"/>
      <c r="P550" s="36"/>
      <c r="Q550" s="34"/>
      <c r="R550" s="35"/>
    </row>
    <row r="551" spans="1:18" ht="15.75" customHeight="1" x14ac:dyDescent="0.3">
      <c r="A551" s="23"/>
      <c r="B551" s="28" t="s">
        <v>34</v>
      </c>
      <c r="C551" s="28">
        <v>1128299</v>
      </c>
      <c r="D551" s="29">
        <v>44391</v>
      </c>
      <c r="E551" s="28" t="s">
        <v>35</v>
      </c>
      <c r="F551" s="28" t="s">
        <v>47</v>
      </c>
      <c r="G551" s="28" t="s">
        <v>48</v>
      </c>
      <c r="H551" s="28" t="s">
        <v>29</v>
      </c>
      <c r="I551" s="30">
        <v>0.8</v>
      </c>
      <c r="J551" s="31">
        <v>5000</v>
      </c>
      <c r="K551" s="32">
        <f t="shared" si="4"/>
        <v>4000</v>
      </c>
      <c r="L551" s="32">
        <f t="shared" si="5"/>
        <v>800</v>
      </c>
      <c r="M551" s="33">
        <v>0.2</v>
      </c>
      <c r="O551" s="38"/>
      <c r="P551" s="36"/>
      <c r="Q551" s="34"/>
      <c r="R551" s="35"/>
    </row>
    <row r="552" spans="1:18" ht="15.75" customHeight="1" x14ac:dyDescent="0.3">
      <c r="A552" s="23"/>
      <c r="B552" s="28" t="s">
        <v>34</v>
      </c>
      <c r="C552" s="28">
        <v>1128299</v>
      </c>
      <c r="D552" s="29">
        <v>44423</v>
      </c>
      <c r="E552" s="28" t="s">
        <v>35</v>
      </c>
      <c r="F552" s="28" t="s">
        <v>47</v>
      </c>
      <c r="G552" s="28" t="s">
        <v>48</v>
      </c>
      <c r="H552" s="28" t="s">
        <v>24</v>
      </c>
      <c r="I552" s="30">
        <v>0.65</v>
      </c>
      <c r="J552" s="31">
        <v>7000</v>
      </c>
      <c r="K552" s="32">
        <f t="shared" si="4"/>
        <v>4550</v>
      </c>
      <c r="L552" s="32">
        <f t="shared" si="5"/>
        <v>1820</v>
      </c>
      <c r="M552" s="33">
        <v>0.4</v>
      </c>
      <c r="O552" s="38"/>
      <c r="P552" s="36"/>
      <c r="Q552" s="34"/>
      <c r="R552" s="35"/>
    </row>
    <row r="553" spans="1:18" ht="15.75" customHeight="1" x14ac:dyDescent="0.3">
      <c r="A553" s="23"/>
      <c r="B553" s="28" t="s">
        <v>34</v>
      </c>
      <c r="C553" s="28">
        <v>1128299</v>
      </c>
      <c r="D553" s="29">
        <v>44423</v>
      </c>
      <c r="E553" s="28" t="s">
        <v>35</v>
      </c>
      <c r="F553" s="28" t="s">
        <v>47</v>
      </c>
      <c r="G553" s="28" t="s">
        <v>48</v>
      </c>
      <c r="H553" s="28" t="s">
        <v>25</v>
      </c>
      <c r="I553" s="30">
        <v>0.70000000000000007</v>
      </c>
      <c r="J553" s="31">
        <v>6500</v>
      </c>
      <c r="K553" s="32">
        <f t="shared" si="4"/>
        <v>4550</v>
      </c>
      <c r="L553" s="32">
        <f t="shared" si="5"/>
        <v>1137.5</v>
      </c>
      <c r="M553" s="33">
        <v>0.25</v>
      </c>
      <c r="O553" s="38"/>
      <c r="P553" s="36"/>
      <c r="Q553" s="34"/>
      <c r="R553" s="35"/>
    </row>
    <row r="554" spans="1:18" ht="15.75" customHeight="1" x14ac:dyDescent="0.3">
      <c r="A554" s="23"/>
      <c r="B554" s="28" t="s">
        <v>34</v>
      </c>
      <c r="C554" s="28">
        <v>1128299</v>
      </c>
      <c r="D554" s="29">
        <v>44423</v>
      </c>
      <c r="E554" s="28" t="s">
        <v>35</v>
      </c>
      <c r="F554" s="28" t="s">
        <v>47</v>
      </c>
      <c r="G554" s="28" t="s">
        <v>48</v>
      </c>
      <c r="H554" s="28" t="s">
        <v>26</v>
      </c>
      <c r="I554" s="30">
        <v>0.65</v>
      </c>
      <c r="J554" s="31">
        <v>5250</v>
      </c>
      <c r="K554" s="32">
        <f t="shared" si="4"/>
        <v>3412.5</v>
      </c>
      <c r="L554" s="32">
        <f t="shared" si="5"/>
        <v>1365</v>
      </c>
      <c r="M554" s="33">
        <v>0.4</v>
      </c>
      <c r="O554" s="38"/>
      <c r="P554" s="36"/>
      <c r="Q554" s="34"/>
      <c r="R554" s="35"/>
    </row>
    <row r="555" spans="1:18" ht="15.75" customHeight="1" x14ac:dyDescent="0.3">
      <c r="A555" s="23"/>
      <c r="B555" s="28" t="s">
        <v>34</v>
      </c>
      <c r="C555" s="28">
        <v>1128299</v>
      </c>
      <c r="D555" s="29">
        <v>44423</v>
      </c>
      <c r="E555" s="28" t="s">
        <v>35</v>
      </c>
      <c r="F555" s="28" t="s">
        <v>47</v>
      </c>
      <c r="G555" s="28" t="s">
        <v>48</v>
      </c>
      <c r="H555" s="28" t="s">
        <v>27</v>
      </c>
      <c r="I555" s="30">
        <v>0.65</v>
      </c>
      <c r="J555" s="31">
        <v>4750</v>
      </c>
      <c r="K555" s="32">
        <f t="shared" si="4"/>
        <v>3087.5</v>
      </c>
      <c r="L555" s="32">
        <f t="shared" si="5"/>
        <v>1080.625</v>
      </c>
      <c r="M555" s="33">
        <v>0.35</v>
      </c>
      <c r="O555" s="38"/>
      <c r="P555" s="36"/>
      <c r="Q555" s="34"/>
      <c r="R555" s="35"/>
    </row>
    <row r="556" spans="1:18" ht="15.75" customHeight="1" x14ac:dyDescent="0.3">
      <c r="A556" s="23"/>
      <c r="B556" s="28" t="s">
        <v>34</v>
      </c>
      <c r="C556" s="28">
        <v>1128299</v>
      </c>
      <c r="D556" s="29">
        <v>44423</v>
      </c>
      <c r="E556" s="28" t="s">
        <v>35</v>
      </c>
      <c r="F556" s="28" t="s">
        <v>47</v>
      </c>
      <c r="G556" s="28" t="s">
        <v>48</v>
      </c>
      <c r="H556" s="28" t="s">
        <v>28</v>
      </c>
      <c r="I556" s="30">
        <v>0.75</v>
      </c>
      <c r="J556" s="31">
        <v>4750</v>
      </c>
      <c r="K556" s="32">
        <f t="shared" si="4"/>
        <v>3562.5</v>
      </c>
      <c r="L556" s="32">
        <f t="shared" si="5"/>
        <v>1959.3750000000002</v>
      </c>
      <c r="M556" s="33">
        <v>0.55000000000000004</v>
      </c>
      <c r="O556" s="38"/>
      <c r="P556" s="36"/>
      <c r="Q556" s="34"/>
      <c r="R556" s="35"/>
    </row>
    <row r="557" spans="1:18" ht="15.75" customHeight="1" x14ac:dyDescent="0.3">
      <c r="A557" s="23"/>
      <c r="B557" s="28" t="s">
        <v>34</v>
      </c>
      <c r="C557" s="28">
        <v>1128299</v>
      </c>
      <c r="D557" s="29">
        <v>44423</v>
      </c>
      <c r="E557" s="28" t="s">
        <v>35</v>
      </c>
      <c r="F557" s="28" t="s">
        <v>47</v>
      </c>
      <c r="G557" s="28" t="s">
        <v>48</v>
      </c>
      <c r="H557" s="28" t="s">
        <v>29</v>
      </c>
      <c r="I557" s="30">
        <v>0.8</v>
      </c>
      <c r="J557" s="31">
        <v>4000</v>
      </c>
      <c r="K557" s="32">
        <f t="shared" si="4"/>
        <v>3200</v>
      </c>
      <c r="L557" s="32">
        <f t="shared" si="5"/>
        <v>640</v>
      </c>
      <c r="M557" s="33">
        <v>0.2</v>
      </c>
      <c r="O557" s="38"/>
      <c r="P557" s="36"/>
      <c r="Q557" s="34"/>
      <c r="R557" s="35"/>
    </row>
    <row r="558" spans="1:18" ht="15.75" customHeight="1" x14ac:dyDescent="0.3">
      <c r="A558" s="23"/>
      <c r="B558" s="28" t="s">
        <v>34</v>
      </c>
      <c r="C558" s="28">
        <v>1128299</v>
      </c>
      <c r="D558" s="29">
        <v>44455</v>
      </c>
      <c r="E558" s="28" t="s">
        <v>35</v>
      </c>
      <c r="F558" s="28" t="s">
        <v>47</v>
      </c>
      <c r="G558" s="28" t="s">
        <v>48</v>
      </c>
      <c r="H558" s="28" t="s">
        <v>24</v>
      </c>
      <c r="I558" s="30">
        <v>0.60000000000000009</v>
      </c>
      <c r="J558" s="31">
        <v>6000</v>
      </c>
      <c r="K558" s="32">
        <f t="shared" si="4"/>
        <v>3600.0000000000005</v>
      </c>
      <c r="L558" s="32">
        <f t="shared" si="5"/>
        <v>1260.0000000000002</v>
      </c>
      <c r="M558" s="33">
        <v>0.35000000000000003</v>
      </c>
      <c r="O558" s="38"/>
      <c r="P558" s="36"/>
      <c r="Q558" s="34"/>
      <c r="R558" s="35"/>
    </row>
    <row r="559" spans="1:18" ht="15.75" customHeight="1" x14ac:dyDescent="0.3">
      <c r="A559" s="23"/>
      <c r="B559" s="28" t="s">
        <v>34</v>
      </c>
      <c r="C559" s="28">
        <v>1128299</v>
      </c>
      <c r="D559" s="29">
        <v>44455</v>
      </c>
      <c r="E559" s="28" t="s">
        <v>35</v>
      </c>
      <c r="F559" s="28" t="s">
        <v>47</v>
      </c>
      <c r="G559" s="28" t="s">
        <v>48</v>
      </c>
      <c r="H559" s="28" t="s">
        <v>25</v>
      </c>
      <c r="I559" s="30">
        <v>0.65000000000000013</v>
      </c>
      <c r="J559" s="31">
        <v>6000</v>
      </c>
      <c r="K559" s="32">
        <f t="shared" si="4"/>
        <v>3900.0000000000009</v>
      </c>
      <c r="L559" s="32">
        <f t="shared" si="5"/>
        <v>780.00000000000023</v>
      </c>
      <c r="M559" s="33">
        <v>0.2</v>
      </c>
      <c r="O559" s="38"/>
      <c r="P559" s="36"/>
      <c r="Q559" s="34"/>
      <c r="R559" s="35"/>
    </row>
    <row r="560" spans="1:18" ht="15.75" customHeight="1" x14ac:dyDescent="0.3">
      <c r="A560" s="23"/>
      <c r="B560" s="28" t="s">
        <v>34</v>
      </c>
      <c r="C560" s="28">
        <v>1128299</v>
      </c>
      <c r="D560" s="29">
        <v>44455</v>
      </c>
      <c r="E560" s="28" t="s">
        <v>35</v>
      </c>
      <c r="F560" s="28" t="s">
        <v>47</v>
      </c>
      <c r="G560" s="28" t="s">
        <v>48</v>
      </c>
      <c r="H560" s="28" t="s">
        <v>26</v>
      </c>
      <c r="I560" s="30">
        <v>0.60000000000000009</v>
      </c>
      <c r="J560" s="31">
        <v>4500</v>
      </c>
      <c r="K560" s="32">
        <f t="shared" si="4"/>
        <v>2700.0000000000005</v>
      </c>
      <c r="L560" s="32">
        <f t="shared" si="5"/>
        <v>945.00000000000023</v>
      </c>
      <c r="M560" s="33">
        <v>0.35000000000000003</v>
      </c>
      <c r="O560" s="38"/>
      <c r="P560" s="36"/>
      <c r="Q560" s="34"/>
      <c r="R560" s="35"/>
    </row>
    <row r="561" spans="1:18" ht="15.75" customHeight="1" x14ac:dyDescent="0.3">
      <c r="A561" s="23"/>
      <c r="B561" s="28" t="s">
        <v>34</v>
      </c>
      <c r="C561" s="28">
        <v>1128299</v>
      </c>
      <c r="D561" s="29">
        <v>44455</v>
      </c>
      <c r="E561" s="28" t="s">
        <v>35</v>
      </c>
      <c r="F561" s="28" t="s">
        <v>47</v>
      </c>
      <c r="G561" s="28" t="s">
        <v>48</v>
      </c>
      <c r="H561" s="28" t="s">
        <v>27</v>
      </c>
      <c r="I561" s="30">
        <v>0.60000000000000009</v>
      </c>
      <c r="J561" s="31">
        <v>4000</v>
      </c>
      <c r="K561" s="32">
        <f t="shared" si="4"/>
        <v>2400.0000000000005</v>
      </c>
      <c r="L561" s="32">
        <f t="shared" si="5"/>
        <v>720.00000000000011</v>
      </c>
      <c r="M561" s="33">
        <v>0.3</v>
      </c>
      <c r="O561" s="38"/>
      <c r="P561" s="36"/>
      <c r="Q561" s="34"/>
      <c r="R561" s="35"/>
    </row>
    <row r="562" spans="1:18" ht="15.75" customHeight="1" x14ac:dyDescent="0.3">
      <c r="A562" s="23"/>
      <c r="B562" s="28" t="s">
        <v>34</v>
      </c>
      <c r="C562" s="28">
        <v>1128299</v>
      </c>
      <c r="D562" s="29">
        <v>44455</v>
      </c>
      <c r="E562" s="28" t="s">
        <v>35</v>
      </c>
      <c r="F562" s="28" t="s">
        <v>47</v>
      </c>
      <c r="G562" s="28" t="s">
        <v>48</v>
      </c>
      <c r="H562" s="28" t="s">
        <v>28</v>
      </c>
      <c r="I562" s="30">
        <v>0.70000000000000007</v>
      </c>
      <c r="J562" s="31">
        <v>4000</v>
      </c>
      <c r="K562" s="32">
        <f t="shared" si="4"/>
        <v>2800.0000000000005</v>
      </c>
      <c r="L562" s="32">
        <f t="shared" si="5"/>
        <v>1400.0000000000005</v>
      </c>
      <c r="M562" s="33">
        <v>0.50000000000000011</v>
      </c>
      <c r="O562" s="38"/>
      <c r="P562" s="36"/>
      <c r="Q562" s="34"/>
      <c r="R562" s="35"/>
    </row>
    <row r="563" spans="1:18" ht="15.75" customHeight="1" x14ac:dyDescent="0.3">
      <c r="A563" s="23"/>
      <c r="B563" s="28" t="s">
        <v>34</v>
      </c>
      <c r="C563" s="28">
        <v>1128299</v>
      </c>
      <c r="D563" s="29">
        <v>44455</v>
      </c>
      <c r="E563" s="28" t="s">
        <v>35</v>
      </c>
      <c r="F563" s="28" t="s">
        <v>47</v>
      </c>
      <c r="G563" s="28" t="s">
        <v>48</v>
      </c>
      <c r="H563" s="28" t="s">
        <v>29</v>
      </c>
      <c r="I563" s="30">
        <v>0.75000000000000011</v>
      </c>
      <c r="J563" s="31">
        <v>4500</v>
      </c>
      <c r="K563" s="32">
        <f t="shared" si="4"/>
        <v>3375.0000000000005</v>
      </c>
      <c r="L563" s="32">
        <f t="shared" si="5"/>
        <v>506.25000000000017</v>
      </c>
      <c r="M563" s="33">
        <v>0.15000000000000002</v>
      </c>
      <c r="O563" s="38"/>
      <c r="P563" s="36"/>
      <c r="Q563" s="34"/>
      <c r="R563" s="35"/>
    </row>
    <row r="564" spans="1:18" ht="15.75" customHeight="1" x14ac:dyDescent="0.3">
      <c r="A564" s="23"/>
      <c r="B564" s="28" t="s">
        <v>34</v>
      </c>
      <c r="C564" s="28">
        <v>1128299</v>
      </c>
      <c r="D564" s="29">
        <v>44484</v>
      </c>
      <c r="E564" s="28" t="s">
        <v>35</v>
      </c>
      <c r="F564" s="28" t="s">
        <v>47</v>
      </c>
      <c r="G564" s="28" t="s">
        <v>48</v>
      </c>
      <c r="H564" s="28" t="s">
        <v>24</v>
      </c>
      <c r="I564" s="30">
        <v>0.60000000000000009</v>
      </c>
      <c r="J564" s="31">
        <v>5500</v>
      </c>
      <c r="K564" s="32">
        <f t="shared" si="4"/>
        <v>3300.0000000000005</v>
      </c>
      <c r="L564" s="32">
        <f t="shared" si="5"/>
        <v>1155.0000000000002</v>
      </c>
      <c r="M564" s="33">
        <v>0.35000000000000003</v>
      </c>
      <c r="O564" s="38"/>
      <c r="P564" s="36"/>
      <c r="Q564" s="34"/>
      <c r="R564" s="35"/>
    </row>
    <row r="565" spans="1:18" ht="15.75" customHeight="1" x14ac:dyDescent="0.3">
      <c r="A565" s="23"/>
      <c r="B565" s="28" t="s">
        <v>34</v>
      </c>
      <c r="C565" s="28">
        <v>1128299</v>
      </c>
      <c r="D565" s="29">
        <v>44484</v>
      </c>
      <c r="E565" s="28" t="s">
        <v>35</v>
      </c>
      <c r="F565" s="28" t="s">
        <v>47</v>
      </c>
      <c r="G565" s="28" t="s">
        <v>48</v>
      </c>
      <c r="H565" s="28" t="s">
        <v>25</v>
      </c>
      <c r="I565" s="30">
        <v>0.65000000000000013</v>
      </c>
      <c r="J565" s="31">
        <v>5500</v>
      </c>
      <c r="K565" s="32">
        <f t="shared" si="4"/>
        <v>3575.0000000000009</v>
      </c>
      <c r="L565" s="32">
        <f t="shared" si="5"/>
        <v>715.00000000000023</v>
      </c>
      <c r="M565" s="33">
        <v>0.2</v>
      </c>
      <c r="O565" s="38"/>
      <c r="P565" s="36"/>
      <c r="Q565" s="34"/>
      <c r="R565" s="35"/>
    </row>
    <row r="566" spans="1:18" ht="15.75" customHeight="1" x14ac:dyDescent="0.3">
      <c r="A566" s="23"/>
      <c r="B566" s="28" t="s">
        <v>34</v>
      </c>
      <c r="C566" s="28">
        <v>1128299</v>
      </c>
      <c r="D566" s="29">
        <v>44484</v>
      </c>
      <c r="E566" s="28" t="s">
        <v>35</v>
      </c>
      <c r="F566" s="28" t="s">
        <v>47</v>
      </c>
      <c r="G566" s="28" t="s">
        <v>48</v>
      </c>
      <c r="H566" s="28" t="s">
        <v>26</v>
      </c>
      <c r="I566" s="30">
        <v>0.60000000000000009</v>
      </c>
      <c r="J566" s="31">
        <v>3750</v>
      </c>
      <c r="K566" s="32">
        <f t="shared" si="4"/>
        <v>2250.0000000000005</v>
      </c>
      <c r="L566" s="32">
        <f t="shared" si="5"/>
        <v>787.50000000000023</v>
      </c>
      <c r="M566" s="33">
        <v>0.35000000000000003</v>
      </c>
      <c r="O566" s="38"/>
      <c r="P566" s="36"/>
      <c r="Q566" s="34"/>
      <c r="R566" s="35"/>
    </row>
    <row r="567" spans="1:18" ht="15.75" customHeight="1" x14ac:dyDescent="0.3">
      <c r="A567" s="23"/>
      <c r="B567" s="28" t="s">
        <v>34</v>
      </c>
      <c r="C567" s="28">
        <v>1128299</v>
      </c>
      <c r="D567" s="29">
        <v>44484</v>
      </c>
      <c r="E567" s="28" t="s">
        <v>35</v>
      </c>
      <c r="F567" s="28" t="s">
        <v>47</v>
      </c>
      <c r="G567" s="28" t="s">
        <v>48</v>
      </c>
      <c r="H567" s="28" t="s">
        <v>27</v>
      </c>
      <c r="I567" s="30">
        <v>0.60000000000000009</v>
      </c>
      <c r="J567" s="31">
        <v>3500</v>
      </c>
      <c r="K567" s="32">
        <f t="shared" si="4"/>
        <v>2100.0000000000005</v>
      </c>
      <c r="L567" s="32">
        <f t="shared" si="5"/>
        <v>630.00000000000011</v>
      </c>
      <c r="M567" s="33">
        <v>0.3</v>
      </c>
      <c r="O567" s="38"/>
      <c r="P567" s="36"/>
      <c r="Q567" s="34"/>
      <c r="R567" s="35"/>
    </row>
    <row r="568" spans="1:18" ht="15.75" customHeight="1" x14ac:dyDescent="0.3">
      <c r="A568" s="23"/>
      <c r="B568" s="28" t="s">
        <v>34</v>
      </c>
      <c r="C568" s="28">
        <v>1128299</v>
      </c>
      <c r="D568" s="29">
        <v>44484</v>
      </c>
      <c r="E568" s="28" t="s">
        <v>35</v>
      </c>
      <c r="F568" s="28" t="s">
        <v>47</v>
      </c>
      <c r="G568" s="28" t="s">
        <v>48</v>
      </c>
      <c r="H568" s="28" t="s">
        <v>28</v>
      </c>
      <c r="I568" s="30">
        <v>0.70000000000000007</v>
      </c>
      <c r="J568" s="31">
        <v>3250</v>
      </c>
      <c r="K568" s="32">
        <f t="shared" si="4"/>
        <v>2275</v>
      </c>
      <c r="L568" s="32">
        <f t="shared" si="5"/>
        <v>1137.5000000000002</v>
      </c>
      <c r="M568" s="33">
        <v>0.50000000000000011</v>
      </c>
      <c r="O568" s="38"/>
      <c r="P568" s="36"/>
      <c r="Q568" s="34"/>
      <c r="R568" s="35"/>
    </row>
    <row r="569" spans="1:18" ht="15.75" customHeight="1" x14ac:dyDescent="0.3">
      <c r="A569" s="23"/>
      <c r="B569" s="28" t="s">
        <v>34</v>
      </c>
      <c r="C569" s="28">
        <v>1128299</v>
      </c>
      <c r="D569" s="29">
        <v>44484</v>
      </c>
      <c r="E569" s="28" t="s">
        <v>35</v>
      </c>
      <c r="F569" s="28" t="s">
        <v>47</v>
      </c>
      <c r="G569" s="28" t="s">
        <v>48</v>
      </c>
      <c r="H569" s="28" t="s">
        <v>29</v>
      </c>
      <c r="I569" s="30">
        <v>0.75000000000000011</v>
      </c>
      <c r="J569" s="31">
        <v>3750</v>
      </c>
      <c r="K569" s="32">
        <f t="shared" si="4"/>
        <v>2812.5000000000005</v>
      </c>
      <c r="L569" s="32">
        <f t="shared" si="5"/>
        <v>421.87500000000011</v>
      </c>
      <c r="M569" s="33">
        <v>0.15000000000000002</v>
      </c>
      <c r="O569" s="38"/>
      <c r="P569" s="36"/>
      <c r="Q569" s="34"/>
      <c r="R569" s="35"/>
    </row>
    <row r="570" spans="1:18" ht="15.75" customHeight="1" x14ac:dyDescent="0.3">
      <c r="A570" s="23"/>
      <c r="B570" s="28" t="s">
        <v>34</v>
      </c>
      <c r="C570" s="28">
        <v>1128299</v>
      </c>
      <c r="D570" s="29">
        <v>44515</v>
      </c>
      <c r="E570" s="28" t="s">
        <v>35</v>
      </c>
      <c r="F570" s="28" t="s">
        <v>47</v>
      </c>
      <c r="G570" s="28" t="s">
        <v>48</v>
      </c>
      <c r="H570" s="28" t="s">
        <v>24</v>
      </c>
      <c r="I570" s="30">
        <v>0.60000000000000009</v>
      </c>
      <c r="J570" s="31">
        <v>5750</v>
      </c>
      <c r="K570" s="32">
        <f t="shared" si="4"/>
        <v>3450.0000000000005</v>
      </c>
      <c r="L570" s="32">
        <f t="shared" si="5"/>
        <v>1207.5000000000002</v>
      </c>
      <c r="M570" s="33">
        <v>0.35000000000000003</v>
      </c>
      <c r="O570" s="38"/>
      <c r="P570" s="36"/>
      <c r="Q570" s="34"/>
      <c r="R570" s="35"/>
    </row>
    <row r="571" spans="1:18" ht="15.75" customHeight="1" x14ac:dyDescent="0.3">
      <c r="A571" s="23"/>
      <c r="B571" s="28" t="s">
        <v>34</v>
      </c>
      <c r="C571" s="28">
        <v>1128299</v>
      </c>
      <c r="D571" s="29">
        <v>44515</v>
      </c>
      <c r="E571" s="28" t="s">
        <v>35</v>
      </c>
      <c r="F571" s="28" t="s">
        <v>47</v>
      </c>
      <c r="G571" s="28" t="s">
        <v>48</v>
      </c>
      <c r="H571" s="28" t="s">
        <v>25</v>
      </c>
      <c r="I571" s="30">
        <v>0.65000000000000013</v>
      </c>
      <c r="J571" s="31">
        <v>5750</v>
      </c>
      <c r="K571" s="32">
        <f t="shared" si="4"/>
        <v>3737.5000000000009</v>
      </c>
      <c r="L571" s="32">
        <f t="shared" si="5"/>
        <v>747.50000000000023</v>
      </c>
      <c r="M571" s="33">
        <v>0.2</v>
      </c>
      <c r="O571" s="38"/>
      <c r="P571" s="36"/>
      <c r="Q571" s="34"/>
      <c r="R571" s="35"/>
    </row>
    <row r="572" spans="1:18" ht="15.75" customHeight="1" x14ac:dyDescent="0.3">
      <c r="A572" s="23"/>
      <c r="B572" s="28" t="s">
        <v>34</v>
      </c>
      <c r="C572" s="28">
        <v>1128299</v>
      </c>
      <c r="D572" s="29">
        <v>44515</v>
      </c>
      <c r="E572" s="28" t="s">
        <v>35</v>
      </c>
      <c r="F572" s="28" t="s">
        <v>47</v>
      </c>
      <c r="G572" s="28" t="s">
        <v>48</v>
      </c>
      <c r="H572" s="28" t="s">
        <v>26</v>
      </c>
      <c r="I572" s="30">
        <v>0.60000000000000009</v>
      </c>
      <c r="J572" s="31">
        <v>4250</v>
      </c>
      <c r="K572" s="32">
        <f t="shared" si="4"/>
        <v>2550.0000000000005</v>
      </c>
      <c r="L572" s="32">
        <f t="shared" si="5"/>
        <v>892.50000000000023</v>
      </c>
      <c r="M572" s="33">
        <v>0.35000000000000003</v>
      </c>
      <c r="O572" s="38"/>
      <c r="P572" s="36"/>
      <c r="Q572" s="34"/>
      <c r="R572" s="35"/>
    </row>
    <row r="573" spans="1:18" ht="15.75" customHeight="1" x14ac:dyDescent="0.3">
      <c r="A573" s="23"/>
      <c r="B573" s="28" t="s">
        <v>34</v>
      </c>
      <c r="C573" s="28">
        <v>1128299</v>
      </c>
      <c r="D573" s="29">
        <v>44515</v>
      </c>
      <c r="E573" s="28" t="s">
        <v>35</v>
      </c>
      <c r="F573" s="28" t="s">
        <v>47</v>
      </c>
      <c r="G573" s="28" t="s">
        <v>48</v>
      </c>
      <c r="H573" s="28" t="s">
        <v>27</v>
      </c>
      <c r="I573" s="30">
        <v>0.60000000000000009</v>
      </c>
      <c r="J573" s="31">
        <v>4000</v>
      </c>
      <c r="K573" s="32">
        <f t="shared" si="4"/>
        <v>2400.0000000000005</v>
      </c>
      <c r="L573" s="32">
        <f t="shared" si="5"/>
        <v>720.00000000000011</v>
      </c>
      <c r="M573" s="33">
        <v>0.3</v>
      </c>
      <c r="O573" s="38"/>
      <c r="P573" s="36"/>
      <c r="Q573" s="34"/>
      <c r="R573" s="35"/>
    </row>
    <row r="574" spans="1:18" ht="15.75" customHeight="1" x14ac:dyDescent="0.3">
      <c r="A574" s="23"/>
      <c r="B574" s="28" t="s">
        <v>34</v>
      </c>
      <c r="C574" s="28">
        <v>1128299</v>
      </c>
      <c r="D574" s="29">
        <v>44515</v>
      </c>
      <c r="E574" s="28" t="s">
        <v>35</v>
      </c>
      <c r="F574" s="28" t="s">
        <v>47</v>
      </c>
      <c r="G574" s="28" t="s">
        <v>48</v>
      </c>
      <c r="H574" s="28" t="s">
        <v>28</v>
      </c>
      <c r="I574" s="30">
        <v>0.70000000000000007</v>
      </c>
      <c r="J574" s="31">
        <v>3500</v>
      </c>
      <c r="K574" s="32">
        <f t="shared" si="4"/>
        <v>2450.0000000000005</v>
      </c>
      <c r="L574" s="32">
        <f t="shared" si="5"/>
        <v>1225.0000000000005</v>
      </c>
      <c r="M574" s="33">
        <v>0.50000000000000011</v>
      </c>
      <c r="O574" s="38"/>
      <c r="P574" s="36"/>
      <c r="Q574" s="34"/>
      <c r="R574" s="35"/>
    </row>
    <row r="575" spans="1:18" ht="15.75" customHeight="1" x14ac:dyDescent="0.3">
      <c r="A575" s="23"/>
      <c r="B575" s="28" t="s">
        <v>34</v>
      </c>
      <c r="C575" s="28">
        <v>1128299</v>
      </c>
      <c r="D575" s="29">
        <v>44515</v>
      </c>
      <c r="E575" s="28" t="s">
        <v>35</v>
      </c>
      <c r="F575" s="28" t="s">
        <v>47</v>
      </c>
      <c r="G575" s="28" t="s">
        <v>48</v>
      </c>
      <c r="H575" s="28" t="s">
        <v>29</v>
      </c>
      <c r="I575" s="30">
        <v>0.75000000000000011</v>
      </c>
      <c r="J575" s="31">
        <v>4750</v>
      </c>
      <c r="K575" s="32">
        <f t="shared" si="4"/>
        <v>3562.5000000000005</v>
      </c>
      <c r="L575" s="32">
        <f t="shared" si="5"/>
        <v>534.37500000000011</v>
      </c>
      <c r="M575" s="33">
        <v>0.15000000000000002</v>
      </c>
      <c r="O575" s="38"/>
      <c r="P575" s="36"/>
      <c r="Q575" s="34"/>
      <c r="R575" s="35"/>
    </row>
    <row r="576" spans="1:18" ht="15.75" customHeight="1" x14ac:dyDescent="0.3">
      <c r="A576" s="23"/>
      <c r="B576" s="28" t="s">
        <v>34</v>
      </c>
      <c r="C576" s="28">
        <v>1128299</v>
      </c>
      <c r="D576" s="29">
        <v>44544</v>
      </c>
      <c r="E576" s="28" t="s">
        <v>35</v>
      </c>
      <c r="F576" s="28" t="s">
        <v>47</v>
      </c>
      <c r="G576" s="28" t="s">
        <v>48</v>
      </c>
      <c r="H576" s="28" t="s">
        <v>24</v>
      </c>
      <c r="I576" s="30">
        <v>0.60000000000000009</v>
      </c>
      <c r="J576" s="31">
        <v>6750</v>
      </c>
      <c r="K576" s="32">
        <f t="shared" si="4"/>
        <v>4050.0000000000005</v>
      </c>
      <c r="L576" s="32">
        <f t="shared" si="5"/>
        <v>1417.5000000000002</v>
      </c>
      <c r="M576" s="33">
        <v>0.35000000000000003</v>
      </c>
      <c r="O576" s="38"/>
      <c r="P576" s="36"/>
      <c r="Q576" s="34"/>
      <c r="R576" s="35"/>
    </row>
    <row r="577" spans="1:18" ht="15.75" customHeight="1" x14ac:dyDescent="0.3">
      <c r="A577" s="23"/>
      <c r="B577" s="28" t="s">
        <v>34</v>
      </c>
      <c r="C577" s="28">
        <v>1128299</v>
      </c>
      <c r="D577" s="29">
        <v>44544</v>
      </c>
      <c r="E577" s="28" t="s">
        <v>35</v>
      </c>
      <c r="F577" s="28" t="s">
        <v>47</v>
      </c>
      <c r="G577" s="28" t="s">
        <v>48</v>
      </c>
      <c r="H577" s="28" t="s">
        <v>25</v>
      </c>
      <c r="I577" s="30">
        <v>0.65000000000000013</v>
      </c>
      <c r="J577" s="31">
        <v>6750</v>
      </c>
      <c r="K577" s="32">
        <f t="shared" si="4"/>
        <v>4387.5000000000009</v>
      </c>
      <c r="L577" s="32">
        <f t="shared" si="5"/>
        <v>877.50000000000023</v>
      </c>
      <c r="M577" s="33">
        <v>0.2</v>
      </c>
      <c r="O577" s="38"/>
      <c r="P577" s="36"/>
      <c r="Q577" s="34"/>
      <c r="R577" s="35"/>
    </row>
    <row r="578" spans="1:18" ht="15.75" customHeight="1" x14ac:dyDescent="0.3">
      <c r="A578" s="23"/>
      <c r="B578" s="28" t="s">
        <v>34</v>
      </c>
      <c r="C578" s="28">
        <v>1128299</v>
      </c>
      <c r="D578" s="29">
        <v>44544</v>
      </c>
      <c r="E578" s="28" t="s">
        <v>35</v>
      </c>
      <c r="F578" s="28" t="s">
        <v>47</v>
      </c>
      <c r="G578" s="28" t="s">
        <v>48</v>
      </c>
      <c r="H578" s="28" t="s">
        <v>26</v>
      </c>
      <c r="I578" s="30">
        <v>0.60000000000000009</v>
      </c>
      <c r="J578" s="31">
        <v>4750</v>
      </c>
      <c r="K578" s="32">
        <f t="shared" si="4"/>
        <v>2850.0000000000005</v>
      </c>
      <c r="L578" s="32">
        <f t="shared" si="5"/>
        <v>997.50000000000023</v>
      </c>
      <c r="M578" s="33">
        <v>0.35000000000000003</v>
      </c>
      <c r="O578" s="38"/>
      <c r="P578" s="36"/>
      <c r="Q578" s="34"/>
      <c r="R578" s="35"/>
    </row>
    <row r="579" spans="1:18" ht="15.75" customHeight="1" x14ac:dyDescent="0.3">
      <c r="A579" s="23"/>
      <c r="B579" s="28" t="s">
        <v>34</v>
      </c>
      <c r="C579" s="28">
        <v>1128299</v>
      </c>
      <c r="D579" s="29">
        <v>44544</v>
      </c>
      <c r="E579" s="28" t="s">
        <v>35</v>
      </c>
      <c r="F579" s="28" t="s">
        <v>47</v>
      </c>
      <c r="G579" s="28" t="s">
        <v>48</v>
      </c>
      <c r="H579" s="28" t="s">
        <v>27</v>
      </c>
      <c r="I579" s="30">
        <v>0.60000000000000009</v>
      </c>
      <c r="J579" s="31">
        <v>4750</v>
      </c>
      <c r="K579" s="32">
        <f t="shared" si="4"/>
        <v>2850.0000000000005</v>
      </c>
      <c r="L579" s="32">
        <f t="shared" si="5"/>
        <v>855.00000000000011</v>
      </c>
      <c r="M579" s="33">
        <v>0.3</v>
      </c>
      <c r="O579" s="38"/>
      <c r="P579" s="36"/>
      <c r="Q579" s="34"/>
      <c r="R579" s="35"/>
    </row>
    <row r="580" spans="1:18" ht="15.75" customHeight="1" x14ac:dyDescent="0.3">
      <c r="A580" s="23"/>
      <c r="B580" s="28" t="s">
        <v>34</v>
      </c>
      <c r="C580" s="28">
        <v>1128299</v>
      </c>
      <c r="D580" s="29">
        <v>44544</v>
      </c>
      <c r="E580" s="28" t="s">
        <v>35</v>
      </c>
      <c r="F580" s="28" t="s">
        <v>47</v>
      </c>
      <c r="G580" s="28" t="s">
        <v>48</v>
      </c>
      <c r="H580" s="28" t="s">
        <v>28</v>
      </c>
      <c r="I580" s="30">
        <v>0.70000000000000007</v>
      </c>
      <c r="J580" s="31">
        <v>4000</v>
      </c>
      <c r="K580" s="32">
        <f t="shared" si="4"/>
        <v>2800.0000000000005</v>
      </c>
      <c r="L580" s="32">
        <f t="shared" si="5"/>
        <v>1400.0000000000005</v>
      </c>
      <c r="M580" s="33">
        <v>0.50000000000000011</v>
      </c>
      <c r="O580" s="38"/>
      <c r="P580" s="36"/>
      <c r="Q580" s="34"/>
      <c r="R580" s="35"/>
    </row>
    <row r="581" spans="1:18" ht="15.75" customHeight="1" x14ac:dyDescent="0.3">
      <c r="A581" s="23"/>
      <c r="B581" s="28" t="s">
        <v>34</v>
      </c>
      <c r="C581" s="28">
        <v>1128299</v>
      </c>
      <c r="D581" s="29">
        <v>44544</v>
      </c>
      <c r="E581" s="28" t="s">
        <v>35</v>
      </c>
      <c r="F581" s="28" t="s">
        <v>47</v>
      </c>
      <c r="G581" s="28" t="s">
        <v>48</v>
      </c>
      <c r="H581" s="28" t="s">
        <v>29</v>
      </c>
      <c r="I581" s="30">
        <v>0.75000000000000011</v>
      </c>
      <c r="J581" s="31">
        <v>5000</v>
      </c>
      <c r="K581" s="32">
        <f t="shared" si="4"/>
        <v>3750.0000000000005</v>
      </c>
      <c r="L581" s="32">
        <f t="shared" si="5"/>
        <v>562.50000000000011</v>
      </c>
      <c r="M581" s="33">
        <v>0.15000000000000002</v>
      </c>
      <c r="O581" s="38"/>
      <c r="P581" s="36"/>
      <c r="Q581" s="34"/>
      <c r="R581" s="35"/>
    </row>
    <row r="582" spans="1:18" ht="15.75" customHeight="1" x14ac:dyDescent="0.3">
      <c r="A582" s="23" t="s">
        <v>46</v>
      </c>
      <c r="B582" s="28" t="s">
        <v>34</v>
      </c>
      <c r="C582" s="28">
        <v>1128299</v>
      </c>
      <c r="D582" s="29">
        <v>44201</v>
      </c>
      <c r="E582" s="28" t="s">
        <v>35</v>
      </c>
      <c r="F582" s="28" t="s">
        <v>49</v>
      </c>
      <c r="G582" s="28" t="s">
        <v>50</v>
      </c>
      <c r="H582" s="28" t="s">
        <v>24</v>
      </c>
      <c r="I582" s="30">
        <v>0.3</v>
      </c>
      <c r="J582" s="31">
        <v>4250</v>
      </c>
      <c r="K582" s="32">
        <f t="shared" si="4"/>
        <v>1275</v>
      </c>
      <c r="L582" s="32">
        <f t="shared" si="5"/>
        <v>446.25000000000006</v>
      </c>
      <c r="M582" s="33">
        <v>0.35000000000000003</v>
      </c>
      <c r="O582" s="38"/>
      <c r="P582" s="36"/>
      <c r="Q582" s="34"/>
      <c r="R582" s="35"/>
    </row>
    <row r="583" spans="1:18" ht="15.75" customHeight="1" x14ac:dyDescent="0.3">
      <c r="A583" s="23"/>
      <c r="B583" s="28" t="s">
        <v>34</v>
      </c>
      <c r="C583" s="28">
        <v>1128299</v>
      </c>
      <c r="D583" s="29">
        <v>44201</v>
      </c>
      <c r="E583" s="28" t="s">
        <v>35</v>
      </c>
      <c r="F583" s="28" t="s">
        <v>49</v>
      </c>
      <c r="G583" s="28" t="s">
        <v>50</v>
      </c>
      <c r="H583" s="28" t="s">
        <v>25</v>
      </c>
      <c r="I583" s="30">
        <v>0.4</v>
      </c>
      <c r="J583" s="31">
        <v>4250</v>
      </c>
      <c r="K583" s="32">
        <f t="shared" si="4"/>
        <v>1700</v>
      </c>
      <c r="L583" s="32">
        <f t="shared" si="5"/>
        <v>340</v>
      </c>
      <c r="M583" s="33">
        <v>0.2</v>
      </c>
      <c r="O583" s="38"/>
      <c r="P583" s="36"/>
      <c r="Q583" s="34"/>
      <c r="R583" s="35"/>
    </row>
    <row r="584" spans="1:18" ht="15.75" customHeight="1" x14ac:dyDescent="0.3">
      <c r="A584" s="23"/>
      <c r="B584" s="28" t="s">
        <v>34</v>
      </c>
      <c r="C584" s="28">
        <v>1128299</v>
      </c>
      <c r="D584" s="29">
        <v>44201</v>
      </c>
      <c r="E584" s="28" t="s">
        <v>35</v>
      </c>
      <c r="F584" s="28" t="s">
        <v>49</v>
      </c>
      <c r="G584" s="28" t="s">
        <v>50</v>
      </c>
      <c r="H584" s="28" t="s">
        <v>26</v>
      </c>
      <c r="I584" s="30">
        <v>0.4</v>
      </c>
      <c r="J584" s="31">
        <v>4250</v>
      </c>
      <c r="K584" s="32">
        <f t="shared" si="4"/>
        <v>1700</v>
      </c>
      <c r="L584" s="32">
        <f t="shared" si="5"/>
        <v>595</v>
      </c>
      <c r="M584" s="33">
        <v>0.35000000000000003</v>
      </c>
      <c r="O584" s="38"/>
      <c r="P584" s="36"/>
      <c r="Q584" s="34"/>
      <c r="R584" s="35"/>
    </row>
    <row r="585" spans="1:18" ht="15.75" customHeight="1" x14ac:dyDescent="0.3">
      <c r="A585" s="23"/>
      <c r="B585" s="28" t="s">
        <v>34</v>
      </c>
      <c r="C585" s="28">
        <v>1128299</v>
      </c>
      <c r="D585" s="29">
        <v>44201</v>
      </c>
      <c r="E585" s="28" t="s">
        <v>35</v>
      </c>
      <c r="F585" s="28" t="s">
        <v>49</v>
      </c>
      <c r="G585" s="28" t="s">
        <v>50</v>
      </c>
      <c r="H585" s="28" t="s">
        <v>27</v>
      </c>
      <c r="I585" s="30">
        <v>0.4</v>
      </c>
      <c r="J585" s="31">
        <v>2750</v>
      </c>
      <c r="K585" s="32">
        <f t="shared" si="4"/>
        <v>1100</v>
      </c>
      <c r="L585" s="32">
        <f t="shared" si="5"/>
        <v>330</v>
      </c>
      <c r="M585" s="33">
        <v>0.3</v>
      </c>
      <c r="O585" s="38"/>
      <c r="P585" s="36"/>
      <c r="Q585" s="34"/>
      <c r="R585" s="35"/>
    </row>
    <row r="586" spans="1:18" ht="15.75" customHeight="1" x14ac:dyDescent="0.3">
      <c r="A586" s="23"/>
      <c r="B586" s="28" t="s">
        <v>34</v>
      </c>
      <c r="C586" s="28">
        <v>1128299</v>
      </c>
      <c r="D586" s="29">
        <v>44201</v>
      </c>
      <c r="E586" s="28" t="s">
        <v>35</v>
      </c>
      <c r="F586" s="28" t="s">
        <v>49</v>
      </c>
      <c r="G586" s="28" t="s">
        <v>50</v>
      </c>
      <c r="H586" s="28" t="s">
        <v>28</v>
      </c>
      <c r="I586" s="30">
        <v>0.45</v>
      </c>
      <c r="J586" s="31">
        <v>2250</v>
      </c>
      <c r="K586" s="32">
        <f t="shared" si="4"/>
        <v>1012.5</v>
      </c>
      <c r="L586" s="32">
        <f t="shared" si="5"/>
        <v>506.25</v>
      </c>
      <c r="M586" s="33">
        <v>0.5</v>
      </c>
      <c r="O586" s="38"/>
      <c r="P586" s="36"/>
      <c r="Q586" s="34"/>
      <c r="R586" s="35"/>
    </row>
    <row r="587" spans="1:18" ht="15.75" customHeight="1" x14ac:dyDescent="0.3">
      <c r="A587" s="23"/>
      <c r="B587" s="28" t="s">
        <v>34</v>
      </c>
      <c r="C587" s="28">
        <v>1128299</v>
      </c>
      <c r="D587" s="29">
        <v>44201</v>
      </c>
      <c r="E587" s="28" t="s">
        <v>35</v>
      </c>
      <c r="F587" s="28" t="s">
        <v>49</v>
      </c>
      <c r="G587" s="28" t="s">
        <v>50</v>
      </c>
      <c r="H587" s="28" t="s">
        <v>29</v>
      </c>
      <c r="I587" s="30">
        <v>0.4</v>
      </c>
      <c r="J587" s="31">
        <v>4750</v>
      </c>
      <c r="K587" s="32">
        <f t="shared" si="4"/>
        <v>1900</v>
      </c>
      <c r="L587" s="32">
        <f t="shared" si="5"/>
        <v>285.00000000000006</v>
      </c>
      <c r="M587" s="33">
        <v>0.15000000000000002</v>
      </c>
      <c r="O587" s="38"/>
      <c r="P587" s="36"/>
      <c r="Q587" s="34"/>
      <c r="R587" s="35"/>
    </row>
    <row r="588" spans="1:18" ht="15.75" customHeight="1" x14ac:dyDescent="0.3">
      <c r="A588" s="23"/>
      <c r="B588" s="28" t="s">
        <v>34</v>
      </c>
      <c r="C588" s="28">
        <v>1128299</v>
      </c>
      <c r="D588" s="29">
        <v>44232</v>
      </c>
      <c r="E588" s="28" t="s">
        <v>35</v>
      </c>
      <c r="F588" s="28" t="s">
        <v>49</v>
      </c>
      <c r="G588" s="28" t="s">
        <v>50</v>
      </c>
      <c r="H588" s="28" t="s">
        <v>24</v>
      </c>
      <c r="I588" s="30">
        <v>0.3</v>
      </c>
      <c r="J588" s="31">
        <v>5250</v>
      </c>
      <c r="K588" s="32">
        <f t="shared" si="4"/>
        <v>1575</v>
      </c>
      <c r="L588" s="32">
        <f t="shared" si="5"/>
        <v>551.25</v>
      </c>
      <c r="M588" s="33">
        <v>0.35000000000000003</v>
      </c>
      <c r="O588" s="38"/>
      <c r="P588" s="36"/>
      <c r="Q588" s="34"/>
      <c r="R588" s="35"/>
    </row>
    <row r="589" spans="1:18" ht="15.75" customHeight="1" x14ac:dyDescent="0.3">
      <c r="A589" s="23"/>
      <c r="B589" s="28" t="s">
        <v>34</v>
      </c>
      <c r="C589" s="28">
        <v>1128299</v>
      </c>
      <c r="D589" s="29">
        <v>44232</v>
      </c>
      <c r="E589" s="28" t="s">
        <v>35</v>
      </c>
      <c r="F589" s="28" t="s">
        <v>49</v>
      </c>
      <c r="G589" s="28" t="s">
        <v>50</v>
      </c>
      <c r="H589" s="28" t="s">
        <v>25</v>
      </c>
      <c r="I589" s="30">
        <v>0.4</v>
      </c>
      <c r="J589" s="31">
        <v>4250</v>
      </c>
      <c r="K589" s="32">
        <f t="shared" si="4"/>
        <v>1700</v>
      </c>
      <c r="L589" s="32">
        <f t="shared" si="5"/>
        <v>340</v>
      </c>
      <c r="M589" s="33">
        <v>0.2</v>
      </c>
      <c r="O589" s="38"/>
      <c r="P589" s="36"/>
      <c r="Q589" s="34"/>
      <c r="R589" s="35"/>
    </row>
    <row r="590" spans="1:18" ht="15.75" customHeight="1" x14ac:dyDescent="0.3">
      <c r="A590" s="23"/>
      <c r="B590" s="28" t="s">
        <v>34</v>
      </c>
      <c r="C590" s="28">
        <v>1128299</v>
      </c>
      <c r="D590" s="29">
        <v>44232</v>
      </c>
      <c r="E590" s="28" t="s">
        <v>35</v>
      </c>
      <c r="F590" s="28" t="s">
        <v>49</v>
      </c>
      <c r="G590" s="28" t="s">
        <v>50</v>
      </c>
      <c r="H590" s="28" t="s">
        <v>26</v>
      </c>
      <c r="I590" s="30">
        <v>0.4</v>
      </c>
      <c r="J590" s="31">
        <v>4250</v>
      </c>
      <c r="K590" s="32">
        <f t="shared" si="4"/>
        <v>1700</v>
      </c>
      <c r="L590" s="32">
        <f t="shared" si="5"/>
        <v>595</v>
      </c>
      <c r="M590" s="33">
        <v>0.35000000000000003</v>
      </c>
      <c r="O590" s="38"/>
      <c r="P590" s="36"/>
      <c r="Q590" s="34"/>
      <c r="R590" s="35"/>
    </row>
    <row r="591" spans="1:18" ht="15.75" customHeight="1" x14ac:dyDescent="0.3">
      <c r="A591" s="23"/>
      <c r="B591" s="28" t="s">
        <v>34</v>
      </c>
      <c r="C591" s="28">
        <v>1128299</v>
      </c>
      <c r="D591" s="29">
        <v>44232</v>
      </c>
      <c r="E591" s="28" t="s">
        <v>35</v>
      </c>
      <c r="F591" s="28" t="s">
        <v>49</v>
      </c>
      <c r="G591" s="28" t="s">
        <v>50</v>
      </c>
      <c r="H591" s="28" t="s">
        <v>27</v>
      </c>
      <c r="I591" s="30">
        <v>0.4</v>
      </c>
      <c r="J591" s="31">
        <v>2750</v>
      </c>
      <c r="K591" s="32">
        <f t="shared" si="4"/>
        <v>1100</v>
      </c>
      <c r="L591" s="32">
        <f t="shared" si="5"/>
        <v>330</v>
      </c>
      <c r="M591" s="33">
        <v>0.3</v>
      </c>
      <c r="O591" s="38"/>
      <c r="P591" s="36"/>
      <c r="Q591" s="34"/>
      <c r="R591" s="35"/>
    </row>
    <row r="592" spans="1:18" ht="15.75" customHeight="1" x14ac:dyDescent="0.3">
      <c r="A592" s="23"/>
      <c r="B592" s="28" t="s">
        <v>34</v>
      </c>
      <c r="C592" s="28">
        <v>1128299</v>
      </c>
      <c r="D592" s="29">
        <v>44232</v>
      </c>
      <c r="E592" s="28" t="s">
        <v>35</v>
      </c>
      <c r="F592" s="28" t="s">
        <v>49</v>
      </c>
      <c r="G592" s="28" t="s">
        <v>50</v>
      </c>
      <c r="H592" s="28" t="s">
        <v>28</v>
      </c>
      <c r="I592" s="30">
        <v>0.45</v>
      </c>
      <c r="J592" s="31">
        <v>2000</v>
      </c>
      <c r="K592" s="32">
        <f t="shared" si="4"/>
        <v>900</v>
      </c>
      <c r="L592" s="32">
        <f t="shared" si="5"/>
        <v>450</v>
      </c>
      <c r="M592" s="33">
        <v>0.5</v>
      </c>
      <c r="O592" s="38"/>
      <c r="P592" s="36"/>
      <c r="Q592" s="34"/>
      <c r="R592" s="35"/>
    </row>
    <row r="593" spans="1:18" ht="15.75" customHeight="1" x14ac:dyDescent="0.3">
      <c r="A593" s="23"/>
      <c r="B593" s="28" t="s">
        <v>34</v>
      </c>
      <c r="C593" s="28">
        <v>1128299</v>
      </c>
      <c r="D593" s="29">
        <v>44232</v>
      </c>
      <c r="E593" s="28" t="s">
        <v>35</v>
      </c>
      <c r="F593" s="28" t="s">
        <v>49</v>
      </c>
      <c r="G593" s="28" t="s">
        <v>50</v>
      </c>
      <c r="H593" s="28" t="s">
        <v>29</v>
      </c>
      <c r="I593" s="30">
        <v>0.4</v>
      </c>
      <c r="J593" s="31">
        <v>4000</v>
      </c>
      <c r="K593" s="32">
        <f t="shared" si="4"/>
        <v>1600</v>
      </c>
      <c r="L593" s="32">
        <f t="shared" si="5"/>
        <v>240.00000000000003</v>
      </c>
      <c r="M593" s="33">
        <v>0.15000000000000002</v>
      </c>
      <c r="O593" s="38"/>
      <c r="P593" s="36"/>
      <c r="Q593" s="34"/>
      <c r="R593" s="35"/>
    </row>
    <row r="594" spans="1:18" ht="15.75" customHeight="1" x14ac:dyDescent="0.3">
      <c r="A594" s="23"/>
      <c r="B594" s="28" t="s">
        <v>34</v>
      </c>
      <c r="C594" s="28">
        <v>1128299</v>
      </c>
      <c r="D594" s="29">
        <v>44259</v>
      </c>
      <c r="E594" s="28" t="s">
        <v>35</v>
      </c>
      <c r="F594" s="28" t="s">
        <v>49</v>
      </c>
      <c r="G594" s="28" t="s">
        <v>50</v>
      </c>
      <c r="H594" s="28" t="s">
        <v>24</v>
      </c>
      <c r="I594" s="30">
        <v>0.4</v>
      </c>
      <c r="J594" s="31">
        <v>5500</v>
      </c>
      <c r="K594" s="32">
        <f t="shared" si="4"/>
        <v>2200</v>
      </c>
      <c r="L594" s="32">
        <f t="shared" si="5"/>
        <v>770.00000000000011</v>
      </c>
      <c r="M594" s="33">
        <v>0.35000000000000003</v>
      </c>
      <c r="O594" s="38"/>
      <c r="P594" s="36"/>
      <c r="Q594" s="34"/>
      <c r="R594" s="35"/>
    </row>
    <row r="595" spans="1:18" ht="15.75" customHeight="1" x14ac:dyDescent="0.3">
      <c r="A595" s="23"/>
      <c r="B595" s="28" t="s">
        <v>34</v>
      </c>
      <c r="C595" s="28">
        <v>1128299</v>
      </c>
      <c r="D595" s="29">
        <v>44259</v>
      </c>
      <c r="E595" s="28" t="s">
        <v>35</v>
      </c>
      <c r="F595" s="28" t="s">
        <v>49</v>
      </c>
      <c r="G595" s="28" t="s">
        <v>50</v>
      </c>
      <c r="H595" s="28" t="s">
        <v>25</v>
      </c>
      <c r="I595" s="30">
        <v>0.49999999999999994</v>
      </c>
      <c r="J595" s="31">
        <v>4000</v>
      </c>
      <c r="K595" s="32">
        <f t="shared" si="4"/>
        <v>1999.9999999999998</v>
      </c>
      <c r="L595" s="32">
        <f t="shared" si="5"/>
        <v>400</v>
      </c>
      <c r="M595" s="33">
        <v>0.2</v>
      </c>
      <c r="O595" s="38"/>
      <c r="P595" s="36"/>
      <c r="Q595" s="34"/>
      <c r="R595" s="35"/>
    </row>
    <row r="596" spans="1:18" ht="15.75" customHeight="1" x14ac:dyDescent="0.3">
      <c r="A596" s="23"/>
      <c r="B596" s="28" t="s">
        <v>34</v>
      </c>
      <c r="C596" s="28">
        <v>1128299</v>
      </c>
      <c r="D596" s="29">
        <v>44259</v>
      </c>
      <c r="E596" s="28" t="s">
        <v>35</v>
      </c>
      <c r="F596" s="28" t="s">
        <v>49</v>
      </c>
      <c r="G596" s="28" t="s">
        <v>50</v>
      </c>
      <c r="H596" s="28" t="s">
        <v>26</v>
      </c>
      <c r="I596" s="30">
        <v>0.54999999999999993</v>
      </c>
      <c r="J596" s="31">
        <v>4000</v>
      </c>
      <c r="K596" s="32">
        <f t="shared" si="4"/>
        <v>2199.9999999999995</v>
      </c>
      <c r="L596" s="32">
        <f t="shared" si="5"/>
        <v>769.99999999999989</v>
      </c>
      <c r="M596" s="33">
        <v>0.35000000000000003</v>
      </c>
      <c r="O596" s="38"/>
      <c r="P596" s="36"/>
      <c r="Q596" s="34"/>
      <c r="R596" s="35"/>
    </row>
    <row r="597" spans="1:18" ht="15.75" customHeight="1" x14ac:dyDescent="0.3">
      <c r="A597" s="23"/>
      <c r="B597" s="28" t="s">
        <v>34</v>
      </c>
      <c r="C597" s="28">
        <v>1128299</v>
      </c>
      <c r="D597" s="29">
        <v>44259</v>
      </c>
      <c r="E597" s="28" t="s">
        <v>35</v>
      </c>
      <c r="F597" s="28" t="s">
        <v>49</v>
      </c>
      <c r="G597" s="28" t="s">
        <v>50</v>
      </c>
      <c r="H597" s="28" t="s">
        <v>27</v>
      </c>
      <c r="I597" s="30">
        <v>0.54999999999999993</v>
      </c>
      <c r="J597" s="31">
        <v>3000</v>
      </c>
      <c r="K597" s="32">
        <f t="shared" si="4"/>
        <v>1649.9999999999998</v>
      </c>
      <c r="L597" s="32">
        <f t="shared" si="5"/>
        <v>494.99999999999989</v>
      </c>
      <c r="M597" s="33">
        <v>0.3</v>
      </c>
      <c r="O597" s="38"/>
      <c r="P597" s="36"/>
      <c r="Q597" s="34"/>
      <c r="R597" s="35"/>
    </row>
    <row r="598" spans="1:18" ht="15.75" customHeight="1" x14ac:dyDescent="0.3">
      <c r="A598" s="23"/>
      <c r="B598" s="28" t="s">
        <v>34</v>
      </c>
      <c r="C598" s="28">
        <v>1128299</v>
      </c>
      <c r="D598" s="29">
        <v>44259</v>
      </c>
      <c r="E598" s="28" t="s">
        <v>35</v>
      </c>
      <c r="F598" s="28" t="s">
        <v>49</v>
      </c>
      <c r="G598" s="28" t="s">
        <v>50</v>
      </c>
      <c r="H598" s="28" t="s">
        <v>28</v>
      </c>
      <c r="I598" s="30">
        <v>0.6</v>
      </c>
      <c r="J598" s="31">
        <v>1500</v>
      </c>
      <c r="K598" s="32">
        <f t="shared" si="4"/>
        <v>900</v>
      </c>
      <c r="L598" s="32">
        <f t="shared" si="5"/>
        <v>450</v>
      </c>
      <c r="M598" s="33">
        <v>0.5</v>
      </c>
      <c r="O598" s="38"/>
      <c r="P598" s="36"/>
      <c r="Q598" s="34"/>
      <c r="R598" s="35"/>
    </row>
    <row r="599" spans="1:18" ht="15.75" customHeight="1" x14ac:dyDescent="0.3">
      <c r="A599" s="23"/>
      <c r="B599" s="28" t="s">
        <v>34</v>
      </c>
      <c r="C599" s="28">
        <v>1128299</v>
      </c>
      <c r="D599" s="29">
        <v>44259</v>
      </c>
      <c r="E599" s="28" t="s">
        <v>35</v>
      </c>
      <c r="F599" s="28" t="s">
        <v>49</v>
      </c>
      <c r="G599" s="28" t="s">
        <v>50</v>
      </c>
      <c r="H599" s="28" t="s">
        <v>29</v>
      </c>
      <c r="I599" s="30">
        <v>0.54999999999999993</v>
      </c>
      <c r="J599" s="31">
        <v>3500</v>
      </c>
      <c r="K599" s="32">
        <f t="shared" si="4"/>
        <v>1924.9999999999998</v>
      </c>
      <c r="L599" s="32">
        <f t="shared" si="5"/>
        <v>288.75</v>
      </c>
      <c r="M599" s="33">
        <v>0.15000000000000002</v>
      </c>
      <c r="O599" s="38"/>
      <c r="P599" s="36"/>
      <c r="Q599" s="34"/>
      <c r="R599" s="35"/>
    </row>
    <row r="600" spans="1:18" ht="15.75" customHeight="1" x14ac:dyDescent="0.3">
      <c r="A600" s="23"/>
      <c r="B600" s="28" t="s">
        <v>34</v>
      </c>
      <c r="C600" s="28">
        <v>1128299</v>
      </c>
      <c r="D600" s="29">
        <v>44291</v>
      </c>
      <c r="E600" s="28" t="s">
        <v>35</v>
      </c>
      <c r="F600" s="28" t="s">
        <v>49</v>
      </c>
      <c r="G600" s="28" t="s">
        <v>50</v>
      </c>
      <c r="H600" s="28" t="s">
        <v>24</v>
      </c>
      <c r="I600" s="30">
        <v>0.6</v>
      </c>
      <c r="J600" s="31">
        <v>5250</v>
      </c>
      <c r="K600" s="32">
        <f t="shared" si="4"/>
        <v>3150</v>
      </c>
      <c r="L600" s="32">
        <f t="shared" si="5"/>
        <v>1102.5</v>
      </c>
      <c r="M600" s="33">
        <v>0.35000000000000003</v>
      </c>
      <c r="O600" s="38"/>
      <c r="P600" s="36"/>
      <c r="Q600" s="34"/>
      <c r="R600" s="35"/>
    </row>
    <row r="601" spans="1:18" ht="15.75" customHeight="1" x14ac:dyDescent="0.3">
      <c r="A601" s="23"/>
      <c r="B601" s="28" t="s">
        <v>34</v>
      </c>
      <c r="C601" s="28">
        <v>1128299</v>
      </c>
      <c r="D601" s="29">
        <v>44291</v>
      </c>
      <c r="E601" s="28" t="s">
        <v>35</v>
      </c>
      <c r="F601" s="28" t="s">
        <v>49</v>
      </c>
      <c r="G601" s="28" t="s">
        <v>50</v>
      </c>
      <c r="H601" s="28" t="s">
        <v>25</v>
      </c>
      <c r="I601" s="30">
        <v>0.65</v>
      </c>
      <c r="J601" s="31">
        <v>3250</v>
      </c>
      <c r="K601" s="32">
        <f t="shared" si="4"/>
        <v>2112.5</v>
      </c>
      <c r="L601" s="32">
        <f t="shared" si="5"/>
        <v>422.5</v>
      </c>
      <c r="M601" s="33">
        <v>0.2</v>
      </c>
      <c r="O601" s="38"/>
      <c r="P601" s="36"/>
      <c r="Q601" s="34"/>
      <c r="R601" s="35"/>
    </row>
    <row r="602" spans="1:18" ht="15.75" customHeight="1" x14ac:dyDescent="0.3">
      <c r="A602" s="23"/>
      <c r="B602" s="28" t="s">
        <v>34</v>
      </c>
      <c r="C602" s="28">
        <v>1128299</v>
      </c>
      <c r="D602" s="29">
        <v>44291</v>
      </c>
      <c r="E602" s="28" t="s">
        <v>35</v>
      </c>
      <c r="F602" s="28" t="s">
        <v>49</v>
      </c>
      <c r="G602" s="28" t="s">
        <v>50</v>
      </c>
      <c r="H602" s="28" t="s">
        <v>26</v>
      </c>
      <c r="I602" s="30">
        <v>0.65</v>
      </c>
      <c r="J602" s="31">
        <v>3750</v>
      </c>
      <c r="K602" s="32">
        <f t="shared" si="4"/>
        <v>2437.5</v>
      </c>
      <c r="L602" s="32">
        <f t="shared" si="5"/>
        <v>853.12500000000011</v>
      </c>
      <c r="M602" s="33">
        <v>0.35000000000000003</v>
      </c>
      <c r="O602" s="38"/>
      <c r="P602" s="36"/>
      <c r="Q602" s="34"/>
      <c r="R602" s="35"/>
    </row>
    <row r="603" spans="1:18" ht="15.75" customHeight="1" x14ac:dyDescent="0.3">
      <c r="A603" s="23"/>
      <c r="B603" s="28" t="s">
        <v>34</v>
      </c>
      <c r="C603" s="28">
        <v>1128299</v>
      </c>
      <c r="D603" s="29">
        <v>44291</v>
      </c>
      <c r="E603" s="28" t="s">
        <v>35</v>
      </c>
      <c r="F603" s="28" t="s">
        <v>49</v>
      </c>
      <c r="G603" s="28" t="s">
        <v>50</v>
      </c>
      <c r="H603" s="28" t="s">
        <v>27</v>
      </c>
      <c r="I603" s="30">
        <v>0.6</v>
      </c>
      <c r="J603" s="31">
        <v>2750</v>
      </c>
      <c r="K603" s="32">
        <f t="shared" si="4"/>
        <v>1650</v>
      </c>
      <c r="L603" s="32">
        <f t="shared" si="5"/>
        <v>495</v>
      </c>
      <c r="M603" s="33">
        <v>0.3</v>
      </c>
      <c r="O603" s="38"/>
      <c r="P603" s="36"/>
      <c r="Q603" s="34"/>
      <c r="R603" s="35"/>
    </row>
    <row r="604" spans="1:18" ht="15.75" customHeight="1" x14ac:dyDescent="0.3">
      <c r="A604" s="23"/>
      <c r="B604" s="28" t="s">
        <v>34</v>
      </c>
      <c r="C604" s="28">
        <v>1128299</v>
      </c>
      <c r="D604" s="29">
        <v>44291</v>
      </c>
      <c r="E604" s="28" t="s">
        <v>35</v>
      </c>
      <c r="F604" s="28" t="s">
        <v>49</v>
      </c>
      <c r="G604" s="28" t="s">
        <v>50</v>
      </c>
      <c r="H604" s="28" t="s">
        <v>28</v>
      </c>
      <c r="I604" s="30">
        <v>0.65</v>
      </c>
      <c r="J604" s="31">
        <v>1750</v>
      </c>
      <c r="K604" s="32">
        <f t="shared" si="4"/>
        <v>1137.5</v>
      </c>
      <c r="L604" s="32">
        <f t="shared" si="5"/>
        <v>568.75</v>
      </c>
      <c r="M604" s="33">
        <v>0.5</v>
      </c>
      <c r="O604" s="38"/>
      <c r="P604" s="36"/>
      <c r="Q604" s="34"/>
      <c r="R604" s="35"/>
    </row>
    <row r="605" spans="1:18" ht="15.75" customHeight="1" x14ac:dyDescent="0.3">
      <c r="A605" s="23"/>
      <c r="B605" s="28" t="s">
        <v>34</v>
      </c>
      <c r="C605" s="28">
        <v>1128299</v>
      </c>
      <c r="D605" s="29">
        <v>44291</v>
      </c>
      <c r="E605" s="28" t="s">
        <v>35</v>
      </c>
      <c r="F605" s="28" t="s">
        <v>49</v>
      </c>
      <c r="G605" s="28" t="s">
        <v>50</v>
      </c>
      <c r="H605" s="28" t="s">
        <v>29</v>
      </c>
      <c r="I605" s="30">
        <v>0.8</v>
      </c>
      <c r="J605" s="31">
        <v>3250</v>
      </c>
      <c r="K605" s="32">
        <f t="shared" si="4"/>
        <v>2600</v>
      </c>
      <c r="L605" s="32">
        <f t="shared" si="5"/>
        <v>390.00000000000006</v>
      </c>
      <c r="M605" s="33">
        <v>0.15000000000000002</v>
      </c>
      <c r="O605" s="38"/>
      <c r="P605" s="36"/>
      <c r="Q605" s="34"/>
      <c r="R605" s="35"/>
    </row>
    <row r="606" spans="1:18" ht="15.75" customHeight="1" x14ac:dyDescent="0.3">
      <c r="A606" s="23"/>
      <c r="B606" s="28" t="s">
        <v>34</v>
      </c>
      <c r="C606" s="28">
        <v>1128299</v>
      </c>
      <c r="D606" s="29">
        <v>44322</v>
      </c>
      <c r="E606" s="28" t="s">
        <v>35</v>
      </c>
      <c r="F606" s="28" t="s">
        <v>49</v>
      </c>
      <c r="G606" s="28" t="s">
        <v>50</v>
      </c>
      <c r="H606" s="28" t="s">
        <v>24</v>
      </c>
      <c r="I606" s="30">
        <v>0.6</v>
      </c>
      <c r="J606" s="31">
        <v>5250</v>
      </c>
      <c r="K606" s="32">
        <f t="shared" si="4"/>
        <v>3150</v>
      </c>
      <c r="L606" s="32">
        <f t="shared" si="5"/>
        <v>1575</v>
      </c>
      <c r="M606" s="33">
        <v>0.5</v>
      </c>
      <c r="O606" s="38"/>
      <c r="P606" s="36"/>
      <c r="Q606" s="34"/>
      <c r="R606" s="35"/>
    </row>
    <row r="607" spans="1:18" ht="15.75" customHeight="1" x14ac:dyDescent="0.3">
      <c r="A607" s="23"/>
      <c r="B607" s="28" t="s">
        <v>34</v>
      </c>
      <c r="C607" s="28">
        <v>1128299</v>
      </c>
      <c r="D607" s="29">
        <v>44322</v>
      </c>
      <c r="E607" s="28" t="s">
        <v>35</v>
      </c>
      <c r="F607" s="28" t="s">
        <v>49</v>
      </c>
      <c r="G607" s="28" t="s">
        <v>50</v>
      </c>
      <c r="H607" s="28" t="s">
        <v>25</v>
      </c>
      <c r="I607" s="30">
        <v>0.65</v>
      </c>
      <c r="J607" s="31">
        <v>3750</v>
      </c>
      <c r="K607" s="32">
        <f t="shared" si="4"/>
        <v>2437.5</v>
      </c>
      <c r="L607" s="32">
        <f t="shared" si="5"/>
        <v>853.125</v>
      </c>
      <c r="M607" s="33">
        <v>0.35</v>
      </c>
      <c r="O607" s="38"/>
      <c r="P607" s="36"/>
      <c r="Q607" s="34"/>
      <c r="R607" s="35"/>
    </row>
    <row r="608" spans="1:18" ht="15.75" customHeight="1" x14ac:dyDescent="0.3">
      <c r="A608" s="23"/>
      <c r="B608" s="28" t="s">
        <v>34</v>
      </c>
      <c r="C608" s="28">
        <v>1128299</v>
      </c>
      <c r="D608" s="29">
        <v>44322</v>
      </c>
      <c r="E608" s="28" t="s">
        <v>35</v>
      </c>
      <c r="F608" s="28" t="s">
        <v>49</v>
      </c>
      <c r="G608" s="28" t="s">
        <v>50</v>
      </c>
      <c r="H608" s="28" t="s">
        <v>26</v>
      </c>
      <c r="I608" s="30">
        <v>0.65</v>
      </c>
      <c r="J608" s="31">
        <v>3750</v>
      </c>
      <c r="K608" s="32">
        <f t="shared" si="4"/>
        <v>2437.5</v>
      </c>
      <c r="L608" s="32">
        <f t="shared" si="5"/>
        <v>1218.75</v>
      </c>
      <c r="M608" s="33">
        <v>0.5</v>
      </c>
      <c r="O608" s="38"/>
      <c r="P608" s="36"/>
      <c r="Q608" s="34"/>
      <c r="R608" s="35"/>
    </row>
    <row r="609" spans="1:18" ht="15.75" customHeight="1" x14ac:dyDescent="0.3">
      <c r="A609" s="23"/>
      <c r="B609" s="28" t="s">
        <v>34</v>
      </c>
      <c r="C609" s="28">
        <v>1128299</v>
      </c>
      <c r="D609" s="29">
        <v>44322</v>
      </c>
      <c r="E609" s="28" t="s">
        <v>35</v>
      </c>
      <c r="F609" s="28" t="s">
        <v>49</v>
      </c>
      <c r="G609" s="28" t="s">
        <v>50</v>
      </c>
      <c r="H609" s="28" t="s">
        <v>27</v>
      </c>
      <c r="I609" s="30">
        <v>0.6</v>
      </c>
      <c r="J609" s="31">
        <v>2750</v>
      </c>
      <c r="K609" s="32">
        <f t="shared" si="4"/>
        <v>1650</v>
      </c>
      <c r="L609" s="32">
        <f t="shared" si="5"/>
        <v>742.49999999999989</v>
      </c>
      <c r="M609" s="33">
        <v>0.44999999999999996</v>
      </c>
      <c r="O609" s="38"/>
      <c r="P609" s="36"/>
      <c r="Q609" s="34"/>
      <c r="R609" s="35"/>
    </row>
    <row r="610" spans="1:18" ht="15.75" customHeight="1" x14ac:dyDescent="0.3">
      <c r="A610" s="23"/>
      <c r="B610" s="28" t="s">
        <v>34</v>
      </c>
      <c r="C610" s="28">
        <v>1128299</v>
      </c>
      <c r="D610" s="29">
        <v>44322</v>
      </c>
      <c r="E610" s="28" t="s">
        <v>35</v>
      </c>
      <c r="F610" s="28" t="s">
        <v>49</v>
      </c>
      <c r="G610" s="28" t="s">
        <v>50</v>
      </c>
      <c r="H610" s="28" t="s">
        <v>28</v>
      </c>
      <c r="I610" s="30">
        <v>0.65</v>
      </c>
      <c r="J610" s="31">
        <v>1750</v>
      </c>
      <c r="K610" s="32">
        <f t="shared" si="4"/>
        <v>1137.5</v>
      </c>
      <c r="L610" s="32">
        <f t="shared" si="5"/>
        <v>739.37500000000011</v>
      </c>
      <c r="M610" s="33">
        <v>0.65000000000000013</v>
      </c>
      <c r="O610" s="38"/>
      <c r="P610" s="36"/>
      <c r="Q610" s="34"/>
      <c r="R610" s="35"/>
    </row>
    <row r="611" spans="1:18" ht="15.75" customHeight="1" x14ac:dyDescent="0.3">
      <c r="A611" s="23"/>
      <c r="B611" s="28" t="s">
        <v>34</v>
      </c>
      <c r="C611" s="28">
        <v>1128299</v>
      </c>
      <c r="D611" s="29">
        <v>44322</v>
      </c>
      <c r="E611" s="28" t="s">
        <v>35</v>
      </c>
      <c r="F611" s="28" t="s">
        <v>49</v>
      </c>
      <c r="G611" s="28" t="s">
        <v>50</v>
      </c>
      <c r="H611" s="28" t="s">
        <v>29</v>
      </c>
      <c r="I611" s="30">
        <v>0.8</v>
      </c>
      <c r="J611" s="31">
        <v>4750</v>
      </c>
      <c r="K611" s="32">
        <f t="shared" si="4"/>
        <v>3800</v>
      </c>
      <c r="L611" s="32">
        <f t="shared" si="5"/>
        <v>1140</v>
      </c>
      <c r="M611" s="33">
        <v>0.3</v>
      </c>
      <c r="O611" s="38"/>
      <c r="P611" s="36"/>
      <c r="Q611" s="34"/>
      <c r="R611" s="35"/>
    </row>
    <row r="612" spans="1:18" ht="15.75" customHeight="1" x14ac:dyDescent="0.3">
      <c r="A612" s="23"/>
      <c r="B612" s="28" t="s">
        <v>34</v>
      </c>
      <c r="C612" s="28">
        <v>1128299</v>
      </c>
      <c r="D612" s="29">
        <v>44352</v>
      </c>
      <c r="E612" s="28" t="s">
        <v>35</v>
      </c>
      <c r="F612" s="28" t="s">
        <v>49</v>
      </c>
      <c r="G612" s="28" t="s">
        <v>50</v>
      </c>
      <c r="H612" s="28" t="s">
        <v>24</v>
      </c>
      <c r="I612" s="30">
        <v>0.6</v>
      </c>
      <c r="J612" s="31">
        <v>7250</v>
      </c>
      <c r="K612" s="32">
        <f t="shared" si="4"/>
        <v>4350</v>
      </c>
      <c r="L612" s="32">
        <f t="shared" si="5"/>
        <v>2175</v>
      </c>
      <c r="M612" s="33">
        <v>0.5</v>
      </c>
      <c r="O612" s="38"/>
      <c r="P612" s="36"/>
      <c r="Q612" s="34"/>
      <c r="R612" s="35"/>
    </row>
    <row r="613" spans="1:18" ht="15.75" customHeight="1" x14ac:dyDescent="0.3">
      <c r="A613" s="23"/>
      <c r="B613" s="28" t="s">
        <v>34</v>
      </c>
      <c r="C613" s="28">
        <v>1128299</v>
      </c>
      <c r="D613" s="29">
        <v>44352</v>
      </c>
      <c r="E613" s="28" t="s">
        <v>35</v>
      </c>
      <c r="F613" s="28" t="s">
        <v>49</v>
      </c>
      <c r="G613" s="28" t="s">
        <v>50</v>
      </c>
      <c r="H613" s="28" t="s">
        <v>25</v>
      </c>
      <c r="I613" s="30">
        <v>0.65</v>
      </c>
      <c r="J613" s="31">
        <v>5750</v>
      </c>
      <c r="K613" s="32">
        <f t="shared" si="4"/>
        <v>3737.5</v>
      </c>
      <c r="L613" s="32">
        <f t="shared" si="5"/>
        <v>1308.125</v>
      </c>
      <c r="M613" s="33">
        <v>0.35</v>
      </c>
      <c r="O613" s="38"/>
      <c r="P613" s="36"/>
      <c r="Q613" s="34"/>
      <c r="R613" s="35"/>
    </row>
    <row r="614" spans="1:18" ht="15.75" customHeight="1" x14ac:dyDescent="0.3">
      <c r="A614" s="23"/>
      <c r="B614" s="28" t="s">
        <v>34</v>
      </c>
      <c r="C614" s="28">
        <v>1128299</v>
      </c>
      <c r="D614" s="29">
        <v>44352</v>
      </c>
      <c r="E614" s="28" t="s">
        <v>35</v>
      </c>
      <c r="F614" s="28" t="s">
        <v>49</v>
      </c>
      <c r="G614" s="28" t="s">
        <v>50</v>
      </c>
      <c r="H614" s="28" t="s">
        <v>26</v>
      </c>
      <c r="I614" s="30">
        <v>0.65</v>
      </c>
      <c r="J614" s="31">
        <v>5750</v>
      </c>
      <c r="K614" s="32">
        <f t="shared" si="4"/>
        <v>3737.5</v>
      </c>
      <c r="L614" s="32">
        <f t="shared" si="5"/>
        <v>1868.75</v>
      </c>
      <c r="M614" s="33">
        <v>0.5</v>
      </c>
      <c r="O614" s="38"/>
      <c r="P614" s="36"/>
      <c r="Q614" s="34"/>
      <c r="R614" s="35"/>
    </row>
    <row r="615" spans="1:18" ht="15.75" customHeight="1" x14ac:dyDescent="0.3">
      <c r="A615" s="23"/>
      <c r="B615" s="28" t="s">
        <v>34</v>
      </c>
      <c r="C615" s="28">
        <v>1128299</v>
      </c>
      <c r="D615" s="29">
        <v>44352</v>
      </c>
      <c r="E615" s="28" t="s">
        <v>35</v>
      </c>
      <c r="F615" s="28" t="s">
        <v>49</v>
      </c>
      <c r="G615" s="28" t="s">
        <v>50</v>
      </c>
      <c r="H615" s="28" t="s">
        <v>27</v>
      </c>
      <c r="I615" s="30">
        <v>0.65</v>
      </c>
      <c r="J615" s="31">
        <v>4500</v>
      </c>
      <c r="K615" s="32">
        <f t="shared" si="4"/>
        <v>2925</v>
      </c>
      <c r="L615" s="32">
        <f t="shared" si="5"/>
        <v>1316.2499999999998</v>
      </c>
      <c r="M615" s="33">
        <v>0.44999999999999996</v>
      </c>
      <c r="O615" s="38"/>
      <c r="P615" s="36"/>
      <c r="Q615" s="34"/>
      <c r="R615" s="35"/>
    </row>
    <row r="616" spans="1:18" ht="15.75" customHeight="1" x14ac:dyDescent="0.3">
      <c r="A616" s="23"/>
      <c r="B616" s="28" t="s">
        <v>34</v>
      </c>
      <c r="C616" s="28">
        <v>1128299</v>
      </c>
      <c r="D616" s="29">
        <v>44352</v>
      </c>
      <c r="E616" s="28" t="s">
        <v>35</v>
      </c>
      <c r="F616" s="28" t="s">
        <v>49</v>
      </c>
      <c r="G616" s="28" t="s">
        <v>50</v>
      </c>
      <c r="H616" s="28" t="s">
        <v>28</v>
      </c>
      <c r="I616" s="30">
        <v>0.70000000000000007</v>
      </c>
      <c r="J616" s="31">
        <v>3250</v>
      </c>
      <c r="K616" s="32">
        <f t="shared" si="4"/>
        <v>2275</v>
      </c>
      <c r="L616" s="32">
        <f t="shared" si="5"/>
        <v>1478.7500000000002</v>
      </c>
      <c r="M616" s="33">
        <v>0.65000000000000013</v>
      </c>
      <c r="O616" s="38"/>
      <c r="P616" s="36"/>
      <c r="Q616" s="34"/>
      <c r="R616" s="35"/>
    </row>
    <row r="617" spans="1:18" ht="15.75" customHeight="1" x14ac:dyDescent="0.3">
      <c r="A617" s="23"/>
      <c r="B617" s="28" t="s">
        <v>34</v>
      </c>
      <c r="C617" s="28">
        <v>1128299</v>
      </c>
      <c r="D617" s="29">
        <v>44352</v>
      </c>
      <c r="E617" s="28" t="s">
        <v>35</v>
      </c>
      <c r="F617" s="28" t="s">
        <v>49</v>
      </c>
      <c r="G617" s="28" t="s">
        <v>50</v>
      </c>
      <c r="H617" s="28" t="s">
        <v>29</v>
      </c>
      <c r="I617" s="30">
        <v>0.85000000000000009</v>
      </c>
      <c r="J617" s="31">
        <v>6250</v>
      </c>
      <c r="K617" s="32">
        <f t="shared" si="4"/>
        <v>5312.5000000000009</v>
      </c>
      <c r="L617" s="32">
        <f t="shared" si="5"/>
        <v>1593.7500000000002</v>
      </c>
      <c r="M617" s="33">
        <v>0.3</v>
      </c>
      <c r="O617" s="38"/>
      <c r="P617" s="36"/>
      <c r="Q617" s="34"/>
      <c r="R617" s="35"/>
    </row>
    <row r="618" spans="1:18" ht="15.75" customHeight="1" x14ac:dyDescent="0.3">
      <c r="A618" s="23"/>
      <c r="B618" s="28" t="s">
        <v>34</v>
      </c>
      <c r="C618" s="28">
        <v>1128299</v>
      </c>
      <c r="D618" s="29">
        <v>44381</v>
      </c>
      <c r="E618" s="28" t="s">
        <v>35</v>
      </c>
      <c r="F618" s="28" t="s">
        <v>49</v>
      </c>
      <c r="G618" s="28" t="s">
        <v>50</v>
      </c>
      <c r="H618" s="28" t="s">
        <v>24</v>
      </c>
      <c r="I618" s="30">
        <v>0.65</v>
      </c>
      <c r="J618" s="31">
        <v>7750</v>
      </c>
      <c r="K618" s="32">
        <f t="shared" si="4"/>
        <v>5037.5</v>
      </c>
      <c r="L618" s="32">
        <f t="shared" si="5"/>
        <v>2266.875</v>
      </c>
      <c r="M618" s="33">
        <v>0.45</v>
      </c>
      <c r="O618" s="38"/>
      <c r="P618" s="36"/>
      <c r="Q618" s="34"/>
      <c r="R618" s="35"/>
    </row>
    <row r="619" spans="1:18" ht="15.75" customHeight="1" x14ac:dyDescent="0.3">
      <c r="A619" s="23"/>
      <c r="B619" s="28" t="s">
        <v>34</v>
      </c>
      <c r="C619" s="28">
        <v>1128299</v>
      </c>
      <c r="D619" s="29">
        <v>44381</v>
      </c>
      <c r="E619" s="28" t="s">
        <v>35</v>
      </c>
      <c r="F619" s="28" t="s">
        <v>49</v>
      </c>
      <c r="G619" s="28" t="s">
        <v>50</v>
      </c>
      <c r="H619" s="28" t="s">
        <v>25</v>
      </c>
      <c r="I619" s="30">
        <v>0.70000000000000007</v>
      </c>
      <c r="J619" s="31">
        <v>6250</v>
      </c>
      <c r="K619" s="32">
        <f t="shared" si="4"/>
        <v>4375</v>
      </c>
      <c r="L619" s="32">
        <f t="shared" si="5"/>
        <v>1312.5</v>
      </c>
      <c r="M619" s="33">
        <v>0.3</v>
      </c>
      <c r="O619" s="38"/>
      <c r="P619" s="36"/>
      <c r="Q619" s="34"/>
      <c r="R619" s="35"/>
    </row>
    <row r="620" spans="1:18" ht="15.75" customHeight="1" x14ac:dyDescent="0.3">
      <c r="A620" s="23"/>
      <c r="B620" s="28" t="s">
        <v>34</v>
      </c>
      <c r="C620" s="28">
        <v>1128299</v>
      </c>
      <c r="D620" s="29">
        <v>44381</v>
      </c>
      <c r="E620" s="28" t="s">
        <v>35</v>
      </c>
      <c r="F620" s="28" t="s">
        <v>49</v>
      </c>
      <c r="G620" s="28" t="s">
        <v>50</v>
      </c>
      <c r="H620" s="28" t="s">
        <v>26</v>
      </c>
      <c r="I620" s="30">
        <v>0.70000000000000007</v>
      </c>
      <c r="J620" s="31">
        <v>5750</v>
      </c>
      <c r="K620" s="32">
        <f t="shared" si="4"/>
        <v>4025.0000000000005</v>
      </c>
      <c r="L620" s="32">
        <f t="shared" si="5"/>
        <v>1811.2500000000002</v>
      </c>
      <c r="M620" s="33">
        <v>0.45</v>
      </c>
      <c r="O620" s="38"/>
      <c r="P620" s="36"/>
      <c r="Q620" s="34"/>
      <c r="R620" s="35"/>
    </row>
    <row r="621" spans="1:18" ht="15.75" customHeight="1" x14ac:dyDescent="0.3">
      <c r="A621" s="23"/>
      <c r="B621" s="28" t="s">
        <v>34</v>
      </c>
      <c r="C621" s="28">
        <v>1128299</v>
      </c>
      <c r="D621" s="29">
        <v>44381</v>
      </c>
      <c r="E621" s="28" t="s">
        <v>35</v>
      </c>
      <c r="F621" s="28" t="s">
        <v>49</v>
      </c>
      <c r="G621" s="28" t="s">
        <v>50</v>
      </c>
      <c r="H621" s="28" t="s">
        <v>27</v>
      </c>
      <c r="I621" s="30">
        <v>0.65</v>
      </c>
      <c r="J621" s="31">
        <v>4750</v>
      </c>
      <c r="K621" s="32">
        <f t="shared" si="4"/>
        <v>3087.5</v>
      </c>
      <c r="L621" s="32">
        <f t="shared" si="5"/>
        <v>1235</v>
      </c>
      <c r="M621" s="33">
        <v>0.39999999999999997</v>
      </c>
      <c r="O621" s="38"/>
      <c r="P621" s="36"/>
      <c r="Q621" s="34"/>
      <c r="R621" s="35"/>
    </row>
    <row r="622" spans="1:18" ht="15.75" customHeight="1" x14ac:dyDescent="0.3">
      <c r="A622" s="23"/>
      <c r="B622" s="28" t="s">
        <v>34</v>
      </c>
      <c r="C622" s="28">
        <v>1128299</v>
      </c>
      <c r="D622" s="29">
        <v>44381</v>
      </c>
      <c r="E622" s="28" t="s">
        <v>35</v>
      </c>
      <c r="F622" s="28" t="s">
        <v>49</v>
      </c>
      <c r="G622" s="28" t="s">
        <v>50</v>
      </c>
      <c r="H622" s="28" t="s">
        <v>28</v>
      </c>
      <c r="I622" s="30">
        <v>0.70000000000000007</v>
      </c>
      <c r="J622" s="31">
        <v>5250</v>
      </c>
      <c r="K622" s="32">
        <f t="shared" si="4"/>
        <v>3675.0000000000005</v>
      </c>
      <c r="L622" s="32">
        <f t="shared" si="5"/>
        <v>2205.0000000000005</v>
      </c>
      <c r="M622" s="33">
        <v>0.60000000000000009</v>
      </c>
      <c r="O622" s="38"/>
      <c r="P622" s="36"/>
      <c r="Q622" s="34"/>
      <c r="R622" s="35"/>
    </row>
    <row r="623" spans="1:18" ht="15.75" customHeight="1" x14ac:dyDescent="0.3">
      <c r="A623" s="23"/>
      <c r="B623" s="28" t="s">
        <v>34</v>
      </c>
      <c r="C623" s="28">
        <v>1128299</v>
      </c>
      <c r="D623" s="29">
        <v>44381</v>
      </c>
      <c r="E623" s="28" t="s">
        <v>35</v>
      </c>
      <c r="F623" s="28" t="s">
        <v>49</v>
      </c>
      <c r="G623" s="28" t="s">
        <v>50</v>
      </c>
      <c r="H623" s="28" t="s">
        <v>29</v>
      </c>
      <c r="I623" s="30">
        <v>0.85000000000000009</v>
      </c>
      <c r="J623" s="31">
        <v>5250</v>
      </c>
      <c r="K623" s="32">
        <f t="shared" si="4"/>
        <v>4462.5000000000009</v>
      </c>
      <c r="L623" s="32">
        <f t="shared" si="5"/>
        <v>1115.6250000000002</v>
      </c>
      <c r="M623" s="33">
        <v>0.25</v>
      </c>
      <c r="O623" s="38"/>
      <c r="P623" s="36"/>
      <c r="Q623" s="34"/>
      <c r="R623" s="35"/>
    </row>
    <row r="624" spans="1:18" ht="15.75" customHeight="1" x14ac:dyDescent="0.3">
      <c r="A624" s="23"/>
      <c r="B624" s="28" t="s">
        <v>34</v>
      </c>
      <c r="C624" s="28">
        <v>1128299</v>
      </c>
      <c r="D624" s="29">
        <v>44413</v>
      </c>
      <c r="E624" s="28" t="s">
        <v>35</v>
      </c>
      <c r="F624" s="28" t="s">
        <v>49</v>
      </c>
      <c r="G624" s="28" t="s">
        <v>50</v>
      </c>
      <c r="H624" s="28" t="s">
        <v>24</v>
      </c>
      <c r="I624" s="30">
        <v>0.70000000000000007</v>
      </c>
      <c r="J624" s="31">
        <v>7250</v>
      </c>
      <c r="K624" s="32">
        <f t="shared" si="4"/>
        <v>5075.0000000000009</v>
      </c>
      <c r="L624" s="32">
        <f t="shared" si="5"/>
        <v>2283.7500000000005</v>
      </c>
      <c r="M624" s="33">
        <v>0.45</v>
      </c>
      <c r="O624" s="38"/>
      <c r="P624" s="36"/>
      <c r="Q624" s="34"/>
      <c r="R624" s="35"/>
    </row>
    <row r="625" spans="1:18" ht="15.75" customHeight="1" x14ac:dyDescent="0.3">
      <c r="A625" s="23"/>
      <c r="B625" s="28" t="s">
        <v>34</v>
      </c>
      <c r="C625" s="28">
        <v>1128299</v>
      </c>
      <c r="D625" s="29">
        <v>44413</v>
      </c>
      <c r="E625" s="28" t="s">
        <v>35</v>
      </c>
      <c r="F625" s="28" t="s">
        <v>49</v>
      </c>
      <c r="G625" s="28" t="s">
        <v>50</v>
      </c>
      <c r="H625" s="28" t="s">
        <v>25</v>
      </c>
      <c r="I625" s="30">
        <v>0.75000000000000011</v>
      </c>
      <c r="J625" s="31">
        <v>6750</v>
      </c>
      <c r="K625" s="32">
        <f t="shared" si="4"/>
        <v>5062.5000000000009</v>
      </c>
      <c r="L625" s="32">
        <f t="shared" si="5"/>
        <v>1518.7500000000002</v>
      </c>
      <c r="M625" s="33">
        <v>0.3</v>
      </c>
      <c r="O625" s="38"/>
      <c r="P625" s="36"/>
      <c r="Q625" s="34"/>
      <c r="R625" s="35"/>
    </row>
    <row r="626" spans="1:18" ht="15.75" customHeight="1" x14ac:dyDescent="0.3">
      <c r="A626" s="23"/>
      <c r="B626" s="28" t="s">
        <v>34</v>
      </c>
      <c r="C626" s="28">
        <v>1128299</v>
      </c>
      <c r="D626" s="29">
        <v>44413</v>
      </c>
      <c r="E626" s="28" t="s">
        <v>35</v>
      </c>
      <c r="F626" s="28" t="s">
        <v>49</v>
      </c>
      <c r="G626" s="28" t="s">
        <v>50</v>
      </c>
      <c r="H626" s="28" t="s">
        <v>26</v>
      </c>
      <c r="I626" s="30">
        <v>0.70000000000000007</v>
      </c>
      <c r="J626" s="31">
        <v>5500</v>
      </c>
      <c r="K626" s="32">
        <f t="shared" si="4"/>
        <v>3850.0000000000005</v>
      </c>
      <c r="L626" s="32">
        <f t="shared" si="5"/>
        <v>1732.5000000000002</v>
      </c>
      <c r="M626" s="33">
        <v>0.45</v>
      </c>
      <c r="O626" s="38"/>
      <c r="P626" s="36"/>
      <c r="Q626" s="34"/>
      <c r="R626" s="35"/>
    </row>
    <row r="627" spans="1:18" ht="15.75" customHeight="1" x14ac:dyDescent="0.3">
      <c r="A627" s="23"/>
      <c r="B627" s="28" t="s">
        <v>34</v>
      </c>
      <c r="C627" s="28">
        <v>1128299</v>
      </c>
      <c r="D627" s="29">
        <v>44413</v>
      </c>
      <c r="E627" s="28" t="s">
        <v>35</v>
      </c>
      <c r="F627" s="28" t="s">
        <v>49</v>
      </c>
      <c r="G627" s="28" t="s">
        <v>50</v>
      </c>
      <c r="H627" s="28" t="s">
        <v>27</v>
      </c>
      <c r="I627" s="30">
        <v>0.70000000000000007</v>
      </c>
      <c r="J627" s="31">
        <v>5000</v>
      </c>
      <c r="K627" s="32">
        <f t="shared" si="4"/>
        <v>3500.0000000000005</v>
      </c>
      <c r="L627" s="32">
        <f t="shared" si="5"/>
        <v>1400</v>
      </c>
      <c r="M627" s="33">
        <v>0.39999999999999997</v>
      </c>
      <c r="O627" s="38"/>
      <c r="P627" s="36"/>
      <c r="Q627" s="34"/>
      <c r="R627" s="35"/>
    </row>
    <row r="628" spans="1:18" ht="15.75" customHeight="1" x14ac:dyDescent="0.3">
      <c r="A628" s="23"/>
      <c r="B628" s="28" t="s">
        <v>34</v>
      </c>
      <c r="C628" s="28">
        <v>1128299</v>
      </c>
      <c r="D628" s="29">
        <v>44413</v>
      </c>
      <c r="E628" s="28" t="s">
        <v>35</v>
      </c>
      <c r="F628" s="28" t="s">
        <v>49</v>
      </c>
      <c r="G628" s="28" t="s">
        <v>50</v>
      </c>
      <c r="H628" s="28" t="s">
        <v>28</v>
      </c>
      <c r="I628" s="30">
        <v>0.75</v>
      </c>
      <c r="J628" s="31">
        <v>5000</v>
      </c>
      <c r="K628" s="32">
        <f t="shared" si="4"/>
        <v>3750</v>
      </c>
      <c r="L628" s="32">
        <f t="shared" si="5"/>
        <v>2250.0000000000005</v>
      </c>
      <c r="M628" s="33">
        <v>0.60000000000000009</v>
      </c>
      <c r="O628" s="38"/>
      <c r="P628" s="36"/>
      <c r="Q628" s="34"/>
      <c r="R628" s="35"/>
    </row>
    <row r="629" spans="1:18" ht="15.75" customHeight="1" x14ac:dyDescent="0.3">
      <c r="A629" s="23"/>
      <c r="B629" s="28" t="s">
        <v>34</v>
      </c>
      <c r="C629" s="28">
        <v>1128299</v>
      </c>
      <c r="D629" s="29">
        <v>44413</v>
      </c>
      <c r="E629" s="28" t="s">
        <v>35</v>
      </c>
      <c r="F629" s="28" t="s">
        <v>49</v>
      </c>
      <c r="G629" s="28" t="s">
        <v>50</v>
      </c>
      <c r="H629" s="28" t="s">
        <v>29</v>
      </c>
      <c r="I629" s="30">
        <v>0.8</v>
      </c>
      <c r="J629" s="31">
        <v>4000</v>
      </c>
      <c r="K629" s="32">
        <f t="shared" si="4"/>
        <v>3200</v>
      </c>
      <c r="L629" s="32">
        <f t="shared" si="5"/>
        <v>800</v>
      </c>
      <c r="M629" s="33">
        <v>0.25</v>
      </c>
      <c r="O629" s="38"/>
      <c r="P629" s="36"/>
      <c r="Q629" s="34"/>
      <c r="R629" s="35"/>
    </row>
    <row r="630" spans="1:18" ht="15.75" customHeight="1" x14ac:dyDescent="0.3">
      <c r="A630" s="23"/>
      <c r="B630" s="28" t="s">
        <v>34</v>
      </c>
      <c r="C630" s="28">
        <v>1128299</v>
      </c>
      <c r="D630" s="29">
        <v>44445</v>
      </c>
      <c r="E630" s="28" t="s">
        <v>35</v>
      </c>
      <c r="F630" s="28" t="s">
        <v>49</v>
      </c>
      <c r="G630" s="28" t="s">
        <v>50</v>
      </c>
      <c r="H630" s="28" t="s">
        <v>24</v>
      </c>
      <c r="I630" s="30">
        <v>0.65000000000000013</v>
      </c>
      <c r="J630" s="31">
        <v>6000</v>
      </c>
      <c r="K630" s="32">
        <f t="shared" si="4"/>
        <v>3900.0000000000009</v>
      </c>
      <c r="L630" s="32">
        <f t="shared" si="5"/>
        <v>1560.0000000000005</v>
      </c>
      <c r="M630" s="33">
        <v>0.4</v>
      </c>
      <c r="O630" s="38"/>
      <c r="P630" s="36"/>
      <c r="Q630" s="34"/>
      <c r="R630" s="35"/>
    </row>
    <row r="631" spans="1:18" ht="15.75" customHeight="1" x14ac:dyDescent="0.3">
      <c r="A631" s="23"/>
      <c r="B631" s="28" t="s">
        <v>34</v>
      </c>
      <c r="C631" s="28">
        <v>1128299</v>
      </c>
      <c r="D631" s="29">
        <v>44445</v>
      </c>
      <c r="E631" s="28" t="s">
        <v>35</v>
      </c>
      <c r="F631" s="28" t="s">
        <v>49</v>
      </c>
      <c r="G631" s="28" t="s">
        <v>50</v>
      </c>
      <c r="H631" s="28" t="s">
        <v>25</v>
      </c>
      <c r="I631" s="30">
        <v>0.70000000000000018</v>
      </c>
      <c r="J631" s="31">
        <v>6000</v>
      </c>
      <c r="K631" s="32">
        <f t="shared" si="4"/>
        <v>4200.0000000000009</v>
      </c>
      <c r="L631" s="32">
        <f t="shared" si="5"/>
        <v>1050.0000000000002</v>
      </c>
      <c r="M631" s="33">
        <v>0.25</v>
      </c>
      <c r="O631" s="38"/>
      <c r="P631" s="36"/>
      <c r="Q631" s="34"/>
      <c r="R631" s="35"/>
    </row>
    <row r="632" spans="1:18" ht="15.75" customHeight="1" x14ac:dyDescent="0.3">
      <c r="A632" s="23"/>
      <c r="B632" s="28" t="s">
        <v>34</v>
      </c>
      <c r="C632" s="28">
        <v>1128299</v>
      </c>
      <c r="D632" s="29">
        <v>44445</v>
      </c>
      <c r="E632" s="28" t="s">
        <v>35</v>
      </c>
      <c r="F632" s="28" t="s">
        <v>49</v>
      </c>
      <c r="G632" s="28" t="s">
        <v>50</v>
      </c>
      <c r="H632" s="28" t="s">
        <v>26</v>
      </c>
      <c r="I632" s="30">
        <v>0.65000000000000013</v>
      </c>
      <c r="J632" s="31">
        <v>4500</v>
      </c>
      <c r="K632" s="32">
        <f t="shared" si="4"/>
        <v>2925.0000000000005</v>
      </c>
      <c r="L632" s="32">
        <f t="shared" si="5"/>
        <v>1170.0000000000002</v>
      </c>
      <c r="M632" s="33">
        <v>0.4</v>
      </c>
      <c r="O632" s="38"/>
      <c r="P632" s="36"/>
      <c r="Q632" s="34"/>
      <c r="R632" s="35"/>
    </row>
    <row r="633" spans="1:18" ht="15.75" customHeight="1" x14ac:dyDescent="0.3">
      <c r="A633" s="23"/>
      <c r="B633" s="28" t="s">
        <v>34</v>
      </c>
      <c r="C633" s="28">
        <v>1128299</v>
      </c>
      <c r="D633" s="29">
        <v>44445</v>
      </c>
      <c r="E633" s="28" t="s">
        <v>35</v>
      </c>
      <c r="F633" s="28" t="s">
        <v>49</v>
      </c>
      <c r="G633" s="28" t="s">
        <v>50</v>
      </c>
      <c r="H633" s="28" t="s">
        <v>27</v>
      </c>
      <c r="I633" s="30">
        <v>0.65000000000000013</v>
      </c>
      <c r="J633" s="31">
        <v>4000</v>
      </c>
      <c r="K633" s="32">
        <f t="shared" si="4"/>
        <v>2600.0000000000005</v>
      </c>
      <c r="L633" s="32">
        <f t="shared" si="5"/>
        <v>910.00000000000011</v>
      </c>
      <c r="M633" s="33">
        <v>0.35</v>
      </c>
      <c r="O633" s="38"/>
      <c r="P633" s="36"/>
      <c r="Q633" s="34"/>
      <c r="R633" s="35"/>
    </row>
    <row r="634" spans="1:18" ht="15.75" customHeight="1" x14ac:dyDescent="0.3">
      <c r="A634" s="23"/>
      <c r="B634" s="28" t="s">
        <v>34</v>
      </c>
      <c r="C634" s="28">
        <v>1128299</v>
      </c>
      <c r="D634" s="29">
        <v>44445</v>
      </c>
      <c r="E634" s="28" t="s">
        <v>35</v>
      </c>
      <c r="F634" s="28" t="s">
        <v>49</v>
      </c>
      <c r="G634" s="28" t="s">
        <v>50</v>
      </c>
      <c r="H634" s="28" t="s">
        <v>28</v>
      </c>
      <c r="I634" s="30">
        <v>0.75000000000000011</v>
      </c>
      <c r="J634" s="31">
        <v>4000</v>
      </c>
      <c r="K634" s="32">
        <f t="shared" si="4"/>
        <v>3000.0000000000005</v>
      </c>
      <c r="L634" s="32">
        <f t="shared" si="5"/>
        <v>1650.0000000000007</v>
      </c>
      <c r="M634" s="33">
        <v>0.55000000000000016</v>
      </c>
      <c r="O634" s="38"/>
      <c r="P634" s="36"/>
      <c r="Q634" s="34"/>
      <c r="R634" s="35"/>
    </row>
    <row r="635" spans="1:18" ht="15.75" customHeight="1" x14ac:dyDescent="0.3">
      <c r="A635" s="23"/>
      <c r="B635" s="28" t="s">
        <v>34</v>
      </c>
      <c r="C635" s="28">
        <v>1128299</v>
      </c>
      <c r="D635" s="29">
        <v>44445</v>
      </c>
      <c r="E635" s="28" t="s">
        <v>35</v>
      </c>
      <c r="F635" s="28" t="s">
        <v>49</v>
      </c>
      <c r="G635" s="28" t="s">
        <v>50</v>
      </c>
      <c r="H635" s="28" t="s">
        <v>29</v>
      </c>
      <c r="I635" s="30">
        <v>0.70000000000000007</v>
      </c>
      <c r="J635" s="31">
        <v>4250</v>
      </c>
      <c r="K635" s="32">
        <f t="shared" si="4"/>
        <v>2975.0000000000005</v>
      </c>
      <c r="L635" s="32">
        <f t="shared" si="5"/>
        <v>595.00000000000011</v>
      </c>
      <c r="M635" s="33">
        <v>0.2</v>
      </c>
      <c r="O635" s="38"/>
      <c r="P635" s="36"/>
      <c r="Q635" s="34"/>
      <c r="R635" s="35"/>
    </row>
    <row r="636" spans="1:18" ht="15.75" customHeight="1" x14ac:dyDescent="0.3">
      <c r="A636" s="23"/>
      <c r="B636" s="28" t="s">
        <v>34</v>
      </c>
      <c r="C636" s="28">
        <v>1128299</v>
      </c>
      <c r="D636" s="29">
        <v>44474</v>
      </c>
      <c r="E636" s="28" t="s">
        <v>35</v>
      </c>
      <c r="F636" s="28" t="s">
        <v>49</v>
      </c>
      <c r="G636" s="28" t="s">
        <v>50</v>
      </c>
      <c r="H636" s="28" t="s">
        <v>24</v>
      </c>
      <c r="I636" s="30">
        <v>0.55000000000000004</v>
      </c>
      <c r="J636" s="31">
        <v>5250</v>
      </c>
      <c r="K636" s="32">
        <f t="shared" si="4"/>
        <v>2887.5000000000005</v>
      </c>
      <c r="L636" s="32">
        <f t="shared" si="5"/>
        <v>1155.0000000000002</v>
      </c>
      <c r="M636" s="33">
        <v>0.4</v>
      </c>
      <c r="O636" s="38"/>
      <c r="P636" s="36"/>
      <c r="Q636" s="34"/>
      <c r="R636" s="35"/>
    </row>
    <row r="637" spans="1:18" ht="15.75" customHeight="1" x14ac:dyDescent="0.3">
      <c r="A637" s="23"/>
      <c r="B637" s="28" t="s">
        <v>34</v>
      </c>
      <c r="C637" s="28">
        <v>1128299</v>
      </c>
      <c r="D637" s="29">
        <v>44474</v>
      </c>
      <c r="E637" s="28" t="s">
        <v>35</v>
      </c>
      <c r="F637" s="28" t="s">
        <v>49</v>
      </c>
      <c r="G637" s="28" t="s">
        <v>50</v>
      </c>
      <c r="H637" s="28" t="s">
        <v>25</v>
      </c>
      <c r="I637" s="30">
        <v>0.60000000000000009</v>
      </c>
      <c r="J637" s="31">
        <v>5250</v>
      </c>
      <c r="K637" s="32">
        <f t="shared" si="4"/>
        <v>3150.0000000000005</v>
      </c>
      <c r="L637" s="32">
        <f t="shared" si="5"/>
        <v>787.50000000000011</v>
      </c>
      <c r="M637" s="33">
        <v>0.25</v>
      </c>
      <c r="O637" s="38"/>
      <c r="P637" s="36"/>
      <c r="Q637" s="34"/>
      <c r="R637" s="35"/>
    </row>
    <row r="638" spans="1:18" ht="15.75" customHeight="1" x14ac:dyDescent="0.3">
      <c r="A638" s="23"/>
      <c r="B638" s="28" t="s">
        <v>34</v>
      </c>
      <c r="C638" s="28">
        <v>1128299</v>
      </c>
      <c r="D638" s="29">
        <v>44474</v>
      </c>
      <c r="E638" s="28" t="s">
        <v>35</v>
      </c>
      <c r="F638" s="28" t="s">
        <v>49</v>
      </c>
      <c r="G638" s="28" t="s">
        <v>50</v>
      </c>
      <c r="H638" s="28" t="s">
        <v>26</v>
      </c>
      <c r="I638" s="30">
        <v>0.55000000000000004</v>
      </c>
      <c r="J638" s="31">
        <v>3500</v>
      </c>
      <c r="K638" s="32">
        <f t="shared" si="4"/>
        <v>1925.0000000000002</v>
      </c>
      <c r="L638" s="32">
        <f t="shared" si="5"/>
        <v>770.00000000000011</v>
      </c>
      <c r="M638" s="33">
        <v>0.4</v>
      </c>
      <c r="O638" s="38"/>
      <c r="P638" s="36"/>
      <c r="Q638" s="34"/>
      <c r="R638" s="35"/>
    </row>
    <row r="639" spans="1:18" ht="15.75" customHeight="1" x14ac:dyDescent="0.3">
      <c r="A639" s="23"/>
      <c r="B639" s="28" t="s">
        <v>34</v>
      </c>
      <c r="C639" s="28">
        <v>1128299</v>
      </c>
      <c r="D639" s="29">
        <v>44474</v>
      </c>
      <c r="E639" s="28" t="s">
        <v>35</v>
      </c>
      <c r="F639" s="28" t="s">
        <v>49</v>
      </c>
      <c r="G639" s="28" t="s">
        <v>50</v>
      </c>
      <c r="H639" s="28" t="s">
        <v>27</v>
      </c>
      <c r="I639" s="30">
        <v>0.55000000000000004</v>
      </c>
      <c r="J639" s="31">
        <v>3250</v>
      </c>
      <c r="K639" s="32">
        <f t="shared" si="4"/>
        <v>1787.5000000000002</v>
      </c>
      <c r="L639" s="32">
        <f t="shared" si="5"/>
        <v>625.625</v>
      </c>
      <c r="M639" s="33">
        <v>0.35</v>
      </c>
      <c r="O639" s="38"/>
      <c r="P639" s="36"/>
      <c r="Q639" s="34"/>
      <c r="R639" s="35"/>
    </row>
    <row r="640" spans="1:18" ht="15.75" customHeight="1" x14ac:dyDescent="0.3">
      <c r="A640" s="23"/>
      <c r="B640" s="28" t="s">
        <v>34</v>
      </c>
      <c r="C640" s="28">
        <v>1128299</v>
      </c>
      <c r="D640" s="29">
        <v>44474</v>
      </c>
      <c r="E640" s="28" t="s">
        <v>35</v>
      </c>
      <c r="F640" s="28" t="s">
        <v>49</v>
      </c>
      <c r="G640" s="28" t="s">
        <v>50</v>
      </c>
      <c r="H640" s="28" t="s">
        <v>28</v>
      </c>
      <c r="I640" s="30">
        <v>0.65</v>
      </c>
      <c r="J640" s="31">
        <v>3000</v>
      </c>
      <c r="K640" s="32">
        <f t="shared" si="4"/>
        <v>1950</v>
      </c>
      <c r="L640" s="32">
        <f t="shared" si="5"/>
        <v>1072.5000000000002</v>
      </c>
      <c r="M640" s="33">
        <v>0.55000000000000016</v>
      </c>
      <c r="O640" s="38"/>
      <c r="P640" s="36"/>
      <c r="Q640" s="34"/>
      <c r="R640" s="35"/>
    </row>
    <row r="641" spans="1:18" ht="15.75" customHeight="1" x14ac:dyDescent="0.3">
      <c r="A641" s="23"/>
      <c r="B641" s="28" t="s">
        <v>34</v>
      </c>
      <c r="C641" s="28">
        <v>1128299</v>
      </c>
      <c r="D641" s="29">
        <v>44474</v>
      </c>
      <c r="E641" s="28" t="s">
        <v>35</v>
      </c>
      <c r="F641" s="28" t="s">
        <v>49</v>
      </c>
      <c r="G641" s="28" t="s">
        <v>50</v>
      </c>
      <c r="H641" s="28" t="s">
        <v>29</v>
      </c>
      <c r="I641" s="30">
        <v>0.70000000000000007</v>
      </c>
      <c r="J641" s="31">
        <v>3500</v>
      </c>
      <c r="K641" s="32">
        <f t="shared" si="4"/>
        <v>2450.0000000000005</v>
      </c>
      <c r="L641" s="32">
        <f t="shared" si="5"/>
        <v>490.00000000000011</v>
      </c>
      <c r="M641" s="33">
        <v>0.2</v>
      </c>
      <c r="O641" s="38"/>
      <c r="P641" s="36"/>
      <c r="Q641" s="34"/>
      <c r="R641" s="35"/>
    </row>
    <row r="642" spans="1:18" ht="15.75" customHeight="1" x14ac:dyDescent="0.3">
      <c r="A642" s="23"/>
      <c r="B642" s="28" t="s">
        <v>34</v>
      </c>
      <c r="C642" s="28">
        <v>1128299</v>
      </c>
      <c r="D642" s="29">
        <v>44505</v>
      </c>
      <c r="E642" s="28" t="s">
        <v>35</v>
      </c>
      <c r="F642" s="28" t="s">
        <v>49</v>
      </c>
      <c r="G642" s="28" t="s">
        <v>50</v>
      </c>
      <c r="H642" s="28" t="s">
        <v>24</v>
      </c>
      <c r="I642" s="30">
        <v>0.55000000000000004</v>
      </c>
      <c r="J642" s="31">
        <v>5750</v>
      </c>
      <c r="K642" s="32">
        <f t="shared" si="4"/>
        <v>3162.5000000000005</v>
      </c>
      <c r="L642" s="32">
        <f t="shared" si="5"/>
        <v>1265.0000000000002</v>
      </c>
      <c r="M642" s="33">
        <v>0.4</v>
      </c>
      <c r="O642" s="38"/>
      <c r="P642" s="36"/>
      <c r="Q642" s="34"/>
      <c r="R642" s="35"/>
    </row>
    <row r="643" spans="1:18" ht="15.75" customHeight="1" x14ac:dyDescent="0.3">
      <c r="A643" s="23"/>
      <c r="B643" s="28" t="s">
        <v>34</v>
      </c>
      <c r="C643" s="28">
        <v>1128299</v>
      </c>
      <c r="D643" s="29">
        <v>44505</v>
      </c>
      <c r="E643" s="28" t="s">
        <v>35</v>
      </c>
      <c r="F643" s="28" t="s">
        <v>49</v>
      </c>
      <c r="G643" s="28" t="s">
        <v>50</v>
      </c>
      <c r="H643" s="28" t="s">
        <v>25</v>
      </c>
      <c r="I643" s="30">
        <v>0.60000000000000009</v>
      </c>
      <c r="J643" s="31">
        <v>5750</v>
      </c>
      <c r="K643" s="32">
        <f t="shared" si="4"/>
        <v>3450.0000000000005</v>
      </c>
      <c r="L643" s="32">
        <f t="shared" si="5"/>
        <v>862.50000000000011</v>
      </c>
      <c r="M643" s="33">
        <v>0.25</v>
      </c>
      <c r="O643" s="38"/>
      <c r="P643" s="36"/>
      <c r="Q643" s="34"/>
      <c r="R643" s="35"/>
    </row>
    <row r="644" spans="1:18" ht="15.75" customHeight="1" x14ac:dyDescent="0.3">
      <c r="A644" s="23"/>
      <c r="B644" s="28" t="s">
        <v>34</v>
      </c>
      <c r="C644" s="28">
        <v>1128299</v>
      </c>
      <c r="D644" s="29">
        <v>44505</v>
      </c>
      <c r="E644" s="28" t="s">
        <v>35</v>
      </c>
      <c r="F644" s="28" t="s">
        <v>49</v>
      </c>
      <c r="G644" s="28" t="s">
        <v>50</v>
      </c>
      <c r="H644" s="28" t="s">
        <v>26</v>
      </c>
      <c r="I644" s="30">
        <v>0.55000000000000004</v>
      </c>
      <c r="J644" s="31">
        <v>4250</v>
      </c>
      <c r="K644" s="32">
        <f t="shared" si="4"/>
        <v>2337.5</v>
      </c>
      <c r="L644" s="32">
        <f t="shared" si="5"/>
        <v>935</v>
      </c>
      <c r="M644" s="33">
        <v>0.4</v>
      </c>
      <c r="O644" s="38"/>
      <c r="P644" s="36"/>
      <c r="Q644" s="34"/>
      <c r="R644" s="35"/>
    </row>
    <row r="645" spans="1:18" ht="15.75" customHeight="1" x14ac:dyDescent="0.3">
      <c r="A645" s="23"/>
      <c r="B645" s="28" t="s">
        <v>34</v>
      </c>
      <c r="C645" s="28">
        <v>1128299</v>
      </c>
      <c r="D645" s="29">
        <v>44505</v>
      </c>
      <c r="E645" s="28" t="s">
        <v>35</v>
      </c>
      <c r="F645" s="28" t="s">
        <v>49</v>
      </c>
      <c r="G645" s="28" t="s">
        <v>50</v>
      </c>
      <c r="H645" s="28" t="s">
        <v>27</v>
      </c>
      <c r="I645" s="30">
        <v>0.65000000000000013</v>
      </c>
      <c r="J645" s="31">
        <v>4000</v>
      </c>
      <c r="K645" s="32">
        <f t="shared" si="4"/>
        <v>2600.0000000000005</v>
      </c>
      <c r="L645" s="32">
        <f t="shared" si="5"/>
        <v>910.00000000000011</v>
      </c>
      <c r="M645" s="33">
        <v>0.35</v>
      </c>
      <c r="O645" s="38"/>
      <c r="P645" s="36"/>
      <c r="Q645" s="34"/>
      <c r="R645" s="35"/>
    </row>
    <row r="646" spans="1:18" ht="15.75" customHeight="1" x14ac:dyDescent="0.3">
      <c r="A646" s="23"/>
      <c r="B646" s="28" t="s">
        <v>34</v>
      </c>
      <c r="C646" s="28">
        <v>1128299</v>
      </c>
      <c r="D646" s="29">
        <v>44505</v>
      </c>
      <c r="E646" s="28" t="s">
        <v>35</v>
      </c>
      <c r="F646" s="28" t="s">
        <v>49</v>
      </c>
      <c r="G646" s="28" t="s">
        <v>50</v>
      </c>
      <c r="H646" s="28" t="s">
        <v>28</v>
      </c>
      <c r="I646" s="30">
        <v>0.75000000000000011</v>
      </c>
      <c r="J646" s="31">
        <v>3750</v>
      </c>
      <c r="K646" s="32">
        <f t="shared" si="4"/>
        <v>2812.5000000000005</v>
      </c>
      <c r="L646" s="32">
        <f t="shared" si="5"/>
        <v>1546.8750000000007</v>
      </c>
      <c r="M646" s="33">
        <v>0.55000000000000016</v>
      </c>
      <c r="O646" s="38"/>
      <c r="P646" s="36"/>
      <c r="Q646" s="34"/>
      <c r="R646" s="35"/>
    </row>
    <row r="647" spans="1:18" ht="15.75" customHeight="1" x14ac:dyDescent="0.3">
      <c r="A647" s="23"/>
      <c r="B647" s="28" t="s">
        <v>34</v>
      </c>
      <c r="C647" s="28">
        <v>1128299</v>
      </c>
      <c r="D647" s="29">
        <v>44505</v>
      </c>
      <c r="E647" s="28" t="s">
        <v>35</v>
      </c>
      <c r="F647" s="28" t="s">
        <v>49</v>
      </c>
      <c r="G647" s="28" t="s">
        <v>50</v>
      </c>
      <c r="H647" s="28" t="s">
        <v>29</v>
      </c>
      <c r="I647" s="30">
        <v>0.80000000000000016</v>
      </c>
      <c r="J647" s="31">
        <v>5000</v>
      </c>
      <c r="K647" s="32">
        <f t="shared" si="4"/>
        <v>4000.0000000000009</v>
      </c>
      <c r="L647" s="32">
        <f t="shared" si="5"/>
        <v>800.00000000000023</v>
      </c>
      <c r="M647" s="33">
        <v>0.2</v>
      </c>
      <c r="O647" s="38"/>
      <c r="P647" s="36"/>
      <c r="Q647" s="34"/>
      <c r="R647" s="35"/>
    </row>
    <row r="648" spans="1:18" ht="15.75" customHeight="1" x14ac:dyDescent="0.3">
      <c r="A648" s="23"/>
      <c r="B648" s="28" t="s">
        <v>34</v>
      </c>
      <c r="C648" s="28">
        <v>1128299</v>
      </c>
      <c r="D648" s="29">
        <v>44534</v>
      </c>
      <c r="E648" s="28" t="s">
        <v>35</v>
      </c>
      <c r="F648" s="28" t="s">
        <v>49</v>
      </c>
      <c r="G648" s="28" t="s">
        <v>50</v>
      </c>
      <c r="H648" s="28" t="s">
        <v>24</v>
      </c>
      <c r="I648" s="30">
        <v>0.65000000000000013</v>
      </c>
      <c r="J648" s="31">
        <v>7000</v>
      </c>
      <c r="K648" s="32">
        <f t="shared" si="4"/>
        <v>4550.0000000000009</v>
      </c>
      <c r="L648" s="32">
        <f t="shared" si="5"/>
        <v>1820.0000000000005</v>
      </c>
      <c r="M648" s="33">
        <v>0.4</v>
      </c>
      <c r="O648" s="38"/>
      <c r="P648" s="36"/>
      <c r="Q648" s="34"/>
      <c r="R648" s="35"/>
    </row>
    <row r="649" spans="1:18" ht="15.75" customHeight="1" x14ac:dyDescent="0.3">
      <c r="A649" s="23"/>
      <c r="B649" s="28" t="s">
        <v>34</v>
      </c>
      <c r="C649" s="28">
        <v>1128299</v>
      </c>
      <c r="D649" s="29">
        <v>44534</v>
      </c>
      <c r="E649" s="28" t="s">
        <v>35</v>
      </c>
      <c r="F649" s="28" t="s">
        <v>49</v>
      </c>
      <c r="G649" s="28" t="s">
        <v>50</v>
      </c>
      <c r="H649" s="28" t="s">
        <v>25</v>
      </c>
      <c r="I649" s="30">
        <v>0.70000000000000018</v>
      </c>
      <c r="J649" s="31">
        <v>7000</v>
      </c>
      <c r="K649" s="32">
        <f t="shared" si="4"/>
        <v>4900.0000000000009</v>
      </c>
      <c r="L649" s="32">
        <f t="shared" si="5"/>
        <v>1225.0000000000002</v>
      </c>
      <c r="M649" s="33">
        <v>0.25</v>
      </c>
      <c r="O649" s="38"/>
      <c r="P649" s="36"/>
      <c r="Q649" s="34"/>
      <c r="R649" s="35"/>
    </row>
    <row r="650" spans="1:18" ht="15.75" customHeight="1" x14ac:dyDescent="0.3">
      <c r="A650" s="23"/>
      <c r="B650" s="28" t="s">
        <v>34</v>
      </c>
      <c r="C650" s="28">
        <v>1128299</v>
      </c>
      <c r="D650" s="29">
        <v>44534</v>
      </c>
      <c r="E650" s="28" t="s">
        <v>35</v>
      </c>
      <c r="F650" s="28" t="s">
        <v>49</v>
      </c>
      <c r="G650" s="28" t="s">
        <v>50</v>
      </c>
      <c r="H650" s="28" t="s">
        <v>26</v>
      </c>
      <c r="I650" s="30">
        <v>0.65000000000000013</v>
      </c>
      <c r="J650" s="31">
        <v>5000</v>
      </c>
      <c r="K650" s="32">
        <f t="shared" si="4"/>
        <v>3250.0000000000005</v>
      </c>
      <c r="L650" s="32">
        <f t="shared" si="5"/>
        <v>1300.0000000000002</v>
      </c>
      <c r="M650" s="33">
        <v>0.4</v>
      </c>
      <c r="O650" s="38"/>
      <c r="P650" s="36"/>
      <c r="Q650" s="34"/>
      <c r="R650" s="35"/>
    </row>
    <row r="651" spans="1:18" ht="15.75" customHeight="1" x14ac:dyDescent="0.3">
      <c r="A651" s="23"/>
      <c r="B651" s="28" t="s">
        <v>34</v>
      </c>
      <c r="C651" s="28">
        <v>1128299</v>
      </c>
      <c r="D651" s="29">
        <v>44534</v>
      </c>
      <c r="E651" s="28" t="s">
        <v>35</v>
      </c>
      <c r="F651" s="28" t="s">
        <v>49</v>
      </c>
      <c r="G651" s="28" t="s">
        <v>50</v>
      </c>
      <c r="H651" s="28" t="s">
        <v>27</v>
      </c>
      <c r="I651" s="30">
        <v>0.65000000000000013</v>
      </c>
      <c r="J651" s="31">
        <v>5000</v>
      </c>
      <c r="K651" s="32">
        <f t="shared" si="4"/>
        <v>3250.0000000000005</v>
      </c>
      <c r="L651" s="32">
        <f t="shared" si="5"/>
        <v>1137.5</v>
      </c>
      <c r="M651" s="33">
        <v>0.35</v>
      </c>
      <c r="O651" s="38"/>
      <c r="P651" s="36"/>
      <c r="Q651" s="34"/>
      <c r="R651" s="35"/>
    </row>
    <row r="652" spans="1:18" ht="15.75" customHeight="1" x14ac:dyDescent="0.3">
      <c r="A652" s="23"/>
      <c r="B652" s="28" t="s">
        <v>34</v>
      </c>
      <c r="C652" s="28">
        <v>1128299</v>
      </c>
      <c r="D652" s="29">
        <v>44534</v>
      </c>
      <c r="E652" s="28" t="s">
        <v>35</v>
      </c>
      <c r="F652" s="28" t="s">
        <v>49</v>
      </c>
      <c r="G652" s="28" t="s">
        <v>50</v>
      </c>
      <c r="H652" s="28" t="s">
        <v>28</v>
      </c>
      <c r="I652" s="30">
        <v>0.75000000000000011</v>
      </c>
      <c r="J652" s="31">
        <v>4250</v>
      </c>
      <c r="K652" s="32">
        <f t="shared" si="4"/>
        <v>3187.5000000000005</v>
      </c>
      <c r="L652" s="32">
        <f t="shared" si="5"/>
        <v>1753.1250000000007</v>
      </c>
      <c r="M652" s="33">
        <v>0.55000000000000016</v>
      </c>
      <c r="O652" s="38"/>
      <c r="P652" s="36"/>
      <c r="Q652" s="34"/>
      <c r="R652" s="35"/>
    </row>
    <row r="653" spans="1:18" ht="15.75" customHeight="1" x14ac:dyDescent="0.3">
      <c r="A653" s="23"/>
      <c r="B653" s="28" t="s">
        <v>34</v>
      </c>
      <c r="C653" s="28">
        <v>1128299</v>
      </c>
      <c r="D653" s="29">
        <v>44534</v>
      </c>
      <c r="E653" s="28" t="s">
        <v>35</v>
      </c>
      <c r="F653" s="28" t="s">
        <v>49</v>
      </c>
      <c r="G653" s="28" t="s">
        <v>50</v>
      </c>
      <c r="H653" s="28" t="s">
        <v>29</v>
      </c>
      <c r="I653" s="30">
        <v>0.80000000000000016</v>
      </c>
      <c r="J653" s="31">
        <v>5250</v>
      </c>
      <c r="K653" s="32">
        <f t="shared" si="4"/>
        <v>4200.0000000000009</v>
      </c>
      <c r="L653" s="32">
        <f t="shared" si="5"/>
        <v>840.00000000000023</v>
      </c>
      <c r="M653" s="33">
        <v>0.2</v>
      </c>
      <c r="O653" s="38"/>
      <c r="P653" s="36"/>
      <c r="Q653" s="34"/>
      <c r="R653" s="35"/>
    </row>
    <row r="654" spans="1:18" ht="15.75" customHeight="1" x14ac:dyDescent="0.3">
      <c r="A654" s="23" t="s">
        <v>46</v>
      </c>
      <c r="B654" s="28" t="s">
        <v>34</v>
      </c>
      <c r="C654" s="28">
        <v>1128299</v>
      </c>
      <c r="D654" s="29">
        <v>44199</v>
      </c>
      <c r="E654" s="28" t="s">
        <v>35</v>
      </c>
      <c r="F654" s="28" t="s">
        <v>51</v>
      </c>
      <c r="G654" s="28" t="s">
        <v>52</v>
      </c>
      <c r="H654" s="28" t="s">
        <v>24</v>
      </c>
      <c r="I654" s="30">
        <v>0.4</v>
      </c>
      <c r="J654" s="31">
        <v>4500</v>
      </c>
      <c r="K654" s="32">
        <f t="shared" si="4"/>
        <v>1800</v>
      </c>
      <c r="L654" s="32">
        <f t="shared" si="5"/>
        <v>540</v>
      </c>
      <c r="M654" s="33">
        <v>0.3</v>
      </c>
      <c r="O654" s="38"/>
      <c r="P654" s="36"/>
      <c r="Q654" s="34"/>
      <c r="R654" s="35"/>
    </row>
    <row r="655" spans="1:18" ht="15.75" customHeight="1" x14ac:dyDescent="0.3">
      <c r="A655" s="23"/>
      <c r="B655" s="28" t="s">
        <v>34</v>
      </c>
      <c r="C655" s="28">
        <v>1128299</v>
      </c>
      <c r="D655" s="29">
        <v>44199</v>
      </c>
      <c r="E655" s="28" t="s">
        <v>35</v>
      </c>
      <c r="F655" s="28" t="s">
        <v>51</v>
      </c>
      <c r="G655" s="28" t="s">
        <v>52</v>
      </c>
      <c r="H655" s="28" t="s">
        <v>25</v>
      </c>
      <c r="I655" s="30">
        <v>0.5</v>
      </c>
      <c r="J655" s="31">
        <v>4500</v>
      </c>
      <c r="K655" s="32">
        <f t="shared" si="4"/>
        <v>2250</v>
      </c>
      <c r="L655" s="32">
        <f t="shared" si="5"/>
        <v>562.5</v>
      </c>
      <c r="M655" s="33">
        <v>0.25</v>
      </c>
      <c r="O655" s="38"/>
      <c r="P655" s="36"/>
      <c r="Q655" s="34"/>
      <c r="R655" s="35"/>
    </row>
    <row r="656" spans="1:18" ht="15.75" customHeight="1" x14ac:dyDescent="0.3">
      <c r="A656" s="23"/>
      <c r="B656" s="28" t="s">
        <v>34</v>
      </c>
      <c r="C656" s="28">
        <v>1128299</v>
      </c>
      <c r="D656" s="29">
        <v>44199</v>
      </c>
      <c r="E656" s="28" t="s">
        <v>35</v>
      </c>
      <c r="F656" s="28" t="s">
        <v>51</v>
      </c>
      <c r="G656" s="28" t="s">
        <v>52</v>
      </c>
      <c r="H656" s="28" t="s">
        <v>26</v>
      </c>
      <c r="I656" s="30">
        <v>0.5</v>
      </c>
      <c r="J656" s="31">
        <v>4500</v>
      </c>
      <c r="K656" s="32">
        <f t="shared" si="4"/>
        <v>2250</v>
      </c>
      <c r="L656" s="32">
        <f t="shared" si="5"/>
        <v>562.5</v>
      </c>
      <c r="M656" s="33">
        <v>0.25</v>
      </c>
      <c r="O656" s="38"/>
      <c r="P656" s="36"/>
      <c r="Q656" s="34"/>
      <c r="R656" s="35"/>
    </row>
    <row r="657" spans="1:18" ht="15.75" customHeight="1" x14ac:dyDescent="0.3">
      <c r="A657" s="23"/>
      <c r="B657" s="28" t="s">
        <v>34</v>
      </c>
      <c r="C657" s="28">
        <v>1128299</v>
      </c>
      <c r="D657" s="29">
        <v>44199</v>
      </c>
      <c r="E657" s="28" t="s">
        <v>35</v>
      </c>
      <c r="F657" s="28" t="s">
        <v>51</v>
      </c>
      <c r="G657" s="28" t="s">
        <v>52</v>
      </c>
      <c r="H657" s="28" t="s">
        <v>27</v>
      </c>
      <c r="I657" s="30">
        <v>0.5</v>
      </c>
      <c r="J657" s="31">
        <v>3000</v>
      </c>
      <c r="K657" s="32">
        <f t="shared" si="4"/>
        <v>1500</v>
      </c>
      <c r="L657" s="32">
        <f t="shared" si="5"/>
        <v>450</v>
      </c>
      <c r="M657" s="33">
        <v>0.3</v>
      </c>
      <c r="O657" s="38"/>
      <c r="P657" s="36"/>
      <c r="Q657" s="34"/>
      <c r="R657" s="35"/>
    </row>
    <row r="658" spans="1:18" ht="15.75" customHeight="1" x14ac:dyDescent="0.3">
      <c r="A658" s="23"/>
      <c r="B658" s="28" t="s">
        <v>34</v>
      </c>
      <c r="C658" s="28">
        <v>1128299</v>
      </c>
      <c r="D658" s="29">
        <v>44199</v>
      </c>
      <c r="E658" s="28" t="s">
        <v>35</v>
      </c>
      <c r="F658" s="28" t="s">
        <v>51</v>
      </c>
      <c r="G658" s="28" t="s">
        <v>52</v>
      </c>
      <c r="H658" s="28" t="s">
        <v>28</v>
      </c>
      <c r="I658" s="30">
        <v>0.55000000000000004</v>
      </c>
      <c r="J658" s="31">
        <v>2500</v>
      </c>
      <c r="K658" s="32">
        <f t="shared" si="4"/>
        <v>1375</v>
      </c>
      <c r="L658" s="32">
        <f t="shared" si="5"/>
        <v>343.75</v>
      </c>
      <c r="M658" s="33">
        <v>0.25</v>
      </c>
      <c r="O658" s="38"/>
      <c r="P658" s="36"/>
      <c r="Q658" s="34"/>
      <c r="R658" s="35"/>
    </row>
    <row r="659" spans="1:18" ht="15.75" customHeight="1" x14ac:dyDescent="0.3">
      <c r="A659" s="23"/>
      <c r="B659" s="28" t="s">
        <v>34</v>
      </c>
      <c r="C659" s="28">
        <v>1128299</v>
      </c>
      <c r="D659" s="29">
        <v>44199</v>
      </c>
      <c r="E659" s="28" t="s">
        <v>35</v>
      </c>
      <c r="F659" s="28" t="s">
        <v>51</v>
      </c>
      <c r="G659" s="28" t="s">
        <v>52</v>
      </c>
      <c r="H659" s="28" t="s">
        <v>29</v>
      </c>
      <c r="I659" s="30">
        <v>0.5</v>
      </c>
      <c r="J659" s="31">
        <v>5000</v>
      </c>
      <c r="K659" s="32">
        <f t="shared" si="4"/>
        <v>2500</v>
      </c>
      <c r="L659" s="32">
        <f t="shared" si="5"/>
        <v>500</v>
      </c>
      <c r="M659" s="33">
        <v>0.2</v>
      </c>
      <c r="O659" s="38"/>
      <c r="P659" s="36"/>
      <c r="Q659" s="34"/>
      <c r="R659" s="35"/>
    </row>
    <row r="660" spans="1:18" ht="15.75" customHeight="1" x14ac:dyDescent="0.3">
      <c r="A660" s="23"/>
      <c r="B660" s="28" t="s">
        <v>34</v>
      </c>
      <c r="C660" s="28">
        <v>1128299</v>
      </c>
      <c r="D660" s="29">
        <v>44230</v>
      </c>
      <c r="E660" s="28" t="s">
        <v>35</v>
      </c>
      <c r="F660" s="28" t="s">
        <v>51</v>
      </c>
      <c r="G660" s="28" t="s">
        <v>52</v>
      </c>
      <c r="H660" s="28" t="s">
        <v>24</v>
      </c>
      <c r="I660" s="30">
        <v>0.4</v>
      </c>
      <c r="J660" s="31">
        <v>5500</v>
      </c>
      <c r="K660" s="32">
        <f t="shared" si="4"/>
        <v>2200</v>
      </c>
      <c r="L660" s="32">
        <f t="shared" si="5"/>
        <v>660</v>
      </c>
      <c r="M660" s="33">
        <v>0.3</v>
      </c>
      <c r="O660" s="38"/>
      <c r="P660" s="36"/>
      <c r="Q660" s="34"/>
      <c r="R660" s="35"/>
    </row>
    <row r="661" spans="1:18" ht="15.75" customHeight="1" x14ac:dyDescent="0.3">
      <c r="A661" s="23"/>
      <c r="B661" s="28" t="s">
        <v>34</v>
      </c>
      <c r="C661" s="28">
        <v>1128299</v>
      </c>
      <c r="D661" s="29">
        <v>44230</v>
      </c>
      <c r="E661" s="28" t="s">
        <v>35</v>
      </c>
      <c r="F661" s="28" t="s">
        <v>51</v>
      </c>
      <c r="G661" s="28" t="s">
        <v>52</v>
      </c>
      <c r="H661" s="28" t="s">
        <v>25</v>
      </c>
      <c r="I661" s="30">
        <v>0.5</v>
      </c>
      <c r="J661" s="31">
        <v>4500</v>
      </c>
      <c r="K661" s="32">
        <f t="shared" si="4"/>
        <v>2250</v>
      </c>
      <c r="L661" s="32">
        <f t="shared" si="5"/>
        <v>562.5</v>
      </c>
      <c r="M661" s="33">
        <v>0.25</v>
      </c>
      <c r="O661" s="38"/>
      <c r="P661" s="36"/>
      <c r="Q661" s="34"/>
      <c r="R661" s="35"/>
    </row>
    <row r="662" spans="1:18" ht="15.75" customHeight="1" x14ac:dyDescent="0.3">
      <c r="A662" s="23"/>
      <c r="B662" s="28" t="s">
        <v>34</v>
      </c>
      <c r="C662" s="28">
        <v>1128299</v>
      </c>
      <c r="D662" s="29">
        <v>44230</v>
      </c>
      <c r="E662" s="28" t="s">
        <v>35</v>
      </c>
      <c r="F662" s="28" t="s">
        <v>51</v>
      </c>
      <c r="G662" s="28" t="s">
        <v>52</v>
      </c>
      <c r="H662" s="28" t="s">
        <v>26</v>
      </c>
      <c r="I662" s="30">
        <v>0.5</v>
      </c>
      <c r="J662" s="31">
        <v>4500</v>
      </c>
      <c r="K662" s="32">
        <f t="shared" si="4"/>
        <v>2250</v>
      </c>
      <c r="L662" s="32">
        <f t="shared" si="5"/>
        <v>562.5</v>
      </c>
      <c r="M662" s="33">
        <v>0.25</v>
      </c>
      <c r="O662" s="38"/>
      <c r="P662" s="36"/>
      <c r="Q662" s="34"/>
      <c r="R662" s="35"/>
    </row>
    <row r="663" spans="1:18" ht="15.75" customHeight="1" x14ac:dyDescent="0.3">
      <c r="A663" s="23"/>
      <c r="B663" s="28" t="s">
        <v>34</v>
      </c>
      <c r="C663" s="28">
        <v>1128299</v>
      </c>
      <c r="D663" s="29">
        <v>44230</v>
      </c>
      <c r="E663" s="28" t="s">
        <v>35</v>
      </c>
      <c r="F663" s="28" t="s">
        <v>51</v>
      </c>
      <c r="G663" s="28" t="s">
        <v>52</v>
      </c>
      <c r="H663" s="28" t="s">
        <v>27</v>
      </c>
      <c r="I663" s="30">
        <v>0.5</v>
      </c>
      <c r="J663" s="31">
        <v>3000</v>
      </c>
      <c r="K663" s="32">
        <f t="shared" si="4"/>
        <v>1500</v>
      </c>
      <c r="L663" s="32">
        <f t="shared" si="5"/>
        <v>450</v>
      </c>
      <c r="M663" s="33">
        <v>0.3</v>
      </c>
      <c r="O663" s="38"/>
      <c r="P663" s="36"/>
      <c r="Q663" s="34"/>
      <c r="R663" s="35"/>
    </row>
    <row r="664" spans="1:18" ht="15.75" customHeight="1" x14ac:dyDescent="0.3">
      <c r="A664" s="23"/>
      <c r="B664" s="28" t="s">
        <v>34</v>
      </c>
      <c r="C664" s="28">
        <v>1128299</v>
      </c>
      <c r="D664" s="29">
        <v>44230</v>
      </c>
      <c r="E664" s="28" t="s">
        <v>35</v>
      </c>
      <c r="F664" s="28" t="s">
        <v>51</v>
      </c>
      <c r="G664" s="28" t="s">
        <v>52</v>
      </c>
      <c r="H664" s="28" t="s">
        <v>28</v>
      </c>
      <c r="I664" s="30">
        <v>0.55000000000000004</v>
      </c>
      <c r="J664" s="31">
        <v>2250</v>
      </c>
      <c r="K664" s="32">
        <f t="shared" si="4"/>
        <v>1237.5</v>
      </c>
      <c r="L664" s="32">
        <f t="shared" si="5"/>
        <v>309.375</v>
      </c>
      <c r="M664" s="33">
        <v>0.25</v>
      </c>
      <c r="O664" s="38"/>
      <c r="P664" s="36"/>
      <c r="Q664" s="34"/>
      <c r="R664" s="35"/>
    </row>
    <row r="665" spans="1:18" ht="15.75" customHeight="1" x14ac:dyDescent="0.3">
      <c r="A665" s="23"/>
      <c r="B665" s="28" t="s">
        <v>34</v>
      </c>
      <c r="C665" s="28">
        <v>1128299</v>
      </c>
      <c r="D665" s="29">
        <v>44230</v>
      </c>
      <c r="E665" s="28" t="s">
        <v>35</v>
      </c>
      <c r="F665" s="28" t="s">
        <v>51</v>
      </c>
      <c r="G665" s="28" t="s">
        <v>52</v>
      </c>
      <c r="H665" s="28" t="s">
        <v>29</v>
      </c>
      <c r="I665" s="30">
        <v>0.5</v>
      </c>
      <c r="J665" s="31">
        <v>4250</v>
      </c>
      <c r="K665" s="32">
        <f t="shared" si="4"/>
        <v>2125</v>
      </c>
      <c r="L665" s="32">
        <f t="shared" si="5"/>
        <v>425</v>
      </c>
      <c r="M665" s="33">
        <v>0.2</v>
      </c>
      <c r="O665" s="38"/>
      <c r="P665" s="36"/>
      <c r="Q665" s="34"/>
      <c r="R665" s="35"/>
    </row>
    <row r="666" spans="1:18" ht="15.75" customHeight="1" x14ac:dyDescent="0.3">
      <c r="A666" s="23"/>
      <c r="B666" s="28" t="s">
        <v>34</v>
      </c>
      <c r="C666" s="28">
        <v>1128299</v>
      </c>
      <c r="D666" s="29">
        <v>44257</v>
      </c>
      <c r="E666" s="28" t="s">
        <v>35</v>
      </c>
      <c r="F666" s="28" t="s">
        <v>51</v>
      </c>
      <c r="G666" s="28" t="s">
        <v>52</v>
      </c>
      <c r="H666" s="28" t="s">
        <v>24</v>
      </c>
      <c r="I666" s="30">
        <v>0.5</v>
      </c>
      <c r="J666" s="31">
        <v>5750</v>
      </c>
      <c r="K666" s="32">
        <f t="shared" si="4"/>
        <v>2875</v>
      </c>
      <c r="L666" s="32">
        <f t="shared" si="5"/>
        <v>862.5</v>
      </c>
      <c r="M666" s="33">
        <v>0.3</v>
      </c>
      <c r="O666" s="38"/>
      <c r="P666" s="36"/>
      <c r="Q666" s="34"/>
      <c r="R666" s="35"/>
    </row>
    <row r="667" spans="1:18" ht="15.75" customHeight="1" x14ac:dyDescent="0.3">
      <c r="A667" s="23"/>
      <c r="B667" s="28" t="s">
        <v>34</v>
      </c>
      <c r="C667" s="28">
        <v>1128299</v>
      </c>
      <c r="D667" s="29">
        <v>44257</v>
      </c>
      <c r="E667" s="28" t="s">
        <v>35</v>
      </c>
      <c r="F667" s="28" t="s">
        <v>51</v>
      </c>
      <c r="G667" s="28" t="s">
        <v>52</v>
      </c>
      <c r="H667" s="28" t="s">
        <v>25</v>
      </c>
      <c r="I667" s="30">
        <v>0.6</v>
      </c>
      <c r="J667" s="31">
        <v>4250</v>
      </c>
      <c r="K667" s="32">
        <f t="shared" si="4"/>
        <v>2550</v>
      </c>
      <c r="L667" s="32">
        <f t="shared" si="5"/>
        <v>637.5</v>
      </c>
      <c r="M667" s="33">
        <v>0.25</v>
      </c>
      <c r="O667" s="38"/>
      <c r="P667" s="36"/>
      <c r="Q667" s="34"/>
      <c r="R667" s="35"/>
    </row>
    <row r="668" spans="1:18" ht="15.75" customHeight="1" x14ac:dyDescent="0.3">
      <c r="A668" s="23"/>
      <c r="B668" s="28" t="s">
        <v>34</v>
      </c>
      <c r="C668" s="28">
        <v>1128299</v>
      </c>
      <c r="D668" s="29">
        <v>44257</v>
      </c>
      <c r="E668" s="28" t="s">
        <v>35</v>
      </c>
      <c r="F668" s="28" t="s">
        <v>51</v>
      </c>
      <c r="G668" s="28" t="s">
        <v>52</v>
      </c>
      <c r="H668" s="28" t="s">
        <v>26</v>
      </c>
      <c r="I668" s="30">
        <v>0.64999999999999991</v>
      </c>
      <c r="J668" s="31">
        <v>4250</v>
      </c>
      <c r="K668" s="32">
        <f t="shared" si="4"/>
        <v>2762.4999999999995</v>
      </c>
      <c r="L668" s="32">
        <f t="shared" si="5"/>
        <v>690.62499999999989</v>
      </c>
      <c r="M668" s="33">
        <v>0.25</v>
      </c>
      <c r="O668" s="38"/>
      <c r="P668" s="36"/>
      <c r="Q668" s="34"/>
      <c r="R668" s="35"/>
    </row>
    <row r="669" spans="1:18" ht="15.75" customHeight="1" x14ac:dyDescent="0.3">
      <c r="A669" s="23"/>
      <c r="B669" s="28" t="s">
        <v>34</v>
      </c>
      <c r="C669" s="28">
        <v>1128299</v>
      </c>
      <c r="D669" s="29">
        <v>44257</v>
      </c>
      <c r="E669" s="28" t="s">
        <v>35</v>
      </c>
      <c r="F669" s="28" t="s">
        <v>51</v>
      </c>
      <c r="G669" s="28" t="s">
        <v>52</v>
      </c>
      <c r="H669" s="28" t="s">
        <v>27</v>
      </c>
      <c r="I669" s="30">
        <v>0.64999999999999991</v>
      </c>
      <c r="J669" s="31">
        <v>3250</v>
      </c>
      <c r="K669" s="32">
        <f t="shared" si="4"/>
        <v>2112.4999999999995</v>
      </c>
      <c r="L669" s="32">
        <f t="shared" si="5"/>
        <v>633.74999999999989</v>
      </c>
      <c r="M669" s="33">
        <v>0.3</v>
      </c>
      <c r="O669" s="38"/>
      <c r="P669" s="36"/>
      <c r="Q669" s="34"/>
      <c r="R669" s="35"/>
    </row>
    <row r="670" spans="1:18" ht="15.75" customHeight="1" x14ac:dyDescent="0.3">
      <c r="A670" s="23"/>
      <c r="B670" s="28" t="s">
        <v>34</v>
      </c>
      <c r="C670" s="28">
        <v>1128299</v>
      </c>
      <c r="D670" s="29">
        <v>44257</v>
      </c>
      <c r="E670" s="28" t="s">
        <v>35</v>
      </c>
      <c r="F670" s="28" t="s">
        <v>51</v>
      </c>
      <c r="G670" s="28" t="s">
        <v>52</v>
      </c>
      <c r="H670" s="28" t="s">
        <v>28</v>
      </c>
      <c r="I670" s="30">
        <v>0.7</v>
      </c>
      <c r="J670" s="31">
        <v>1750</v>
      </c>
      <c r="K670" s="32">
        <f t="shared" si="4"/>
        <v>1225</v>
      </c>
      <c r="L670" s="32">
        <f t="shared" si="5"/>
        <v>306.25</v>
      </c>
      <c r="M670" s="33">
        <v>0.25</v>
      </c>
      <c r="O670" s="38"/>
      <c r="P670" s="36"/>
      <c r="Q670" s="34"/>
      <c r="R670" s="35"/>
    </row>
    <row r="671" spans="1:18" ht="15.75" customHeight="1" x14ac:dyDescent="0.3">
      <c r="A671" s="23"/>
      <c r="B671" s="28" t="s">
        <v>34</v>
      </c>
      <c r="C671" s="28">
        <v>1128299</v>
      </c>
      <c r="D671" s="29">
        <v>44257</v>
      </c>
      <c r="E671" s="28" t="s">
        <v>35</v>
      </c>
      <c r="F671" s="28" t="s">
        <v>51</v>
      </c>
      <c r="G671" s="28" t="s">
        <v>52</v>
      </c>
      <c r="H671" s="28" t="s">
        <v>29</v>
      </c>
      <c r="I671" s="30">
        <v>0.64999999999999991</v>
      </c>
      <c r="J671" s="31">
        <v>3750</v>
      </c>
      <c r="K671" s="32">
        <f t="shared" si="4"/>
        <v>2437.4999999999995</v>
      </c>
      <c r="L671" s="32">
        <f t="shared" si="5"/>
        <v>487.49999999999994</v>
      </c>
      <c r="M671" s="33">
        <v>0.2</v>
      </c>
      <c r="O671" s="38"/>
      <c r="P671" s="36"/>
      <c r="Q671" s="34"/>
      <c r="R671" s="35"/>
    </row>
    <row r="672" spans="1:18" ht="15.75" customHeight="1" x14ac:dyDescent="0.3">
      <c r="A672" s="23"/>
      <c r="B672" s="28" t="s">
        <v>34</v>
      </c>
      <c r="C672" s="28">
        <v>1128299</v>
      </c>
      <c r="D672" s="29">
        <v>44289</v>
      </c>
      <c r="E672" s="28" t="s">
        <v>35</v>
      </c>
      <c r="F672" s="28" t="s">
        <v>51</v>
      </c>
      <c r="G672" s="28" t="s">
        <v>52</v>
      </c>
      <c r="H672" s="28" t="s">
        <v>24</v>
      </c>
      <c r="I672" s="30">
        <v>0.7</v>
      </c>
      <c r="J672" s="31">
        <v>5500</v>
      </c>
      <c r="K672" s="32">
        <f t="shared" si="4"/>
        <v>3849.9999999999995</v>
      </c>
      <c r="L672" s="32">
        <f t="shared" si="5"/>
        <v>1154.9999999999998</v>
      </c>
      <c r="M672" s="33">
        <v>0.3</v>
      </c>
      <c r="O672" s="38"/>
      <c r="P672" s="36"/>
      <c r="Q672" s="34"/>
      <c r="R672" s="35"/>
    </row>
    <row r="673" spans="1:18" ht="15.75" customHeight="1" x14ac:dyDescent="0.3">
      <c r="A673" s="23"/>
      <c r="B673" s="28" t="s">
        <v>34</v>
      </c>
      <c r="C673" s="28">
        <v>1128299</v>
      </c>
      <c r="D673" s="29">
        <v>44289</v>
      </c>
      <c r="E673" s="28" t="s">
        <v>35</v>
      </c>
      <c r="F673" s="28" t="s">
        <v>51</v>
      </c>
      <c r="G673" s="28" t="s">
        <v>52</v>
      </c>
      <c r="H673" s="28" t="s">
        <v>25</v>
      </c>
      <c r="I673" s="30">
        <v>0.75</v>
      </c>
      <c r="J673" s="31">
        <v>3500</v>
      </c>
      <c r="K673" s="32">
        <f t="shared" si="4"/>
        <v>2625</v>
      </c>
      <c r="L673" s="32">
        <f t="shared" si="5"/>
        <v>656.25</v>
      </c>
      <c r="M673" s="33">
        <v>0.25</v>
      </c>
      <c r="O673" s="38"/>
      <c r="P673" s="36"/>
      <c r="Q673" s="34"/>
      <c r="R673" s="35"/>
    </row>
    <row r="674" spans="1:18" ht="15.75" customHeight="1" x14ac:dyDescent="0.3">
      <c r="A674" s="23"/>
      <c r="B674" s="28" t="s">
        <v>34</v>
      </c>
      <c r="C674" s="28">
        <v>1128299</v>
      </c>
      <c r="D674" s="29">
        <v>44289</v>
      </c>
      <c r="E674" s="28" t="s">
        <v>35</v>
      </c>
      <c r="F674" s="28" t="s">
        <v>51</v>
      </c>
      <c r="G674" s="28" t="s">
        <v>52</v>
      </c>
      <c r="H674" s="28" t="s">
        <v>26</v>
      </c>
      <c r="I674" s="30">
        <v>0.75</v>
      </c>
      <c r="J674" s="31">
        <v>4000</v>
      </c>
      <c r="K674" s="32">
        <f t="shared" si="4"/>
        <v>3000</v>
      </c>
      <c r="L674" s="32">
        <f t="shared" si="5"/>
        <v>750</v>
      </c>
      <c r="M674" s="33">
        <v>0.25</v>
      </c>
      <c r="O674" s="38"/>
      <c r="P674" s="36"/>
      <c r="Q674" s="34"/>
      <c r="R674" s="35"/>
    </row>
    <row r="675" spans="1:18" ht="15.75" customHeight="1" x14ac:dyDescent="0.3">
      <c r="A675" s="23"/>
      <c r="B675" s="28" t="s">
        <v>34</v>
      </c>
      <c r="C675" s="28">
        <v>1128299</v>
      </c>
      <c r="D675" s="29">
        <v>44289</v>
      </c>
      <c r="E675" s="28" t="s">
        <v>35</v>
      </c>
      <c r="F675" s="28" t="s">
        <v>51</v>
      </c>
      <c r="G675" s="28" t="s">
        <v>52</v>
      </c>
      <c r="H675" s="28" t="s">
        <v>27</v>
      </c>
      <c r="I675" s="30">
        <v>0.6</v>
      </c>
      <c r="J675" s="31">
        <v>3000</v>
      </c>
      <c r="K675" s="32">
        <f t="shared" si="4"/>
        <v>1800</v>
      </c>
      <c r="L675" s="32">
        <f t="shared" si="5"/>
        <v>540</v>
      </c>
      <c r="M675" s="33">
        <v>0.3</v>
      </c>
      <c r="O675" s="38"/>
      <c r="P675" s="36"/>
      <c r="Q675" s="34"/>
      <c r="R675" s="35"/>
    </row>
    <row r="676" spans="1:18" ht="15.75" customHeight="1" x14ac:dyDescent="0.3">
      <c r="A676" s="23"/>
      <c r="B676" s="28" t="s">
        <v>34</v>
      </c>
      <c r="C676" s="28">
        <v>1128299</v>
      </c>
      <c r="D676" s="29">
        <v>44289</v>
      </c>
      <c r="E676" s="28" t="s">
        <v>35</v>
      </c>
      <c r="F676" s="28" t="s">
        <v>51</v>
      </c>
      <c r="G676" s="28" t="s">
        <v>52</v>
      </c>
      <c r="H676" s="28" t="s">
        <v>28</v>
      </c>
      <c r="I676" s="30">
        <v>0.65</v>
      </c>
      <c r="J676" s="31">
        <v>2000</v>
      </c>
      <c r="K676" s="32">
        <f t="shared" si="4"/>
        <v>1300</v>
      </c>
      <c r="L676" s="32">
        <f t="shared" si="5"/>
        <v>325</v>
      </c>
      <c r="M676" s="33">
        <v>0.25</v>
      </c>
      <c r="O676" s="38"/>
      <c r="P676" s="36"/>
      <c r="Q676" s="34"/>
      <c r="R676" s="35"/>
    </row>
    <row r="677" spans="1:18" ht="15.75" customHeight="1" x14ac:dyDescent="0.3">
      <c r="A677" s="23"/>
      <c r="B677" s="28" t="s">
        <v>34</v>
      </c>
      <c r="C677" s="28">
        <v>1128299</v>
      </c>
      <c r="D677" s="29">
        <v>44289</v>
      </c>
      <c r="E677" s="28" t="s">
        <v>35</v>
      </c>
      <c r="F677" s="28" t="s">
        <v>51</v>
      </c>
      <c r="G677" s="28" t="s">
        <v>52</v>
      </c>
      <c r="H677" s="28" t="s">
        <v>29</v>
      </c>
      <c r="I677" s="30">
        <v>0.8</v>
      </c>
      <c r="J677" s="31">
        <v>3500</v>
      </c>
      <c r="K677" s="32">
        <f t="shared" si="4"/>
        <v>2800</v>
      </c>
      <c r="L677" s="32">
        <f t="shared" si="5"/>
        <v>560</v>
      </c>
      <c r="M677" s="33">
        <v>0.2</v>
      </c>
      <c r="O677" s="38"/>
      <c r="P677" s="36"/>
      <c r="Q677" s="34"/>
      <c r="R677" s="35"/>
    </row>
    <row r="678" spans="1:18" ht="15.75" customHeight="1" x14ac:dyDescent="0.3">
      <c r="A678" s="23"/>
      <c r="B678" s="28" t="s">
        <v>34</v>
      </c>
      <c r="C678" s="28">
        <v>1128299</v>
      </c>
      <c r="D678" s="29">
        <v>44320</v>
      </c>
      <c r="E678" s="28" t="s">
        <v>35</v>
      </c>
      <c r="F678" s="28" t="s">
        <v>51</v>
      </c>
      <c r="G678" s="28" t="s">
        <v>52</v>
      </c>
      <c r="H678" s="28" t="s">
        <v>24</v>
      </c>
      <c r="I678" s="30">
        <v>0.6</v>
      </c>
      <c r="J678" s="31">
        <v>5500</v>
      </c>
      <c r="K678" s="32">
        <f t="shared" si="4"/>
        <v>3300</v>
      </c>
      <c r="L678" s="32">
        <f t="shared" si="5"/>
        <v>990</v>
      </c>
      <c r="M678" s="33">
        <v>0.3</v>
      </c>
      <c r="O678" s="38"/>
      <c r="P678" s="36"/>
      <c r="Q678" s="34"/>
      <c r="R678" s="35"/>
    </row>
    <row r="679" spans="1:18" ht="15.75" customHeight="1" x14ac:dyDescent="0.3">
      <c r="A679" s="23"/>
      <c r="B679" s="28" t="s">
        <v>34</v>
      </c>
      <c r="C679" s="28">
        <v>1128299</v>
      </c>
      <c r="D679" s="29">
        <v>44320</v>
      </c>
      <c r="E679" s="28" t="s">
        <v>35</v>
      </c>
      <c r="F679" s="28" t="s">
        <v>51</v>
      </c>
      <c r="G679" s="28" t="s">
        <v>52</v>
      </c>
      <c r="H679" s="28" t="s">
        <v>25</v>
      </c>
      <c r="I679" s="30">
        <v>0.65</v>
      </c>
      <c r="J679" s="31">
        <v>4000</v>
      </c>
      <c r="K679" s="32">
        <f t="shared" si="4"/>
        <v>2600</v>
      </c>
      <c r="L679" s="32">
        <f t="shared" si="5"/>
        <v>650</v>
      </c>
      <c r="M679" s="33">
        <v>0.25</v>
      </c>
      <c r="O679" s="38"/>
      <c r="P679" s="36"/>
      <c r="Q679" s="34"/>
      <c r="R679" s="35"/>
    </row>
    <row r="680" spans="1:18" ht="15.75" customHeight="1" x14ac:dyDescent="0.3">
      <c r="A680" s="23"/>
      <c r="B680" s="28" t="s">
        <v>34</v>
      </c>
      <c r="C680" s="28">
        <v>1128299</v>
      </c>
      <c r="D680" s="29">
        <v>44320</v>
      </c>
      <c r="E680" s="28" t="s">
        <v>35</v>
      </c>
      <c r="F680" s="28" t="s">
        <v>51</v>
      </c>
      <c r="G680" s="28" t="s">
        <v>52</v>
      </c>
      <c r="H680" s="28" t="s">
        <v>26</v>
      </c>
      <c r="I680" s="30">
        <v>0.65</v>
      </c>
      <c r="J680" s="31">
        <v>4000</v>
      </c>
      <c r="K680" s="32">
        <f t="shared" si="4"/>
        <v>2600</v>
      </c>
      <c r="L680" s="32">
        <f t="shared" si="5"/>
        <v>650</v>
      </c>
      <c r="M680" s="33">
        <v>0.25</v>
      </c>
      <c r="O680" s="38"/>
      <c r="P680" s="36"/>
      <c r="Q680" s="34"/>
      <c r="R680" s="35"/>
    </row>
    <row r="681" spans="1:18" ht="15.75" customHeight="1" x14ac:dyDescent="0.3">
      <c r="A681" s="23"/>
      <c r="B681" s="28" t="s">
        <v>34</v>
      </c>
      <c r="C681" s="28">
        <v>1128299</v>
      </c>
      <c r="D681" s="29">
        <v>44320</v>
      </c>
      <c r="E681" s="28" t="s">
        <v>35</v>
      </c>
      <c r="F681" s="28" t="s">
        <v>51</v>
      </c>
      <c r="G681" s="28" t="s">
        <v>52</v>
      </c>
      <c r="H681" s="28" t="s">
        <v>27</v>
      </c>
      <c r="I681" s="30">
        <v>0.6</v>
      </c>
      <c r="J681" s="31">
        <v>3000</v>
      </c>
      <c r="K681" s="32">
        <f t="shared" si="4"/>
        <v>1800</v>
      </c>
      <c r="L681" s="32">
        <f t="shared" si="5"/>
        <v>540</v>
      </c>
      <c r="M681" s="33">
        <v>0.3</v>
      </c>
      <c r="O681" s="38"/>
      <c r="P681" s="36"/>
      <c r="Q681" s="34"/>
      <c r="R681" s="35"/>
    </row>
    <row r="682" spans="1:18" ht="15.75" customHeight="1" x14ac:dyDescent="0.3">
      <c r="A682" s="23"/>
      <c r="B682" s="28" t="s">
        <v>34</v>
      </c>
      <c r="C682" s="28">
        <v>1128299</v>
      </c>
      <c r="D682" s="29">
        <v>44320</v>
      </c>
      <c r="E682" s="28" t="s">
        <v>35</v>
      </c>
      <c r="F682" s="28" t="s">
        <v>51</v>
      </c>
      <c r="G682" s="28" t="s">
        <v>52</v>
      </c>
      <c r="H682" s="28" t="s">
        <v>28</v>
      </c>
      <c r="I682" s="30">
        <v>0.65</v>
      </c>
      <c r="J682" s="31">
        <v>2000</v>
      </c>
      <c r="K682" s="32">
        <f t="shared" si="4"/>
        <v>1300</v>
      </c>
      <c r="L682" s="32">
        <f t="shared" si="5"/>
        <v>325</v>
      </c>
      <c r="M682" s="33">
        <v>0.25</v>
      </c>
      <c r="O682" s="38"/>
      <c r="P682" s="36"/>
      <c r="Q682" s="34"/>
      <c r="R682" s="35"/>
    </row>
    <row r="683" spans="1:18" ht="15.75" customHeight="1" x14ac:dyDescent="0.3">
      <c r="A683" s="23"/>
      <c r="B683" s="28" t="s">
        <v>34</v>
      </c>
      <c r="C683" s="28">
        <v>1128299</v>
      </c>
      <c r="D683" s="29">
        <v>44320</v>
      </c>
      <c r="E683" s="28" t="s">
        <v>35</v>
      </c>
      <c r="F683" s="28" t="s">
        <v>51</v>
      </c>
      <c r="G683" s="28" t="s">
        <v>52</v>
      </c>
      <c r="H683" s="28" t="s">
        <v>29</v>
      </c>
      <c r="I683" s="30">
        <v>0.8</v>
      </c>
      <c r="J683" s="31">
        <v>5000</v>
      </c>
      <c r="K683" s="32">
        <f t="shared" si="4"/>
        <v>4000</v>
      </c>
      <c r="L683" s="32">
        <f t="shared" si="5"/>
        <v>800</v>
      </c>
      <c r="M683" s="33">
        <v>0.2</v>
      </c>
      <c r="O683" s="38"/>
      <c r="P683" s="36"/>
      <c r="Q683" s="34"/>
      <c r="R683" s="35"/>
    </row>
    <row r="684" spans="1:18" ht="15.75" customHeight="1" x14ac:dyDescent="0.3">
      <c r="A684" s="23"/>
      <c r="B684" s="28" t="s">
        <v>34</v>
      </c>
      <c r="C684" s="28">
        <v>1128299</v>
      </c>
      <c r="D684" s="29">
        <v>44350</v>
      </c>
      <c r="E684" s="28" t="s">
        <v>35</v>
      </c>
      <c r="F684" s="28" t="s">
        <v>51</v>
      </c>
      <c r="G684" s="28" t="s">
        <v>52</v>
      </c>
      <c r="H684" s="28" t="s">
        <v>24</v>
      </c>
      <c r="I684" s="30">
        <v>0.75</v>
      </c>
      <c r="J684" s="31">
        <v>7500</v>
      </c>
      <c r="K684" s="32">
        <f t="shared" si="4"/>
        <v>5625</v>
      </c>
      <c r="L684" s="32">
        <f t="shared" si="5"/>
        <v>1687.5</v>
      </c>
      <c r="M684" s="33">
        <v>0.3</v>
      </c>
      <c r="O684" s="38"/>
      <c r="P684" s="36"/>
      <c r="Q684" s="34"/>
      <c r="R684" s="35"/>
    </row>
    <row r="685" spans="1:18" ht="15.75" customHeight="1" x14ac:dyDescent="0.3">
      <c r="A685" s="23"/>
      <c r="B685" s="28" t="s">
        <v>34</v>
      </c>
      <c r="C685" s="28">
        <v>1128299</v>
      </c>
      <c r="D685" s="29">
        <v>44350</v>
      </c>
      <c r="E685" s="28" t="s">
        <v>35</v>
      </c>
      <c r="F685" s="28" t="s">
        <v>51</v>
      </c>
      <c r="G685" s="28" t="s">
        <v>52</v>
      </c>
      <c r="H685" s="28" t="s">
        <v>25</v>
      </c>
      <c r="I685" s="30">
        <v>0.8</v>
      </c>
      <c r="J685" s="31">
        <v>6250</v>
      </c>
      <c r="K685" s="32">
        <f t="shared" si="4"/>
        <v>5000</v>
      </c>
      <c r="L685" s="32">
        <f t="shared" si="5"/>
        <v>1250</v>
      </c>
      <c r="M685" s="33">
        <v>0.25</v>
      </c>
      <c r="O685" s="38"/>
      <c r="P685" s="36"/>
      <c r="Q685" s="34"/>
      <c r="R685" s="35"/>
    </row>
    <row r="686" spans="1:18" ht="15.75" customHeight="1" x14ac:dyDescent="0.3">
      <c r="A686" s="23"/>
      <c r="B686" s="28" t="s">
        <v>34</v>
      </c>
      <c r="C686" s="28">
        <v>1128299</v>
      </c>
      <c r="D686" s="29">
        <v>44350</v>
      </c>
      <c r="E686" s="28" t="s">
        <v>35</v>
      </c>
      <c r="F686" s="28" t="s">
        <v>51</v>
      </c>
      <c r="G686" s="28" t="s">
        <v>52</v>
      </c>
      <c r="H686" s="28" t="s">
        <v>26</v>
      </c>
      <c r="I686" s="30">
        <v>0.8</v>
      </c>
      <c r="J686" s="31">
        <v>6250</v>
      </c>
      <c r="K686" s="32">
        <f t="shared" si="4"/>
        <v>5000</v>
      </c>
      <c r="L686" s="32">
        <f t="shared" si="5"/>
        <v>1250</v>
      </c>
      <c r="M686" s="33">
        <v>0.25</v>
      </c>
      <c r="O686" s="38"/>
      <c r="P686" s="36"/>
      <c r="Q686" s="34"/>
      <c r="R686" s="35"/>
    </row>
    <row r="687" spans="1:18" ht="15.75" customHeight="1" x14ac:dyDescent="0.3">
      <c r="A687" s="23"/>
      <c r="B687" s="28" t="s">
        <v>34</v>
      </c>
      <c r="C687" s="28">
        <v>1128299</v>
      </c>
      <c r="D687" s="29">
        <v>44350</v>
      </c>
      <c r="E687" s="28" t="s">
        <v>35</v>
      </c>
      <c r="F687" s="28" t="s">
        <v>51</v>
      </c>
      <c r="G687" s="28" t="s">
        <v>52</v>
      </c>
      <c r="H687" s="28" t="s">
        <v>27</v>
      </c>
      <c r="I687" s="30">
        <v>0.8</v>
      </c>
      <c r="J687" s="31">
        <v>5000</v>
      </c>
      <c r="K687" s="32">
        <f t="shared" si="4"/>
        <v>4000</v>
      </c>
      <c r="L687" s="32">
        <f t="shared" si="5"/>
        <v>1200</v>
      </c>
      <c r="M687" s="33">
        <v>0.3</v>
      </c>
      <c r="O687" s="38"/>
      <c r="P687" s="36"/>
      <c r="Q687" s="34"/>
      <c r="R687" s="35"/>
    </row>
    <row r="688" spans="1:18" ht="15.75" customHeight="1" x14ac:dyDescent="0.3">
      <c r="A688" s="23"/>
      <c r="B688" s="28" t="s">
        <v>34</v>
      </c>
      <c r="C688" s="28">
        <v>1128299</v>
      </c>
      <c r="D688" s="29">
        <v>44350</v>
      </c>
      <c r="E688" s="28" t="s">
        <v>35</v>
      </c>
      <c r="F688" s="28" t="s">
        <v>51</v>
      </c>
      <c r="G688" s="28" t="s">
        <v>52</v>
      </c>
      <c r="H688" s="28" t="s">
        <v>28</v>
      </c>
      <c r="I688" s="30">
        <v>0.85000000000000009</v>
      </c>
      <c r="J688" s="31">
        <v>3750</v>
      </c>
      <c r="K688" s="32">
        <f t="shared" si="4"/>
        <v>3187.5000000000005</v>
      </c>
      <c r="L688" s="32">
        <f t="shared" si="5"/>
        <v>796.87500000000011</v>
      </c>
      <c r="M688" s="33">
        <v>0.25</v>
      </c>
      <c r="O688" s="38"/>
      <c r="P688" s="36"/>
      <c r="Q688" s="34"/>
      <c r="R688" s="35"/>
    </row>
    <row r="689" spans="1:18" ht="15.75" customHeight="1" x14ac:dyDescent="0.3">
      <c r="A689" s="23"/>
      <c r="B689" s="28" t="s">
        <v>34</v>
      </c>
      <c r="C689" s="28">
        <v>1128299</v>
      </c>
      <c r="D689" s="29">
        <v>44350</v>
      </c>
      <c r="E689" s="28" t="s">
        <v>35</v>
      </c>
      <c r="F689" s="28" t="s">
        <v>51</v>
      </c>
      <c r="G689" s="28" t="s">
        <v>52</v>
      </c>
      <c r="H689" s="28" t="s">
        <v>29</v>
      </c>
      <c r="I689" s="30">
        <v>1</v>
      </c>
      <c r="J689" s="31">
        <v>6750</v>
      </c>
      <c r="K689" s="32">
        <f t="shared" si="4"/>
        <v>6750</v>
      </c>
      <c r="L689" s="32">
        <f t="shared" si="5"/>
        <v>1350</v>
      </c>
      <c r="M689" s="33">
        <v>0.2</v>
      </c>
      <c r="O689" s="38"/>
      <c r="P689" s="36"/>
      <c r="Q689" s="34"/>
      <c r="R689" s="35"/>
    </row>
    <row r="690" spans="1:18" ht="15.75" customHeight="1" x14ac:dyDescent="0.3">
      <c r="A690" s="23"/>
      <c r="B690" s="28" t="s">
        <v>34</v>
      </c>
      <c r="C690" s="28">
        <v>1128299</v>
      </c>
      <c r="D690" s="29">
        <v>44379</v>
      </c>
      <c r="E690" s="28" t="s">
        <v>35</v>
      </c>
      <c r="F690" s="28" t="s">
        <v>51</v>
      </c>
      <c r="G690" s="28" t="s">
        <v>52</v>
      </c>
      <c r="H690" s="28" t="s">
        <v>24</v>
      </c>
      <c r="I690" s="30">
        <v>0.8</v>
      </c>
      <c r="J690" s="31">
        <v>8250</v>
      </c>
      <c r="K690" s="32">
        <f t="shared" si="4"/>
        <v>6600</v>
      </c>
      <c r="L690" s="32">
        <f t="shared" si="5"/>
        <v>1980</v>
      </c>
      <c r="M690" s="33">
        <v>0.3</v>
      </c>
      <c r="O690" s="38"/>
      <c r="P690" s="36"/>
      <c r="Q690" s="34"/>
      <c r="R690" s="35"/>
    </row>
    <row r="691" spans="1:18" ht="15.75" customHeight="1" x14ac:dyDescent="0.3">
      <c r="A691" s="23"/>
      <c r="B691" s="28" t="s">
        <v>34</v>
      </c>
      <c r="C691" s="28">
        <v>1128299</v>
      </c>
      <c r="D691" s="29">
        <v>44379</v>
      </c>
      <c r="E691" s="28" t="s">
        <v>35</v>
      </c>
      <c r="F691" s="28" t="s">
        <v>51</v>
      </c>
      <c r="G691" s="28" t="s">
        <v>52</v>
      </c>
      <c r="H691" s="28" t="s">
        <v>25</v>
      </c>
      <c r="I691" s="30">
        <v>0.85000000000000009</v>
      </c>
      <c r="J691" s="31">
        <v>6750</v>
      </c>
      <c r="K691" s="32">
        <f t="shared" si="4"/>
        <v>5737.5000000000009</v>
      </c>
      <c r="L691" s="32">
        <f t="shared" si="5"/>
        <v>1434.3750000000002</v>
      </c>
      <c r="M691" s="33">
        <v>0.25</v>
      </c>
      <c r="O691" s="38"/>
      <c r="P691" s="36"/>
      <c r="Q691" s="34"/>
      <c r="R691" s="35"/>
    </row>
    <row r="692" spans="1:18" ht="15.75" customHeight="1" x14ac:dyDescent="0.3">
      <c r="A692" s="23"/>
      <c r="B692" s="28" t="s">
        <v>34</v>
      </c>
      <c r="C692" s="28">
        <v>1128299</v>
      </c>
      <c r="D692" s="29">
        <v>44379</v>
      </c>
      <c r="E692" s="28" t="s">
        <v>35</v>
      </c>
      <c r="F692" s="28" t="s">
        <v>51</v>
      </c>
      <c r="G692" s="28" t="s">
        <v>52</v>
      </c>
      <c r="H692" s="28" t="s">
        <v>26</v>
      </c>
      <c r="I692" s="30">
        <v>0.85000000000000009</v>
      </c>
      <c r="J692" s="31">
        <v>6250</v>
      </c>
      <c r="K692" s="32">
        <f t="shared" si="4"/>
        <v>5312.5000000000009</v>
      </c>
      <c r="L692" s="32">
        <f t="shared" si="5"/>
        <v>1328.1250000000002</v>
      </c>
      <c r="M692" s="33">
        <v>0.25</v>
      </c>
      <c r="O692" s="38"/>
      <c r="P692" s="36"/>
      <c r="Q692" s="34"/>
      <c r="R692" s="35"/>
    </row>
    <row r="693" spans="1:18" ht="15.75" customHeight="1" x14ac:dyDescent="0.3">
      <c r="A693" s="23"/>
      <c r="B693" s="28" t="s">
        <v>34</v>
      </c>
      <c r="C693" s="28">
        <v>1128299</v>
      </c>
      <c r="D693" s="29">
        <v>44379</v>
      </c>
      <c r="E693" s="28" t="s">
        <v>35</v>
      </c>
      <c r="F693" s="28" t="s">
        <v>51</v>
      </c>
      <c r="G693" s="28" t="s">
        <v>52</v>
      </c>
      <c r="H693" s="28" t="s">
        <v>27</v>
      </c>
      <c r="I693" s="30">
        <v>0.8</v>
      </c>
      <c r="J693" s="31">
        <v>5250</v>
      </c>
      <c r="K693" s="32">
        <f t="shared" si="4"/>
        <v>4200</v>
      </c>
      <c r="L693" s="32">
        <f t="shared" si="5"/>
        <v>1260</v>
      </c>
      <c r="M693" s="33">
        <v>0.3</v>
      </c>
      <c r="O693" s="38"/>
      <c r="P693" s="36"/>
      <c r="Q693" s="34"/>
      <c r="R693" s="35"/>
    </row>
    <row r="694" spans="1:18" ht="15.75" customHeight="1" x14ac:dyDescent="0.3">
      <c r="A694" s="23"/>
      <c r="B694" s="28" t="s">
        <v>34</v>
      </c>
      <c r="C694" s="28">
        <v>1128299</v>
      </c>
      <c r="D694" s="29">
        <v>44379</v>
      </c>
      <c r="E694" s="28" t="s">
        <v>35</v>
      </c>
      <c r="F694" s="28" t="s">
        <v>51</v>
      </c>
      <c r="G694" s="28" t="s">
        <v>52</v>
      </c>
      <c r="H694" s="28" t="s">
        <v>28</v>
      </c>
      <c r="I694" s="30">
        <v>0.85000000000000009</v>
      </c>
      <c r="J694" s="31">
        <v>5750</v>
      </c>
      <c r="K694" s="32">
        <f t="shared" si="4"/>
        <v>4887.5000000000009</v>
      </c>
      <c r="L694" s="32">
        <f t="shared" si="5"/>
        <v>1221.8750000000002</v>
      </c>
      <c r="M694" s="33">
        <v>0.25</v>
      </c>
      <c r="O694" s="38"/>
      <c r="P694" s="36"/>
      <c r="Q694" s="34"/>
      <c r="R694" s="35"/>
    </row>
    <row r="695" spans="1:18" ht="15.75" customHeight="1" x14ac:dyDescent="0.3">
      <c r="A695" s="23"/>
      <c r="B695" s="28" t="s">
        <v>34</v>
      </c>
      <c r="C695" s="28">
        <v>1128299</v>
      </c>
      <c r="D695" s="29">
        <v>44379</v>
      </c>
      <c r="E695" s="28" t="s">
        <v>35</v>
      </c>
      <c r="F695" s="28" t="s">
        <v>51</v>
      </c>
      <c r="G695" s="28" t="s">
        <v>52</v>
      </c>
      <c r="H695" s="28" t="s">
        <v>29</v>
      </c>
      <c r="I695" s="30">
        <v>1</v>
      </c>
      <c r="J695" s="31">
        <v>5750</v>
      </c>
      <c r="K695" s="32">
        <f t="shared" si="4"/>
        <v>5750</v>
      </c>
      <c r="L695" s="32">
        <f t="shared" si="5"/>
        <v>1150</v>
      </c>
      <c r="M695" s="33">
        <v>0.2</v>
      </c>
      <c r="O695" s="38"/>
      <c r="P695" s="36"/>
      <c r="Q695" s="34"/>
      <c r="R695" s="35"/>
    </row>
    <row r="696" spans="1:18" ht="15.75" customHeight="1" x14ac:dyDescent="0.3">
      <c r="A696" s="23"/>
      <c r="B696" s="28" t="s">
        <v>34</v>
      </c>
      <c r="C696" s="28">
        <v>1128299</v>
      </c>
      <c r="D696" s="29">
        <v>44411</v>
      </c>
      <c r="E696" s="28" t="s">
        <v>35</v>
      </c>
      <c r="F696" s="28" t="s">
        <v>51</v>
      </c>
      <c r="G696" s="28" t="s">
        <v>52</v>
      </c>
      <c r="H696" s="28" t="s">
        <v>24</v>
      </c>
      <c r="I696" s="30">
        <v>0.85000000000000009</v>
      </c>
      <c r="J696" s="31">
        <v>7750</v>
      </c>
      <c r="K696" s="32">
        <f t="shared" si="4"/>
        <v>6587.5000000000009</v>
      </c>
      <c r="L696" s="32">
        <f t="shared" si="5"/>
        <v>1976.2500000000002</v>
      </c>
      <c r="M696" s="33">
        <v>0.3</v>
      </c>
      <c r="O696" s="38"/>
      <c r="P696" s="36"/>
      <c r="Q696" s="34"/>
      <c r="R696" s="35"/>
    </row>
    <row r="697" spans="1:18" ht="15.75" customHeight="1" x14ac:dyDescent="0.3">
      <c r="A697" s="23"/>
      <c r="B697" s="28" t="s">
        <v>34</v>
      </c>
      <c r="C697" s="28">
        <v>1128299</v>
      </c>
      <c r="D697" s="29">
        <v>44411</v>
      </c>
      <c r="E697" s="28" t="s">
        <v>35</v>
      </c>
      <c r="F697" s="28" t="s">
        <v>51</v>
      </c>
      <c r="G697" s="28" t="s">
        <v>52</v>
      </c>
      <c r="H697" s="28" t="s">
        <v>25</v>
      </c>
      <c r="I697" s="30">
        <v>0.80000000000000016</v>
      </c>
      <c r="J697" s="31">
        <v>7500</v>
      </c>
      <c r="K697" s="32">
        <f t="shared" si="4"/>
        <v>6000.0000000000009</v>
      </c>
      <c r="L697" s="32">
        <f t="shared" si="5"/>
        <v>1500.0000000000002</v>
      </c>
      <c r="M697" s="33">
        <v>0.25</v>
      </c>
      <c r="O697" s="38"/>
      <c r="P697" s="36"/>
      <c r="Q697" s="34"/>
      <c r="R697" s="35"/>
    </row>
    <row r="698" spans="1:18" ht="15.75" customHeight="1" x14ac:dyDescent="0.3">
      <c r="A698" s="23"/>
      <c r="B698" s="28" t="s">
        <v>34</v>
      </c>
      <c r="C698" s="28">
        <v>1128299</v>
      </c>
      <c r="D698" s="29">
        <v>44411</v>
      </c>
      <c r="E698" s="28" t="s">
        <v>35</v>
      </c>
      <c r="F698" s="28" t="s">
        <v>51</v>
      </c>
      <c r="G698" s="28" t="s">
        <v>52</v>
      </c>
      <c r="H698" s="28" t="s">
        <v>26</v>
      </c>
      <c r="I698" s="30">
        <v>0.75000000000000011</v>
      </c>
      <c r="J698" s="31">
        <v>6250</v>
      </c>
      <c r="K698" s="32">
        <f t="shared" si="4"/>
        <v>4687.5000000000009</v>
      </c>
      <c r="L698" s="32">
        <f t="shared" si="5"/>
        <v>1171.8750000000002</v>
      </c>
      <c r="M698" s="33">
        <v>0.25</v>
      </c>
      <c r="O698" s="38"/>
      <c r="P698" s="36"/>
      <c r="Q698" s="34"/>
      <c r="R698" s="35"/>
    </row>
    <row r="699" spans="1:18" ht="15.75" customHeight="1" x14ac:dyDescent="0.3">
      <c r="A699" s="23"/>
      <c r="B699" s="28" t="s">
        <v>34</v>
      </c>
      <c r="C699" s="28">
        <v>1128299</v>
      </c>
      <c r="D699" s="29">
        <v>44411</v>
      </c>
      <c r="E699" s="28" t="s">
        <v>35</v>
      </c>
      <c r="F699" s="28" t="s">
        <v>51</v>
      </c>
      <c r="G699" s="28" t="s">
        <v>52</v>
      </c>
      <c r="H699" s="28" t="s">
        <v>27</v>
      </c>
      <c r="I699" s="30">
        <v>0.75000000000000011</v>
      </c>
      <c r="J699" s="31">
        <v>5750</v>
      </c>
      <c r="K699" s="32">
        <f t="shared" si="4"/>
        <v>4312.5000000000009</v>
      </c>
      <c r="L699" s="32">
        <f t="shared" si="5"/>
        <v>1293.7500000000002</v>
      </c>
      <c r="M699" s="33">
        <v>0.3</v>
      </c>
      <c r="O699" s="38"/>
      <c r="P699" s="36"/>
      <c r="Q699" s="34"/>
      <c r="R699" s="35"/>
    </row>
    <row r="700" spans="1:18" ht="15.75" customHeight="1" x14ac:dyDescent="0.3">
      <c r="A700" s="23"/>
      <c r="B700" s="28" t="s">
        <v>34</v>
      </c>
      <c r="C700" s="28">
        <v>1128299</v>
      </c>
      <c r="D700" s="29">
        <v>44411</v>
      </c>
      <c r="E700" s="28" t="s">
        <v>35</v>
      </c>
      <c r="F700" s="28" t="s">
        <v>51</v>
      </c>
      <c r="G700" s="28" t="s">
        <v>52</v>
      </c>
      <c r="H700" s="28" t="s">
        <v>28</v>
      </c>
      <c r="I700" s="30">
        <v>0.75</v>
      </c>
      <c r="J700" s="31">
        <v>5750</v>
      </c>
      <c r="K700" s="32">
        <f t="shared" si="4"/>
        <v>4312.5</v>
      </c>
      <c r="L700" s="32">
        <f t="shared" si="5"/>
        <v>1078.125</v>
      </c>
      <c r="M700" s="33">
        <v>0.25</v>
      </c>
      <c r="O700" s="38"/>
      <c r="P700" s="36"/>
      <c r="Q700" s="34"/>
      <c r="R700" s="35"/>
    </row>
    <row r="701" spans="1:18" ht="15.75" customHeight="1" x14ac:dyDescent="0.3">
      <c r="A701" s="23"/>
      <c r="B701" s="28" t="s">
        <v>34</v>
      </c>
      <c r="C701" s="28">
        <v>1128299</v>
      </c>
      <c r="D701" s="29">
        <v>44411</v>
      </c>
      <c r="E701" s="28" t="s">
        <v>35</v>
      </c>
      <c r="F701" s="28" t="s">
        <v>51</v>
      </c>
      <c r="G701" s="28" t="s">
        <v>52</v>
      </c>
      <c r="H701" s="28" t="s">
        <v>29</v>
      </c>
      <c r="I701" s="30">
        <v>0.8</v>
      </c>
      <c r="J701" s="31">
        <v>4000</v>
      </c>
      <c r="K701" s="32">
        <f t="shared" si="4"/>
        <v>3200</v>
      </c>
      <c r="L701" s="32">
        <f t="shared" si="5"/>
        <v>640</v>
      </c>
      <c r="M701" s="33">
        <v>0.2</v>
      </c>
      <c r="O701" s="38"/>
      <c r="P701" s="36"/>
      <c r="Q701" s="34"/>
      <c r="R701" s="35"/>
    </row>
    <row r="702" spans="1:18" ht="15.75" customHeight="1" x14ac:dyDescent="0.3">
      <c r="A702" s="23"/>
      <c r="B702" s="28" t="s">
        <v>34</v>
      </c>
      <c r="C702" s="28">
        <v>1128299</v>
      </c>
      <c r="D702" s="29">
        <v>44443</v>
      </c>
      <c r="E702" s="28" t="s">
        <v>35</v>
      </c>
      <c r="F702" s="28" t="s">
        <v>51</v>
      </c>
      <c r="G702" s="28" t="s">
        <v>52</v>
      </c>
      <c r="H702" s="28" t="s">
        <v>24</v>
      </c>
      <c r="I702" s="30">
        <v>0.70000000000000018</v>
      </c>
      <c r="J702" s="31">
        <v>6000</v>
      </c>
      <c r="K702" s="32">
        <f t="shared" si="4"/>
        <v>4200.0000000000009</v>
      </c>
      <c r="L702" s="32">
        <f t="shared" si="5"/>
        <v>1260.0000000000002</v>
      </c>
      <c r="M702" s="33">
        <v>0.3</v>
      </c>
      <c r="O702" s="38"/>
      <c r="P702" s="36"/>
      <c r="Q702" s="34"/>
      <c r="R702" s="35"/>
    </row>
    <row r="703" spans="1:18" ht="15.75" customHeight="1" x14ac:dyDescent="0.3">
      <c r="A703" s="23"/>
      <c r="B703" s="28" t="s">
        <v>34</v>
      </c>
      <c r="C703" s="28">
        <v>1128299</v>
      </c>
      <c r="D703" s="29">
        <v>44443</v>
      </c>
      <c r="E703" s="28" t="s">
        <v>35</v>
      </c>
      <c r="F703" s="28" t="s">
        <v>51</v>
      </c>
      <c r="G703" s="28" t="s">
        <v>52</v>
      </c>
      <c r="H703" s="28" t="s">
        <v>25</v>
      </c>
      <c r="I703" s="30">
        <v>0.75000000000000022</v>
      </c>
      <c r="J703" s="31">
        <v>6000</v>
      </c>
      <c r="K703" s="32">
        <f t="shared" si="4"/>
        <v>4500.0000000000009</v>
      </c>
      <c r="L703" s="32">
        <f t="shared" si="5"/>
        <v>1125.0000000000002</v>
      </c>
      <c r="M703" s="33">
        <v>0.25</v>
      </c>
      <c r="O703" s="38"/>
      <c r="P703" s="36"/>
      <c r="Q703" s="34"/>
      <c r="R703" s="35"/>
    </row>
    <row r="704" spans="1:18" ht="15.75" customHeight="1" x14ac:dyDescent="0.3">
      <c r="A704" s="23"/>
      <c r="B704" s="28" t="s">
        <v>34</v>
      </c>
      <c r="C704" s="28">
        <v>1128299</v>
      </c>
      <c r="D704" s="29">
        <v>44443</v>
      </c>
      <c r="E704" s="28" t="s">
        <v>35</v>
      </c>
      <c r="F704" s="28" t="s">
        <v>51</v>
      </c>
      <c r="G704" s="28" t="s">
        <v>52</v>
      </c>
      <c r="H704" s="28" t="s">
        <v>26</v>
      </c>
      <c r="I704" s="30">
        <v>0.70000000000000018</v>
      </c>
      <c r="J704" s="31">
        <v>4500</v>
      </c>
      <c r="K704" s="32">
        <f t="shared" si="4"/>
        <v>3150.0000000000009</v>
      </c>
      <c r="L704" s="32">
        <f t="shared" si="5"/>
        <v>787.50000000000023</v>
      </c>
      <c r="M704" s="33">
        <v>0.25</v>
      </c>
      <c r="O704" s="38"/>
      <c r="P704" s="36"/>
      <c r="Q704" s="34"/>
      <c r="R704" s="35"/>
    </row>
    <row r="705" spans="1:18" ht="15.75" customHeight="1" x14ac:dyDescent="0.3">
      <c r="A705" s="23"/>
      <c r="B705" s="28" t="s">
        <v>34</v>
      </c>
      <c r="C705" s="28">
        <v>1128299</v>
      </c>
      <c r="D705" s="29">
        <v>44443</v>
      </c>
      <c r="E705" s="28" t="s">
        <v>35</v>
      </c>
      <c r="F705" s="28" t="s">
        <v>51</v>
      </c>
      <c r="G705" s="28" t="s">
        <v>52</v>
      </c>
      <c r="H705" s="28" t="s">
        <v>27</v>
      </c>
      <c r="I705" s="30">
        <v>0.70000000000000018</v>
      </c>
      <c r="J705" s="31">
        <v>4000</v>
      </c>
      <c r="K705" s="32">
        <f t="shared" si="4"/>
        <v>2800.0000000000009</v>
      </c>
      <c r="L705" s="32">
        <f t="shared" si="5"/>
        <v>840.00000000000023</v>
      </c>
      <c r="M705" s="33">
        <v>0.3</v>
      </c>
      <c r="O705" s="38"/>
      <c r="P705" s="36"/>
      <c r="Q705" s="34"/>
      <c r="R705" s="35"/>
    </row>
    <row r="706" spans="1:18" ht="15.75" customHeight="1" x14ac:dyDescent="0.3">
      <c r="A706" s="23"/>
      <c r="B706" s="28" t="s">
        <v>34</v>
      </c>
      <c r="C706" s="28">
        <v>1128299</v>
      </c>
      <c r="D706" s="29">
        <v>44443</v>
      </c>
      <c r="E706" s="28" t="s">
        <v>35</v>
      </c>
      <c r="F706" s="28" t="s">
        <v>51</v>
      </c>
      <c r="G706" s="28" t="s">
        <v>52</v>
      </c>
      <c r="H706" s="28" t="s">
        <v>28</v>
      </c>
      <c r="I706" s="30">
        <v>0.80000000000000016</v>
      </c>
      <c r="J706" s="31">
        <v>4250</v>
      </c>
      <c r="K706" s="32">
        <f t="shared" si="4"/>
        <v>3400.0000000000005</v>
      </c>
      <c r="L706" s="32">
        <f t="shared" si="5"/>
        <v>850.00000000000011</v>
      </c>
      <c r="M706" s="33">
        <v>0.25</v>
      </c>
      <c r="O706" s="38"/>
      <c r="P706" s="36"/>
      <c r="Q706" s="34"/>
      <c r="R706" s="35"/>
    </row>
    <row r="707" spans="1:18" ht="15.75" customHeight="1" x14ac:dyDescent="0.3">
      <c r="A707" s="23"/>
      <c r="B707" s="28" t="s">
        <v>34</v>
      </c>
      <c r="C707" s="28">
        <v>1128299</v>
      </c>
      <c r="D707" s="29">
        <v>44443</v>
      </c>
      <c r="E707" s="28" t="s">
        <v>35</v>
      </c>
      <c r="F707" s="28" t="s">
        <v>51</v>
      </c>
      <c r="G707" s="28" t="s">
        <v>52</v>
      </c>
      <c r="H707" s="28" t="s">
        <v>29</v>
      </c>
      <c r="I707" s="30">
        <v>0.65</v>
      </c>
      <c r="J707" s="31">
        <v>4500</v>
      </c>
      <c r="K707" s="32">
        <f t="shared" si="4"/>
        <v>2925</v>
      </c>
      <c r="L707" s="32">
        <f t="shared" si="5"/>
        <v>585</v>
      </c>
      <c r="M707" s="33">
        <v>0.2</v>
      </c>
      <c r="O707" s="38"/>
      <c r="P707" s="36"/>
      <c r="Q707" s="34"/>
      <c r="R707" s="35"/>
    </row>
    <row r="708" spans="1:18" ht="15.75" customHeight="1" x14ac:dyDescent="0.3">
      <c r="A708" s="23"/>
      <c r="B708" s="28" t="s">
        <v>34</v>
      </c>
      <c r="C708" s="28">
        <v>1128299</v>
      </c>
      <c r="D708" s="29">
        <v>44472</v>
      </c>
      <c r="E708" s="28" t="s">
        <v>35</v>
      </c>
      <c r="F708" s="28" t="s">
        <v>51</v>
      </c>
      <c r="G708" s="28" t="s">
        <v>52</v>
      </c>
      <c r="H708" s="28" t="s">
        <v>24</v>
      </c>
      <c r="I708" s="30">
        <v>0.60000000000000009</v>
      </c>
      <c r="J708" s="31">
        <v>5500</v>
      </c>
      <c r="K708" s="32">
        <f t="shared" si="4"/>
        <v>3300.0000000000005</v>
      </c>
      <c r="L708" s="32">
        <f t="shared" si="5"/>
        <v>990.00000000000011</v>
      </c>
      <c r="M708" s="33">
        <v>0.3</v>
      </c>
      <c r="O708" s="38"/>
      <c r="P708" s="36"/>
      <c r="Q708" s="34"/>
      <c r="R708" s="35"/>
    </row>
    <row r="709" spans="1:18" ht="15.75" customHeight="1" x14ac:dyDescent="0.3">
      <c r="A709" s="23"/>
      <c r="B709" s="28" t="s">
        <v>34</v>
      </c>
      <c r="C709" s="28">
        <v>1128299</v>
      </c>
      <c r="D709" s="29">
        <v>44472</v>
      </c>
      <c r="E709" s="28" t="s">
        <v>35</v>
      </c>
      <c r="F709" s="28" t="s">
        <v>51</v>
      </c>
      <c r="G709" s="28" t="s">
        <v>52</v>
      </c>
      <c r="H709" s="28" t="s">
        <v>25</v>
      </c>
      <c r="I709" s="30">
        <v>0.65000000000000013</v>
      </c>
      <c r="J709" s="31">
        <v>5500</v>
      </c>
      <c r="K709" s="32">
        <f t="shared" si="4"/>
        <v>3575.0000000000009</v>
      </c>
      <c r="L709" s="32">
        <f t="shared" si="5"/>
        <v>893.75000000000023</v>
      </c>
      <c r="M709" s="33">
        <v>0.25</v>
      </c>
      <c r="O709" s="38"/>
      <c r="P709" s="36"/>
      <c r="Q709" s="34"/>
      <c r="R709" s="35"/>
    </row>
    <row r="710" spans="1:18" ht="15.75" customHeight="1" x14ac:dyDescent="0.3">
      <c r="A710" s="23"/>
      <c r="B710" s="28" t="s">
        <v>34</v>
      </c>
      <c r="C710" s="28">
        <v>1128299</v>
      </c>
      <c r="D710" s="29">
        <v>44472</v>
      </c>
      <c r="E710" s="28" t="s">
        <v>35</v>
      </c>
      <c r="F710" s="28" t="s">
        <v>51</v>
      </c>
      <c r="G710" s="28" t="s">
        <v>52</v>
      </c>
      <c r="H710" s="28" t="s">
        <v>26</v>
      </c>
      <c r="I710" s="30">
        <v>0.60000000000000009</v>
      </c>
      <c r="J710" s="31">
        <v>3750</v>
      </c>
      <c r="K710" s="32">
        <f t="shared" si="4"/>
        <v>2250.0000000000005</v>
      </c>
      <c r="L710" s="32">
        <f t="shared" si="5"/>
        <v>562.50000000000011</v>
      </c>
      <c r="M710" s="33">
        <v>0.25</v>
      </c>
      <c r="O710" s="38"/>
      <c r="P710" s="36"/>
      <c r="Q710" s="34"/>
      <c r="R710" s="35"/>
    </row>
    <row r="711" spans="1:18" ht="15.75" customHeight="1" x14ac:dyDescent="0.3">
      <c r="A711" s="23"/>
      <c r="B711" s="28" t="s">
        <v>34</v>
      </c>
      <c r="C711" s="28">
        <v>1128299</v>
      </c>
      <c r="D711" s="29">
        <v>44472</v>
      </c>
      <c r="E711" s="28" t="s">
        <v>35</v>
      </c>
      <c r="F711" s="28" t="s">
        <v>51</v>
      </c>
      <c r="G711" s="28" t="s">
        <v>52</v>
      </c>
      <c r="H711" s="28" t="s">
        <v>27</v>
      </c>
      <c r="I711" s="30">
        <v>0.60000000000000009</v>
      </c>
      <c r="J711" s="31">
        <v>3500</v>
      </c>
      <c r="K711" s="32">
        <f t="shared" si="4"/>
        <v>2100.0000000000005</v>
      </c>
      <c r="L711" s="32">
        <f t="shared" si="5"/>
        <v>630.00000000000011</v>
      </c>
      <c r="M711" s="33">
        <v>0.3</v>
      </c>
      <c r="O711" s="38"/>
      <c r="P711" s="36"/>
      <c r="Q711" s="34"/>
      <c r="R711" s="35"/>
    </row>
    <row r="712" spans="1:18" ht="15.75" customHeight="1" x14ac:dyDescent="0.3">
      <c r="A712" s="23"/>
      <c r="B712" s="28" t="s">
        <v>34</v>
      </c>
      <c r="C712" s="28">
        <v>1128299</v>
      </c>
      <c r="D712" s="29">
        <v>44472</v>
      </c>
      <c r="E712" s="28" t="s">
        <v>35</v>
      </c>
      <c r="F712" s="28" t="s">
        <v>51</v>
      </c>
      <c r="G712" s="28" t="s">
        <v>52</v>
      </c>
      <c r="H712" s="28" t="s">
        <v>28</v>
      </c>
      <c r="I712" s="30">
        <v>0.70000000000000007</v>
      </c>
      <c r="J712" s="31">
        <v>3250</v>
      </c>
      <c r="K712" s="32">
        <f t="shared" si="4"/>
        <v>2275</v>
      </c>
      <c r="L712" s="32">
        <f t="shared" si="5"/>
        <v>568.75</v>
      </c>
      <c r="M712" s="33">
        <v>0.25</v>
      </c>
      <c r="O712" s="38"/>
      <c r="P712" s="36"/>
      <c r="Q712" s="34"/>
      <c r="R712" s="35"/>
    </row>
    <row r="713" spans="1:18" ht="15.75" customHeight="1" x14ac:dyDescent="0.3">
      <c r="A713" s="23"/>
      <c r="B713" s="28" t="s">
        <v>34</v>
      </c>
      <c r="C713" s="28">
        <v>1128299</v>
      </c>
      <c r="D713" s="29">
        <v>44472</v>
      </c>
      <c r="E713" s="28" t="s">
        <v>35</v>
      </c>
      <c r="F713" s="28" t="s">
        <v>51</v>
      </c>
      <c r="G713" s="28" t="s">
        <v>52</v>
      </c>
      <c r="H713" s="28" t="s">
        <v>29</v>
      </c>
      <c r="I713" s="30">
        <v>0.75000000000000011</v>
      </c>
      <c r="J713" s="31">
        <v>3750</v>
      </c>
      <c r="K713" s="32">
        <f t="shared" si="4"/>
        <v>2812.5000000000005</v>
      </c>
      <c r="L713" s="32">
        <f t="shared" si="5"/>
        <v>562.50000000000011</v>
      </c>
      <c r="M713" s="33">
        <v>0.2</v>
      </c>
      <c r="O713" s="38"/>
      <c r="P713" s="36"/>
      <c r="Q713" s="34"/>
      <c r="R713" s="35"/>
    </row>
    <row r="714" spans="1:18" ht="15.75" customHeight="1" x14ac:dyDescent="0.3">
      <c r="A714" s="23"/>
      <c r="B714" s="28" t="s">
        <v>34</v>
      </c>
      <c r="C714" s="28">
        <v>1128299</v>
      </c>
      <c r="D714" s="29">
        <v>44503</v>
      </c>
      <c r="E714" s="28" t="s">
        <v>35</v>
      </c>
      <c r="F714" s="28" t="s">
        <v>51</v>
      </c>
      <c r="G714" s="28" t="s">
        <v>52</v>
      </c>
      <c r="H714" s="28" t="s">
        <v>24</v>
      </c>
      <c r="I714" s="30">
        <v>0.60000000000000009</v>
      </c>
      <c r="J714" s="31">
        <v>6000</v>
      </c>
      <c r="K714" s="32">
        <f t="shared" si="4"/>
        <v>3600.0000000000005</v>
      </c>
      <c r="L714" s="32">
        <f t="shared" si="5"/>
        <v>1080</v>
      </c>
      <c r="M714" s="33">
        <v>0.3</v>
      </c>
      <c r="O714" s="38"/>
      <c r="P714" s="36"/>
      <c r="Q714" s="34"/>
      <c r="R714" s="35"/>
    </row>
    <row r="715" spans="1:18" ht="15.75" customHeight="1" x14ac:dyDescent="0.3">
      <c r="A715" s="23"/>
      <c r="B715" s="28" t="s">
        <v>34</v>
      </c>
      <c r="C715" s="28">
        <v>1128299</v>
      </c>
      <c r="D715" s="29">
        <v>44503</v>
      </c>
      <c r="E715" s="28" t="s">
        <v>35</v>
      </c>
      <c r="F715" s="28" t="s">
        <v>51</v>
      </c>
      <c r="G715" s="28" t="s">
        <v>52</v>
      </c>
      <c r="H715" s="28" t="s">
        <v>25</v>
      </c>
      <c r="I715" s="30">
        <v>0.65000000000000013</v>
      </c>
      <c r="J715" s="31">
        <v>6250</v>
      </c>
      <c r="K715" s="32">
        <f t="shared" si="4"/>
        <v>4062.5000000000009</v>
      </c>
      <c r="L715" s="32">
        <f t="shared" si="5"/>
        <v>1015.6250000000002</v>
      </c>
      <c r="M715" s="33">
        <v>0.25</v>
      </c>
      <c r="O715" s="38"/>
      <c r="P715" s="36"/>
      <c r="Q715" s="34"/>
      <c r="R715" s="35"/>
    </row>
    <row r="716" spans="1:18" ht="15.75" customHeight="1" x14ac:dyDescent="0.3">
      <c r="A716" s="23"/>
      <c r="B716" s="28" t="s">
        <v>34</v>
      </c>
      <c r="C716" s="28">
        <v>1128299</v>
      </c>
      <c r="D716" s="29">
        <v>44503</v>
      </c>
      <c r="E716" s="28" t="s">
        <v>35</v>
      </c>
      <c r="F716" s="28" t="s">
        <v>51</v>
      </c>
      <c r="G716" s="28" t="s">
        <v>52</v>
      </c>
      <c r="H716" s="28" t="s">
        <v>26</v>
      </c>
      <c r="I716" s="30">
        <v>0.60000000000000009</v>
      </c>
      <c r="J716" s="31">
        <v>4750</v>
      </c>
      <c r="K716" s="32">
        <f t="shared" si="4"/>
        <v>2850.0000000000005</v>
      </c>
      <c r="L716" s="32">
        <f t="shared" si="5"/>
        <v>712.50000000000011</v>
      </c>
      <c r="M716" s="33">
        <v>0.25</v>
      </c>
      <c r="O716" s="38"/>
      <c r="P716" s="36"/>
      <c r="Q716" s="34"/>
      <c r="R716" s="35"/>
    </row>
    <row r="717" spans="1:18" ht="15.75" customHeight="1" x14ac:dyDescent="0.3">
      <c r="A717" s="23"/>
      <c r="B717" s="28" t="s">
        <v>34</v>
      </c>
      <c r="C717" s="28">
        <v>1128299</v>
      </c>
      <c r="D717" s="29">
        <v>44503</v>
      </c>
      <c r="E717" s="28" t="s">
        <v>35</v>
      </c>
      <c r="F717" s="28" t="s">
        <v>51</v>
      </c>
      <c r="G717" s="28" t="s">
        <v>52</v>
      </c>
      <c r="H717" s="28" t="s">
        <v>27</v>
      </c>
      <c r="I717" s="30">
        <v>0.70000000000000018</v>
      </c>
      <c r="J717" s="31">
        <v>4500</v>
      </c>
      <c r="K717" s="32">
        <f t="shared" si="4"/>
        <v>3150.0000000000009</v>
      </c>
      <c r="L717" s="32">
        <f t="shared" si="5"/>
        <v>945.00000000000023</v>
      </c>
      <c r="M717" s="33">
        <v>0.3</v>
      </c>
      <c r="O717" s="38"/>
      <c r="P717" s="36"/>
      <c r="Q717" s="34"/>
      <c r="R717" s="35"/>
    </row>
    <row r="718" spans="1:18" ht="15.75" customHeight="1" x14ac:dyDescent="0.3">
      <c r="A718" s="23"/>
      <c r="B718" s="28" t="s">
        <v>34</v>
      </c>
      <c r="C718" s="28">
        <v>1128299</v>
      </c>
      <c r="D718" s="29">
        <v>44503</v>
      </c>
      <c r="E718" s="28" t="s">
        <v>35</v>
      </c>
      <c r="F718" s="28" t="s">
        <v>51</v>
      </c>
      <c r="G718" s="28" t="s">
        <v>52</v>
      </c>
      <c r="H718" s="28" t="s">
        <v>28</v>
      </c>
      <c r="I718" s="30">
        <v>0.90000000000000013</v>
      </c>
      <c r="J718" s="31">
        <v>4250</v>
      </c>
      <c r="K718" s="32">
        <f t="shared" si="4"/>
        <v>3825.0000000000005</v>
      </c>
      <c r="L718" s="32">
        <f t="shared" si="5"/>
        <v>956.25000000000011</v>
      </c>
      <c r="M718" s="33">
        <v>0.25</v>
      </c>
      <c r="O718" s="38"/>
      <c r="P718" s="36"/>
      <c r="Q718" s="34"/>
      <c r="R718" s="35"/>
    </row>
    <row r="719" spans="1:18" ht="15.75" customHeight="1" x14ac:dyDescent="0.3">
      <c r="A719" s="23"/>
      <c r="B719" s="28" t="s">
        <v>34</v>
      </c>
      <c r="C719" s="28">
        <v>1128299</v>
      </c>
      <c r="D719" s="29">
        <v>44503</v>
      </c>
      <c r="E719" s="28" t="s">
        <v>35</v>
      </c>
      <c r="F719" s="28" t="s">
        <v>51</v>
      </c>
      <c r="G719" s="28" t="s">
        <v>52</v>
      </c>
      <c r="H719" s="28" t="s">
        <v>29</v>
      </c>
      <c r="I719" s="30">
        <v>0.95000000000000018</v>
      </c>
      <c r="J719" s="31">
        <v>5500</v>
      </c>
      <c r="K719" s="32">
        <f t="shared" si="4"/>
        <v>5225.0000000000009</v>
      </c>
      <c r="L719" s="32">
        <f t="shared" si="5"/>
        <v>1045.0000000000002</v>
      </c>
      <c r="M719" s="33">
        <v>0.2</v>
      </c>
      <c r="O719" s="38"/>
      <c r="P719" s="36"/>
      <c r="Q719" s="34"/>
      <c r="R719" s="35"/>
    </row>
    <row r="720" spans="1:18" ht="15.75" customHeight="1" x14ac:dyDescent="0.3">
      <c r="A720" s="23"/>
      <c r="B720" s="28" t="s">
        <v>34</v>
      </c>
      <c r="C720" s="28">
        <v>1128299</v>
      </c>
      <c r="D720" s="29">
        <v>44532</v>
      </c>
      <c r="E720" s="28" t="s">
        <v>35</v>
      </c>
      <c r="F720" s="28" t="s">
        <v>51</v>
      </c>
      <c r="G720" s="28" t="s">
        <v>52</v>
      </c>
      <c r="H720" s="28" t="s">
        <v>24</v>
      </c>
      <c r="I720" s="30">
        <v>0.80000000000000016</v>
      </c>
      <c r="J720" s="31">
        <v>7500</v>
      </c>
      <c r="K720" s="32">
        <f t="shared" si="4"/>
        <v>6000.0000000000009</v>
      </c>
      <c r="L720" s="32">
        <f t="shared" si="5"/>
        <v>1800.0000000000002</v>
      </c>
      <c r="M720" s="33">
        <v>0.3</v>
      </c>
      <c r="O720" s="38"/>
      <c r="P720" s="36"/>
      <c r="Q720" s="34"/>
      <c r="R720" s="35"/>
    </row>
    <row r="721" spans="1:18" ht="15.75" customHeight="1" x14ac:dyDescent="0.3">
      <c r="A721" s="23"/>
      <c r="B721" s="28" t="s">
        <v>34</v>
      </c>
      <c r="C721" s="28">
        <v>1128299</v>
      </c>
      <c r="D721" s="29">
        <v>44532</v>
      </c>
      <c r="E721" s="28" t="s">
        <v>35</v>
      </c>
      <c r="F721" s="28" t="s">
        <v>51</v>
      </c>
      <c r="G721" s="28" t="s">
        <v>52</v>
      </c>
      <c r="H721" s="28" t="s">
        <v>25</v>
      </c>
      <c r="I721" s="30">
        <v>0.8500000000000002</v>
      </c>
      <c r="J721" s="31">
        <v>7500</v>
      </c>
      <c r="K721" s="32">
        <f t="shared" si="4"/>
        <v>6375.0000000000018</v>
      </c>
      <c r="L721" s="32">
        <f t="shared" si="5"/>
        <v>1593.7500000000005</v>
      </c>
      <c r="M721" s="33">
        <v>0.25</v>
      </c>
      <c r="O721" s="38"/>
      <c r="P721" s="36"/>
      <c r="Q721" s="34"/>
      <c r="R721" s="35"/>
    </row>
    <row r="722" spans="1:18" ht="15.75" customHeight="1" x14ac:dyDescent="0.3">
      <c r="A722" s="23"/>
      <c r="B722" s="28" t="s">
        <v>34</v>
      </c>
      <c r="C722" s="28">
        <v>1128299</v>
      </c>
      <c r="D722" s="29">
        <v>44532</v>
      </c>
      <c r="E722" s="28" t="s">
        <v>35</v>
      </c>
      <c r="F722" s="28" t="s">
        <v>51</v>
      </c>
      <c r="G722" s="28" t="s">
        <v>52</v>
      </c>
      <c r="H722" s="28" t="s">
        <v>26</v>
      </c>
      <c r="I722" s="30">
        <v>0.80000000000000016</v>
      </c>
      <c r="J722" s="31">
        <v>5500</v>
      </c>
      <c r="K722" s="32">
        <f t="shared" si="4"/>
        <v>4400.0000000000009</v>
      </c>
      <c r="L722" s="32">
        <f t="shared" si="5"/>
        <v>1100.0000000000002</v>
      </c>
      <c r="M722" s="33">
        <v>0.25</v>
      </c>
      <c r="O722" s="38"/>
      <c r="P722" s="36"/>
      <c r="Q722" s="34"/>
      <c r="R722" s="35"/>
    </row>
    <row r="723" spans="1:18" ht="15.75" customHeight="1" x14ac:dyDescent="0.3">
      <c r="A723" s="23"/>
      <c r="B723" s="28" t="s">
        <v>34</v>
      </c>
      <c r="C723" s="28">
        <v>1128299</v>
      </c>
      <c r="D723" s="29">
        <v>44532</v>
      </c>
      <c r="E723" s="28" t="s">
        <v>35</v>
      </c>
      <c r="F723" s="28" t="s">
        <v>51</v>
      </c>
      <c r="G723" s="28" t="s">
        <v>52</v>
      </c>
      <c r="H723" s="28" t="s">
        <v>27</v>
      </c>
      <c r="I723" s="30">
        <v>0.80000000000000016</v>
      </c>
      <c r="J723" s="31">
        <v>5500</v>
      </c>
      <c r="K723" s="32">
        <f t="shared" si="4"/>
        <v>4400.0000000000009</v>
      </c>
      <c r="L723" s="32">
        <f t="shared" si="5"/>
        <v>1320.0000000000002</v>
      </c>
      <c r="M723" s="33">
        <v>0.3</v>
      </c>
      <c r="O723" s="38"/>
      <c r="P723" s="36"/>
      <c r="Q723" s="34"/>
      <c r="R723" s="35"/>
    </row>
    <row r="724" spans="1:18" ht="15.75" customHeight="1" x14ac:dyDescent="0.3">
      <c r="A724" s="23"/>
      <c r="B724" s="28" t="s">
        <v>34</v>
      </c>
      <c r="C724" s="28">
        <v>1128299</v>
      </c>
      <c r="D724" s="29">
        <v>44532</v>
      </c>
      <c r="E724" s="28" t="s">
        <v>35</v>
      </c>
      <c r="F724" s="28" t="s">
        <v>51</v>
      </c>
      <c r="G724" s="28" t="s">
        <v>52</v>
      </c>
      <c r="H724" s="28" t="s">
        <v>28</v>
      </c>
      <c r="I724" s="30">
        <v>0.90000000000000013</v>
      </c>
      <c r="J724" s="31">
        <v>4750</v>
      </c>
      <c r="K724" s="32">
        <f t="shared" si="4"/>
        <v>4275.0000000000009</v>
      </c>
      <c r="L724" s="32">
        <f t="shared" si="5"/>
        <v>1068.7500000000002</v>
      </c>
      <c r="M724" s="33">
        <v>0.25</v>
      </c>
      <c r="O724" s="38"/>
      <c r="P724" s="36"/>
      <c r="Q724" s="34"/>
      <c r="R724" s="35"/>
    </row>
    <row r="725" spans="1:18" ht="15.75" customHeight="1" x14ac:dyDescent="0.3">
      <c r="A725" s="23"/>
      <c r="B725" s="28" t="s">
        <v>34</v>
      </c>
      <c r="C725" s="28">
        <v>1128299</v>
      </c>
      <c r="D725" s="29">
        <v>44532</v>
      </c>
      <c r="E725" s="28" t="s">
        <v>35</v>
      </c>
      <c r="F725" s="28" t="s">
        <v>51</v>
      </c>
      <c r="G725" s="28" t="s">
        <v>52</v>
      </c>
      <c r="H725" s="28" t="s">
        <v>29</v>
      </c>
      <c r="I725" s="30">
        <v>0.95000000000000018</v>
      </c>
      <c r="J725" s="31">
        <v>5750</v>
      </c>
      <c r="K725" s="32">
        <f t="shared" si="4"/>
        <v>5462.5000000000009</v>
      </c>
      <c r="L725" s="32">
        <f t="shared" si="5"/>
        <v>1092.5000000000002</v>
      </c>
      <c r="M725" s="33">
        <v>0.2</v>
      </c>
      <c r="O725" s="38"/>
      <c r="P725" s="36"/>
      <c r="Q725" s="34"/>
      <c r="R725" s="35"/>
    </row>
    <row r="726" spans="1:18" ht="15.75" customHeight="1" x14ac:dyDescent="0.3">
      <c r="A726" s="23" t="s">
        <v>46</v>
      </c>
      <c r="B726" s="28" t="s">
        <v>21</v>
      </c>
      <c r="C726" s="28">
        <v>1185732</v>
      </c>
      <c r="D726" s="29">
        <v>44208</v>
      </c>
      <c r="E726" s="28" t="s">
        <v>53</v>
      </c>
      <c r="F726" s="28" t="s">
        <v>54</v>
      </c>
      <c r="G726" s="28" t="s">
        <v>55</v>
      </c>
      <c r="H726" s="28" t="s">
        <v>24</v>
      </c>
      <c r="I726" s="30">
        <v>0.45</v>
      </c>
      <c r="J726" s="31">
        <v>10500</v>
      </c>
      <c r="K726" s="32">
        <f t="shared" si="4"/>
        <v>4725</v>
      </c>
      <c r="L726" s="32">
        <f t="shared" si="5"/>
        <v>2126.25</v>
      </c>
      <c r="M726" s="33">
        <v>0.45</v>
      </c>
      <c r="O726" s="34"/>
      <c r="P726" s="39">
        <f>Data!$I726+0.05</f>
        <v>0.5</v>
      </c>
      <c r="Q726" s="34"/>
      <c r="R726" s="35"/>
    </row>
    <row r="727" spans="1:18" ht="15.75" customHeight="1" x14ac:dyDescent="0.3">
      <c r="A727" s="23"/>
      <c r="B727" s="28" t="s">
        <v>21</v>
      </c>
      <c r="C727" s="28">
        <v>1185732</v>
      </c>
      <c r="D727" s="29">
        <v>44208</v>
      </c>
      <c r="E727" s="28" t="s">
        <v>53</v>
      </c>
      <c r="F727" s="28" t="s">
        <v>54</v>
      </c>
      <c r="G727" s="28" t="s">
        <v>55</v>
      </c>
      <c r="H727" s="28" t="s">
        <v>25</v>
      </c>
      <c r="I727" s="30">
        <v>0.45</v>
      </c>
      <c r="J727" s="31">
        <v>8500</v>
      </c>
      <c r="K727" s="32">
        <f t="shared" si="4"/>
        <v>3825</v>
      </c>
      <c r="L727" s="32">
        <f t="shared" si="5"/>
        <v>1338.75</v>
      </c>
      <c r="M727" s="33">
        <v>0.35</v>
      </c>
      <c r="O727" s="34"/>
      <c r="P727" s="39">
        <f>Data!$I727+0.05</f>
        <v>0.5</v>
      </c>
      <c r="Q727" s="34"/>
      <c r="R727" s="35"/>
    </row>
    <row r="728" spans="1:18" ht="15.75" customHeight="1" x14ac:dyDescent="0.3">
      <c r="A728" s="23"/>
      <c r="B728" s="28" t="s">
        <v>21</v>
      </c>
      <c r="C728" s="28">
        <v>1185732</v>
      </c>
      <c r="D728" s="29">
        <v>44208</v>
      </c>
      <c r="E728" s="28" t="s">
        <v>53</v>
      </c>
      <c r="F728" s="28" t="s">
        <v>54</v>
      </c>
      <c r="G728" s="28" t="s">
        <v>55</v>
      </c>
      <c r="H728" s="28" t="s">
        <v>26</v>
      </c>
      <c r="I728" s="30">
        <v>0.35000000000000003</v>
      </c>
      <c r="J728" s="31">
        <v>8500</v>
      </c>
      <c r="K728" s="32">
        <f t="shared" si="4"/>
        <v>2975.0000000000005</v>
      </c>
      <c r="L728" s="32">
        <f t="shared" si="5"/>
        <v>743.75000000000011</v>
      </c>
      <c r="M728" s="33">
        <v>0.25</v>
      </c>
      <c r="O728" s="34"/>
      <c r="P728" s="39">
        <f>Data!$I728+0.05</f>
        <v>0.4</v>
      </c>
      <c r="Q728" s="34"/>
      <c r="R728" s="35"/>
    </row>
    <row r="729" spans="1:18" ht="15.75" customHeight="1" x14ac:dyDescent="0.3">
      <c r="A729" s="23"/>
      <c r="B729" s="28" t="s">
        <v>21</v>
      </c>
      <c r="C729" s="28">
        <v>1185732</v>
      </c>
      <c r="D729" s="29">
        <v>44208</v>
      </c>
      <c r="E729" s="28" t="s">
        <v>53</v>
      </c>
      <c r="F729" s="28" t="s">
        <v>54</v>
      </c>
      <c r="G729" s="28" t="s">
        <v>55</v>
      </c>
      <c r="H729" s="28" t="s">
        <v>27</v>
      </c>
      <c r="I729" s="30">
        <v>0.39999999999999997</v>
      </c>
      <c r="J729" s="31">
        <v>7000</v>
      </c>
      <c r="K729" s="32">
        <f t="shared" si="4"/>
        <v>2799.9999999999995</v>
      </c>
      <c r="L729" s="32">
        <f t="shared" si="5"/>
        <v>839.99999999999989</v>
      </c>
      <c r="M729" s="33">
        <v>0.3</v>
      </c>
      <c r="O729" s="34"/>
      <c r="P729" s="39">
        <f>Data!$I729+0.05</f>
        <v>0.44999999999999996</v>
      </c>
      <c r="Q729" s="34"/>
      <c r="R729" s="35"/>
    </row>
    <row r="730" spans="1:18" ht="15.75" customHeight="1" x14ac:dyDescent="0.3">
      <c r="A730" s="23"/>
      <c r="B730" s="28" t="s">
        <v>21</v>
      </c>
      <c r="C730" s="28">
        <v>1185732</v>
      </c>
      <c r="D730" s="29">
        <v>44208</v>
      </c>
      <c r="E730" s="28" t="s">
        <v>53</v>
      </c>
      <c r="F730" s="28" t="s">
        <v>54</v>
      </c>
      <c r="G730" s="28" t="s">
        <v>55</v>
      </c>
      <c r="H730" s="28" t="s">
        <v>28</v>
      </c>
      <c r="I730" s="30">
        <v>0.55000000000000004</v>
      </c>
      <c r="J730" s="31">
        <v>7500</v>
      </c>
      <c r="K730" s="32">
        <f t="shared" si="4"/>
        <v>4125</v>
      </c>
      <c r="L730" s="32">
        <f t="shared" si="5"/>
        <v>1443.75</v>
      </c>
      <c r="M730" s="33">
        <v>0.35</v>
      </c>
      <c r="O730" s="34"/>
      <c r="P730" s="39">
        <f>Data!$I730+0.05</f>
        <v>0.60000000000000009</v>
      </c>
      <c r="Q730" s="34"/>
      <c r="R730" s="35"/>
    </row>
    <row r="731" spans="1:18" ht="15.75" customHeight="1" x14ac:dyDescent="0.3">
      <c r="A731" s="23"/>
      <c r="B731" s="28" t="s">
        <v>21</v>
      </c>
      <c r="C731" s="28">
        <v>1185732</v>
      </c>
      <c r="D731" s="29">
        <v>44208</v>
      </c>
      <c r="E731" s="28" t="s">
        <v>53</v>
      </c>
      <c r="F731" s="28" t="s">
        <v>54</v>
      </c>
      <c r="G731" s="28" t="s">
        <v>55</v>
      </c>
      <c r="H731" s="28" t="s">
        <v>29</v>
      </c>
      <c r="I731" s="30">
        <v>0.45</v>
      </c>
      <c r="J731" s="31">
        <v>8500</v>
      </c>
      <c r="K731" s="32">
        <f t="shared" si="4"/>
        <v>3825</v>
      </c>
      <c r="L731" s="32">
        <f t="shared" si="5"/>
        <v>1912.5</v>
      </c>
      <c r="M731" s="33">
        <v>0.5</v>
      </c>
      <c r="O731" s="34"/>
      <c r="P731" s="39">
        <f>Data!$I731+0.05</f>
        <v>0.5</v>
      </c>
      <c r="Q731" s="34"/>
      <c r="R731" s="35"/>
    </row>
    <row r="732" spans="1:18" ht="15.75" customHeight="1" x14ac:dyDescent="0.3">
      <c r="A732" s="23"/>
      <c r="B732" s="28" t="s">
        <v>21</v>
      </c>
      <c r="C732" s="28">
        <v>1185732</v>
      </c>
      <c r="D732" s="29">
        <v>44237</v>
      </c>
      <c r="E732" s="28" t="s">
        <v>53</v>
      </c>
      <c r="F732" s="28" t="s">
        <v>54</v>
      </c>
      <c r="G732" s="28" t="s">
        <v>55</v>
      </c>
      <c r="H732" s="28" t="s">
        <v>24</v>
      </c>
      <c r="I732" s="30">
        <v>0.45</v>
      </c>
      <c r="J732" s="31">
        <v>11000</v>
      </c>
      <c r="K732" s="32">
        <f t="shared" si="4"/>
        <v>4950</v>
      </c>
      <c r="L732" s="32">
        <f t="shared" si="5"/>
        <v>2227.5</v>
      </c>
      <c r="M732" s="33">
        <v>0.45</v>
      </c>
      <c r="O732" s="34"/>
      <c r="P732" s="39">
        <f>Data!$I732+0.05</f>
        <v>0.5</v>
      </c>
      <c r="Q732" s="34"/>
      <c r="R732" s="35"/>
    </row>
    <row r="733" spans="1:18" ht="15.75" customHeight="1" x14ac:dyDescent="0.3">
      <c r="A733" s="23"/>
      <c r="B733" s="28" t="s">
        <v>21</v>
      </c>
      <c r="C733" s="28">
        <v>1185732</v>
      </c>
      <c r="D733" s="29">
        <v>44237</v>
      </c>
      <c r="E733" s="28" t="s">
        <v>53</v>
      </c>
      <c r="F733" s="28" t="s">
        <v>54</v>
      </c>
      <c r="G733" s="28" t="s">
        <v>55</v>
      </c>
      <c r="H733" s="28" t="s">
        <v>25</v>
      </c>
      <c r="I733" s="30">
        <v>0.45</v>
      </c>
      <c r="J733" s="31">
        <v>7500</v>
      </c>
      <c r="K733" s="32">
        <f t="shared" si="4"/>
        <v>3375</v>
      </c>
      <c r="L733" s="32">
        <f t="shared" si="5"/>
        <v>1181.25</v>
      </c>
      <c r="M733" s="33">
        <v>0.35</v>
      </c>
      <c r="O733" s="34"/>
      <c r="P733" s="39">
        <f>Data!$I733+0.05</f>
        <v>0.5</v>
      </c>
      <c r="Q733" s="34"/>
      <c r="R733" s="35"/>
    </row>
    <row r="734" spans="1:18" ht="15.75" customHeight="1" x14ac:dyDescent="0.3">
      <c r="A734" s="23"/>
      <c r="B734" s="28" t="s">
        <v>21</v>
      </c>
      <c r="C734" s="28">
        <v>1185732</v>
      </c>
      <c r="D734" s="29">
        <v>44237</v>
      </c>
      <c r="E734" s="28" t="s">
        <v>53</v>
      </c>
      <c r="F734" s="28" t="s">
        <v>54</v>
      </c>
      <c r="G734" s="28" t="s">
        <v>55</v>
      </c>
      <c r="H734" s="28" t="s">
        <v>26</v>
      </c>
      <c r="I734" s="30">
        <v>0.35000000000000003</v>
      </c>
      <c r="J734" s="31">
        <v>8000</v>
      </c>
      <c r="K734" s="32">
        <f t="shared" si="4"/>
        <v>2800.0000000000005</v>
      </c>
      <c r="L734" s="32">
        <f t="shared" si="5"/>
        <v>700.00000000000011</v>
      </c>
      <c r="M734" s="33">
        <v>0.25</v>
      </c>
      <c r="O734" s="34"/>
      <c r="P734" s="39">
        <f>Data!$I734+0.05</f>
        <v>0.4</v>
      </c>
      <c r="Q734" s="34"/>
      <c r="R734" s="35"/>
    </row>
    <row r="735" spans="1:18" ht="15.75" customHeight="1" x14ac:dyDescent="0.3">
      <c r="A735" s="23"/>
      <c r="B735" s="28" t="s">
        <v>21</v>
      </c>
      <c r="C735" s="28">
        <v>1185732</v>
      </c>
      <c r="D735" s="29">
        <v>44237</v>
      </c>
      <c r="E735" s="28" t="s">
        <v>53</v>
      </c>
      <c r="F735" s="28" t="s">
        <v>54</v>
      </c>
      <c r="G735" s="28" t="s">
        <v>55</v>
      </c>
      <c r="H735" s="28" t="s">
        <v>27</v>
      </c>
      <c r="I735" s="30">
        <v>0.39999999999999997</v>
      </c>
      <c r="J735" s="31">
        <v>6750</v>
      </c>
      <c r="K735" s="32">
        <f t="shared" si="4"/>
        <v>2700</v>
      </c>
      <c r="L735" s="32">
        <f t="shared" si="5"/>
        <v>810</v>
      </c>
      <c r="M735" s="33">
        <v>0.3</v>
      </c>
      <c r="O735" s="34"/>
      <c r="P735" s="39">
        <f>Data!$I735+0.05</f>
        <v>0.44999999999999996</v>
      </c>
      <c r="Q735" s="34"/>
      <c r="R735" s="35"/>
    </row>
    <row r="736" spans="1:18" ht="15.75" customHeight="1" x14ac:dyDescent="0.3">
      <c r="A736" s="23"/>
      <c r="B736" s="28" t="s">
        <v>21</v>
      </c>
      <c r="C736" s="28">
        <v>1185732</v>
      </c>
      <c r="D736" s="29">
        <v>44237</v>
      </c>
      <c r="E736" s="28" t="s">
        <v>53</v>
      </c>
      <c r="F736" s="28" t="s">
        <v>54</v>
      </c>
      <c r="G736" s="28" t="s">
        <v>55</v>
      </c>
      <c r="H736" s="28" t="s">
        <v>28</v>
      </c>
      <c r="I736" s="30">
        <v>0.55000000000000004</v>
      </c>
      <c r="J736" s="31">
        <v>7500</v>
      </c>
      <c r="K736" s="32">
        <f t="shared" si="4"/>
        <v>4125</v>
      </c>
      <c r="L736" s="32">
        <f t="shared" si="5"/>
        <v>1443.75</v>
      </c>
      <c r="M736" s="33">
        <v>0.35</v>
      </c>
      <c r="O736" s="34"/>
      <c r="P736" s="39">
        <f>Data!$I736+0.05</f>
        <v>0.60000000000000009</v>
      </c>
      <c r="Q736" s="34"/>
      <c r="R736" s="35"/>
    </row>
    <row r="737" spans="1:18" ht="15.75" customHeight="1" x14ac:dyDescent="0.3">
      <c r="A737" s="23"/>
      <c r="B737" s="28" t="s">
        <v>21</v>
      </c>
      <c r="C737" s="28">
        <v>1185732</v>
      </c>
      <c r="D737" s="29">
        <v>44237</v>
      </c>
      <c r="E737" s="28" t="s">
        <v>53</v>
      </c>
      <c r="F737" s="28" t="s">
        <v>54</v>
      </c>
      <c r="G737" s="28" t="s">
        <v>55</v>
      </c>
      <c r="H737" s="28" t="s">
        <v>29</v>
      </c>
      <c r="I737" s="30">
        <v>0.45</v>
      </c>
      <c r="J737" s="31">
        <v>8500</v>
      </c>
      <c r="K737" s="32">
        <f t="shared" si="4"/>
        <v>3825</v>
      </c>
      <c r="L737" s="32">
        <f t="shared" si="5"/>
        <v>1912.5</v>
      </c>
      <c r="M737" s="33">
        <v>0.5</v>
      </c>
      <c r="O737" s="34"/>
      <c r="P737" s="39">
        <f>Data!$I737+0.05</f>
        <v>0.5</v>
      </c>
      <c r="Q737" s="34"/>
      <c r="R737" s="35"/>
    </row>
    <row r="738" spans="1:18" ht="15.75" customHeight="1" x14ac:dyDescent="0.3">
      <c r="A738" s="23"/>
      <c r="B738" s="28" t="s">
        <v>21</v>
      </c>
      <c r="C738" s="28">
        <v>1185732</v>
      </c>
      <c r="D738" s="29">
        <v>44263</v>
      </c>
      <c r="E738" s="28" t="s">
        <v>53</v>
      </c>
      <c r="F738" s="28" t="s">
        <v>54</v>
      </c>
      <c r="G738" s="28" t="s">
        <v>55</v>
      </c>
      <c r="H738" s="28" t="s">
        <v>24</v>
      </c>
      <c r="I738" s="30">
        <v>0.45</v>
      </c>
      <c r="J738" s="31">
        <v>10700</v>
      </c>
      <c r="K738" s="32">
        <f t="shared" si="4"/>
        <v>4815</v>
      </c>
      <c r="L738" s="32">
        <f t="shared" si="5"/>
        <v>2166.75</v>
      </c>
      <c r="M738" s="33">
        <v>0.45</v>
      </c>
      <c r="O738" s="34"/>
      <c r="P738" s="39">
        <f>Data!$I738+0.05</f>
        <v>0.5</v>
      </c>
      <c r="Q738" s="34"/>
      <c r="R738" s="35"/>
    </row>
    <row r="739" spans="1:18" ht="15.75" customHeight="1" x14ac:dyDescent="0.3">
      <c r="A739" s="23"/>
      <c r="B739" s="28" t="s">
        <v>21</v>
      </c>
      <c r="C739" s="28">
        <v>1185732</v>
      </c>
      <c r="D739" s="29">
        <v>44263</v>
      </c>
      <c r="E739" s="28" t="s">
        <v>53</v>
      </c>
      <c r="F739" s="28" t="s">
        <v>54</v>
      </c>
      <c r="G739" s="28" t="s">
        <v>55</v>
      </c>
      <c r="H739" s="28" t="s">
        <v>25</v>
      </c>
      <c r="I739" s="30">
        <v>0.45</v>
      </c>
      <c r="J739" s="31">
        <v>7500</v>
      </c>
      <c r="K739" s="32">
        <f t="shared" si="4"/>
        <v>3375</v>
      </c>
      <c r="L739" s="32">
        <f t="shared" si="5"/>
        <v>1181.25</v>
      </c>
      <c r="M739" s="33">
        <v>0.35</v>
      </c>
      <c r="O739" s="34"/>
      <c r="P739" s="39">
        <f>Data!$I739+0.05</f>
        <v>0.5</v>
      </c>
      <c r="Q739" s="34"/>
      <c r="R739" s="35"/>
    </row>
    <row r="740" spans="1:18" ht="15.75" customHeight="1" x14ac:dyDescent="0.3">
      <c r="A740" s="23"/>
      <c r="B740" s="28" t="s">
        <v>21</v>
      </c>
      <c r="C740" s="28">
        <v>1185732</v>
      </c>
      <c r="D740" s="29">
        <v>44263</v>
      </c>
      <c r="E740" s="28" t="s">
        <v>53</v>
      </c>
      <c r="F740" s="28" t="s">
        <v>54</v>
      </c>
      <c r="G740" s="28" t="s">
        <v>55</v>
      </c>
      <c r="H740" s="28" t="s">
        <v>26</v>
      </c>
      <c r="I740" s="30">
        <v>0.35000000000000003</v>
      </c>
      <c r="J740" s="31">
        <v>7750</v>
      </c>
      <c r="K740" s="32">
        <f t="shared" si="4"/>
        <v>2712.5000000000005</v>
      </c>
      <c r="L740" s="32">
        <f t="shared" si="5"/>
        <v>678.12500000000011</v>
      </c>
      <c r="M740" s="33">
        <v>0.25</v>
      </c>
      <c r="O740" s="34"/>
      <c r="P740" s="39">
        <f>Data!$I740+0.05</f>
        <v>0.4</v>
      </c>
      <c r="Q740" s="34"/>
      <c r="R740" s="35"/>
    </row>
    <row r="741" spans="1:18" ht="15.75" customHeight="1" x14ac:dyDescent="0.3">
      <c r="A741" s="23"/>
      <c r="B741" s="28" t="s">
        <v>21</v>
      </c>
      <c r="C741" s="28">
        <v>1185732</v>
      </c>
      <c r="D741" s="29">
        <v>44263</v>
      </c>
      <c r="E741" s="28" t="s">
        <v>53</v>
      </c>
      <c r="F741" s="28" t="s">
        <v>54</v>
      </c>
      <c r="G741" s="28" t="s">
        <v>55</v>
      </c>
      <c r="H741" s="28" t="s">
        <v>27</v>
      </c>
      <c r="I741" s="30">
        <v>0.39999999999999997</v>
      </c>
      <c r="J741" s="31">
        <v>6250</v>
      </c>
      <c r="K741" s="32">
        <f t="shared" si="4"/>
        <v>2500</v>
      </c>
      <c r="L741" s="32">
        <f t="shared" si="5"/>
        <v>750</v>
      </c>
      <c r="M741" s="33">
        <v>0.3</v>
      </c>
      <c r="O741" s="34"/>
      <c r="P741" s="39">
        <f>Data!$I741+0.05</f>
        <v>0.44999999999999996</v>
      </c>
      <c r="Q741" s="34"/>
      <c r="R741" s="35"/>
    </row>
    <row r="742" spans="1:18" ht="15.75" customHeight="1" x14ac:dyDescent="0.3">
      <c r="A742" s="23"/>
      <c r="B742" s="28" t="s">
        <v>21</v>
      </c>
      <c r="C742" s="28">
        <v>1185732</v>
      </c>
      <c r="D742" s="29">
        <v>44263</v>
      </c>
      <c r="E742" s="28" t="s">
        <v>53</v>
      </c>
      <c r="F742" s="28" t="s">
        <v>54</v>
      </c>
      <c r="G742" s="28" t="s">
        <v>55</v>
      </c>
      <c r="H742" s="28" t="s">
        <v>28</v>
      </c>
      <c r="I742" s="30">
        <v>0.55000000000000004</v>
      </c>
      <c r="J742" s="31">
        <v>6750</v>
      </c>
      <c r="K742" s="32">
        <f t="shared" si="4"/>
        <v>3712.5000000000005</v>
      </c>
      <c r="L742" s="32">
        <f t="shared" si="5"/>
        <v>1299.375</v>
      </c>
      <c r="M742" s="33">
        <v>0.35</v>
      </c>
      <c r="O742" s="34"/>
      <c r="P742" s="39">
        <f>Data!$I742+0.05</f>
        <v>0.60000000000000009</v>
      </c>
      <c r="Q742" s="34"/>
      <c r="R742" s="35"/>
    </row>
    <row r="743" spans="1:18" ht="15.75" customHeight="1" x14ac:dyDescent="0.3">
      <c r="A743" s="23"/>
      <c r="B743" s="28" t="s">
        <v>21</v>
      </c>
      <c r="C743" s="28">
        <v>1185732</v>
      </c>
      <c r="D743" s="29">
        <v>44263</v>
      </c>
      <c r="E743" s="28" t="s">
        <v>53</v>
      </c>
      <c r="F743" s="28" t="s">
        <v>54</v>
      </c>
      <c r="G743" s="28" t="s">
        <v>55</v>
      </c>
      <c r="H743" s="28" t="s">
        <v>29</v>
      </c>
      <c r="I743" s="30">
        <v>0.45</v>
      </c>
      <c r="J743" s="31">
        <v>7750</v>
      </c>
      <c r="K743" s="32">
        <f t="shared" si="4"/>
        <v>3487.5</v>
      </c>
      <c r="L743" s="32">
        <f t="shared" si="5"/>
        <v>1743.75</v>
      </c>
      <c r="M743" s="33">
        <v>0.5</v>
      </c>
      <c r="O743" s="34"/>
      <c r="P743" s="39">
        <f>Data!$I743+0.05</f>
        <v>0.5</v>
      </c>
      <c r="Q743" s="34"/>
      <c r="R743" s="35"/>
    </row>
    <row r="744" spans="1:18" ht="15.75" customHeight="1" x14ac:dyDescent="0.3">
      <c r="A744" s="23"/>
      <c r="B744" s="28" t="s">
        <v>21</v>
      </c>
      <c r="C744" s="28">
        <v>1185732</v>
      </c>
      <c r="D744" s="29">
        <v>44295</v>
      </c>
      <c r="E744" s="28" t="s">
        <v>53</v>
      </c>
      <c r="F744" s="28" t="s">
        <v>54</v>
      </c>
      <c r="G744" s="28" t="s">
        <v>55</v>
      </c>
      <c r="H744" s="28" t="s">
        <v>24</v>
      </c>
      <c r="I744" s="30">
        <v>0.45</v>
      </c>
      <c r="J744" s="31">
        <v>10250</v>
      </c>
      <c r="K744" s="32">
        <f t="shared" si="4"/>
        <v>4612.5</v>
      </c>
      <c r="L744" s="32">
        <f t="shared" si="5"/>
        <v>2075.625</v>
      </c>
      <c r="M744" s="33">
        <v>0.45</v>
      </c>
      <c r="O744" s="34"/>
      <c r="P744" s="39">
        <f>Data!$I744+0.05</f>
        <v>0.5</v>
      </c>
      <c r="Q744" s="34"/>
      <c r="R744" s="35"/>
    </row>
    <row r="745" spans="1:18" ht="15.75" customHeight="1" x14ac:dyDescent="0.3">
      <c r="A745" s="23"/>
      <c r="B745" s="28" t="s">
        <v>21</v>
      </c>
      <c r="C745" s="28">
        <v>1185732</v>
      </c>
      <c r="D745" s="29">
        <v>44295</v>
      </c>
      <c r="E745" s="28" t="s">
        <v>53</v>
      </c>
      <c r="F745" s="28" t="s">
        <v>54</v>
      </c>
      <c r="G745" s="28" t="s">
        <v>55</v>
      </c>
      <c r="H745" s="28" t="s">
        <v>25</v>
      </c>
      <c r="I745" s="30">
        <v>0.45</v>
      </c>
      <c r="J745" s="31">
        <v>7250</v>
      </c>
      <c r="K745" s="32">
        <f t="shared" si="4"/>
        <v>3262.5</v>
      </c>
      <c r="L745" s="32">
        <f t="shared" si="5"/>
        <v>1141.875</v>
      </c>
      <c r="M745" s="33">
        <v>0.35</v>
      </c>
      <c r="O745" s="34"/>
      <c r="P745" s="39">
        <f>Data!$I745+0.05</f>
        <v>0.5</v>
      </c>
      <c r="Q745" s="34"/>
      <c r="R745" s="35"/>
    </row>
    <row r="746" spans="1:18" ht="15.75" customHeight="1" x14ac:dyDescent="0.3">
      <c r="A746" s="23"/>
      <c r="B746" s="28" t="s">
        <v>21</v>
      </c>
      <c r="C746" s="28">
        <v>1185732</v>
      </c>
      <c r="D746" s="29">
        <v>44295</v>
      </c>
      <c r="E746" s="28" t="s">
        <v>53</v>
      </c>
      <c r="F746" s="28" t="s">
        <v>54</v>
      </c>
      <c r="G746" s="28" t="s">
        <v>55</v>
      </c>
      <c r="H746" s="28" t="s">
        <v>26</v>
      </c>
      <c r="I746" s="30">
        <v>0.35000000000000003</v>
      </c>
      <c r="J746" s="31">
        <v>7250</v>
      </c>
      <c r="K746" s="32">
        <f t="shared" si="4"/>
        <v>2537.5000000000005</v>
      </c>
      <c r="L746" s="32">
        <f t="shared" si="5"/>
        <v>634.37500000000011</v>
      </c>
      <c r="M746" s="33">
        <v>0.25</v>
      </c>
      <c r="O746" s="34"/>
      <c r="P746" s="39">
        <f>Data!$I746+0.05</f>
        <v>0.4</v>
      </c>
      <c r="Q746" s="34"/>
      <c r="R746" s="35"/>
    </row>
    <row r="747" spans="1:18" ht="15.75" customHeight="1" x14ac:dyDescent="0.3">
      <c r="A747" s="23"/>
      <c r="B747" s="28" t="s">
        <v>21</v>
      </c>
      <c r="C747" s="28">
        <v>1185732</v>
      </c>
      <c r="D747" s="29">
        <v>44295</v>
      </c>
      <c r="E747" s="28" t="s">
        <v>53</v>
      </c>
      <c r="F747" s="28" t="s">
        <v>54</v>
      </c>
      <c r="G747" s="28" t="s">
        <v>55</v>
      </c>
      <c r="H747" s="28" t="s">
        <v>27</v>
      </c>
      <c r="I747" s="30">
        <v>0.39999999999999997</v>
      </c>
      <c r="J747" s="31">
        <v>6500</v>
      </c>
      <c r="K747" s="32">
        <f t="shared" si="4"/>
        <v>2600</v>
      </c>
      <c r="L747" s="32">
        <f t="shared" si="5"/>
        <v>780</v>
      </c>
      <c r="M747" s="33">
        <v>0.3</v>
      </c>
      <c r="O747" s="34"/>
      <c r="P747" s="39">
        <f>Data!$I747+0.05</f>
        <v>0.44999999999999996</v>
      </c>
      <c r="Q747" s="34"/>
      <c r="R747" s="35"/>
    </row>
    <row r="748" spans="1:18" ht="15.75" customHeight="1" x14ac:dyDescent="0.3">
      <c r="A748" s="23"/>
      <c r="B748" s="28" t="s">
        <v>21</v>
      </c>
      <c r="C748" s="28">
        <v>1185732</v>
      </c>
      <c r="D748" s="29">
        <v>44295</v>
      </c>
      <c r="E748" s="28" t="s">
        <v>53</v>
      </c>
      <c r="F748" s="28" t="s">
        <v>54</v>
      </c>
      <c r="G748" s="28" t="s">
        <v>55</v>
      </c>
      <c r="H748" s="28" t="s">
        <v>28</v>
      </c>
      <c r="I748" s="30">
        <v>0.55000000000000004</v>
      </c>
      <c r="J748" s="31">
        <v>6750</v>
      </c>
      <c r="K748" s="32">
        <f t="shared" si="4"/>
        <v>3712.5000000000005</v>
      </c>
      <c r="L748" s="32">
        <f t="shared" si="5"/>
        <v>1299.375</v>
      </c>
      <c r="M748" s="33">
        <v>0.35</v>
      </c>
      <c r="O748" s="34"/>
      <c r="P748" s="39">
        <f>Data!$I748+0.05</f>
        <v>0.60000000000000009</v>
      </c>
      <c r="Q748" s="34"/>
      <c r="R748" s="35"/>
    </row>
    <row r="749" spans="1:18" ht="15.75" customHeight="1" x14ac:dyDescent="0.3">
      <c r="A749" s="23"/>
      <c r="B749" s="28" t="s">
        <v>21</v>
      </c>
      <c r="C749" s="28">
        <v>1185732</v>
      </c>
      <c r="D749" s="29">
        <v>44295</v>
      </c>
      <c r="E749" s="28" t="s">
        <v>53</v>
      </c>
      <c r="F749" s="28" t="s">
        <v>54</v>
      </c>
      <c r="G749" s="28" t="s">
        <v>55</v>
      </c>
      <c r="H749" s="28" t="s">
        <v>29</v>
      </c>
      <c r="I749" s="30">
        <v>0.45</v>
      </c>
      <c r="J749" s="31">
        <v>8000</v>
      </c>
      <c r="K749" s="32">
        <f t="shared" si="4"/>
        <v>3600</v>
      </c>
      <c r="L749" s="32">
        <f t="shared" si="5"/>
        <v>1800</v>
      </c>
      <c r="M749" s="33">
        <v>0.5</v>
      </c>
      <c r="O749" s="34"/>
      <c r="P749" s="39">
        <f>Data!$I749+0.05</f>
        <v>0.5</v>
      </c>
      <c r="Q749" s="34"/>
      <c r="R749" s="35"/>
    </row>
    <row r="750" spans="1:18" ht="15.75" customHeight="1" x14ac:dyDescent="0.3">
      <c r="A750" s="23"/>
      <c r="B750" s="28" t="s">
        <v>21</v>
      </c>
      <c r="C750" s="28">
        <v>1185732</v>
      </c>
      <c r="D750" s="29">
        <v>44324</v>
      </c>
      <c r="E750" s="28" t="s">
        <v>53</v>
      </c>
      <c r="F750" s="28" t="s">
        <v>54</v>
      </c>
      <c r="G750" s="28" t="s">
        <v>55</v>
      </c>
      <c r="H750" s="28" t="s">
        <v>24</v>
      </c>
      <c r="I750" s="30">
        <v>0.55000000000000004</v>
      </c>
      <c r="J750" s="31">
        <v>10700</v>
      </c>
      <c r="K750" s="32">
        <f t="shared" si="4"/>
        <v>5885.0000000000009</v>
      </c>
      <c r="L750" s="32">
        <f t="shared" si="5"/>
        <v>2648.2500000000005</v>
      </c>
      <c r="M750" s="33">
        <v>0.45</v>
      </c>
      <c r="O750" s="34"/>
      <c r="P750" s="39">
        <f>Data!$I750+0.05</f>
        <v>0.60000000000000009</v>
      </c>
      <c r="Q750" s="34"/>
      <c r="R750" s="35"/>
    </row>
    <row r="751" spans="1:18" ht="15.75" customHeight="1" x14ac:dyDescent="0.3">
      <c r="A751" s="23"/>
      <c r="B751" s="28" t="s">
        <v>21</v>
      </c>
      <c r="C751" s="28">
        <v>1185732</v>
      </c>
      <c r="D751" s="29">
        <v>44324</v>
      </c>
      <c r="E751" s="28" t="s">
        <v>53</v>
      </c>
      <c r="F751" s="28" t="s">
        <v>54</v>
      </c>
      <c r="G751" s="28" t="s">
        <v>55</v>
      </c>
      <c r="H751" s="28" t="s">
        <v>25</v>
      </c>
      <c r="I751" s="30">
        <v>0.55000000000000004</v>
      </c>
      <c r="J751" s="31">
        <v>7750</v>
      </c>
      <c r="K751" s="32">
        <f t="shared" si="4"/>
        <v>4262.5</v>
      </c>
      <c r="L751" s="32">
        <f t="shared" si="5"/>
        <v>1491.875</v>
      </c>
      <c r="M751" s="33">
        <v>0.35</v>
      </c>
      <c r="O751" s="34"/>
      <c r="P751" s="39">
        <f>Data!$I751+0.05</f>
        <v>0.60000000000000009</v>
      </c>
      <c r="Q751" s="34"/>
      <c r="R751" s="35"/>
    </row>
    <row r="752" spans="1:18" ht="15.75" customHeight="1" x14ac:dyDescent="0.3">
      <c r="A752" s="23"/>
      <c r="B752" s="28" t="s">
        <v>21</v>
      </c>
      <c r="C752" s="28">
        <v>1185732</v>
      </c>
      <c r="D752" s="29">
        <v>44324</v>
      </c>
      <c r="E752" s="28" t="s">
        <v>53</v>
      </c>
      <c r="F752" s="28" t="s">
        <v>54</v>
      </c>
      <c r="G752" s="28" t="s">
        <v>55</v>
      </c>
      <c r="H752" s="28" t="s">
        <v>26</v>
      </c>
      <c r="I752" s="30">
        <v>0.5</v>
      </c>
      <c r="J752" s="31">
        <v>7500</v>
      </c>
      <c r="K752" s="32">
        <f t="shared" si="4"/>
        <v>3750</v>
      </c>
      <c r="L752" s="32">
        <f t="shared" si="5"/>
        <v>937.5</v>
      </c>
      <c r="M752" s="33">
        <v>0.25</v>
      </c>
      <c r="O752" s="34"/>
      <c r="P752" s="39">
        <f>Data!$I752+0.05</f>
        <v>0.55000000000000004</v>
      </c>
      <c r="Q752" s="34"/>
      <c r="R752" s="35"/>
    </row>
    <row r="753" spans="1:18" ht="15.75" customHeight="1" x14ac:dyDescent="0.3">
      <c r="A753" s="23"/>
      <c r="B753" s="28" t="s">
        <v>21</v>
      </c>
      <c r="C753" s="28">
        <v>1185732</v>
      </c>
      <c r="D753" s="29">
        <v>44324</v>
      </c>
      <c r="E753" s="28" t="s">
        <v>53</v>
      </c>
      <c r="F753" s="28" t="s">
        <v>54</v>
      </c>
      <c r="G753" s="28" t="s">
        <v>55</v>
      </c>
      <c r="H753" s="28" t="s">
        <v>27</v>
      </c>
      <c r="I753" s="30">
        <v>0.5</v>
      </c>
      <c r="J753" s="31">
        <v>7000</v>
      </c>
      <c r="K753" s="32">
        <f t="shared" si="4"/>
        <v>3500</v>
      </c>
      <c r="L753" s="32">
        <f t="shared" si="5"/>
        <v>1050</v>
      </c>
      <c r="M753" s="33">
        <v>0.3</v>
      </c>
      <c r="O753" s="34"/>
      <c r="P753" s="39">
        <f>Data!$I753+0.05</f>
        <v>0.55000000000000004</v>
      </c>
      <c r="Q753" s="34"/>
      <c r="R753" s="35"/>
    </row>
    <row r="754" spans="1:18" ht="15.75" customHeight="1" x14ac:dyDescent="0.3">
      <c r="A754" s="23"/>
      <c r="B754" s="28" t="s">
        <v>21</v>
      </c>
      <c r="C754" s="28">
        <v>1185732</v>
      </c>
      <c r="D754" s="29">
        <v>44324</v>
      </c>
      <c r="E754" s="28" t="s">
        <v>53</v>
      </c>
      <c r="F754" s="28" t="s">
        <v>54</v>
      </c>
      <c r="G754" s="28" t="s">
        <v>55</v>
      </c>
      <c r="H754" s="28" t="s">
        <v>28</v>
      </c>
      <c r="I754" s="30">
        <v>0.6</v>
      </c>
      <c r="J754" s="31">
        <v>7250</v>
      </c>
      <c r="K754" s="32">
        <f t="shared" si="4"/>
        <v>4350</v>
      </c>
      <c r="L754" s="32">
        <f t="shared" si="5"/>
        <v>1522.5</v>
      </c>
      <c r="M754" s="33">
        <v>0.35</v>
      </c>
      <c r="O754" s="34"/>
      <c r="P754" s="39">
        <f>Data!$I754+0.05</f>
        <v>0.65</v>
      </c>
      <c r="Q754" s="34"/>
      <c r="R754" s="35"/>
    </row>
    <row r="755" spans="1:18" ht="15.75" customHeight="1" x14ac:dyDescent="0.3">
      <c r="A755" s="23"/>
      <c r="B755" s="28" t="s">
        <v>21</v>
      </c>
      <c r="C755" s="28">
        <v>1185732</v>
      </c>
      <c r="D755" s="29">
        <v>44324</v>
      </c>
      <c r="E755" s="28" t="s">
        <v>53</v>
      </c>
      <c r="F755" s="28" t="s">
        <v>54</v>
      </c>
      <c r="G755" s="28" t="s">
        <v>55</v>
      </c>
      <c r="H755" s="28" t="s">
        <v>29</v>
      </c>
      <c r="I755" s="30">
        <v>0.65</v>
      </c>
      <c r="J755" s="31">
        <v>8250</v>
      </c>
      <c r="K755" s="32">
        <f t="shared" si="4"/>
        <v>5362.5</v>
      </c>
      <c r="L755" s="32">
        <f t="shared" si="5"/>
        <v>2681.25</v>
      </c>
      <c r="M755" s="33">
        <v>0.5</v>
      </c>
      <c r="O755" s="34"/>
      <c r="P755" s="39">
        <f>Data!$I755+0.05</f>
        <v>0.70000000000000007</v>
      </c>
      <c r="Q755" s="34"/>
      <c r="R755" s="35"/>
    </row>
    <row r="756" spans="1:18" ht="15.75" customHeight="1" x14ac:dyDescent="0.3">
      <c r="A756" s="23"/>
      <c r="B756" s="28" t="s">
        <v>21</v>
      </c>
      <c r="C756" s="28">
        <v>1185732</v>
      </c>
      <c r="D756" s="29">
        <v>44357</v>
      </c>
      <c r="E756" s="28" t="s">
        <v>53</v>
      </c>
      <c r="F756" s="28" t="s">
        <v>54</v>
      </c>
      <c r="G756" s="28" t="s">
        <v>55</v>
      </c>
      <c r="H756" s="28" t="s">
        <v>24</v>
      </c>
      <c r="I756" s="30">
        <v>0.6</v>
      </c>
      <c r="J756" s="31">
        <v>10750</v>
      </c>
      <c r="K756" s="32">
        <f t="shared" si="4"/>
        <v>6450</v>
      </c>
      <c r="L756" s="32">
        <f t="shared" si="5"/>
        <v>2902.5</v>
      </c>
      <c r="M756" s="33">
        <v>0.45</v>
      </c>
      <c r="O756" s="34"/>
      <c r="P756" s="39">
        <f>Data!$I756+0.05</f>
        <v>0.65</v>
      </c>
      <c r="Q756" s="34"/>
      <c r="R756" s="35"/>
    </row>
    <row r="757" spans="1:18" ht="15.75" customHeight="1" x14ac:dyDescent="0.3">
      <c r="A757" s="23"/>
      <c r="B757" s="28" t="s">
        <v>21</v>
      </c>
      <c r="C757" s="28">
        <v>1185732</v>
      </c>
      <c r="D757" s="29">
        <v>44357</v>
      </c>
      <c r="E757" s="28" t="s">
        <v>53</v>
      </c>
      <c r="F757" s="28" t="s">
        <v>54</v>
      </c>
      <c r="G757" s="28" t="s">
        <v>55</v>
      </c>
      <c r="H757" s="28" t="s">
        <v>25</v>
      </c>
      <c r="I757" s="30">
        <v>0.55000000000000004</v>
      </c>
      <c r="J757" s="31">
        <v>8250</v>
      </c>
      <c r="K757" s="32">
        <f t="shared" si="4"/>
        <v>4537.5</v>
      </c>
      <c r="L757" s="32">
        <f t="shared" si="5"/>
        <v>1588.125</v>
      </c>
      <c r="M757" s="33">
        <v>0.35</v>
      </c>
      <c r="O757" s="34"/>
      <c r="P757" s="39">
        <f>Data!$I757+0.05</f>
        <v>0.60000000000000009</v>
      </c>
      <c r="Q757" s="34"/>
      <c r="R757" s="35"/>
    </row>
    <row r="758" spans="1:18" ht="15.75" customHeight="1" x14ac:dyDescent="0.3">
      <c r="A758" s="23"/>
      <c r="B758" s="28" t="s">
        <v>21</v>
      </c>
      <c r="C758" s="28">
        <v>1185732</v>
      </c>
      <c r="D758" s="29">
        <v>44357</v>
      </c>
      <c r="E758" s="28" t="s">
        <v>53</v>
      </c>
      <c r="F758" s="28" t="s">
        <v>54</v>
      </c>
      <c r="G758" s="28" t="s">
        <v>55</v>
      </c>
      <c r="H758" s="28" t="s">
        <v>26</v>
      </c>
      <c r="I758" s="30">
        <v>0.5</v>
      </c>
      <c r="J758" s="31">
        <v>8000</v>
      </c>
      <c r="K758" s="32">
        <f t="shared" si="4"/>
        <v>4000</v>
      </c>
      <c r="L758" s="32">
        <f t="shared" si="5"/>
        <v>1000</v>
      </c>
      <c r="M758" s="33">
        <v>0.25</v>
      </c>
      <c r="O758" s="34"/>
      <c r="P758" s="39">
        <f>Data!$I758+0.05</f>
        <v>0.55000000000000004</v>
      </c>
      <c r="Q758" s="34"/>
      <c r="R758" s="35"/>
    </row>
    <row r="759" spans="1:18" ht="15.75" customHeight="1" x14ac:dyDescent="0.3">
      <c r="A759" s="23"/>
      <c r="B759" s="28" t="s">
        <v>21</v>
      </c>
      <c r="C759" s="28">
        <v>1185732</v>
      </c>
      <c r="D759" s="29">
        <v>44357</v>
      </c>
      <c r="E759" s="28" t="s">
        <v>53</v>
      </c>
      <c r="F759" s="28" t="s">
        <v>54</v>
      </c>
      <c r="G759" s="28" t="s">
        <v>55</v>
      </c>
      <c r="H759" s="28" t="s">
        <v>27</v>
      </c>
      <c r="I759" s="30">
        <v>0.5</v>
      </c>
      <c r="J759" s="31">
        <v>7750</v>
      </c>
      <c r="K759" s="32">
        <f t="shared" si="4"/>
        <v>3875</v>
      </c>
      <c r="L759" s="32">
        <f t="shared" si="5"/>
        <v>1162.5</v>
      </c>
      <c r="M759" s="33">
        <v>0.3</v>
      </c>
      <c r="O759" s="34"/>
      <c r="P759" s="39">
        <f>Data!$I759+0.05</f>
        <v>0.55000000000000004</v>
      </c>
      <c r="Q759" s="34"/>
      <c r="R759" s="35"/>
    </row>
    <row r="760" spans="1:18" ht="15.75" customHeight="1" x14ac:dyDescent="0.3">
      <c r="A760" s="23"/>
      <c r="B760" s="28" t="s">
        <v>21</v>
      </c>
      <c r="C760" s="28">
        <v>1185732</v>
      </c>
      <c r="D760" s="29">
        <v>44357</v>
      </c>
      <c r="E760" s="28" t="s">
        <v>53</v>
      </c>
      <c r="F760" s="28" t="s">
        <v>54</v>
      </c>
      <c r="G760" s="28" t="s">
        <v>55</v>
      </c>
      <c r="H760" s="28" t="s">
        <v>28</v>
      </c>
      <c r="I760" s="30">
        <v>0.65</v>
      </c>
      <c r="J760" s="31">
        <v>7750</v>
      </c>
      <c r="K760" s="32">
        <f t="shared" si="4"/>
        <v>5037.5</v>
      </c>
      <c r="L760" s="32">
        <f t="shared" si="5"/>
        <v>1763.125</v>
      </c>
      <c r="M760" s="33">
        <v>0.35</v>
      </c>
      <c r="O760" s="34"/>
      <c r="P760" s="39">
        <f>Data!$I760+0.05</f>
        <v>0.70000000000000007</v>
      </c>
      <c r="Q760" s="34"/>
      <c r="R760" s="35"/>
    </row>
    <row r="761" spans="1:18" ht="15.75" customHeight="1" x14ac:dyDescent="0.3">
      <c r="A761" s="23"/>
      <c r="B761" s="28" t="s">
        <v>21</v>
      </c>
      <c r="C761" s="28">
        <v>1185732</v>
      </c>
      <c r="D761" s="29">
        <v>44357</v>
      </c>
      <c r="E761" s="28" t="s">
        <v>53</v>
      </c>
      <c r="F761" s="28" t="s">
        <v>54</v>
      </c>
      <c r="G761" s="28" t="s">
        <v>55</v>
      </c>
      <c r="H761" s="28" t="s">
        <v>29</v>
      </c>
      <c r="I761" s="30">
        <v>0.70000000000000007</v>
      </c>
      <c r="J761" s="31">
        <v>9250</v>
      </c>
      <c r="K761" s="32">
        <f t="shared" si="4"/>
        <v>6475.0000000000009</v>
      </c>
      <c r="L761" s="32">
        <f t="shared" si="5"/>
        <v>3237.5000000000005</v>
      </c>
      <c r="M761" s="33">
        <v>0.5</v>
      </c>
      <c r="O761" s="34"/>
      <c r="P761" s="39">
        <f>Data!$I761+0.05</f>
        <v>0.75000000000000011</v>
      </c>
      <c r="Q761" s="34"/>
      <c r="R761" s="35"/>
    </row>
    <row r="762" spans="1:18" ht="15.75" customHeight="1" x14ac:dyDescent="0.3">
      <c r="A762" s="23"/>
      <c r="B762" s="28" t="s">
        <v>21</v>
      </c>
      <c r="C762" s="28">
        <v>1185732</v>
      </c>
      <c r="D762" s="29">
        <v>44385</v>
      </c>
      <c r="E762" s="28" t="s">
        <v>53</v>
      </c>
      <c r="F762" s="28" t="s">
        <v>54</v>
      </c>
      <c r="G762" s="28" t="s">
        <v>55</v>
      </c>
      <c r="H762" s="28" t="s">
        <v>24</v>
      </c>
      <c r="I762" s="30">
        <v>0.65</v>
      </c>
      <c r="J762" s="31">
        <v>11500</v>
      </c>
      <c r="K762" s="32">
        <f t="shared" si="4"/>
        <v>7475</v>
      </c>
      <c r="L762" s="32">
        <f t="shared" si="5"/>
        <v>3363.75</v>
      </c>
      <c r="M762" s="33">
        <v>0.45</v>
      </c>
      <c r="O762" s="34"/>
      <c r="P762" s="39">
        <f>Data!$I762+0.05</f>
        <v>0.70000000000000007</v>
      </c>
      <c r="Q762" s="34"/>
      <c r="R762" s="35"/>
    </row>
    <row r="763" spans="1:18" ht="15.75" customHeight="1" x14ac:dyDescent="0.3">
      <c r="A763" s="23"/>
      <c r="B763" s="28" t="s">
        <v>21</v>
      </c>
      <c r="C763" s="28">
        <v>1185732</v>
      </c>
      <c r="D763" s="29">
        <v>44385</v>
      </c>
      <c r="E763" s="28" t="s">
        <v>53</v>
      </c>
      <c r="F763" s="28" t="s">
        <v>54</v>
      </c>
      <c r="G763" s="28" t="s">
        <v>55</v>
      </c>
      <c r="H763" s="28" t="s">
        <v>25</v>
      </c>
      <c r="I763" s="30">
        <v>0.60000000000000009</v>
      </c>
      <c r="J763" s="31">
        <v>9000</v>
      </c>
      <c r="K763" s="32">
        <f t="shared" si="4"/>
        <v>5400.0000000000009</v>
      </c>
      <c r="L763" s="32">
        <f t="shared" si="5"/>
        <v>1890.0000000000002</v>
      </c>
      <c r="M763" s="33">
        <v>0.35</v>
      </c>
      <c r="O763" s="34"/>
      <c r="P763" s="39">
        <f>Data!$I763+0.05</f>
        <v>0.65000000000000013</v>
      </c>
      <c r="Q763" s="34"/>
      <c r="R763" s="35"/>
    </row>
    <row r="764" spans="1:18" ht="15.75" customHeight="1" x14ac:dyDescent="0.3">
      <c r="A764" s="23"/>
      <c r="B764" s="28" t="s">
        <v>21</v>
      </c>
      <c r="C764" s="28">
        <v>1185732</v>
      </c>
      <c r="D764" s="29">
        <v>44385</v>
      </c>
      <c r="E764" s="28" t="s">
        <v>53</v>
      </c>
      <c r="F764" s="28" t="s">
        <v>54</v>
      </c>
      <c r="G764" s="28" t="s">
        <v>55</v>
      </c>
      <c r="H764" s="28" t="s">
        <v>26</v>
      </c>
      <c r="I764" s="30">
        <v>0.55000000000000004</v>
      </c>
      <c r="J764" s="31">
        <v>8250</v>
      </c>
      <c r="K764" s="32">
        <f t="shared" si="4"/>
        <v>4537.5</v>
      </c>
      <c r="L764" s="32">
        <f t="shared" si="5"/>
        <v>1134.375</v>
      </c>
      <c r="M764" s="33">
        <v>0.25</v>
      </c>
      <c r="O764" s="34"/>
      <c r="P764" s="39">
        <f>Data!$I764+0.05</f>
        <v>0.60000000000000009</v>
      </c>
      <c r="Q764" s="34"/>
      <c r="R764" s="35"/>
    </row>
    <row r="765" spans="1:18" ht="15.75" customHeight="1" x14ac:dyDescent="0.3">
      <c r="A765" s="23"/>
      <c r="B765" s="28" t="s">
        <v>21</v>
      </c>
      <c r="C765" s="28">
        <v>1185732</v>
      </c>
      <c r="D765" s="29">
        <v>44385</v>
      </c>
      <c r="E765" s="28" t="s">
        <v>53</v>
      </c>
      <c r="F765" s="28" t="s">
        <v>54</v>
      </c>
      <c r="G765" s="28" t="s">
        <v>55</v>
      </c>
      <c r="H765" s="28" t="s">
        <v>27</v>
      </c>
      <c r="I765" s="30">
        <v>0.55000000000000004</v>
      </c>
      <c r="J765" s="31">
        <v>7750</v>
      </c>
      <c r="K765" s="32">
        <f t="shared" si="4"/>
        <v>4262.5</v>
      </c>
      <c r="L765" s="32">
        <f t="shared" si="5"/>
        <v>1278.75</v>
      </c>
      <c r="M765" s="33">
        <v>0.3</v>
      </c>
      <c r="O765" s="34"/>
      <c r="P765" s="39">
        <f>Data!$I765+0.05</f>
        <v>0.60000000000000009</v>
      </c>
      <c r="Q765" s="34"/>
      <c r="R765" s="35"/>
    </row>
    <row r="766" spans="1:18" ht="15.75" customHeight="1" x14ac:dyDescent="0.3">
      <c r="A766" s="23"/>
      <c r="B766" s="28" t="s">
        <v>21</v>
      </c>
      <c r="C766" s="28">
        <v>1185732</v>
      </c>
      <c r="D766" s="29">
        <v>44385</v>
      </c>
      <c r="E766" s="28" t="s">
        <v>53</v>
      </c>
      <c r="F766" s="28" t="s">
        <v>54</v>
      </c>
      <c r="G766" s="28" t="s">
        <v>55</v>
      </c>
      <c r="H766" s="28" t="s">
        <v>28</v>
      </c>
      <c r="I766" s="30">
        <v>0.65</v>
      </c>
      <c r="J766" s="31">
        <v>8000</v>
      </c>
      <c r="K766" s="32">
        <f t="shared" si="4"/>
        <v>5200</v>
      </c>
      <c r="L766" s="32">
        <f t="shared" si="5"/>
        <v>1819.9999999999998</v>
      </c>
      <c r="M766" s="33">
        <v>0.35</v>
      </c>
      <c r="O766" s="34"/>
      <c r="P766" s="39">
        <f>Data!$I766+0.05</f>
        <v>0.70000000000000007</v>
      </c>
      <c r="Q766" s="34"/>
      <c r="R766" s="35"/>
    </row>
    <row r="767" spans="1:18" ht="15.75" customHeight="1" x14ac:dyDescent="0.3">
      <c r="A767" s="23"/>
      <c r="B767" s="28" t="s">
        <v>21</v>
      </c>
      <c r="C767" s="28">
        <v>1185732</v>
      </c>
      <c r="D767" s="29">
        <v>44385</v>
      </c>
      <c r="E767" s="28" t="s">
        <v>53</v>
      </c>
      <c r="F767" s="28" t="s">
        <v>54</v>
      </c>
      <c r="G767" s="28" t="s">
        <v>55</v>
      </c>
      <c r="H767" s="28" t="s">
        <v>29</v>
      </c>
      <c r="I767" s="30">
        <v>0.70000000000000007</v>
      </c>
      <c r="J767" s="31">
        <v>9750</v>
      </c>
      <c r="K767" s="32">
        <f t="shared" si="4"/>
        <v>6825.0000000000009</v>
      </c>
      <c r="L767" s="32">
        <f t="shared" si="5"/>
        <v>3412.5000000000005</v>
      </c>
      <c r="M767" s="33">
        <v>0.5</v>
      </c>
      <c r="O767" s="34"/>
      <c r="P767" s="39">
        <f>Data!$I767+0.05</f>
        <v>0.75000000000000011</v>
      </c>
      <c r="Q767" s="34"/>
      <c r="R767" s="35"/>
    </row>
    <row r="768" spans="1:18" ht="15.75" customHeight="1" x14ac:dyDescent="0.3">
      <c r="A768" s="23"/>
      <c r="B768" s="28" t="s">
        <v>21</v>
      </c>
      <c r="C768" s="28">
        <v>1185732</v>
      </c>
      <c r="D768" s="29">
        <v>44417</v>
      </c>
      <c r="E768" s="28" t="s">
        <v>53</v>
      </c>
      <c r="F768" s="28" t="s">
        <v>54</v>
      </c>
      <c r="G768" s="28" t="s">
        <v>55</v>
      </c>
      <c r="H768" s="28" t="s">
        <v>24</v>
      </c>
      <c r="I768" s="30">
        <v>0.65</v>
      </c>
      <c r="J768" s="31">
        <v>11250</v>
      </c>
      <c r="K768" s="32">
        <f t="shared" si="4"/>
        <v>7312.5</v>
      </c>
      <c r="L768" s="32">
        <f t="shared" si="5"/>
        <v>3290.625</v>
      </c>
      <c r="M768" s="33">
        <v>0.45</v>
      </c>
      <c r="O768" s="34"/>
      <c r="P768" s="39">
        <f>Data!$I768+0.05</f>
        <v>0.70000000000000007</v>
      </c>
      <c r="Q768" s="34"/>
      <c r="R768" s="35"/>
    </row>
    <row r="769" spans="1:18" ht="15.75" customHeight="1" x14ac:dyDescent="0.3">
      <c r="A769" s="23"/>
      <c r="B769" s="28" t="s">
        <v>21</v>
      </c>
      <c r="C769" s="28">
        <v>1185732</v>
      </c>
      <c r="D769" s="29">
        <v>44417</v>
      </c>
      <c r="E769" s="28" t="s">
        <v>53</v>
      </c>
      <c r="F769" s="28" t="s">
        <v>54</v>
      </c>
      <c r="G769" s="28" t="s">
        <v>55</v>
      </c>
      <c r="H769" s="28" t="s">
        <v>25</v>
      </c>
      <c r="I769" s="30">
        <v>0.60000000000000009</v>
      </c>
      <c r="J769" s="31">
        <v>9000</v>
      </c>
      <c r="K769" s="32">
        <f t="shared" si="4"/>
        <v>5400.0000000000009</v>
      </c>
      <c r="L769" s="32">
        <f t="shared" si="5"/>
        <v>1890.0000000000002</v>
      </c>
      <c r="M769" s="33">
        <v>0.35</v>
      </c>
      <c r="O769" s="34"/>
      <c r="P769" s="39">
        <f>Data!$I769+0.05</f>
        <v>0.65000000000000013</v>
      </c>
      <c r="Q769" s="34"/>
      <c r="R769" s="35"/>
    </row>
    <row r="770" spans="1:18" ht="15.75" customHeight="1" x14ac:dyDescent="0.3">
      <c r="A770" s="23"/>
      <c r="B770" s="28" t="s">
        <v>21</v>
      </c>
      <c r="C770" s="28">
        <v>1185732</v>
      </c>
      <c r="D770" s="29">
        <v>44417</v>
      </c>
      <c r="E770" s="28" t="s">
        <v>53</v>
      </c>
      <c r="F770" s="28" t="s">
        <v>54</v>
      </c>
      <c r="G770" s="28" t="s">
        <v>55</v>
      </c>
      <c r="H770" s="28" t="s">
        <v>26</v>
      </c>
      <c r="I770" s="30">
        <v>0.55000000000000004</v>
      </c>
      <c r="J770" s="31">
        <v>8250</v>
      </c>
      <c r="K770" s="32">
        <f t="shared" si="4"/>
        <v>4537.5</v>
      </c>
      <c r="L770" s="32">
        <f t="shared" si="5"/>
        <v>1134.375</v>
      </c>
      <c r="M770" s="33">
        <v>0.25</v>
      </c>
      <c r="O770" s="34"/>
      <c r="P770" s="39">
        <f>Data!$I770+0.05</f>
        <v>0.60000000000000009</v>
      </c>
      <c r="Q770" s="34"/>
      <c r="R770" s="35"/>
    </row>
    <row r="771" spans="1:18" ht="15.75" customHeight="1" x14ac:dyDescent="0.3">
      <c r="A771" s="23"/>
      <c r="B771" s="28" t="s">
        <v>21</v>
      </c>
      <c r="C771" s="28">
        <v>1185732</v>
      </c>
      <c r="D771" s="29">
        <v>44417</v>
      </c>
      <c r="E771" s="28" t="s">
        <v>53</v>
      </c>
      <c r="F771" s="28" t="s">
        <v>54</v>
      </c>
      <c r="G771" s="28" t="s">
        <v>55</v>
      </c>
      <c r="H771" s="28" t="s">
        <v>27</v>
      </c>
      <c r="I771" s="30">
        <v>0.45</v>
      </c>
      <c r="J771" s="31">
        <v>7750</v>
      </c>
      <c r="K771" s="32">
        <f t="shared" ref="K771:K1025" si="6">I771*J771</f>
        <v>3487.5</v>
      </c>
      <c r="L771" s="32">
        <f t="shared" ref="L771:L1025" si="7">K771*M771</f>
        <v>1046.25</v>
      </c>
      <c r="M771" s="33">
        <v>0.3</v>
      </c>
      <c r="O771" s="34"/>
      <c r="P771" s="39">
        <f>Data!$I771+0.05</f>
        <v>0.5</v>
      </c>
      <c r="Q771" s="34"/>
      <c r="R771" s="35"/>
    </row>
    <row r="772" spans="1:18" ht="15.75" customHeight="1" x14ac:dyDescent="0.3">
      <c r="A772" s="23"/>
      <c r="B772" s="28" t="s">
        <v>21</v>
      </c>
      <c r="C772" s="28">
        <v>1185732</v>
      </c>
      <c r="D772" s="29">
        <v>44417</v>
      </c>
      <c r="E772" s="28" t="s">
        <v>53</v>
      </c>
      <c r="F772" s="28" t="s">
        <v>54</v>
      </c>
      <c r="G772" s="28" t="s">
        <v>55</v>
      </c>
      <c r="H772" s="28" t="s">
        <v>28</v>
      </c>
      <c r="I772" s="30">
        <v>0.55000000000000004</v>
      </c>
      <c r="J772" s="31">
        <v>7500</v>
      </c>
      <c r="K772" s="32">
        <f t="shared" si="6"/>
        <v>4125</v>
      </c>
      <c r="L772" s="32">
        <f t="shared" si="7"/>
        <v>1443.75</v>
      </c>
      <c r="M772" s="33">
        <v>0.35</v>
      </c>
      <c r="O772" s="34"/>
      <c r="P772" s="39">
        <f>Data!$I772+0.05</f>
        <v>0.60000000000000009</v>
      </c>
      <c r="Q772" s="34"/>
      <c r="R772" s="35"/>
    </row>
    <row r="773" spans="1:18" ht="15.75" customHeight="1" x14ac:dyDescent="0.3">
      <c r="A773" s="23"/>
      <c r="B773" s="28" t="s">
        <v>21</v>
      </c>
      <c r="C773" s="28">
        <v>1185732</v>
      </c>
      <c r="D773" s="29">
        <v>44417</v>
      </c>
      <c r="E773" s="28" t="s">
        <v>53</v>
      </c>
      <c r="F773" s="28" t="s">
        <v>54</v>
      </c>
      <c r="G773" s="28" t="s">
        <v>55</v>
      </c>
      <c r="H773" s="28" t="s">
        <v>29</v>
      </c>
      <c r="I773" s="30">
        <v>0.60000000000000009</v>
      </c>
      <c r="J773" s="31">
        <v>9250</v>
      </c>
      <c r="K773" s="32">
        <f t="shared" si="6"/>
        <v>5550.0000000000009</v>
      </c>
      <c r="L773" s="32">
        <f t="shared" si="7"/>
        <v>2775.0000000000005</v>
      </c>
      <c r="M773" s="33">
        <v>0.5</v>
      </c>
      <c r="O773" s="34"/>
      <c r="P773" s="39">
        <f>Data!$I773+0.05</f>
        <v>0.65000000000000013</v>
      </c>
      <c r="Q773" s="34"/>
      <c r="R773" s="35"/>
    </row>
    <row r="774" spans="1:18" ht="15.75" customHeight="1" x14ac:dyDescent="0.3">
      <c r="A774" s="23"/>
      <c r="B774" s="28" t="s">
        <v>21</v>
      </c>
      <c r="C774" s="28">
        <v>1185732</v>
      </c>
      <c r="D774" s="29">
        <v>44447</v>
      </c>
      <c r="E774" s="28" t="s">
        <v>53</v>
      </c>
      <c r="F774" s="28" t="s">
        <v>54</v>
      </c>
      <c r="G774" s="28" t="s">
        <v>55</v>
      </c>
      <c r="H774" s="28" t="s">
        <v>24</v>
      </c>
      <c r="I774" s="30">
        <v>0.55000000000000004</v>
      </c>
      <c r="J774" s="31">
        <v>10500</v>
      </c>
      <c r="K774" s="32">
        <f t="shared" si="6"/>
        <v>5775.0000000000009</v>
      </c>
      <c r="L774" s="32">
        <f t="shared" si="7"/>
        <v>2598.7500000000005</v>
      </c>
      <c r="M774" s="33">
        <v>0.45</v>
      </c>
      <c r="O774" s="34"/>
      <c r="P774" s="39">
        <f>Data!$I774+0.05</f>
        <v>0.60000000000000009</v>
      </c>
      <c r="Q774" s="34"/>
      <c r="R774" s="35"/>
    </row>
    <row r="775" spans="1:18" ht="15.75" customHeight="1" x14ac:dyDescent="0.3">
      <c r="A775" s="23"/>
      <c r="B775" s="28" t="s">
        <v>21</v>
      </c>
      <c r="C775" s="28">
        <v>1185732</v>
      </c>
      <c r="D775" s="29">
        <v>44447</v>
      </c>
      <c r="E775" s="28" t="s">
        <v>53</v>
      </c>
      <c r="F775" s="28" t="s">
        <v>54</v>
      </c>
      <c r="G775" s="28" t="s">
        <v>55</v>
      </c>
      <c r="H775" s="28" t="s">
        <v>25</v>
      </c>
      <c r="I775" s="30">
        <v>0.50000000000000011</v>
      </c>
      <c r="J775" s="31">
        <v>8500</v>
      </c>
      <c r="K775" s="32">
        <f t="shared" si="6"/>
        <v>4250.0000000000009</v>
      </c>
      <c r="L775" s="32">
        <f t="shared" si="7"/>
        <v>1487.5000000000002</v>
      </c>
      <c r="M775" s="33">
        <v>0.35</v>
      </c>
      <c r="O775" s="34"/>
      <c r="P775" s="39">
        <f>Data!$I775+0.05</f>
        <v>0.55000000000000016</v>
      </c>
      <c r="Q775" s="34"/>
      <c r="R775" s="35"/>
    </row>
    <row r="776" spans="1:18" ht="15.75" customHeight="1" x14ac:dyDescent="0.3">
      <c r="A776" s="23"/>
      <c r="B776" s="28" t="s">
        <v>21</v>
      </c>
      <c r="C776" s="28">
        <v>1185732</v>
      </c>
      <c r="D776" s="29">
        <v>44447</v>
      </c>
      <c r="E776" s="28" t="s">
        <v>53</v>
      </c>
      <c r="F776" s="28" t="s">
        <v>54</v>
      </c>
      <c r="G776" s="28" t="s">
        <v>55</v>
      </c>
      <c r="H776" s="28" t="s">
        <v>26</v>
      </c>
      <c r="I776" s="30">
        <v>0.45</v>
      </c>
      <c r="J776" s="31">
        <v>7500</v>
      </c>
      <c r="K776" s="32">
        <f t="shared" si="6"/>
        <v>3375</v>
      </c>
      <c r="L776" s="32">
        <f t="shared" si="7"/>
        <v>843.75</v>
      </c>
      <c r="M776" s="33">
        <v>0.25</v>
      </c>
      <c r="O776" s="34"/>
      <c r="P776" s="39">
        <f>Data!$I776+0.05</f>
        <v>0.5</v>
      </c>
      <c r="Q776" s="34"/>
      <c r="R776" s="35"/>
    </row>
    <row r="777" spans="1:18" ht="15.75" customHeight="1" x14ac:dyDescent="0.3">
      <c r="A777" s="23"/>
      <c r="B777" s="28" t="s">
        <v>21</v>
      </c>
      <c r="C777" s="28">
        <v>1185732</v>
      </c>
      <c r="D777" s="29">
        <v>44447</v>
      </c>
      <c r="E777" s="28" t="s">
        <v>53</v>
      </c>
      <c r="F777" s="28" t="s">
        <v>54</v>
      </c>
      <c r="G777" s="28" t="s">
        <v>55</v>
      </c>
      <c r="H777" s="28" t="s">
        <v>27</v>
      </c>
      <c r="I777" s="30">
        <v>0.45</v>
      </c>
      <c r="J777" s="31">
        <v>7250</v>
      </c>
      <c r="K777" s="32">
        <f t="shared" si="6"/>
        <v>3262.5</v>
      </c>
      <c r="L777" s="32">
        <f t="shared" si="7"/>
        <v>978.75</v>
      </c>
      <c r="M777" s="33">
        <v>0.3</v>
      </c>
      <c r="O777" s="34"/>
      <c r="P777" s="39">
        <f>Data!$I777+0.05</f>
        <v>0.5</v>
      </c>
      <c r="Q777" s="34"/>
      <c r="R777" s="35"/>
    </row>
    <row r="778" spans="1:18" ht="15.75" customHeight="1" x14ac:dyDescent="0.3">
      <c r="A778" s="23"/>
      <c r="B778" s="28" t="s">
        <v>21</v>
      </c>
      <c r="C778" s="28">
        <v>1185732</v>
      </c>
      <c r="D778" s="29">
        <v>44447</v>
      </c>
      <c r="E778" s="28" t="s">
        <v>53</v>
      </c>
      <c r="F778" s="28" t="s">
        <v>54</v>
      </c>
      <c r="G778" s="28" t="s">
        <v>55</v>
      </c>
      <c r="H778" s="28" t="s">
        <v>28</v>
      </c>
      <c r="I778" s="30">
        <v>0.55000000000000004</v>
      </c>
      <c r="J778" s="31">
        <v>7250</v>
      </c>
      <c r="K778" s="32">
        <f t="shared" si="6"/>
        <v>3987.5000000000005</v>
      </c>
      <c r="L778" s="32">
        <f t="shared" si="7"/>
        <v>1395.625</v>
      </c>
      <c r="M778" s="33">
        <v>0.35</v>
      </c>
      <c r="O778" s="34"/>
      <c r="P778" s="39">
        <f>Data!$I778+0.05</f>
        <v>0.60000000000000009</v>
      </c>
      <c r="Q778" s="34"/>
      <c r="R778" s="35"/>
    </row>
    <row r="779" spans="1:18" ht="15.75" customHeight="1" x14ac:dyDescent="0.3">
      <c r="A779" s="23"/>
      <c r="B779" s="28" t="s">
        <v>21</v>
      </c>
      <c r="C779" s="28">
        <v>1185732</v>
      </c>
      <c r="D779" s="29">
        <v>44447</v>
      </c>
      <c r="E779" s="28" t="s">
        <v>53</v>
      </c>
      <c r="F779" s="28" t="s">
        <v>54</v>
      </c>
      <c r="G779" s="28" t="s">
        <v>55</v>
      </c>
      <c r="H779" s="28" t="s">
        <v>29</v>
      </c>
      <c r="I779" s="30">
        <v>0.60000000000000009</v>
      </c>
      <c r="J779" s="31">
        <v>8250</v>
      </c>
      <c r="K779" s="32">
        <f t="shared" si="6"/>
        <v>4950.0000000000009</v>
      </c>
      <c r="L779" s="32">
        <f t="shared" si="7"/>
        <v>2475.0000000000005</v>
      </c>
      <c r="M779" s="33">
        <v>0.5</v>
      </c>
      <c r="O779" s="34"/>
      <c r="P779" s="39">
        <f>Data!$I779+0.05</f>
        <v>0.65000000000000013</v>
      </c>
      <c r="Q779" s="34"/>
      <c r="R779" s="35"/>
    </row>
    <row r="780" spans="1:18" ht="15.75" customHeight="1" x14ac:dyDescent="0.3">
      <c r="A780" s="23"/>
      <c r="B780" s="28" t="s">
        <v>21</v>
      </c>
      <c r="C780" s="28">
        <v>1185732</v>
      </c>
      <c r="D780" s="29">
        <v>44479</v>
      </c>
      <c r="E780" s="28" t="s">
        <v>53</v>
      </c>
      <c r="F780" s="28" t="s">
        <v>54</v>
      </c>
      <c r="G780" s="28" t="s">
        <v>55</v>
      </c>
      <c r="H780" s="28" t="s">
        <v>24</v>
      </c>
      <c r="I780" s="30">
        <v>0.60000000000000009</v>
      </c>
      <c r="J780" s="31">
        <v>10000</v>
      </c>
      <c r="K780" s="32">
        <f t="shared" si="6"/>
        <v>6000.0000000000009</v>
      </c>
      <c r="L780" s="32">
        <f t="shared" si="7"/>
        <v>2700.0000000000005</v>
      </c>
      <c r="M780" s="33">
        <v>0.45</v>
      </c>
      <c r="O780" s="34"/>
      <c r="P780" s="39">
        <f>Data!$I780+0.05</f>
        <v>0.65000000000000013</v>
      </c>
      <c r="Q780" s="34"/>
      <c r="R780" s="35"/>
    </row>
    <row r="781" spans="1:18" ht="15.75" customHeight="1" x14ac:dyDescent="0.3">
      <c r="A781" s="23"/>
      <c r="B781" s="28" t="s">
        <v>21</v>
      </c>
      <c r="C781" s="28">
        <v>1185732</v>
      </c>
      <c r="D781" s="29">
        <v>44479</v>
      </c>
      <c r="E781" s="28" t="s">
        <v>53</v>
      </c>
      <c r="F781" s="28" t="s">
        <v>54</v>
      </c>
      <c r="G781" s="28" t="s">
        <v>55</v>
      </c>
      <c r="H781" s="28" t="s">
        <v>25</v>
      </c>
      <c r="I781" s="30">
        <v>0.50000000000000011</v>
      </c>
      <c r="J781" s="31">
        <v>8250</v>
      </c>
      <c r="K781" s="32">
        <f t="shared" si="6"/>
        <v>4125.0000000000009</v>
      </c>
      <c r="L781" s="32">
        <f t="shared" si="7"/>
        <v>1443.7500000000002</v>
      </c>
      <c r="M781" s="33">
        <v>0.35</v>
      </c>
      <c r="O781" s="34"/>
      <c r="P781" s="39">
        <f>Data!$I781+0.05</f>
        <v>0.55000000000000016</v>
      </c>
      <c r="Q781" s="34"/>
      <c r="R781" s="35"/>
    </row>
    <row r="782" spans="1:18" ht="15.75" customHeight="1" x14ac:dyDescent="0.3">
      <c r="A782" s="23"/>
      <c r="B782" s="28" t="s">
        <v>21</v>
      </c>
      <c r="C782" s="28">
        <v>1185732</v>
      </c>
      <c r="D782" s="29">
        <v>44479</v>
      </c>
      <c r="E782" s="28" t="s">
        <v>53</v>
      </c>
      <c r="F782" s="28" t="s">
        <v>54</v>
      </c>
      <c r="G782" s="28" t="s">
        <v>55</v>
      </c>
      <c r="H782" s="28" t="s">
        <v>26</v>
      </c>
      <c r="I782" s="30">
        <v>0.50000000000000011</v>
      </c>
      <c r="J782" s="31">
        <v>7250</v>
      </c>
      <c r="K782" s="32">
        <f t="shared" si="6"/>
        <v>3625.0000000000009</v>
      </c>
      <c r="L782" s="32">
        <f t="shared" si="7"/>
        <v>906.25000000000023</v>
      </c>
      <c r="M782" s="33">
        <v>0.25</v>
      </c>
      <c r="O782" s="34"/>
      <c r="P782" s="39">
        <f>Data!$I782+0.05</f>
        <v>0.55000000000000016</v>
      </c>
      <c r="Q782" s="34"/>
      <c r="R782" s="35"/>
    </row>
    <row r="783" spans="1:18" ht="15.75" customHeight="1" x14ac:dyDescent="0.3">
      <c r="A783" s="23"/>
      <c r="B783" s="28" t="s">
        <v>21</v>
      </c>
      <c r="C783" s="28">
        <v>1185732</v>
      </c>
      <c r="D783" s="29">
        <v>44479</v>
      </c>
      <c r="E783" s="28" t="s">
        <v>53</v>
      </c>
      <c r="F783" s="28" t="s">
        <v>54</v>
      </c>
      <c r="G783" s="28" t="s">
        <v>55</v>
      </c>
      <c r="H783" s="28" t="s">
        <v>27</v>
      </c>
      <c r="I783" s="30">
        <v>0.50000000000000011</v>
      </c>
      <c r="J783" s="31">
        <v>7000</v>
      </c>
      <c r="K783" s="32">
        <f t="shared" si="6"/>
        <v>3500.0000000000009</v>
      </c>
      <c r="L783" s="32">
        <f t="shared" si="7"/>
        <v>1050.0000000000002</v>
      </c>
      <c r="M783" s="33">
        <v>0.3</v>
      </c>
      <c r="O783" s="34"/>
      <c r="P783" s="39">
        <f>Data!$I783+0.05</f>
        <v>0.55000000000000016</v>
      </c>
      <c r="Q783" s="34"/>
      <c r="R783" s="35"/>
    </row>
    <row r="784" spans="1:18" ht="15.75" customHeight="1" x14ac:dyDescent="0.3">
      <c r="A784" s="23"/>
      <c r="B784" s="28" t="s">
        <v>21</v>
      </c>
      <c r="C784" s="28">
        <v>1185732</v>
      </c>
      <c r="D784" s="29">
        <v>44479</v>
      </c>
      <c r="E784" s="28" t="s">
        <v>53</v>
      </c>
      <c r="F784" s="28" t="s">
        <v>54</v>
      </c>
      <c r="G784" s="28" t="s">
        <v>55</v>
      </c>
      <c r="H784" s="28" t="s">
        <v>28</v>
      </c>
      <c r="I784" s="30">
        <v>0.60000000000000009</v>
      </c>
      <c r="J784" s="31">
        <v>7000</v>
      </c>
      <c r="K784" s="32">
        <f t="shared" si="6"/>
        <v>4200.0000000000009</v>
      </c>
      <c r="L784" s="32">
        <f t="shared" si="7"/>
        <v>1470.0000000000002</v>
      </c>
      <c r="M784" s="33">
        <v>0.35</v>
      </c>
      <c r="O784" s="34"/>
      <c r="P784" s="39">
        <f>Data!$I784+0.05</f>
        <v>0.65000000000000013</v>
      </c>
      <c r="Q784" s="34"/>
      <c r="R784" s="35"/>
    </row>
    <row r="785" spans="1:18" ht="15.75" customHeight="1" x14ac:dyDescent="0.3">
      <c r="A785" s="23"/>
      <c r="B785" s="28" t="s">
        <v>21</v>
      </c>
      <c r="C785" s="28">
        <v>1185732</v>
      </c>
      <c r="D785" s="29">
        <v>44479</v>
      </c>
      <c r="E785" s="28" t="s">
        <v>53</v>
      </c>
      <c r="F785" s="28" t="s">
        <v>54</v>
      </c>
      <c r="G785" s="28" t="s">
        <v>55</v>
      </c>
      <c r="H785" s="28" t="s">
        <v>29</v>
      </c>
      <c r="I785" s="30">
        <v>0.65</v>
      </c>
      <c r="J785" s="31">
        <v>8250</v>
      </c>
      <c r="K785" s="32">
        <f t="shared" si="6"/>
        <v>5362.5</v>
      </c>
      <c r="L785" s="32">
        <f t="shared" si="7"/>
        <v>2681.25</v>
      </c>
      <c r="M785" s="33">
        <v>0.5</v>
      </c>
      <c r="O785" s="34"/>
      <c r="P785" s="39">
        <f>Data!$I785+0.05</f>
        <v>0.70000000000000007</v>
      </c>
      <c r="Q785" s="34"/>
      <c r="R785" s="35"/>
    </row>
    <row r="786" spans="1:18" ht="15.75" customHeight="1" x14ac:dyDescent="0.3">
      <c r="A786" s="23"/>
      <c r="B786" s="28" t="s">
        <v>21</v>
      </c>
      <c r="C786" s="28">
        <v>1185732</v>
      </c>
      <c r="D786" s="29">
        <v>44509</v>
      </c>
      <c r="E786" s="28" t="s">
        <v>53</v>
      </c>
      <c r="F786" s="28" t="s">
        <v>54</v>
      </c>
      <c r="G786" s="28" t="s">
        <v>55</v>
      </c>
      <c r="H786" s="28" t="s">
        <v>24</v>
      </c>
      <c r="I786" s="30">
        <v>0.60000000000000009</v>
      </c>
      <c r="J786" s="31">
        <v>9750</v>
      </c>
      <c r="K786" s="32">
        <f t="shared" si="6"/>
        <v>5850.0000000000009</v>
      </c>
      <c r="L786" s="32">
        <f t="shared" si="7"/>
        <v>2632.5000000000005</v>
      </c>
      <c r="M786" s="33">
        <v>0.45</v>
      </c>
      <c r="O786" s="34"/>
      <c r="P786" s="39">
        <f>Data!$I786+0.05</f>
        <v>0.65000000000000013</v>
      </c>
      <c r="Q786" s="34"/>
      <c r="R786" s="35"/>
    </row>
    <row r="787" spans="1:18" ht="15.75" customHeight="1" x14ac:dyDescent="0.3">
      <c r="A787" s="23"/>
      <c r="B787" s="28" t="s">
        <v>21</v>
      </c>
      <c r="C787" s="28">
        <v>1185732</v>
      </c>
      <c r="D787" s="29">
        <v>44509</v>
      </c>
      <c r="E787" s="28" t="s">
        <v>53</v>
      </c>
      <c r="F787" s="28" t="s">
        <v>54</v>
      </c>
      <c r="G787" s="28" t="s">
        <v>55</v>
      </c>
      <c r="H787" s="28" t="s">
        <v>25</v>
      </c>
      <c r="I787" s="30">
        <v>0.50000000000000011</v>
      </c>
      <c r="J787" s="31">
        <v>8000</v>
      </c>
      <c r="K787" s="32">
        <f t="shared" si="6"/>
        <v>4000.0000000000009</v>
      </c>
      <c r="L787" s="32">
        <f t="shared" si="7"/>
        <v>1400.0000000000002</v>
      </c>
      <c r="M787" s="33">
        <v>0.35</v>
      </c>
      <c r="O787" s="34"/>
      <c r="P787" s="39">
        <f>Data!$I787+0.05</f>
        <v>0.55000000000000016</v>
      </c>
      <c r="Q787" s="34"/>
      <c r="R787" s="35"/>
    </row>
    <row r="788" spans="1:18" ht="15.75" customHeight="1" x14ac:dyDescent="0.3">
      <c r="A788" s="23"/>
      <c r="B788" s="28" t="s">
        <v>21</v>
      </c>
      <c r="C788" s="28">
        <v>1185732</v>
      </c>
      <c r="D788" s="29">
        <v>44509</v>
      </c>
      <c r="E788" s="28" t="s">
        <v>53</v>
      </c>
      <c r="F788" s="28" t="s">
        <v>54</v>
      </c>
      <c r="G788" s="28" t="s">
        <v>55</v>
      </c>
      <c r="H788" s="28" t="s">
        <v>26</v>
      </c>
      <c r="I788" s="30">
        <v>0.50000000000000011</v>
      </c>
      <c r="J788" s="31">
        <v>7450</v>
      </c>
      <c r="K788" s="32">
        <f t="shared" si="6"/>
        <v>3725.0000000000009</v>
      </c>
      <c r="L788" s="32">
        <f t="shared" si="7"/>
        <v>931.25000000000023</v>
      </c>
      <c r="M788" s="33">
        <v>0.25</v>
      </c>
      <c r="O788" s="34"/>
      <c r="P788" s="39">
        <f>Data!$I788+0.05</f>
        <v>0.55000000000000016</v>
      </c>
      <c r="Q788" s="34"/>
      <c r="R788" s="35"/>
    </row>
    <row r="789" spans="1:18" ht="15.75" customHeight="1" x14ac:dyDescent="0.3">
      <c r="A789" s="23"/>
      <c r="B789" s="28" t="s">
        <v>21</v>
      </c>
      <c r="C789" s="28">
        <v>1185732</v>
      </c>
      <c r="D789" s="29">
        <v>44509</v>
      </c>
      <c r="E789" s="28" t="s">
        <v>53</v>
      </c>
      <c r="F789" s="28" t="s">
        <v>54</v>
      </c>
      <c r="G789" s="28" t="s">
        <v>55</v>
      </c>
      <c r="H789" s="28" t="s">
        <v>27</v>
      </c>
      <c r="I789" s="30">
        <v>0.50000000000000011</v>
      </c>
      <c r="J789" s="31">
        <v>7750</v>
      </c>
      <c r="K789" s="32">
        <f t="shared" si="6"/>
        <v>3875.0000000000009</v>
      </c>
      <c r="L789" s="32">
        <f t="shared" si="7"/>
        <v>1162.5000000000002</v>
      </c>
      <c r="M789" s="33">
        <v>0.3</v>
      </c>
      <c r="O789" s="34"/>
      <c r="P789" s="39">
        <f>Data!$I789+0.05</f>
        <v>0.55000000000000016</v>
      </c>
      <c r="Q789" s="34"/>
      <c r="R789" s="35"/>
    </row>
    <row r="790" spans="1:18" ht="15.75" customHeight="1" x14ac:dyDescent="0.3">
      <c r="A790" s="23"/>
      <c r="B790" s="28" t="s">
        <v>21</v>
      </c>
      <c r="C790" s="28">
        <v>1185732</v>
      </c>
      <c r="D790" s="29">
        <v>44509</v>
      </c>
      <c r="E790" s="28" t="s">
        <v>53</v>
      </c>
      <c r="F790" s="28" t="s">
        <v>54</v>
      </c>
      <c r="G790" s="28" t="s">
        <v>55</v>
      </c>
      <c r="H790" s="28" t="s">
        <v>28</v>
      </c>
      <c r="I790" s="30">
        <v>0.65</v>
      </c>
      <c r="J790" s="31">
        <v>7500</v>
      </c>
      <c r="K790" s="32">
        <f t="shared" si="6"/>
        <v>4875</v>
      </c>
      <c r="L790" s="32">
        <f t="shared" si="7"/>
        <v>1706.25</v>
      </c>
      <c r="M790" s="33">
        <v>0.35</v>
      </c>
      <c r="O790" s="34"/>
      <c r="P790" s="39">
        <f>Data!$I790+0.05</f>
        <v>0.70000000000000007</v>
      </c>
      <c r="Q790" s="34"/>
      <c r="R790" s="35"/>
    </row>
    <row r="791" spans="1:18" ht="15.75" customHeight="1" x14ac:dyDescent="0.3">
      <c r="A791" s="23"/>
      <c r="B791" s="28" t="s">
        <v>21</v>
      </c>
      <c r="C791" s="28">
        <v>1185732</v>
      </c>
      <c r="D791" s="29">
        <v>44509</v>
      </c>
      <c r="E791" s="28" t="s">
        <v>53</v>
      </c>
      <c r="F791" s="28" t="s">
        <v>54</v>
      </c>
      <c r="G791" s="28" t="s">
        <v>55</v>
      </c>
      <c r="H791" s="28" t="s">
        <v>29</v>
      </c>
      <c r="I791" s="30">
        <v>0.7</v>
      </c>
      <c r="J791" s="31">
        <v>8500</v>
      </c>
      <c r="K791" s="32">
        <f t="shared" si="6"/>
        <v>5950</v>
      </c>
      <c r="L791" s="32">
        <f t="shared" si="7"/>
        <v>2975</v>
      </c>
      <c r="M791" s="33">
        <v>0.5</v>
      </c>
      <c r="O791" s="34"/>
      <c r="P791" s="39">
        <f>Data!$I791+0.05</f>
        <v>0.75</v>
      </c>
      <c r="Q791" s="34"/>
      <c r="R791" s="35"/>
    </row>
    <row r="792" spans="1:18" ht="15.75" customHeight="1" x14ac:dyDescent="0.3">
      <c r="A792" s="23"/>
      <c r="B792" s="28" t="s">
        <v>21</v>
      </c>
      <c r="C792" s="28">
        <v>1185732</v>
      </c>
      <c r="D792" s="29">
        <v>44538</v>
      </c>
      <c r="E792" s="28" t="s">
        <v>53</v>
      </c>
      <c r="F792" s="28" t="s">
        <v>54</v>
      </c>
      <c r="G792" s="28" t="s">
        <v>55</v>
      </c>
      <c r="H792" s="28" t="s">
        <v>24</v>
      </c>
      <c r="I792" s="30">
        <v>0.65</v>
      </c>
      <c r="J792" s="31">
        <v>10750</v>
      </c>
      <c r="K792" s="32">
        <f t="shared" si="6"/>
        <v>6987.5</v>
      </c>
      <c r="L792" s="32">
        <f t="shared" si="7"/>
        <v>3144.375</v>
      </c>
      <c r="M792" s="33">
        <v>0.45</v>
      </c>
      <c r="O792" s="34"/>
      <c r="P792" s="39">
        <f>Data!$I792+0.05</f>
        <v>0.70000000000000007</v>
      </c>
      <c r="Q792" s="34"/>
      <c r="R792" s="35"/>
    </row>
    <row r="793" spans="1:18" ht="15.75" customHeight="1" x14ac:dyDescent="0.3">
      <c r="A793" s="23"/>
      <c r="B793" s="28" t="s">
        <v>21</v>
      </c>
      <c r="C793" s="28">
        <v>1185732</v>
      </c>
      <c r="D793" s="29">
        <v>44538</v>
      </c>
      <c r="E793" s="28" t="s">
        <v>53</v>
      </c>
      <c r="F793" s="28" t="s">
        <v>54</v>
      </c>
      <c r="G793" s="28" t="s">
        <v>55</v>
      </c>
      <c r="H793" s="28" t="s">
        <v>25</v>
      </c>
      <c r="I793" s="30">
        <v>0.55000000000000004</v>
      </c>
      <c r="J793" s="31">
        <v>8750</v>
      </c>
      <c r="K793" s="32">
        <f t="shared" si="6"/>
        <v>4812.5</v>
      </c>
      <c r="L793" s="32">
        <f t="shared" si="7"/>
        <v>1684.375</v>
      </c>
      <c r="M793" s="33">
        <v>0.35</v>
      </c>
      <c r="O793" s="34"/>
      <c r="P793" s="39">
        <f>Data!$I793+0.05</f>
        <v>0.60000000000000009</v>
      </c>
      <c r="Q793" s="34"/>
      <c r="R793" s="35"/>
    </row>
    <row r="794" spans="1:18" ht="15.75" customHeight="1" x14ac:dyDescent="0.3">
      <c r="A794" s="23"/>
      <c r="B794" s="28" t="s">
        <v>21</v>
      </c>
      <c r="C794" s="28">
        <v>1185732</v>
      </c>
      <c r="D794" s="29">
        <v>44538</v>
      </c>
      <c r="E794" s="28" t="s">
        <v>53</v>
      </c>
      <c r="F794" s="28" t="s">
        <v>54</v>
      </c>
      <c r="G794" s="28" t="s">
        <v>55</v>
      </c>
      <c r="H794" s="28" t="s">
        <v>26</v>
      </c>
      <c r="I794" s="30">
        <v>0.55000000000000004</v>
      </c>
      <c r="J794" s="31">
        <v>8250</v>
      </c>
      <c r="K794" s="32">
        <f t="shared" si="6"/>
        <v>4537.5</v>
      </c>
      <c r="L794" s="32">
        <f t="shared" si="7"/>
        <v>1134.375</v>
      </c>
      <c r="M794" s="33">
        <v>0.25</v>
      </c>
      <c r="O794" s="34"/>
      <c r="P794" s="39">
        <f>Data!$I794+0.05</f>
        <v>0.60000000000000009</v>
      </c>
      <c r="Q794" s="34"/>
      <c r="R794" s="35"/>
    </row>
    <row r="795" spans="1:18" ht="15.75" customHeight="1" x14ac:dyDescent="0.3">
      <c r="A795" s="23"/>
      <c r="B795" s="28" t="s">
        <v>21</v>
      </c>
      <c r="C795" s="28">
        <v>1185732</v>
      </c>
      <c r="D795" s="29">
        <v>44538</v>
      </c>
      <c r="E795" s="28" t="s">
        <v>53</v>
      </c>
      <c r="F795" s="28" t="s">
        <v>54</v>
      </c>
      <c r="G795" s="28" t="s">
        <v>55</v>
      </c>
      <c r="H795" s="28" t="s">
        <v>27</v>
      </c>
      <c r="I795" s="30">
        <v>0.55000000000000004</v>
      </c>
      <c r="J795" s="31">
        <v>7750</v>
      </c>
      <c r="K795" s="32">
        <f t="shared" si="6"/>
        <v>4262.5</v>
      </c>
      <c r="L795" s="32">
        <f t="shared" si="7"/>
        <v>1278.75</v>
      </c>
      <c r="M795" s="33">
        <v>0.3</v>
      </c>
      <c r="O795" s="34"/>
      <c r="P795" s="39">
        <f>Data!$I795+0.05</f>
        <v>0.60000000000000009</v>
      </c>
      <c r="Q795" s="34"/>
      <c r="R795" s="35"/>
    </row>
    <row r="796" spans="1:18" ht="15.75" customHeight="1" x14ac:dyDescent="0.3">
      <c r="A796" s="23"/>
      <c r="B796" s="28" t="s">
        <v>21</v>
      </c>
      <c r="C796" s="28">
        <v>1185732</v>
      </c>
      <c r="D796" s="29">
        <v>44538</v>
      </c>
      <c r="E796" s="28" t="s">
        <v>53</v>
      </c>
      <c r="F796" s="28" t="s">
        <v>54</v>
      </c>
      <c r="G796" s="28" t="s">
        <v>55</v>
      </c>
      <c r="H796" s="28" t="s">
        <v>28</v>
      </c>
      <c r="I796" s="30">
        <v>0.65</v>
      </c>
      <c r="J796" s="31">
        <v>7750</v>
      </c>
      <c r="K796" s="32">
        <f t="shared" si="6"/>
        <v>5037.5</v>
      </c>
      <c r="L796" s="32">
        <f t="shared" si="7"/>
        <v>1763.125</v>
      </c>
      <c r="M796" s="33">
        <v>0.35</v>
      </c>
      <c r="O796" s="34"/>
      <c r="P796" s="39">
        <f>Data!$I796+0.05</f>
        <v>0.70000000000000007</v>
      </c>
      <c r="Q796" s="34"/>
      <c r="R796" s="35"/>
    </row>
    <row r="797" spans="1:18" ht="15.75" customHeight="1" x14ac:dyDescent="0.3">
      <c r="A797" s="23"/>
      <c r="B797" s="28" t="s">
        <v>21</v>
      </c>
      <c r="C797" s="28">
        <v>1185732</v>
      </c>
      <c r="D797" s="29">
        <v>44538</v>
      </c>
      <c r="E797" s="28" t="s">
        <v>53</v>
      </c>
      <c r="F797" s="28" t="s">
        <v>54</v>
      </c>
      <c r="G797" s="28" t="s">
        <v>55</v>
      </c>
      <c r="H797" s="28" t="s">
        <v>29</v>
      </c>
      <c r="I797" s="30">
        <v>0.7</v>
      </c>
      <c r="J797" s="31">
        <v>8750</v>
      </c>
      <c r="K797" s="32">
        <f t="shared" si="6"/>
        <v>6125</v>
      </c>
      <c r="L797" s="32">
        <f t="shared" si="7"/>
        <v>3062.5</v>
      </c>
      <c r="M797" s="33">
        <v>0.5</v>
      </c>
      <c r="O797" s="34"/>
      <c r="P797" s="39">
        <f>Data!$I797+0.05</f>
        <v>0.75</v>
      </c>
      <c r="Q797" s="34"/>
      <c r="R797" s="35"/>
    </row>
    <row r="798" spans="1:18" ht="15.75" customHeight="1" x14ac:dyDescent="0.3">
      <c r="A798" s="23" t="s">
        <v>46</v>
      </c>
      <c r="B798" s="28" t="s">
        <v>21</v>
      </c>
      <c r="C798" s="28">
        <v>1185732</v>
      </c>
      <c r="D798" s="29">
        <v>44209</v>
      </c>
      <c r="E798" s="28" t="s">
        <v>40</v>
      </c>
      <c r="F798" s="28" t="s">
        <v>56</v>
      </c>
      <c r="G798" s="28" t="s">
        <v>57</v>
      </c>
      <c r="H798" s="28" t="s">
        <v>24</v>
      </c>
      <c r="I798" s="30">
        <v>0.35</v>
      </c>
      <c r="J798" s="31">
        <v>4500</v>
      </c>
      <c r="K798" s="32">
        <f t="shared" si="6"/>
        <v>1575</v>
      </c>
      <c r="L798" s="32">
        <f t="shared" si="7"/>
        <v>551.25</v>
      </c>
      <c r="M798" s="33">
        <v>0.35000000000000003</v>
      </c>
      <c r="O798" s="38"/>
      <c r="P798" s="39"/>
      <c r="Q798" s="34"/>
      <c r="R798" s="35"/>
    </row>
    <row r="799" spans="1:18" ht="15.75" customHeight="1" x14ac:dyDescent="0.3">
      <c r="A799" s="23"/>
      <c r="B799" s="28" t="s">
        <v>21</v>
      </c>
      <c r="C799" s="28">
        <v>1185732</v>
      </c>
      <c r="D799" s="29">
        <v>44209</v>
      </c>
      <c r="E799" s="28" t="s">
        <v>40</v>
      </c>
      <c r="F799" s="28" t="s">
        <v>56</v>
      </c>
      <c r="G799" s="28" t="s">
        <v>57</v>
      </c>
      <c r="H799" s="28" t="s">
        <v>25</v>
      </c>
      <c r="I799" s="30">
        <v>0.35</v>
      </c>
      <c r="J799" s="31">
        <v>2500</v>
      </c>
      <c r="K799" s="32">
        <f t="shared" si="6"/>
        <v>875</v>
      </c>
      <c r="L799" s="32">
        <f t="shared" si="7"/>
        <v>262.5</v>
      </c>
      <c r="M799" s="33">
        <v>0.3</v>
      </c>
      <c r="O799" s="38"/>
      <c r="P799" s="39"/>
      <c r="Q799" s="34"/>
      <c r="R799" s="35"/>
    </row>
    <row r="800" spans="1:18" ht="15.75" customHeight="1" x14ac:dyDescent="0.3">
      <c r="A800" s="23"/>
      <c r="B800" s="28" t="s">
        <v>21</v>
      </c>
      <c r="C800" s="28">
        <v>1185732</v>
      </c>
      <c r="D800" s="29">
        <v>44209</v>
      </c>
      <c r="E800" s="28" t="s">
        <v>40</v>
      </c>
      <c r="F800" s="28" t="s">
        <v>56</v>
      </c>
      <c r="G800" s="28" t="s">
        <v>57</v>
      </c>
      <c r="H800" s="28" t="s">
        <v>26</v>
      </c>
      <c r="I800" s="30">
        <v>0.25</v>
      </c>
      <c r="J800" s="31">
        <v>2500</v>
      </c>
      <c r="K800" s="32">
        <f t="shared" si="6"/>
        <v>625</v>
      </c>
      <c r="L800" s="32">
        <f t="shared" si="7"/>
        <v>187.5</v>
      </c>
      <c r="M800" s="33">
        <v>0.3</v>
      </c>
      <c r="O800" s="38"/>
      <c r="P800" s="39"/>
      <c r="Q800" s="34"/>
      <c r="R800" s="35"/>
    </row>
    <row r="801" spans="1:18" ht="15.75" customHeight="1" x14ac:dyDescent="0.3">
      <c r="A801" s="23"/>
      <c r="B801" s="28" t="s">
        <v>21</v>
      </c>
      <c r="C801" s="28">
        <v>1185732</v>
      </c>
      <c r="D801" s="29">
        <v>44209</v>
      </c>
      <c r="E801" s="28" t="s">
        <v>40</v>
      </c>
      <c r="F801" s="28" t="s">
        <v>56</v>
      </c>
      <c r="G801" s="28" t="s">
        <v>57</v>
      </c>
      <c r="H801" s="28" t="s">
        <v>27</v>
      </c>
      <c r="I801" s="30">
        <v>0.30000000000000004</v>
      </c>
      <c r="J801" s="31">
        <v>1000</v>
      </c>
      <c r="K801" s="32">
        <f t="shared" si="6"/>
        <v>300.00000000000006</v>
      </c>
      <c r="L801" s="32">
        <f t="shared" si="7"/>
        <v>105.00000000000003</v>
      </c>
      <c r="M801" s="33">
        <v>0.35000000000000003</v>
      </c>
      <c r="O801" s="38"/>
      <c r="P801" s="39"/>
      <c r="Q801" s="34"/>
      <c r="R801" s="35"/>
    </row>
    <row r="802" spans="1:18" ht="15.75" customHeight="1" x14ac:dyDescent="0.3">
      <c r="A802" s="23"/>
      <c r="B802" s="28" t="s">
        <v>21</v>
      </c>
      <c r="C802" s="28">
        <v>1185732</v>
      </c>
      <c r="D802" s="29">
        <v>44209</v>
      </c>
      <c r="E802" s="28" t="s">
        <v>40</v>
      </c>
      <c r="F802" s="28" t="s">
        <v>56</v>
      </c>
      <c r="G802" s="28" t="s">
        <v>57</v>
      </c>
      <c r="H802" s="28" t="s">
        <v>28</v>
      </c>
      <c r="I802" s="30">
        <v>0.44999999999999996</v>
      </c>
      <c r="J802" s="31">
        <v>1500</v>
      </c>
      <c r="K802" s="32">
        <f t="shared" si="6"/>
        <v>674.99999999999989</v>
      </c>
      <c r="L802" s="32">
        <f t="shared" si="7"/>
        <v>202.49999999999997</v>
      </c>
      <c r="M802" s="33">
        <v>0.3</v>
      </c>
      <c r="O802" s="38"/>
      <c r="P802" s="39"/>
      <c r="Q802" s="34"/>
      <c r="R802" s="35"/>
    </row>
    <row r="803" spans="1:18" ht="15.75" customHeight="1" x14ac:dyDescent="0.3">
      <c r="A803" s="23"/>
      <c r="B803" s="28" t="s">
        <v>21</v>
      </c>
      <c r="C803" s="28">
        <v>1185732</v>
      </c>
      <c r="D803" s="29">
        <v>44209</v>
      </c>
      <c r="E803" s="28" t="s">
        <v>40</v>
      </c>
      <c r="F803" s="28" t="s">
        <v>56</v>
      </c>
      <c r="G803" s="28" t="s">
        <v>57</v>
      </c>
      <c r="H803" s="28" t="s">
        <v>29</v>
      </c>
      <c r="I803" s="30">
        <v>0.35</v>
      </c>
      <c r="J803" s="31">
        <v>2500</v>
      </c>
      <c r="K803" s="32">
        <f t="shared" si="6"/>
        <v>875</v>
      </c>
      <c r="L803" s="32">
        <f t="shared" si="7"/>
        <v>393.75</v>
      </c>
      <c r="M803" s="33">
        <v>0.45</v>
      </c>
      <c r="O803" s="38"/>
      <c r="P803" s="39"/>
      <c r="Q803" s="34"/>
      <c r="R803" s="35"/>
    </row>
    <row r="804" spans="1:18" ht="15.75" customHeight="1" x14ac:dyDescent="0.3">
      <c r="A804" s="23"/>
      <c r="B804" s="28" t="s">
        <v>21</v>
      </c>
      <c r="C804" s="28">
        <v>1185732</v>
      </c>
      <c r="D804" s="29">
        <v>44240</v>
      </c>
      <c r="E804" s="28" t="s">
        <v>40</v>
      </c>
      <c r="F804" s="28" t="s">
        <v>56</v>
      </c>
      <c r="G804" s="28" t="s">
        <v>57</v>
      </c>
      <c r="H804" s="28" t="s">
        <v>24</v>
      </c>
      <c r="I804" s="30">
        <v>0.35</v>
      </c>
      <c r="J804" s="31">
        <v>5000</v>
      </c>
      <c r="K804" s="32">
        <f t="shared" si="6"/>
        <v>1750</v>
      </c>
      <c r="L804" s="32">
        <f t="shared" si="7"/>
        <v>612.50000000000011</v>
      </c>
      <c r="M804" s="33">
        <v>0.35000000000000003</v>
      </c>
      <c r="O804" s="38"/>
      <c r="P804" s="39"/>
      <c r="Q804" s="34"/>
      <c r="R804" s="35"/>
    </row>
    <row r="805" spans="1:18" ht="15.75" customHeight="1" x14ac:dyDescent="0.3">
      <c r="A805" s="23"/>
      <c r="B805" s="28" t="s">
        <v>21</v>
      </c>
      <c r="C805" s="28">
        <v>1185732</v>
      </c>
      <c r="D805" s="29">
        <v>44240</v>
      </c>
      <c r="E805" s="28" t="s">
        <v>40</v>
      </c>
      <c r="F805" s="28" t="s">
        <v>56</v>
      </c>
      <c r="G805" s="28" t="s">
        <v>57</v>
      </c>
      <c r="H805" s="28" t="s">
        <v>25</v>
      </c>
      <c r="I805" s="30">
        <v>0.35</v>
      </c>
      <c r="J805" s="31">
        <v>1500</v>
      </c>
      <c r="K805" s="32">
        <f t="shared" si="6"/>
        <v>525</v>
      </c>
      <c r="L805" s="32">
        <f t="shared" si="7"/>
        <v>157.5</v>
      </c>
      <c r="M805" s="33">
        <v>0.3</v>
      </c>
      <c r="O805" s="38"/>
      <c r="P805" s="39"/>
      <c r="Q805" s="34"/>
      <c r="R805" s="35"/>
    </row>
    <row r="806" spans="1:18" ht="15.75" customHeight="1" x14ac:dyDescent="0.3">
      <c r="A806" s="23"/>
      <c r="B806" s="28" t="s">
        <v>21</v>
      </c>
      <c r="C806" s="28">
        <v>1185732</v>
      </c>
      <c r="D806" s="29">
        <v>44240</v>
      </c>
      <c r="E806" s="28" t="s">
        <v>40</v>
      </c>
      <c r="F806" s="28" t="s">
        <v>56</v>
      </c>
      <c r="G806" s="28" t="s">
        <v>57</v>
      </c>
      <c r="H806" s="28" t="s">
        <v>26</v>
      </c>
      <c r="I806" s="30">
        <v>0.25</v>
      </c>
      <c r="J806" s="31">
        <v>2000</v>
      </c>
      <c r="K806" s="32">
        <f t="shared" si="6"/>
        <v>500</v>
      </c>
      <c r="L806" s="32">
        <f t="shared" si="7"/>
        <v>150</v>
      </c>
      <c r="M806" s="33">
        <v>0.3</v>
      </c>
      <c r="O806" s="38"/>
      <c r="P806" s="39"/>
      <c r="Q806" s="34"/>
      <c r="R806" s="35"/>
    </row>
    <row r="807" spans="1:18" ht="15.75" customHeight="1" x14ac:dyDescent="0.3">
      <c r="A807" s="23"/>
      <c r="B807" s="28" t="s">
        <v>21</v>
      </c>
      <c r="C807" s="28">
        <v>1185732</v>
      </c>
      <c r="D807" s="29">
        <v>44240</v>
      </c>
      <c r="E807" s="28" t="s">
        <v>40</v>
      </c>
      <c r="F807" s="28" t="s">
        <v>56</v>
      </c>
      <c r="G807" s="28" t="s">
        <v>57</v>
      </c>
      <c r="H807" s="28" t="s">
        <v>27</v>
      </c>
      <c r="I807" s="30">
        <v>0.30000000000000004</v>
      </c>
      <c r="J807" s="31">
        <v>750</v>
      </c>
      <c r="K807" s="32">
        <f t="shared" si="6"/>
        <v>225.00000000000003</v>
      </c>
      <c r="L807" s="32">
        <f t="shared" si="7"/>
        <v>78.750000000000014</v>
      </c>
      <c r="M807" s="33">
        <v>0.35000000000000003</v>
      </c>
      <c r="O807" s="38"/>
      <c r="P807" s="39"/>
      <c r="Q807" s="34"/>
      <c r="R807" s="35"/>
    </row>
    <row r="808" spans="1:18" ht="15.75" customHeight="1" x14ac:dyDescent="0.3">
      <c r="A808" s="23"/>
      <c r="B808" s="28" t="s">
        <v>21</v>
      </c>
      <c r="C808" s="28">
        <v>1185732</v>
      </c>
      <c r="D808" s="29">
        <v>44240</v>
      </c>
      <c r="E808" s="28" t="s">
        <v>40</v>
      </c>
      <c r="F808" s="28" t="s">
        <v>56</v>
      </c>
      <c r="G808" s="28" t="s">
        <v>57</v>
      </c>
      <c r="H808" s="28" t="s">
        <v>28</v>
      </c>
      <c r="I808" s="30">
        <v>0.44999999999999996</v>
      </c>
      <c r="J808" s="31">
        <v>1500</v>
      </c>
      <c r="K808" s="32">
        <f t="shared" si="6"/>
        <v>674.99999999999989</v>
      </c>
      <c r="L808" s="32">
        <f t="shared" si="7"/>
        <v>202.49999999999997</v>
      </c>
      <c r="M808" s="33">
        <v>0.3</v>
      </c>
      <c r="O808" s="38"/>
      <c r="P808" s="39"/>
      <c r="Q808" s="34"/>
      <c r="R808" s="35"/>
    </row>
    <row r="809" spans="1:18" ht="15.75" customHeight="1" x14ac:dyDescent="0.3">
      <c r="A809" s="23"/>
      <c r="B809" s="28" t="s">
        <v>21</v>
      </c>
      <c r="C809" s="28">
        <v>1185732</v>
      </c>
      <c r="D809" s="29">
        <v>44240</v>
      </c>
      <c r="E809" s="28" t="s">
        <v>40</v>
      </c>
      <c r="F809" s="28" t="s">
        <v>56</v>
      </c>
      <c r="G809" s="28" t="s">
        <v>57</v>
      </c>
      <c r="H809" s="28" t="s">
        <v>29</v>
      </c>
      <c r="I809" s="30">
        <v>0.35</v>
      </c>
      <c r="J809" s="31">
        <v>2250</v>
      </c>
      <c r="K809" s="32">
        <f t="shared" si="6"/>
        <v>787.5</v>
      </c>
      <c r="L809" s="32">
        <f t="shared" si="7"/>
        <v>354.375</v>
      </c>
      <c r="M809" s="33">
        <v>0.45</v>
      </c>
      <c r="O809" s="38"/>
      <c r="P809" s="39"/>
      <c r="Q809" s="34"/>
      <c r="R809" s="35"/>
    </row>
    <row r="810" spans="1:18" ht="15.75" customHeight="1" x14ac:dyDescent="0.3">
      <c r="A810" s="23"/>
      <c r="B810" s="28" t="s">
        <v>21</v>
      </c>
      <c r="C810" s="28">
        <v>1185732</v>
      </c>
      <c r="D810" s="29">
        <v>44267</v>
      </c>
      <c r="E810" s="28" t="s">
        <v>40</v>
      </c>
      <c r="F810" s="28" t="s">
        <v>56</v>
      </c>
      <c r="G810" s="28" t="s">
        <v>57</v>
      </c>
      <c r="H810" s="28" t="s">
        <v>24</v>
      </c>
      <c r="I810" s="30">
        <v>0.4</v>
      </c>
      <c r="J810" s="31">
        <v>4450</v>
      </c>
      <c r="K810" s="32">
        <f t="shared" si="6"/>
        <v>1780</v>
      </c>
      <c r="L810" s="32">
        <f t="shared" si="7"/>
        <v>623.00000000000011</v>
      </c>
      <c r="M810" s="33">
        <v>0.35000000000000003</v>
      </c>
      <c r="O810" s="38"/>
      <c r="P810" s="39"/>
      <c r="Q810" s="34"/>
      <c r="R810" s="35"/>
    </row>
    <row r="811" spans="1:18" ht="15.75" customHeight="1" x14ac:dyDescent="0.3">
      <c r="A811" s="23"/>
      <c r="B811" s="28" t="s">
        <v>21</v>
      </c>
      <c r="C811" s="28">
        <v>1185732</v>
      </c>
      <c r="D811" s="29">
        <v>44267</v>
      </c>
      <c r="E811" s="28" t="s">
        <v>40</v>
      </c>
      <c r="F811" s="28" t="s">
        <v>56</v>
      </c>
      <c r="G811" s="28" t="s">
        <v>57</v>
      </c>
      <c r="H811" s="28" t="s">
        <v>25</v>
      </c>
      <c r="I811" s="30">
        <v>0.4</v>
      </c>
      <c r="J811" s="31">
        <v>1250</v>
      </c>
      <c r="K811" s="32">
        <f t="shared" si="6"/>
        <v>500</v>
      </c>
      <c r="L811" s="32">
        <f t="shared" si="7"/>
        <v>150</v>
      </c>
      <c r="M811" s="33">
        <v>0.3</v>
      </c>
      <c r="O811" s="38"/>
      <c r="P811" s="39"/>
      <c r="Q811" s="34"/>
      <c r="R811" s="35"/>
    </row>
    <row r="812" spans="1:18" ht="15.75" customHeight="1" x14ac:dyDescent="0.3">
      <c r="A812" s="23"/>
      <c r="B812" s="28" t="s">
        <v>21</v>
      </c>
      <c r="C812" s="28">
        <v>1185732</v>
      </c>
      <c r="D812" s="29">
        <v>44267</v>
      </c>
      <c r="E812" s="28" t="s">
        <v>40</v>
      </c>
      <c r="F812" s="28" t="s">
        <v>56</v>
      </c>
      <c r="G812" s="28" t="s">
        <v>57</v>
      </c>
      <c r="H812" s="28" t="s">
        <v>26</v>
      </c>
      <c r="I812" s="30">
        <v>0.30000000000000004</v>
      </c>
      <c r="J812" s="31">
        <v>1750</v>
      </c>
      <c r="K812" s="32">
        <f t="shared" si="6"/>
        <v>525.00000000000011</v>
      </c>
      <c r="L812" s="32">
        <f t="shared" si="7"/>
        <v>157.50000000000003</v>
      </c>
      <c r="M812" s="33">
        <v>0.3</v>
      </c>
      <c r="O812" s="38"/>
      <c r="P812" s="39"/>
      <c r="Q812" s="34"/>
      <c r="R812" s="35"/>
    </row>
    <row r="813" spans="1:18" ht="15.75" customHeight="1" x14ac:dyDescent="0.3">
      <c r="A813" s="23"/>
      <c r="B813" s="28" t="s">
        <v>21</v>
      </c>
      <c r="C813" s="28">
        <v>1185732</v>
      </c>
      <c r="D813" s="29">
        <v>44267</v>
      </c>
      <c r="E813" s="28" t="s">
        <v>40</v>
      </c>
      <c r="F813" s="28" t="s">
        <v>56</v>
      </c>
      <c r="G813" s="28" t="s">
        <v>57</v>
      </c>
      <c r="H813" s="28" t="s">
        <v>27</v>
      </c>
      <c r="I813" s="30">
        <v>0.35</v>
      </c>
      <c r="J813" s="31">
        <v>250</v>
      </c>
      <c r="K813" s="32">
        <f t="shared" si="6"/>
        <v>87.5</v>
      </c>
      <c r="L813" s="32">
        <f t="shared" si="7"/>
        <v>30.625000000000004</v>
      </c>
      <c r="M813" s="33">
        <v>0.35000000000000003</v>
      </c>
      <c r="O813" s="38"/>
      <c r="P813" s="39"/>
      <c r="Q813" s="34"/>
      <c r="R813" s="35"/>
    </row>
    <row r="814" spans="1:18" ht="15.75" customHeight="1" x14ac:dyDescent="0.3">
      <c r="A814" s="23"/>
      <c r="B814" s="28" t="s">
        <v>21</v>
      </c>
      <c r="C814" s="28">
        <v>1185732</v>
      </c>
      <c r="D814" s="29">
        <v>44267</v>
      </c>
      <c r="E814" s="28" t="s">
        <v>40</v>
      </c>
      <c r="F814" s="28" t="s">
        <v>56</v>
      </c>
      <c r="G814" s="28" t="s">
        <v>57</v>
      </c>
      <c r="H814" s="28" t="s">
        <v>28</v>
      </c>
      <c r="I814" s="30">
        <v>0.5</v>
      </c>
      <c r="J814" s="31">
        <v>750</v>
      </c>
      <c r="K814" s="32">
        <f t="shared" si="6"/>
        <v>375</v>
      </c>
      <c r="L814" s="32">
        <f t="shared" si="7"/>
        <v>112.5</v>
      </c>
      <c r="M814" s="33">
        <v>0.3</v>
      </c>
      <c r="O814" s="38"/>
      <c r="P814" s="39"/>
      <c r="Q814" s="34"/>
      <c r="R814" s="35"/>
    </row>
    <row r="815" spans="1:18" ht="15.75" customHeight="1" x14ac:dyDescent="0.3">
      <c r="A815" s="23"/>
      <c r="B815" s="28" t="s">
        <v>21</v>
      </c>
      <c r="C815" s="28">
        <v>1185732</v>
      </c>
      <c r="D815" s="29">
        <v>44267</v>
      </c>
      <c r="E815" s="28" t="s">
        <v>40</v>
      </c>
      <c r="F815" s="28" t="s">
        <v>56</v>
      </c>
      <c r="G815" s="28" t="s">
        <v>57</v>
      </c>
      <c r="H815" s="28" t="s">
        <v>29</v>
      </c>
      <c r="I815" s="30">
        <v>0.4</v>
      </c>
      <c r="J815" s="31">
        <v>1750</v>
      </c>
      <c r="K815" s="32">
        <f t="shared" si="6"/>
        <v>700</v>
      </c>
      <c r="L815" s="32">
        <f t="shared" si="7"/>
        <v>315</v>
      </c>
      <c r="M815" s="33">
        <v>0.45</v>
      </c>
      <c r="O815" s="38"/>
      <c r="P815" s="39"/>
      <c r="Q815" s="34"/>
      <c r="R815" s="35"/>
    </row>
    <row r="816" spans="1:18" ht="15.75" customHeight="1" x14ac:dyDescent="0.3">
      <c r="A816" s="23"/>
      <c r="B816" s="28" t="s">
        <v>21</v>
      </c>
      <c r="C816" s="28">
        <v>1185732</v>
      </c>
      <c r="D816" s="29">
        <v>44299</v>
      </c>
      <c r="E816" s="28" t="s">
        <v>40</v>
      </c>
      <c r="F816" s="28" t="s">
        <v>56</v>
      </c>
      <c r="G816" s="28" t="s">
        <v>57</v>
      </c>
      <c r="H816" s="28" t="s">
        <v>24</v>
      </c>
      <c r="I816" s="30">
        <v>0.4</v>
      </c>
      <c r="J816" s="31">
        <v>4000</v>
      </c>
      <c r="K816" s="32">
        <f t="shared" si="6"/>
        <v>1600</v>
      </c>
      <c r="L816" s="32">
        <f t="shared" si="7"/>
        <v>560</v>
      </c>
      <c r="M816" s="33">
        <v>0.35000000000000003</v>
      </c>
      <c r="O816" s="38"/>
      <c r="P816" s="39"/>
      <c r="Q816" s="34"/>
      <c r="R816" s="35"/>
    </row>
    <row r="817" spans="1:18" ht="15.75" customHeight="1" x14ac:dyDescent="0.3">
      <c r="A817" s="23"/>
      <c r="B817" s="28" t="s">
        <v>21</v>
      </c>
      <c r="C817" s="28">
        <v>1185732</v>
      </c>
      <c r="D817" s="29">
        <v>44299</v>
      </c>
      <c r="E817" s="28" t="s">
        <v>40</v>
      </c>
      <c r="F817" s="28" t="s">
        <v>56</v>
      </c>
      <c r="G817" s="28" t="s">
        <v>57</v>
      </c>
      <c r="H817" s="28" t="s">
        <v>25</v>
      </c>
      <c r="I817" s="30">
        <v>0.4</v>
      </c>
      <c r="J817" s="31">
        <v>1000</v>
      </c>
      <c r="K817" s="32">
        <f t="shared" si="6"/>
        <v>400</v>
      </c>
      <c r="L817" s="32">
        <f t="shared" si="7"/>
        <v>120</v>
      </c>
      <c r="M817" s="33">
        <v>0.3</v>
      </c>
      <c r="O817" s="38"/>
      <c r="P817" s="39"/>
      <c r="Q817" s="34"/>
      <c r="R817" s="35"/>
    </row>
    <row r="818" spans="1:18" ht="15.75" customHeight="1" x14ac:dyDescent="0.3">
      <c r="A818" s="23"/>
      <c r="B818" s="28" t="s">
        <v>21</v>
      </c>
      <c r="C818" s="28">
        <v>1185732</v>
      </c>
      <c r="D818" s="29">
        <v>44299</v>
      </c>
      <c r="E818" s="28" t="s">
        <v>40</v>
      </c>
      <c r="F818" s="28" t="s">
        <v>56</v>
      </c>
      <c r="G818" s="28" t="s">
        <v>57</v>
      </c>
      <c r="H818" s="28" t="s">
        <v>26</v>
      </c>
      <c r="I818" s="30">
        <v>0.30000000000000004</v>
      </c>
      <c r="J818" s="31">
        <v>1000</v>
      </c>
      <c r="K818" s="32">
        <f t="shared" si="6"/>
        <v>300.00000000000006</v>
      </c>
      <c r="L818" s="32">
        <f t="shared" si="7"/>
        <v>90.000000000000014</v>
      </c>
      <c r="M818" s="33">
        <v>0.3</v>
      </c>
      <c r="O818" s="38"/>
      <c r="P818" s="39"/>
      <c r="Q818" s="34"/>
      <c r="R818" s="35"/>
    </row>
    <row r="819" spans="1:18" ht="15.75" customHeight="1" x14ac:dyDescent="0.3">
      <c r="A819" s="23"/>
      <c r="B819" s="28" t="s">
        <v>21</v>
      </c>
      <c r="C819" s="28">
        <v>1185732</v>
      </c>
      <c r="D819" s="29">
        <v>44299</v>
      </c>
      <c r="E819" s="28" t="s">
        <v>40</v>
      </c>
      <c r="F819" s="28" t="s">
        <v>56</v>
      </c>
      <c r="G819" s="28" t="s">
        <v>57</v>
      </c>
      <c r="H819" s="28" t="s">
        <v>27</v>
      </c>
      <c r="I819" s="30">
        <v>0.35</v>
      </c>
      <c r="J819" s="31">
        <v>250</v>
      </c>
      <c r="K819" s="32">
        <f t="shared" si="6"/>
        <v>87.5</v>
      </c>
      <c r="L819" s="32">
        <f t="shared" si="7"/>
        <v>30.625000000000004</v>
      </c>
      <c r="M819" s="33">
        <v>0.35000000000000003</v>
      </c>
      <c r="O819" s="38"/>
      <c r="P819" s="39"/>
      <c r="Q819" s="34"/>
      <c r="R819" s="35"/>
    </row>
    <row r="820" spans="1:18" ht="15.75" customHeight="1" x14ac:dyDescent="0.3">
      <c r="A820" s="23"/>
      <c r="B820" s="28" t="s">
        <v>21</v>
      </c>
      <c r="C820" s="28">
        <v>1185732</v>
      </c>
      <c r="D820" s="29">
        <v>44299</v>
      </c>
      <c r="E820" s="28" t="s">
        <v>40</v>
      </c>
      <c r="F820" s="28" t="s">
        <v>56</v>
      </c>
      <c r="G820" s="28" t="s">
        <v>57</v>
      </c>
      <c r="H820" s="28" t="s">
        <v>28</v>
      </c>
      <c r="I820" s="30">
        <v>0.5</v>
      </c>
      <c r="J820" s="31">
        <v>500</v>
      </c>
      <c r="K820" s="32">
        <f t="shared" si="6"/>
        <v>250</v>
      </c>
      <c r="L820" s="32">
        <f t="shared" si="7"/>
        <v>75</v>
      </c>
      <c r="M820" s="33">
        <v>0.3</v>
      </c>
      <c r="O820" s="38"/>
      <c r="P820" s="39"/>
      <c r="Q820" s="34"/>
      <c r="R820" s="35"/>
    </row>
    <row r="821" spans="1:18" ht="15.75" customHeight="1" x14ac:dyDescent="0.3">
      <c r="A821" s="23"/>
      <c r="B821" s="28" t="s">
        <v>21</v>
      </c>
      <c r="C821" s="28">
        <v>1185732</v>
      </c>
      <c r="D821" s="29">
        <v>44299</v>
      </c>
      <c r="E821" s="28" t="s">
        <v>40</v>
      </c>
      <c r="F821" s="28" t="s">
        <v>56</v>
      </c>
      <c r="G821" s="28" t="s">
        <v>57</v>
      </c>
      <c r="H821" s="28" t="s">
        <v>29</v>
      </c>
      <c r="I821" s="30">
        <v>0.4</v>
      </c>
      <c r="J821" s="31">
        <v>1750</v>
      </c>
      <c r="K821" s="32">
        <f t="shared" si="6"/>
        <v>700</v>
      </c>
      <c r="L821" s="32">
        <f t="shared" si="7"/>
        <v>315</v>
      </c>
      <c r="M821" s="33">
        <v>0.45</v>
      </c>
      <c r="O821" s="38"/>
      <c r="P821" s="39"/>
      <c r="Q821" s="34"/>
      <c r="R821" s="35"/>
    </row>
    <row r="822" spans="1:18" ht="15.75" customHeight="1" x14ac:dyDescent="0.3">
      <c r="A822" s="23"/>
      <c r="B822" s="28" t="s">
        <v>21</v>
      </c>
      <c r="C822" s="28">
        <v>1185732</v>
      </c>
      <c r="D822" s="29">
        <v>44330</v>
      </c>
      <c r="E822" s="28" t="s">
        <v>40</v>
      </c>
      <c r="F822" s="28" t="s">
        <v>56</v>
      </c>
      <c r="G822" s="28" t="s">
        <v>57</v>
      </c>
      <c r="H822" s="28" t="s">
        <v>24</v>
      </c>
      <c r="I822" s="30">
        <v>0.5</v>
      </c>
      <c r="J822" s="31">
        <v>4450</v>
      </c>
      <c r="K822" s="32">
        <f t="shared" si="6"/>
        <v>2225</v>
      </c>
      <c r="L822" s="32">
        <f t="shared" si="7"/>
        <v>778.75000000000011</v>
      </c>
      <c r="M822" s="33">
        <v>0.35000000000000003</v>
      </c>
      <c r="O822" s="38"/>
      <c r="P822" s="39"/>
      <c r="Q822" s="34"/>
      <c r="R822" s="35"/>
    </row>
    <row r="823" spans="1:18" ht="15.75" customHeight="1" x14ac:dyDescent="0.3">
      <c r="A823" s="23"/>
      <c r="B823" s="28" t="s">
        <v>21</v>
      </c>
      <c r="C823" s="28">
        <v>1185732</v>
      </c>
      <c r="D823" s="29">
        <v>44330</v>
      </c>
      <c r="E823" s="28" t="s">
        <v>40</v>
      </c>
      <c r="F823" s="28" t="s">
        <v>56</v>
      </c>
      <c r="G823" s="28" t="s">
        <v>57</v>
      </c>
      <c r="H823" s="28" t="s">
        <v>25</v>
      </c>
      <c r="I823" s="30">
        <v>0.45000000000000007</v>
      </c>
      <c r="J823" s="31">
        <v>1500</v>
      </c>
      <c r="K823" s="32">
        <f t="shared" si="6"/>
        <v>675.00000000000011</v>
      </c>
      <c r="L823" s="32">
        <f t="shared" si="7"/>
        <v>202.50000000000003</v>
      </c>
      <c r="M823" s="33">
        <v>0.3</v>
      </c>
      <c r="O823" s="38"/>
      <c r="P823" s="39"/>
      <c r="Q823" s="34"/>
      <c r="R823" s="35"/>
    </row>
    <row r="824" spans="1:18" ht="15.75" customHeight="1" x14ac:dyDescent="0.3">
      <c r="A824" s="23"/>
      <c r="B824" s="28" t="s">
        <v>21</v>
      </c>
      <c r="C824" s="28">
        <v>1185732</v>
      </c>
      <c r="D824" s="29">
        <v>44330</v>
      </c>
      <c r="E824" s="28" t="s">
        <v>40</v>
      </c>
      <c r="F824" s="28" t="s">
        <v>56</v>
      </c>
      <c r="G824" s="28" t="s">
        <v>57</v>
      </c>
      <c r="H824" s="28" t="s">
        <v>26</v>
      </c>
      <c r="I824" s="30">
        <v>0.4</v>
      </c>
      <c r="J824" s="31">
        <v>1250</v>
      </c>
      <c r="K824" s="32">
        <f t="shared" si="6"/>
        <v>500</v>
      </c>
      <c r="L824" s="32">
        <f t="shared" si="7"/>
        <v>150</v>
      </c>
      <c r="M824" s="33">
        <v>0.3</v>
      </c>
      <c r="O824" s="38"/>
      <c r="P824" s="39"/>
      <c r="Q824" s="34"/>
      <c r="R824" s="35"/>
    </row>
    <row r="825" spans="1:18" ht="15.75" customHeight="1" x14ac:dyDescent="0.3">
      <c r="A825" s="23"/>
      <c r="B825" s="28" t="s">
        <v>21</v>
      </c>
      <c r="C825" s="28">
        <v>1185732</v>
      </c>
      <c r="D825" s="29">
        <v>44330</v>
      </c>
      <c r="E825" s="28" t="s">
        <v>40</v>
      </c>
      <c r="F825" s="28" t="s">
        <v>56</v>
      </c>
      <c r="G825" s="28" t="s">
        <v>57</v>
      </c>
      <c r="H825" s="28" t="s">
        <v>27</v>
      </c>
      <c r="I825" s="30">
        <v>0.4</v>
      </c>
      <c r="J825" s="31">
        <v>500</v>
      </c>
      <c r="K825" s="32">
        <f t="shared" si="6"/>
        <v>200</v>
      </c>
      <c r="L825" s="32">
        <f t="shared" si="7"/>
        <v>70</v>
      </c>
      <c r="M825" s="33">
        <v>0.35000000000000003</v>
      </c>
      <c r="O825" s="38"/>
      <c r="P825" s="39"/>
      <c r="Q825" s="34"/>
      <c r="R825" s="35"/>
    </row>
    <row r="826" spans="1:18" ht="15.75" customHeight="1" x14ac:dyDescent="0.3">
      <c r="A826" s="23"/>
      <c r="B826" s="28" t="s">
        <v>21</v>
      </c>
      <c r="C826" s="28">
        <v>1185732</v>
      </c>
      <c r="D826" s="29">
        <v>44330</v>
      </c>
      <c r="E826" s="28" t="s">
        <v>40</v>
      </c>
      <c r="F826" s="28" t="s">
        <v>56</v>
      </c>
      <c r="G826" s="28" t="s">
        <v>57</v>
      </c>
      <c r="H826" s="28" t="s">
        <v>28</v>
      </c>
      <c r="I826" s="30">
        <v>0.54999999999999993</v>
      </c>
      <c r="J826" s="31">
        <v>750</v>
      </c>
      <c r="K826" s="32">
        <f t="shared" si="6"/>
        <v>412.49999999999994</v>
      </c>
      <c r="L826" s="32">
        <f t="shared" si="7"/>
        <v>123.74999999999997</v>
      </c>
      <c r="M826" s="33">
        <v>0.3</v>
      </c>
      <c r="O826" s="38"/>
      <c r="P826" s="39"/>
      <c r="Q826" s="34"/>
      <c r="R826" s="35"/>
    </row>
    <row r="827" spans="1:18" ht="15.75" customHeight="1" x14ac:dyDescent="0.3">
      <c r="A827" s="23"/>
      <c r="B827" s="28" t="s">
        <v>21</v>
      </c>
      <c r="C827" s="28">
        <v>1185732</v>
      </c>
      <c r="D827" s="29">
        <v>44330</v>
      </c>
      <c r="E827" s="28" t="s">
        <v>40</v>
      </c>
      <c r="F827" s="28" t="s">
        <v>56</v>
      </c>
      <c r="G827" s="28" t="s">
        <v>57</v>
      </c>
      <c r="H827" s="28" t="s">
        <v>29</v>
      </c>
      <c r="I827" s="30">
        <v>0.6</v>
      </c>
      <c r="J827" s="31">
        <v>1750</v>
      </c>
      <c r="K827" s="32">
        <f t="shared" si="6"/>
        <v>1050</v>
      </c>
      <c r="L827" s="32">
        <f t="shared" si="7"/>
        <v>472.5</v>
      </c>
      <c r="M827" s="33">
        <v>0.45</v>
      </c>
      <c r="O827" s="38"/>
      <c r="P827" s="39"/>
      <c r="Q827" s="34"/>
      <c r="R827" s="35"/>
    </row>
    <row r="828" spans="1:18" ht="15.75" customHeight="1" x14ac:dyDescent="0.3">
      <c r="A828" s="23"/>
      <c r="B828" s="28" t="s">
        <v>21</v>
      </c>
      <c r="C828" s="28">
        <v>1185732</v>
      </c>
      <c r="D828" s="29">
        <v>44360</v>
      </c>
      <c r="E828" s="28" t="s">
        <v>40</v>
      </c>
      <c r="F828" s="28" t="s">
        <v>56</v>
      </c>
      <c r="G828" s="28" t="s">
        <v>57</v>
      </c>
      <c r="H828" s="28" t="s">
        <v>24</v>
      </c>
      <c r="I828" s="30">
        <v>0.45</v>
      </c>
      <c r="J828" s="31">
        <v>4250</v>
      </c>
      <c r="K828" s="32">
        <f t="shared" si="6"/>
        <v>1912.5</v>
      </c>
      <c r="L828" s="32">
        <f t="shared" si="7"/>
        <v>669.37500000000011</v>
      </c>
      <c r="M828" s="33">
        <v>0.35000000000000003</v>
      </c>
      <c r="O828" s="38"/>
      <c r="P828" s="39"/>
      <c r="Q828" s="34"/>
      <c r="R828" s="35"/>
    </row>
    <row r="829" spans="1:18" ht="15.75" customHeight="1" x14ac:dyDescent="0.3">
      <c r="A829" s="23"/>
      <c r="B829" s="28" t="s">
        <v>21</v>
      </c>
      <c r="C829" s="28">
        <v>1185732</v>
      </c>
      <c r="D829" s="29">
        <v>44360</v>
      </c>
      <c r="E829" s="28" t="s">
        <v>40</v>
      </c>
      <c r="F829" s="28" t="s">
        <v>56</v>
      </c>
      <c r="G829" s="28" t="s">
        <v>57</v>
      </c>
      <c r="H829" s="28" t="s">
        <v>25</v>
      </c>
      <c r="I829" s="30">
        <v>0.40000000000000008</v>
      </c>
      <c r="J829" s="31">
        <v>1750</v>
      </c>
      <c r="K829" s="32">
        <f t="shared" si="6"/>
        <v>700.00000000000011</v>
      </c>
      <c r="L829" s="32">
        <f t="shared" si="7"/>
        <v>210.00000000000003</v>
      </c>
      <c r="M829" s="33">
        <v>0.3</v>
      </c>
      <c r="O829" s="38"/>
      <c r="P829" s="39"/>
      <c r="Q829" s="34"/>
      <c r="R829" s="35"/>
    </row>
    <row r="830" spans="1:18" ht="15.75" customHeight="1" x14ac:dyDescent="0.3">
      <c r="A830" s="23"/>
      <c r="B830" s="28" t="s">
        <v>21</v>
      </c>
      <c r="C830" s="28">
        <v>1185732</v>
      </c>
      <c r="D830" s="29">
        <v>44360</v>
      </c>
      <c r="E830" s="28" t="s">
        <v>40</v>
      </c>
      <c r="F830" s="28" t="s">
        <v>56</v>
      </c>
      <c r="G830" s="28" t="s">
        <v>57</v>
      </c>
      <c r="H830" s="28" t="s">
        <v>26</v>
      </c>
      <c r="I830" s="30">
        <v>0.35000000000000003</v>
      </c>
      <c r="J830" s="31">
        <v>1750</v>
      </c>
      <c r="K830" s="32">
        <f t="shared" si="6"/>
        <v>612.50000000000011</v>
      </c>
      <c r="L830" s="32">
        <f t="shared" si="7"/>
        <v>183.75000000000003</v>
      </c>
      <c r="M830" s="33">
        <v>0.3</v>
      </c>
      <c r="O830" s="38"/>
      <c r="P830" s="39"/>
      <c r="Q830" s="34"/>
      <c r="R830" s="35"/>
    </row>
    <row r="831" spans="1:18" ht="15.75" customHeight="1" x14ac:dyDescent="0.3">
      <c r="A831" s="23"/>
      <c r="B831" s="28" t="s">
        <v>21</v>
      </c>
      <c r="C831" s="28">
        <v>1185732</v>
      </c>
      <c r="D831" s="29">
        <v>44360</v>
      </c>
      <c r="E831" s="28" t="s">
        <v>40</v>
      </c>
      <c r="F831" s="28" t="s">
        <v>56</v>
      </c>
      <c r="G831" s="28" t="s">
        <v>57</v>
      </c>
      <c r="H831" s="28" t="s">
        <v>27</v>
      </c>
      <c r="I831" s="30">
        <v>0.35000000000000003</v>
      </c>
      <c r="J831" s="31">
        <v>1500</v>
      </c>
      <c r="K831" s="32">
        <f t="shared" si="6"/>
        <v>525</v>
      </c>
      <c r="L831" s="32">
        <f t="shared" si="7"/>
        <v>183.75000000000003</v>
      </c>
      <c r="M831" s="33">
        <v>0.35000000000000003</v>
      </c>
      <c r="O831" s="38"/>
      <c r="P831" s="39"/>
      <c r="Q831" s="34"/>
      <c r="R831" s="35"/>
    </row>
    <row r="832" spans="1:18" ht="15.75" customHeight="1" x14ac:dyDescent="0.3">
      <c r="A832" s="23"/>
      <c r="B832" s="28" t="s">
        <v>21</v>
      </c>
      <c r="C832" s="28">
        <v>1185732</v>
      </c>
      <c r="D832" s="29">
        <v>44360</v>
      </c>
      <c r="E832" s="28" t="s">
        <v>40</v>
      </c>
      <c r="F832" s="28" t="s">
        <v>56</v>
      </c>
      <c r="G832" s="28" t="s">
        <v>57</v>
      </c>
      <c r="H832" s="28" t="s">
        <v>28</v>
      </c>
      <c r="I832" s="30">
        <v>0.5</v>
      </c>
      <c r="J832" s="31">
        <v>1500</v>
      </c>
      <c r="K832" s="32">
        <f t="shared" si="6"/>
        <v>750</v>
      </c>
      <c r="L832" s="32">
        <f t="shared" si="7"/>
        <v>225</v>
      </c>
      <c r="M832" s="33">
        <v>0.3</v>
      </c>
      <c r="O832" s="38"/>
      <c r="P832" s="39"/>
      <c r="Q832" s="34"/>
      <c r="R832" s="35"/>
    </row>
    <row r="833" spans="1:18" ht="15.75" customHeight="1" x14ac:dyDescent="0.3">
      <c r="A833" s="23"/>
      <c r="B833" s="28" t="s">
        <v>21</v>
      </c>
      <c r="C833" s="28">
        <v>1185732</v>
      </c>
      <c r="D833" s="29">
        <v>44360</v>
      </c>
      <c r="E833" s="28" t="s">
        <v>40</v>
      </c>
      <c r="F833" s="28" t="s">
        <v>56</v>
      </c>
      <c r="G833" s="28" t="s">
        <v>57</v>
      </c>
      <c r="H833" s="28" t="s">
        <v>29</v>
      </c>
      <c r="I833" s="30">
        <v>0.55000000000000004</v>
      </c>
      <c r="J833" s="31">
        <v>3250</v>
      </c>
      <c r="K833" s="32">
        <f t="shared" si="6"/>
        <v>1787.5000000000002</v>
      </c>
      <c r="L833" s="32">
        <f t="shared" si="7"/>
        <v>804.37500000000011</v>
      </c>
      <c r="M833" s="33">
        <v>0.45</v>
      </c>
      <c r="O833" s="38"/>
      <c r="P833" s="39"/>
      <c r="Q833" s="34"/>
      <c r="R833" s="35"/>
    </row>
    <row r="834" spans="1:18" ht="15.75" customHeight="1" x14ac:dyDescent="0.3">
      <c r="A834" s="23"/>
      <c r="B834" s="28" t="s">
        <v>21</v>
      </c>
      <c r="C834" s="28">
        <v>1185732</v>
      </c>
      <c r="D834" s="29">
        <v>44389</v>
      </c>
      <c r="E834" s="28" t="s">
        <v>40</v>
      </c>
      <c r="F834" s="28" t="s">
        <v>56</v>
      </c>
      <c r="G834" s="28" t="s">
        <v>57</v>
      </c>
      <c r="H834" s="28" t="s">
        <v>24</v>
      </c>
      <c r="I834" s="30">
        <v>0.5</v>
      </c>
      <c r="J834" s="31">
        <v>5500</v>
      </c>
      <c r="K834" s="32">
        <f t="shared" si="6"/>
        <v>2750</v>
      </c>
      <c r="L834" s="32">
        <f t="shared" si="7"/>
        <v>962.50000000000011</v>
      </c>
      <c r="M834" s="33">
        <v>0.35000000000000003</v>
      </c>
      <c r="O834" s="38"/>
      <c r="P834" s="39"/>
      <c r="Q834" s="34"/>
      <c r="R834" s="35"/>
    </row>
    <row r="835" spans="1:18" ht="15.75" customHeight="1" x14ac:dyDescent="0.3">
      <c r="A835" s="23"/>
      <c r="B835" s="28" t="s">
        <v>21</v>
      </c>
      <c r="C835" s="28">
        <v>1185732</v>
      </c>
      <c r="D835" s="29">
        <v>44389</v>
      </c>
      <c r="E835" s="28" t="s">
        <v>40</v>
      </c>
      <c r="F835" s="28" t="s">
        <v>56</v>
      </c>
      <c r="G835" s="28" t="s">
        <v>57</v>
      </c>
      <c r="H835" s="28" t="s">
        <v>25</v>
      </c>
      <c r="I835" s="30">
        <v>0.45000000000000007</v>
      </c>
      <c r="J835" s="31">
        <v>3000</v>
      </c>
      <c r="K835" s="32">
        <f t="shared" si="6"/>
        <v>1350.0000000000002</v>
      </c>
      <c r="L835" s="32">
        <f t="shared" si="7"/>
        <v>405.00000000000006</v>
      </c>
      <c r="M835" s="33">
        <v>0.3</v>
      </c>
      <c r="O835" s="38"/>
      <c r="P835" s="39"/>
      <c r="Q835" s="34"/>
      <c r="R835" s="35"/>
    </row>
    <row r="836" spans="1:18" ht="15.75" customHeight="1" x14ac:dyDescent="0.3">
      <c r="A836" s="23"/>
      <c r="B836" s="28" t="s">
        <v>21</v>
      </c>
      <c r="C836" s="28">
        <v>1185732</v>
      </c>
      <c r="D836" s="29">
        <v>44389</v>
      </c>
      <c r="E836" s="28" t="s">
        <v>40</v>
      </c>
      <c r="F836" s="28" t="s">
        <v>56</v>
      </c>
      <c r="G836" s="28" t="s">
        <v>57</v>
      </c>
      <c r="H836" s="28" t="s">
        <v>26</v>
      </c>
      <c r="I836" s="30">
        <v>0.4</v>
      </c>
      <c r="J836" s="31">
        <v>2250</v>
      </c>
      <c r="K836" s="32">
        <f t="shared" si="6"/>
        <v>900</v>
      </c>
      <c r="L836" s="32">
        <f t="shared" si="7"/>
        <v>270</v>
      </c>
      <c r="M836" s="33">
        <v>0.3</v>
      </c>
      <c r="O836" s="38"/>
      <c r="P836" s="39"/>
      <c r="Q836" s="34"/>
      <c r="R836" s="35"/>
    </row>
    <row r="837" spans="1:18" ht="15.75" customHeight="1" x14ac:dyDescent="0.3">
      <c r="A837" s="23"/>
      <c r="B837" s="28" t="s">
        <v>21</v>
      </c>
      <c r="C837" s="28">
        <v>1185732</v>
      </c>
      <c r="D837" s="29">
        <v>44389</v>
      </c>
      <c r="E837" s="28" t="s">
        <v>40</v>
      </c>
      <c r="F837" s="28" t="s">
        <v>56</v>
      </c>
      <c r="G837" s="28" t="s">
        <v>57</v>
      </c>
      <c r="H837" s="28" t="s">
        <v>27</v>
      </c>
      <c r="I837" s="30">
        <v>0.4</v>
      </c>
      <c r="J837" s="31">
        <v>1750</v>
      </c>
      <c r="K837" s="32">
        <f t="shared" si="6"/>
        <v>700</v>
      </c>
      <c r="L837" s="32">
        <f t="shared" si="7"/>
        <v>245.00000000000003</v>
      </c>
      <c r="M837" s="33">
        <v>0.35000000000000003</v>
      </c>
      <c r="O837" s="38"/>
      <c r="P837" s="39"/>
      <c r="Q837" s="34"/>
      <c r="R837" s="35"/>
    </row>
    <row r="838" spans="1:18" ht="15.75" customHeight="1" x14ac:dyDescent="0.3">
      <c r="A838" s="23"/>
      <c r="B838" s="28" t="s">
        <v>21</v>
      </c>
      <c r="C838" s="28">
        <v>1185732</v>
      </c>
      <c r="D838" s="29">
        <v>44389</v>
      </c>
      <c r="E838" s="28" t="s">
        <v>40</v>
      </c>
      <c r="F838" s="28" t="s">
        <v>56</v>
      </c>
      <c r="G838" s="28" t="s">
        <v>57</v>
      </c>
      <c r="H838" s="28" t="s">
        <v>28</v>
      </c>
      <c r="I838" s="30">
        <v>0.5</v>
      </c>
      <c r="J838" s="31">
        <v>2000</v>
      </c>
      <c r="K838" s="32">
        <f t="shared" si="6"/>
        <v>1000</v>
      </c>
      <c r="L838" s="32">
        <f t="shared" si="7"/>
        <v>300</v>
      </c>
      <c r="M838" s="33">
        <v>0.3</v>
      </c>
      <c r="O838" s="38"/>
      <c r="P838" s="39"/>
      <c r="Q838" s="34"/>
      <c r="R838" s="35"/>
    </row>
    <row r="839" spans="1:18" ht="15.75" customHeight="1" x14ac:dyDescent="0.3">
      <c r="A839" s="23"/>
      <c r="B839" s="28" t="s">
        <v>21</v>
      </c>
      <c r="C839" s="28">
        <v>1185732</v>
      </c>
      <c r="D839" s="29">
        <v>44389</v>
      </c>
      <c r="E839" s="28" t="s">
        <v>40</v>
      </c>
      <c r="F839" s="28" t="s">
        <v>56</v>
      </c>
      <c r="G839" s="28" t="s">
        <v>57</v>
      </c>
      <c r="H839" s="28" t="s">
        <v>29</v>
      </c>
      <c r="I839" s="30">
        <v>0.55000000000000004</v>
      </c>
      <c r="J839" s="31">
        <v>3750</v>
      </c>
      <c r="K839" s="32">
        <f t="shared" si="6"/>
        <v>2062.5</v>
      </c>
      <c r="L839" s="32">
        <f t="shared" si="7"/>
        <v>928.125</v>
      </c>
      <c r="M839" s="33">
        <v>0.45</v>
      </c>
      <c r="O839" s="38"/>
      <c r="P839" s="39"/>
      <c r="Q839" s="34"/>
      <c r="R839" s="35"/>
    </row>
    <row r="840" spans="1:18" ht="15.75" customHeight="1" x14ac:dyDescent="0.3">
      <c r="A840" s="23"/>
      <c r="B840" s="28" t="s">
        <v>21</v>
      </c>
      <c r="C840" s="28">
        <v>1185732</v>
      </c>
      <c r="D840" s="29">
        <v>44421</v>
      </c>
      <c r="E840" s="28" t="s">
        <v>40</v>
      </c>
      <c r="F840" s="28" t="s">
        <v>56</v>
      </c>
      <c r="G840" s="28" t="s">
        <v>57</v>
      </c>
      <c r="H840" s="28" t="s">
        <v>24</v>
      </c>
      <c r="I840" s="30">
        <v>0.5</v>
      </c>
      <c r="J840" s="31">
        <v>5250</v>
      </c>
      <c r="K840" s="32">
        <f t="shared" si="6"/>
        <v>2625</v>
      </c>
      <c r="L840" s="32">
        <f t="shared" si="7"/>
        <v>918.75000000000011</v>
      </c>
      <c r="M840" s="33">
        <v>0.35000000000000003</v>
      </c>
      <c r="O840" s="38"/>
      <c r="P840" s="39"/>
      <c r="Q840" s="34"/>
      <c r="R840" s="35"/>
    </row>
    <row r="841" spans="1:18" ht="15.75" customHeight="1" x14ac:dyDescent="0.3">
      <c r="A841" s="23"/>
      <c r="B841" s="28" t="s">
        <v>21</v>
      </c>
      <c r="C841" s="28">
        <v>1185732</v>
      </c>
      <c r="D841" s="29">
        <v>44421</v>
      </c>
      <c r="E841" s="28" t="s">
        <v>40</v>
      </c>
      <c r="F841" s="28" t="s">
        <v>56</v>
      </c>
      <c r="G841" s="28" t="s">
        <v>57</v>
      </c>
      <c r="H841" s="28" t="s">
        <v>25</v>
      </c>
      <c r="I841" s="30">
        <v>0.45000000000000007</v>
      </c>
      <c r="J841" s="31">
        <v>3000</v>
      </c>
      <c r="K841" s="32">
        <f t="shared" si="6"/>
        <v>1350.0000000000002</v>
      </c>
      <c r="L841" s="32">
        <f t="shared" si="7"/>
        <v>405.00000000000006</v>
      </c>
      <c r="M841" s="33">
        <v>0.3</v>
      </c>
      <c r="O841" s="38"/>
      <c r="P841" s="39"/>
      <c r="Q841" s="34"/>
      <c r="R841" s="35"/>
    </row>
    <row r="842" spans="1:18" ht="15.75" customHeight="1" x14ac:dyDescent="0.3">
      <c r="A842" s="23"/>
      <c r="B842" s="28" t="s">
        <v>21</v>
      </c>
      <c r="C842" s="28">
        <v>1185732</v>
      </c>
      <c r="D842" s="29">
        <v>44421</v>
      </c>
      <c r="E842" s="28" t="s">
        <v>40</v>
      </c>
      <c r="F842" s="28" t="s">
        <v>56</v>
      </c>
      <c r="G842" s="28" t="s">
        <v>57</v>
      </c>
      <c r="H842" s="28" t="s">
        <v>26</v>
      </c>
      <c r="I842" s="30">
        <v>0.4</v>
      </c>
      <c r="J842" s="31">
        <v>2250</v>
      </c>
      <c r="K842" s="32">
        <f t="shared" si="6"/>
        <v>900</v>
      </c>
      <c r="L842" s="32">
        <f t="shared" si="7"/>
        <v>270</v>
      </c>
      <c r="M842" s="33">
        <v>0.3</v>
      </c>
      <c r="O842" s="38"/>
      <c r="P842" s="39"/>
      <c r="Q842" s="34"/>
      <c r="R842" s="35"/>
    </row>
    <row r="843" spans="1:18" ht="15.75" customHeight="1" x14ac:dyDescent="0.3">
      <c r="A843" s="23"/>
      <c r="B843" s="28" t="s">
        <v>21</v>
      </c>
      <c r="C843" s="28">
        <v>1185732</v>
      </c>
      <c r="D843" s="29">
        <v>44421</v>
      </c>
      <c r="E843" s="28" t="s">
        <v>40</v>
      </c>
      <c r="F843" s="28" t="s">
        <v>56</v>
      </c>
      <c r="G843" s="28" t="s">
        <v>57</v>
      </c>
      <c r="H843" s="28" t="s">
        <v>27</v>
      </c>
      <c r="I843" s="30">
        <v>0.35000000000000003</v>
      </c>
      <c r="J843" s="31">
        <v>1750</v>
      </c>
      <c r="K843" s="32">
        <f t="shared" si="6"/>
        <v>612.50000000000011</v>
      </c>
      <c r="L843" s="32">
        <f t="shared" si="7"/>
        <v>214.37500000000006</v>
      </c>
      <c r="M843" s="33">
        <v>0.35000000000000003</v>
      </c>
      <c r="O843" s="38"/>
      <c r="P843" s="39"/>
      <c r="Q843" s="34"/>
      <c r="R843" s="35"/>
    </row>
    <row r="844" spans="1:18" ht="15.75" customHeight="1" x14ac:dyDescent="0.3">
      <c r="A844" s="23"/>
      <c r="B844" s="28" t="s">
        <v>21</v>
      </c>
      <c r="C844" s="28">
        <v>1185732</v>
      </c>
      <c r="D844" s="29">
        <v>44421</v>
      </c>
      <c r="E844" s="28" t="s">
        <v>40</v>
      </c>
      <c r="F844" s="28" t="s">
        <v>56</v>
      </c>
      <c r="G844" s="28" t="s">
        <v>57</v>
      </c>
      <c r="H844" s="28" t="s">
        <v>28</v>
      </c>
      <c r="I844" s="30">
        <v>0.45</v>
      </c>
      <c r="J844" s="31">
        <v>1500</v>
      </c>
      <c r="K844" s="32">
        <f t="shared" si="6"/>
        <v>675</v>
      </c>
      <c r="L844" s="32">
        <f t="shared" si="7"/>
        <v>202.5</v>
      </c>
      <c r="M844" s="33">
        <v>0.3</v>
      </c>
      <c r="O844" s="38"/>
      <c r="P844" s="39"/>
      <c r="Q844" s="34"/>
      <c r="R844" s="35"/>
    </row>
    <row r="845" spans="1:18" ht="15.75" customHeight="1" x14ac:dyDescent="0.3">
      <c r="A845" s="23"/>
      <c r="B845" s="28" t="s">
        <v>21</v>
      </c>
      <c r="C845" s="28">
        <v>1185732</v>
      </c>
      <c r="D845" s="29">
        <v>44421</v>
      </c>
      <c r="E845" s="28" t="s">
        <v>40</v>
      </c>
      <c r="F845" s="28" t="s">
        <v>56</v>
      </c>
      <c r="G845" s="28" t="s">
        <v>57</v>
      </c>
      <c r="H845" s="28" t="s">
        <v>29</v>
      </c>
      <c r="I845" s="30">
        <v>0.5</v>
      </c>
      <c r="J845" s="31">
        <v>3250</v>
      </c>
      <c r="K845" s="32">
        <f t="shared" si="6"/>
        <v>1625</v>
      </c>
      <c r="L845" s="32">
        <f t="shared" si="7"/>
        <v>731.25</v>
      </c>
      <c r="M845" s="33">
        <v>0.45</v>
      </c>
      <c r="O845" s="38"/>
      <c r="P845" s="39"/>
      <c r="Q845" s="34"/>
      <c r="R845" s="35"/>
    </row>
    <row r="846" spans="1:18" ht="15.75" customHeight="1" x14ac:dyDescent="0.3">
      <c r="A846" s="23"/>
      <c r="B846" s="28" t="s">
        <v>21</v>
      </c>
      <c r="C846" s="28">
        <v>1185732</v>
      </c>
      <c r="D846" s="29">
        <v>44453</v>
      </c>
      <c r="E846" s="28" t="s">
        <v>40</v>
      </c>
      <c r="F846" s="28" t="s">
        <v>56</v>
      </c>
      <c r="G846" s="28" t="s">
        <v>57</v>
      </c>
      <c r="H846" s="28" t="s">
        <v>24</v>
      </c>
      <c r="I846" s="30">
        <v>0.45</v>
      </c>
      <c r="J846" s="31">
        <v>4500</v>
      </c>
      <c r="K846" s="32">
        <f t="shared" si="6"/>
        <v>2025</v>
      </c>
      <c r="L846" s="32">
        <f t="shared" si="7"/>
        <v>708.75000000000011</v>
      </c>
      <c r="M846" s="33">
        <v>0.35000000000000003</v>
      </c>
      <c r="O846" s="38"/>
      <c r="P846" s="39"/>
      <c r="Q846" s="34"/>
      <c r="R846" s="35"/>
    </row>
    <row r="847" spans="1:18" ht="15.75" customHeight="1" x14ac:dyDescent="0.3">
      <c r="A847" s="23"/>
      <c r="B847" s="28" t="s">
        <v>21</v>
      </c>
      <c r="C847" s="28">
        <v>1185732</v>
      </c>
      <c r="D847" s="29">
        <v>44453</v>
      </c>
      <c r="E847" s="28" t="s">
        <v>40</v>
      </c>
      <c r="F847" s="28" t="s">
        <v>56</v>
      </c>
      <c r="G847" s="28" t="s">
        <v>57</v>
      </c>
      <c r="H847" s="28" t="s">
        <v>25</v>
      </c>
      <c r="I847" s="30">
        <v>0.40000000000000008</v>
      </c>
      <c r="J847" s="31">
        <v>2500</v>
      </c>
      <c r="K847" s="32">
        <f t="shared" si="6"/>
        <v>1000.0000000000002</v>
      </c>
      <c r="L847" s="32">
        <f t="shared" si="7"/>
        <v>300.00000000000006</v>
      </c>
      <c r="M847" s="33">
        <v>0.3</v>
      </c>
      <c r="O847" s="38"/>
      <c r="P847" s="39"/>
      <c r="Q847" s="34"/>
      <c r="R847" s="35"/>
    </row>
    <row r="848" spans="1:18" ht="15.75" customHeight="1" x14ac:dyDescent="0.3">
      <c r="A848" s="23"/>
      <c r="B848" s="28" t="s">
        <v>21</v>
      </c>
      <c r="C848" s="28">
        <v>1185732</v>
      </c>
      <c r="D848" s="29">
        <v>44453</v>
      </c>
      <c r="E848" s="28" t="s">
        <v>40</v>
      </c>
      <c r="F848" s="28" t="s">
        <v>56</v>
      </c>
      <c r="G848" s="28" t="s">
        <v>57</v>
      </c>
      <c r="H848" s="28" t="s">
        <v>26</v>
      </c>
      <c r="I848" s="30">
        <v>0.25</v>
      </c>
      <c r="J848" s="31">
        <v>1500</v>
      </c>
      <c r="K848" s="32">
        <f t="shared" si="6"/>
        <v>375</v>
      </c>
      <c r="L848" s="32">
        <f t="shared" si="7"/>
        <v>112.5</v>
      </c>
      <c r="M848" s="33">
        <v>0.3</v>
      </c>
      <c r="O848" s="38"/>
      <c r="P848" s="39"/>
      <c r="Q848" s="34"/>
      <c r="R848" s="35"/>
    </row>
    <row r="849" spans="1:18" ht="15.75" customHeight="1" x14ac:dyDescent="0.3">
      <c r="A849" s="23"/>
      <c r="B849" s="28" t="s">
        <v>21</v>
      </c>
      <c r="C849" s="28">
        <v>1185732</v>
      </c>
      <c r="D849" s="29">
        <v>44453</v>
      </c>
      <c r="E849" s="28" t="s">
        <v>40</v>
      </c>
      <c r="F849" s="28" t="s">
        <v>56</v>
      </c>
      <c r="G849" s="28" t="s">
        <v>57</v>
      </c>
      <c r="H849" s="28" t="s">
        <v>27</v>
      </c>
      <c r="I849" s="30">
        <v>0.25</v>
      </c>
      <c r="J849" s="31">
        <v>1250</v>
      </c>
      <c r="K849" s="32">
        <f t="shared" si="6"/>
        <v>312.5</v>
      </c>
      <c r="L849" s="32">
        <f t="shared" si="7"/>
        <v>109.37500000000001</v>
      </c>
      <c r="M849" s="33">
        <v>0.35000000000000003</v>
      </c>
      <c r="O849" s="38"/>
      <c r="P849" s="39"/>
      <c r="Q849" s="34"/>
      <c r="R849" s="35"/>
    </row>
    <row r="850" spans="1:18" ht="15.75" customHeight="1" x14ac:dyDescent="0.3">
      <c r="A850" s="23"/>
      <c r="B850" s="28" t="s">
        <v>21</v>
      </c>
      <c r="C850" s="28">
        <v>1185732</v>
      </c>
      <c r="D850" s="29">
        <v>44453</v>
      </c>
      <c r="E850" s="28" t="s">
        <v>40</v>
      </c>
      <c r="F850" s="28" t="s">
        <v>56</v>
      </c>
      <c r="G850" s="28" t="s">
        <v>57</v>
      </c>
      <c r="H850" s="28" t="s">
        <v>28</v>
      </c>
      <c r="I850" s="30">
        <v>0.35</v>
      </c>
      <c r="J850" s="31">
        <v>1250</v>
      </c>
      <c r="K850" s="32">
        <f t="shared" si="6"/>
        <v>437.5</v>
      </c>
      <c r="L850" s="32">
        <f t="shared" si="7"/>
        <v>131.25</v>
      </c>
      <c r="M850" s="33">
        <v>0.3</v>
      </c>
      <c r="O850" s="38"/>
      <c r="P850" s="39"/>
      <c r="Q850" s="34"/>
      <c r="R850" s="35"/>
    </row>
    <row r="851" spans="1:18" ht="15.75" customHeight="1" x14ac:dyDescent="0.3">
      <c r="A851" s="23"/>
      <c r="B851" s="28" t="s">
        <v>21</v>
      </c>
      <c r="C851" s="28">
        <v>1185732</v>
      </c>
      <c r="D851" s="29">
        <v>44453</v>
      </c>
      <c r="E851" s="28" t="s">
        <v>40</v>
      </c>
      <c r="F851" s="28" t="s">
        <v>56</v>
      </c>
      <c r="G851" s="28" t="s">
        <v>57</v>
      </c>
      <c r="H851" s="28" t="s">
        <v>29</v>
      </c>
      <c r="I851" s="30">
        <v>0.4</v>
      </c>
      <c r="J851" s="31">
        <v>2000</v>
      </c>
      <c r="K851" s="32">
        <f t="shared" si="6"/>
        <v>800</v>
      </c>
      <c r="L851" s="32">
        <f t="shared" si="7"/>
        <v>360</v>
      </c>
      <c r="M851" s="33">
        <v>0.45</v>
      </c>
      <c r="O851" s="38"/>
      <c r="P851" s="39"/>
      <c r="Q851" s="34"/>
      <c r="R851" s="35"/>
    </row>
    <row r="852" spans="1:18" ht="15.75" customHeight="1" x14ac:dyDescent="0.3">
      <c r="A852" s="23"/>
      <c r="B852" s="28" t="s">
        <v>21</v>
      </c>
      <c r="C852" s="28">
        <v>1185732</v>
      </c>
      <c r="D852" s="29">
        <v>44482</v>
      </c>
      <c r="E852" s="28" t="s">
        <v>40</v>
      </c>
      <c r="F852" s="28" t="s">
        <v>56</v>
      </c>
      <c r="G852" s="28" t="s">
        <v>57</v>
      </c>
      <c r="H852" s="28" t="s">
        <v>24</v>
      </c>
      <c r="I852" s="30">
        <v>0.44999999999999996</v>
      </c>
      <c r="J852" s="31">
        <v>3750</v>
      </c>
      <c r="K852" s="32">
        <f t="shared" si="6"/>
        <v>1687.4999999999998</v>
      </c>
      <c r="L852" s="32">
        <f t="shared" si="7"/>
        <v>590.625</v>
      </c>
      <c r="M852" s="33">
        <v>0.35000000000000003</v>
      </c>
      <c r="O852" s="38"/>
      <c r="P852" s="39"/>
      <c r="Q852" s="34"/>
      <c r="R852" s="35"/>
    </row>
    <row r="853" spans="1:18" ht="15.75" customHeight="1" x14ac:dyDescent="0.3">
      <c r="A853" s="23"/>
      <c r="B853" s="28" t="s">
        <v>21</v>
      </c>
      <c r="C853" s="28">
        <v>1185732</v>
      </c>
      <c r="D853" s="29">
        <v>44482</v>
      </c>
      <c r="E853" s="28" t="s">
        <v>40</v>
      </c>
      <c r="F853" s="28" t="s">
        <v>56</v>
      </c>
      <c r="G853" s="28" t="s">
        <v>57</v>
      </c>
      <c r="H853" s="28" t="s">
        <v>25</v>
      </c>
      <c r="I853" s="30">
        <v>0.35</v>
      </c>
      <c r="J853" s="31">
        <v>2000</v>
      </c>
      <c r="K853" s="32">
        <f t="shared" si="6"/>
        <v>700</v>
      </c>
      <c r="L853" s="32">
        <f t="shared" si="7"/>
        <v>210</v>
      </c>
      <c r="M853" s="33">
        <v>0.3</v>
      </c>
      <c r="O853" s="38"/>
      <c r="P853" s="39"/>
      <c r="Q853" s="34"/>
      <c r="R853" s="35"/>
    </row>
    <row r="854" spans="1:18" ht="15.75" customHeight="1" x14ac:dyDescent="0.3">
      <c r="A854" s="23"/>
      <c r="B854" s="28" t="s">
        <v>21</v>
      </c>
      <c r="C854" s="28">
        <v>1185732</v>
      </c>
      <c r="D854" s="29">
        <v>44482</v>
      </c>
      <c r="E854" s="28" t="s">
        <v>40</v>
      </c>
      <c r="F854" s="28" t="s">
        <v>56</v>
      </c>
      <c r="G854" s="28" t="s">
        <v>57</v>
      </c>
      <c r="H854" s="28" t="s">
        <v>26</v>
      </c>
      <c r="I854" s="30">
        <v>0.35</v>
      </c>
      <c r="J854" s="31">
        <v>1000</v>
      </c>
      <c r="K854" s="32">
        <f t="shared" si="6"/>
        <v>350</v>
      </c>
      <c r="L854" s="32">
        <f t="shared" si="7"/>
        <v>105</v>
      </c>
      <c r="M854" s="33">
        <v>0.3</v>
      </c>
      <c r="O854" s="38"/>
      <c r="P854" s="39"/>
      <c r="Q854" s="34"/>
      <c r="R854" s="35"/>
    </row>
    <row r="855" spans="1:18" ht="15.75" customHeight="1" x14ac:dyDescent="0.3">
      <c r="A855" s="23"/>
      <c r="B855" s="28" t="s">
        <v>21</v>
      </c>
      <c r="C855" s="28">
        <v>1185732</v>
      </c>
      <c r="D855" s="29">
        <v>44482</v>
      </c>
      <c r="E855" s="28" t="s">
        <v>40</v>
      </c>
      <c r="F855" s="28" t="s">
        <v>56</v>
      </c>
      <c r="G855" s="28" t="s">
        <v>57</v>
      </c>
      <c r="H855" s="28" t="s">
        <v>27</v>
      </c>
      <c r="I855" s="30">
        <v>0.35</v>
      </c>
      <c r="J855" s="31">
        <v>750</v>
      </c>
      <c r="K855" s="32">
        <f t="shared" si="6"/>
        <v>262.5</v>
      </c>
      <c r="L855" s="32">
        <f t="shared" si="7"/>
        <v>91.875000000000014</v>
      </c>
      <c r="M855" s="33">
        <v>0.35000000000000003</v>
      </c>
      <c r="O855" s="38"/>
      <c r="P855" s="39"/>
      <c r="Q855" s="34"/>
      <c r="R855" s="35"/>
    </row>
    <row r="856" spans="1:18" ht="15.75" customHeight="1" x14ac:dyDescent="0.3">
      <c r="A856" s="23"/>
      <c r="B856" s="28" t="s">
        <v>21</v>
      </c>
      <c r="C856" s="28">
        <v>1185732</v>
      </c>
      <c r="D856" s="29">
        <v>44482</v>
      </c>
      <c r="E856" s="28" t="s">
        <v>40</v>
      </c>
      <c r="F856" s="28" t="s">
        <v>56</v>
      </c>
      <c r="G856" s="28" t="s">
        <v>57</v>
      </c>
      <c r="H856" s="28" t="s">
        <v>28</v>
      </c>
      <c r="I856" s="30">
        <v>0.44999999999999996</v>
      </c>
      <c r="J856" s="31">
        <v>750</v>
      </c>
      <c r="K856" s="32">
        <f t="shared" si="6"/>
        <v>337.49999999999994</v>
      </c>
      <c r="L856" s="32">
        <f t="shared" si="7"/>
        <v>101.24999999999999</v>
      </c>
      <c r="M856" s="33">
        <v>0.3</v>
      </c>
      <c r="O856" s="38"/>
      <c r="P856" s="39"/>
      <c r="Q856" s="34"/>
      <c r="R856" s="35"/>
    </row>
    <row r="857" spans="1:18" ht="15.75" customHeight="1" x14ac:dyDescent="0.3">
      <c r="A857" s="23"/>
      <c r="B857" s="28" t="s">
        <v>21</v>
      </c>
      <c r="C857" s="28">
        <v>1185732</v>
      </c>
      <c r="D857" s="29">
        <v>44482</v>
      </c>
      <c r="E857" s="28" t="s">
        <v>40</v>
      </c>
      <c r="F857" s="28" t="s">
        <v>56</v>
      </c>
      <c r="G857" s="28" t="s">
        <v>57</v>
      </c>
      <c r="H857" s="28" t="s">
        <v>29</v>
      </c>
      <c r="I857" s="30">
        <v>0.49999999999999989</v>
      </c>
      <c r="J857" s="31">
        <v>2000</v>
      </c>
      <c r="K857" s="32">
        <f t="shared" si="6"/>
        <v>999.99999999999977</v>
      </c>
      <c r="L857" s="32">
        <f t="shared" si="7"/>
        <v>449.99999999999989</v>
      </c>
      <c r="M857" s="33">
        <v>0.45</v>
      </c>
      <c r="O857" s="38"/>
      <c r="P857" s="39"/>
      <c r="Q857" s="34"/>
      <c r="R857" s="35"/>
    </row>
    <row r="858" spans="1:18" ht="15.75" customHeight="1" x14ac:dyDescent="0.3">
      <c r="A858" s="23"/>
      <c r="B858" s="28" t="s">
        <v>21</v>
      </c>
      <c r="C858" s="28">
        <v>1185732</v>
      </c>
      <c r="D858" s="29">
        <v>44513</v>
      </c>
      <c r="E858" s="28" t="s">
        <v>40</v>
      </c>
      <c r="F858" s="28" t="s">
        <v>56</v>
      </c>
      <c r="G858" s="28" t="s">
        <v>57</v>
      </c>
      <c r="H858" s="28" t="s">
        <v>24</v>
      </c>
      <c r="I858" s="30">
        <v>0.5</v>
      </c>
      <c r="J858" s="31">
        <v>3500</v>
      </c>
      <c r="K858" s="32">
        <f t="shared" si="6"/>
        <v>1750</v>
      </c>
      <c r="L858" s="32">
        <f t="shared" si="7"/>
        <v>612.50000000000011</v>
      </c>
      <c r="M858" s="33">
        <v>0.35000000000000003</v>
      </c>
      <c r="O858" s="38"/>
      <c r="P858" s="39"/>
      <c r="Q858" s="34"/>
      <c r="R858" s="35"/>
    </row>
    <row r="859" spans="1:18" ht="15.75" customHeight="1" x14ac:dyDescent="0.3">
      <c r="A859" s="23"/>
      <c r="B859" s="28" t="s">
        <v>21</v>
      </c>
      <c r="C859" s="28">
        <v>1185732</v>
      </c>
      <c r="D859" s="29">
        <v>44513</v>
      </c>
      <c r="E859" s="28" t="s">
        <v>40</v>
      </c>
      <c r="F859" s="28" t="s">
        <v>56</v>
      </c>
      <c r="G859" s="28" t="s">
        <v>57</v>
      </c>
      <c r="H859" s="28" t="s">
        <v>25</v>
      </c>
      <c r="I859" s="30">
        <v>0.4</v>
      </c>
      <c r="J859" s="31">
        <v>2000</v>
      </c>
      <c r="K859" s="32">
        <f t="shared" si="6"/>
        <v>800</v>
      </c>
      <c r="L859" s="32">
        <f t="shared" si="7"/>
        <v>240</v>
      </c>
      <c r="M859" s="33">
        <v>0.3</v>
      </c>
      <c r="O859" s="38"/>
      <c r="P859" s="39"/>
      <c r="Q859" s="34"/>
      <c r="R859" s="35"/>
    </row>
    <row r="860" spans="1:18" ht="15.75" customHeight="1" x14ac:dyDescent="0.3">
      <c r="A860" s="23"/>
      <c r="B860" s="28" t="s">
        <v>21</v>
      </c>
      <c r="C860" s="28">
        <v>1185732</v>
      </c>
      <c r="D860" s="29">
        <v>44513</v>
      </c>
      <c r="E860" s="28" t="s">
        <v>40</v>
      </c>
      <c r="F860" s="28" t="s">
        <v>56</v>
      </c>
      <c r="G860" s="28" t="s">
        <v>57</v>
      </c>
      <c r="H860" s="28" t="s">
        <v>26</v>
      </c>
      <c r="I860" s="30">
        <v>0.4</v>
      </c>
      <c r="J860" s="31">
        <v>1450</v>
      </c>
      <c r="K860" s="32">
        <f t="shared" si="6"/>
        <v>580</v>
      </c>
      <c r="L860" s="32">
        <f t="shared" si="7"/>
        <v>174</v>
      </c>
      <c r="M860" s="33">
        <v>0.3</v>
      </c>
      <c r="O860" s="38"/>
      <c r="P860" s="39"/>
      <c r="Q860" s="34"/>
      <c r="R860" s="35"/>
    </row>
    <row r="861" spans="1:18" ht="15.75" customHeight="1" x14ac:dyDescent="0.3">
      <c r="A861" s="23"/>
      <c r="B861" s="28" t="s">
        <v>21</v>
      </c>
      <c r="C861" s="28">
        <v>1185732</v>
      </c>
      <c r="D861" s="29">
        <v>44513</v>
      </c>
      <c r="E861" s="28" t="s">
        <v>40</v>
      </c>
      <c r="F861" s="28" t="s">
        <v>56</v>
      </c>
      <c r="G861" s="28" t="s">
        <v>57</v>
      </c>
      <c r="H861" s="28" t="s">
        <v>27</v>
      </c>
      <c r="I861" s="30">
        <v>0.4</v>
      </c>
      <c r="J861" s="31">
        <v>1500</v>
      </c>
      <c r="K861" s="32">
        <f t="shared" si="6"/>
        <v>600</v>
      </c>
      <c r="L861" s="32">
        <f t="shared" si="7"/>
        <v>210.00000000000003</v>
      </c>
      <c r="M861" s="33">
        <v>0.35000000000000003</v>
      </c>
      <c r="O861" s="38"/>
      <c r="P861" s="39"/>
      <c r="Q861" s="34"/>
      <c r="R861" s="35"/>
    </row>
    <row r="862" spans="1:18" ht="15.75" customHeight="1" x14ac:dyDescent="0.3">
      <c r="A862" s="23"/>
      <c r="B862" s="28" t="s">
        <v>21</v>
      </c>
      <c r="C862" s="28">
        <v>1185732</v>
      </c>
      <c r="D862" s="29">
        <v>44513</v>
      </c>
      <c r="E862" s="28" t="s">
        <v>40</v>
      </c>
      <c r="F862" s="28" t="s">
        <v>56</v>
      </c>
      <c r="G862" s="28" t="s">
        <v>57</v>
      </c>
      <c r="H862" s="28" t="s">
        <v>28</v>
      </c>
      <c r="I862" s="30">
        <v>0.54999999999999993</v>
      </c>
      <c r="J862" s="31">
        <v>1250</v>
      </c>
      <c r="K862" s="32">
        <f t="shared" si="6"/>
        <v>687.49999999999989</v>
      </c>
      <c r="L862" s="32">
        <f t="shared" si="7"/>
        <v>206.24999999999997</v>
      </c>
      <c r="M862" s="33">
        <v>0.3</v>
      </c>
      <c r="O862" s="38"/>
      <c r="P862" s="39"/>
      <c r="Q862" s="34"/>
      <c r="R862" s="35"/>
    </row>
    <row r="863" spans="1:18" ht="15.75" customHeight="1" x14ac:dyDescent="0.3">
      <c r="A863" s="23"/>
      <c r="B863" s="28" t="s">
        <v>21</v>
      </c>
      <c r="C863" s="28">
        <v>1185732</v>
      </c>
      <c r="D863" s="29">
        <v>44513</v>
      </c>
      <c r="E863" s="28" t="s">
        <v>40</v>
      </c>
      <c r="F863" s="28" t="s">
        <v>56</v>
      </c>
      <c r="G863" s="28" t="s">
        <v>57</v>
      </c>
      <c r="H863" s="28" t="s">
        <v>29</v>
      </c>
      <c r="I863" s="30">
        <v>0.59999999999999987</v>
      </c>
      <c r="J863" s="31">
        <v>2250</v>
      </c>
      <c r="K863" s="32">
        <f t="shared" si="6"/>
        <v>1349.9999999999998</v>
      </c>
      <c r="L863" s="32">
        <f t="shared" si="7"/>
        <v>607.49999999999989</v>
      </c>
      <c r="M863" s="33">
        <v>0.45</v>
      </c>
      <c r="O863" s="38"/>
      <c r="P863" s="39"/>
      <c r="Q863" s="34"/>
      <c r="R863" s="35"/>
    </row>
    <row r="864" spans="1:18" ht="15.75" customHeight="1" x14ac:dyDescent="0.3">
      <c r="A864" s="23"/>
      <c r="B864" s="28" t="s">
        <v>21</v>
      </c>
      <c r="C864" s="28">
        <v>1185732</v>
      </c>
      <c r="D864" s="29">
        <v>44542</v>
      </c>
      <c r="E864" s="28" t="s">
        <v>40</v>
      </c>
      <c r="F864" s="28" t="s">
        <v>56</v>
      </c>
      <c r="G864" s="28" t="s">
        <v>57</v>
      </c>
      <c r="H864" s="28" t="s">
        <v>24</v>
      </c>
      <c r="I864" s="30">
        <v>0.54999999999999993</v>
      </c>
      <c r="J864" s="31">
        <v>4750</v>
      </c>
      <c r="K864" s="32">
        <f t="shared" si="6"/>
        <v>2612.4999999999995</v>
      </c>
      <c r="L864" s="32">
        <f t="shared" si="7"/>
        <v>914.37499999999989</v>
      </c>
      <c r="M864" s="33">
        <v>0.35000000000000003</v>
      </c>
      <c r="O864" s="38"/>
      <c r="P864" s="39"/>
      <c r="Q864" s="34"/>
      <c r="R864" s="35"/>
    </row>
    <row r="865" spans="1:18" ht="15.75" customHeight="1" x14ac:dyDescent="0.3">
      <c r="A865" s="23"/>
      <c r="B865" s="28" t="s">
        <v>21</v>
      </c>
      <c r="C865" s="28">
        <v>1185732</v>
      </c>
      <c r="D865" s="29">
        <v>44542</v>
      </c>
      <c r="E865" s="28" t="s">
        <v>40</v>
      </c>
      <c r="F865" s="28" t="s">
        <v>56</v>
      </c>
      <c r="G865" s="28" t="s">
        <v>57</v>
      </c>
      <c r="H865" s="28" t="s">
        <v>25</v>
      </c>
      <c r="I865" s="30">
        <v>0.45</v>
      </c>
      <c r="J865" s="31">
        <v>2750</v>
      </c>
      <c r="K865" s="32">
        <f t="shared" si="6"/>
        <v>1237.5</v>
      </c>
      <c r="L865" s="32">
        <f t="shared" si="7"/>
        <v>371.25</v>
      </c>
      <c r="M865" s="33">
        <v>0.3</v>
      </c>
      <c r="O865" s="38"/>
      <c r="P865" s="39"/>
      <c r="Q865" s="34"/>
      <c r="R865" s="35"/>
    </row>
    <row r="866" spans="1:18" ht="15.75" customHeight="1" x14ac:dyDescent="0.3">
      <c r="A866" s="23"/>
      <c r="B866" s="28" t="s">
        <v>21</v>
      </c>
      <c r="C866" s="28">
        <v>1185732</v>
      </c>
      <c r="D866" s="29">
        <v>44542</v>
      </c>
      <c r="E866" s="28" t="s">
        <v>40</v>
      </c>
      <c r="F866" s="28" t="s">
        <v>56</v>
      </c>
      <c r="G866" s="28" t="s">
        <v>57</v>
      </c>
      <c r="H866" s="28" t="s">
        <v>26</v>
      </c>
      <c r="I866" s="30">
        <v>0.45</v>
      </c>
      <c r="J866" s="31">
        <v>2250</v>
      </c>
      <c r="K866" s="32">
        <f t="shared" si="6"/>
        <v>1012.5</v>
      </c>
      <c r="L866" s="32">
        <f t="shared" si="7"/>
        <v>303.75</v>
      </c>
      <c r="M866" s="33">
        <v>0.3</v>
      </c>
      <c r="O866" s="38"/>
      <c r="P866" s="39"/>
      <c r="Q866" s="34"/>
      <c r="R866" s="35"/>
    </row>
    <row r="867" spans="1:18" ht="15.75" customHeight="1" x14ac:dyDescent="0.3">
      <c r="A867" s="23"/>
      <c r="B867" s="28" t="s">
        <v>21</v>
      </c>
      <c r="C867" s="28">
        <v>1185732</v>
      </c>
      <c r="D867" s="29">
        <v>44542</v>
      </c>
      <c r="E867" s="28" t="s">
        <v>40</v>
      </c>
      <c r="F867" s="28" t="s">
        <v>56</v>
      </c>
      <c r="G867" s="28" t="s">
        <v>57</v>
      </c>
      <c r="H867" s="28" t="s">
        <v>27</v>
      </c>
      <c r="I867" s="30">
        <v>0.45</v>
      </c>
      <c r="J867" s="31">
        <v>1750</v>
      </c>
      <c r="K867" s="32">
        <f t="shared" si="6"/>
        <v>787.5</v>
      </c>
      <c r="L867" s="32">
        <f t="shared" si="7"/>
        <v>275.625</v>
      </c>
      <c r="M867" s="33">
        <v>0.35000000000000003</v>
      </c>
      <c r="O867" s="38"/>
      <c r="P867" s="39"/>
      <c r="Q867" s="34"/>
      <c r="R867" s="35"/>
    </row>
    <row r="868" spans="1:18" ht="15.75" customHeight="1" x14ac:dyDescent="0.3">
      <c r="A868" s="23"/>
      <c r="B868" s="28" t="s">
        <v>21</v>
      </c>
      <c r="C868" s="28">
        <v>1185732</v>
      </c>
      <c r="D868" s="29">
        <v>44542</v>
      </c>
      <c r="E868" s="28" t="s">
        <v>40</v>
      </c>
      <c r="F868" s="28" t="s">
        <v>56</v>
      </c>
      <c r="G868" s="28" t="s">
        <v>57</v>
      </c>
      <c r="H868" s="28" t="s">
        <v>28</v>
      </c>
      <c r="I868" s="30">
        <v>0.54999999999999993</v>
      </c>
      <c r="J868" s="31">
        <v>1750</v>
      </c>
      <c r="K868" s="32">
        <f t="shared" si="6"/>
        <v>962.49999999999989</v>
      </c>
      <c r="L868" s="32">
        <f t="shared" si="7"/>
        <v>288.74999999999994</v>
      </c>
      <c r="M868" s="33">
        <v>0.3</v>
      </c>
      <c r="O868" s="38"/>
      <c r="P868" s="39"/>
      <c r="Q868" s="34"/>
      <c r="R868" s="35"/>
    </row>
    <row r="869" spans="1:18" ht="15.75" customHeight="1" x14ac:dyDescent="0.3">
      <c r="A869" s="23"/>
      <c r="B869" s="28" t="s">
        <v>21</v>
      </c>
      <c r="C869" s="28">
        <v>1185732</v>
      </c>
      <c r="D869" s="29">
        <v>44542</v>
      </c>
      <c r="E869" s="28" t="s">
        <v>40</v>
      </c>
      <c r="F869" s="28" t="s">
        <v>56</v>
      </c>
      <c r="G869" s="28" t="s">
        <v>57</v>
      </c>
      <c r="H869" s="28" t="s">
        <v>29</v>
      </c>
      <c r="I869" s="30">
        <v>0.59999999999999987</v>
      </c>
      <c r="J869" s="31">
        <v>2750</v>
      </c>
      <c r="K869" s="32">
        <f t="shared" si="6"/>
        <v>1649.9999999999995</v>
      </c>
      <c r="L869" s="32">
        <f t="shared" si="7"/>
        <v>742.49999999999977</v>
      </c>
      <c r="M869" s="33">
        <v>0.45</v>
      </c>
      <c r="O869" s="38"/>
      <c r="P869" s="39"/>
      <c r="Q869" s="34"/>
      <c r="R869" s="35"/>
    </row>
    <row r="870" spans="1:18" ht="15.75" customHeight="1" x14ac:dyDescent="0.3">
      <c r="A870" s="23" t="s">
        <v>46</v>
      </c>
      <c r="B870" s="28" t="s">
        <v>38</v>
      </c>
      <c r="C870" s="28">
        <v>1189833</v>
      </c>
      <c r="D870" s="29">
        <v>44213</v>
      </c>
      <c r="E870" s="28" t="s">
        <v>40</v>
      </c>
      <c r="F870" s="28" t="s">
        <v>58</v>
      </c>
      <c r="G870" s="28" t="s">
        <v>59</v>
      </c>
      <c r="H870" s="28" t="s">
        <v>24</v>
      </c>
      <c r="I870" s="30">
        <v>0.35</v>
      </c>
      <c r="J870" s="31">
        <v>4750</v>
      </c>
      <c r="K870" s="32">
        <f t="shared" si="6"/>
        <v>1662.5</v>
      </c>
      <c r="L870" s="32">
        <f t="shared" si="7"/>
        <v>748.125</v>
      </c>
      <c r="M870" s="33">
        <v>0.45</v>
      </c>
      <c r="O870" s="38"/>
      <c r="P870" s="39"/>
      <c r="Q870" s="34"/>
      <c r="R870" s="35"/>
    </row>
    <row r="871" spans="1:18" ht="15.75" customHeight="1" x14ac:dyDescent="0.3">
      <c r="A871" s="23"/>
      <c r="B871" s="28" t="s">
        <v>38</v>
      </c>
      <c r="C871" s="28">
        <v>1189833</v>
      </c>
      <c r="D871" s="29">
        <v>44213</v>
      </c>
      <c r="E871" s="28" t="s">
        <v>40</v>
      </c>
      <c r="F871" s="28" t="s">
        <v>58</v>
      </c>
      <c r="G871" s="28" t="s">
        <v>59</v>
      </c>
      <c r="H871" s="28" t="s">
        <v>25</v>
      </c>
      <c r="I871" s="30">
        <v>0.45</v>
      </c>
      <c r="J871" s="31">
        <v>4750</v>
      </c>
      <c r="K871" s="32">
        <f t="shared" si="6"/>
        <v>2137.5</v>
      </c>
      <c r="L871" s="32">
        <f t="shared" si="7"/>
        <v>641.25</v>
      </c>
      <c r="M871" s="33">
        <v>0.3</v>
      </c>
      <c r="O871" s="38"/>
      <c r="P871" s="39"/>
      <c r="Q871" s="34"/>
      <c r="R871" s="35"/>
    </row>
    <row r="872" spans="1:18" ht="15.75" customHeight="1" x14ac:dyDescent="0.3">
      <c r="A872" s="23"/>
      <c r="B872" s="28" t="s">
        <v>38</v>
      </c>
      <c r="C872" s="28">
        <v>1189833</v>
      </c>
      <c r="D872" s="29">
        <v>44213</v>
      </c>
      <c r="E872" s="28" t="s">
        <v>40</v>
      </c>
      <c r="F872" s="28" t="s">
        <v>58</v>
      </c>
      <c r="G872" s="28" t="s">
        <v>59</v>
      </c>
      <c r="H872" s="28" t="s">
        <v>26</v>
      </c>
      <c r="I872" s="30">
        <v>0.45</v>
      </c>
      <c r="J872" s="31">
        <v>4750</v>
      </c>
      <c r="K872" s="32">
        <f t="shared" si="6"/>
        <v>2137.5</v>
      </c>
      <c r="L872" s="32">
        <f t="shared" si="7"/>
        <v>961.875</v>
      </c>
      <c r="M872" s="33">
        <v>0.45</v>
      </c>
      <c r="O872" s="38"/>
      <c r="P872" s="39"/>
      <c r="Q872" s="34"/>
      <c r="R872" s="35"/>
    </row>
    <row r="873" spans="1:18" ht="15.75" customHeight="1" x14ac:dyDescent="0.3">
      <c r="A873" s="23"/>
      <c r="B873" s="28" t="s">
        <v>38</v>
      </c>
      <c r="C873" s="28">
        <v>1189833</v>
      </c>
      <c r="D873" s="29">
        <v>44213</v>
      </c>
      <c r="E873" s="28" t="s">
        <v>40</v>
      </c>
      <c r="F873" s="28" t="s">
        <v>58</v>
      </c>
      <c r="G873" s="28" t="s">
        <v>59</v>
      </c>
      <c r="H873" s="28" t="s">
        <v>27</v>
      </c>
      <c r="I873" s="30">
        <v>0.45</v>
      </c>
      <c r="J873" s="31">
        <v>3250</v>
      </c>
      <c r="K873" s="32">
        <f t="shared" si="6"/>
        <v>1462.5</v>
      </c>
      <c r="L873" s="32">
        <f t="shared" si="7"/>
        <v>585</v>
      </c>
      <c r="M873" s="33">
        <v>0.39999999999999997</v>
      </c>
      <c r="O873" s="38"/>
      <c r="P873" s="39"/>
      <c r="Q873" s="34"/>
      <c r="R873" s="35"/>
    </row>
    <row r="874" spans="1:18" ht="15.75" customHeight="1" x14ac:dyDescent="0.3">
      <c r="A874" s="23"/>
      <c r="B874" s="28" t="s">
        <v>38</v>
      </c>
      <c r="C874" s="28">
        <v>1189833</v>
      </c>
      <c r="D874" s="29">
        <v>44213</v>
      </c>
      <c r="E874" s="28" t="s">
        <v>40</v>
      </c>
      <c r="F874" s="28" t="s">
        <v>58</v>
      </c>
      <c r="G874" s="28" t="s">
        <v>59</v>
      </c>
      <c r="H874" s="28" t="s">
        <v>28</v>
      </c>
      <c r="I874" s="30">
        <v>0.5</v>
      </c>
      <c r="J874" s="31">
        <v>2750</v>
      </c>
      <c r="K874" s="32">
        <f t="shared" si="6"/>
        <v>1375</v>
      </c>
      <c r="L874" s="32">
        <f t="shared" si="7"/>
        <v>825.00000000000011</v>
      </c>
      <c r="M874" s="33">
        <v>0.60000000000000009</v>
      </c>
      <c r="O874" s="38"/>
      <c r="P874" s="39"/>
      <c r="Q874" s="34"/>
      <c r="R874" s="35"/>
    </row>
    <row r="875" spans="1:18" ht="15.75" customHeight="1" x14ac:dyDescent="0.3">
      <c r="A875" s="23"/>
      <c r="B875" s="28" t="s">
        <v>38</v>
      </c>
      <c r="C875" s="28">
        <v>1189833</v>
      </c>
      <c r="D875" s="29">
        <v>44213</v>
      </c>
      <c r="E875" s="28" t="s">
        <v>40</v>
      </c>
      <c r="F875" s="28" t="s">
        <v>58</v>
      </c>
      <c r="G875" s="28" t="s">
        <v>59</v>
      </c>
      <c r="H875" s="28" t="s">
        <v>29</v>
      </c>
      <c r="I875" s="30">
        <v>0.45</v>
      </c>
      <c r="J875" s="31">
        <v>4750</v>
      </c>
      <c r="K875" s="32">
        <f t="shared" si="6"/>
        <v>2137.5</v>
      </c>
      <c r="L875" s="32">
        <f t="shared" si="7"/>
        <v>534.375</v>
      </c>
      <c r="M875" s="33">
        <v>0.25</v>
      </c>
      <c r="O875" s="38"/>
      <c r="P875" s="39"/>
      <c r="Q875" s="34"/>
      <c r="R875" s="35"/>
    </row>
    <row r="876" spans="1:18" ht="15.75" customHeight="1" x14ac:dyDescent="0.3">
      <c r="A876" s="23"/>
      <c r="B876" s="28" t="s">
        <v>38</v>
      </c>
      <c r="C876" s="28">
        <v>1189833</v>
      </c>
      <c r="D876" s="29">
        <v>44244</v>
      </c>
      <c r="E876" s="28" t="s">
        <v>40</v>
      </c>
      <c r="F876" s="28" t="s">
        <v>58</v>
      </c>
      <c r="G876" s="28" t="s">
        <v>59</v>
      </c>
      <c r="H876" s="28" t="s">
        <v>24</v>
      </c>
      <c r="I876" s="30">
        <v>0.35</v>
      </c>
      <c r="J876" s="31">
        <v>5250</v>
      </c>
      <c r="K876" s="32">
        <f t="shared" si="6"/>
        <v>1837.4999999999998</v>
      </c>
      <c r="L876" s="32">
        <f t="shared" si="7"/>
        <v>826.87499999999989</v>
      </c>
      <c r="M876" s="33">
        <v>0.45</v>
      </c>
      <c r="O876" s="38"/>
      <c r="P876" s="39"/>
      <c r="Q876" s="34"/>
      <c r="R876" s="35"/>
    </row>
    <row r="877" spans="1:18" ht="15.75" customHeight="1" x14ac:dyDescent="0.3">
      <c r="A877" s="23"/>
      <c r="B877" s="28" t="s">
        <v>38</v>
      </c>
      <c r="C877" s="28">
        <v>1189833</v>
      </c>
      <c r="D877" s="29">
        <v>44244</v>
      </c>
      <c r="E877" s="28" t="s">
        <v>40</v>
      </c>
      <c r="F877" s="28" t="s">
        <v>58</v>
      </c>
      <c r="G877" s="28" t="s">
        <v>59</v>
      </c>
      <c r="H877" s="28" t="s">
        <v>25</v>
      </c>
      <c r="I877" s="30">
        <v>0.45</v>
      </c>
      <c r="J877" s="31">
        <v>4250</v>
      </c>
      <c r="K877" s="32">
        <f t="shared" si="6"/>
        <v>1912.5</v>
      </c>
      <c r="L877" s="32">
        <f t="shared" si="7"/>
        <v>573.75</v>
      </c>
      <c r="M877" s="33">
        <v>0.3</v>
      </c>
      <c r="O877" s="38"/>
      <c r="P877" s="39"/>
      <c r="Q877" s="34"/>
      <c r="R877" s="35"/>
    </row>
    <row r="878" spans="1:18" ht="15.75" customHeight="1" x14ac:dyDescent="0.3">
      <c r="A878" s="23"/>
      <c r="B878" s="28" t="s">
        <v>38</v>
      </c>
      <c r="C878" s="28">
        <v>1189833</v>
      </c>
      <c r="D878" s="29">
        <v>44244</v>
      </c>
      <c r="E878" s="28" t="s">
        <v>40</v>
      </c>
      <c r="F878" s="28" t="s">
        <v>58</v>
      </c>
      <c r="G878" s="28" t="s">
        <v>59</v>
      </c>
      <c r="H878" s="28" t="s">
        <v>26</v>
      </c>
      <c r="I878" s="30">
        <v>0.45</v>
      </c>
      <c r="J878" s="31">
        <v>4500</v>
      </c>
      <c r="K878" s="32">
        <f t="shared" si="6"/>
        <v>2025</v>
      </c>
      <c r="L878" s="32">
        <f t="shared" si="7"/>
        <v>911.25</v>
      </c>
      <c r="M878" s="33">
        <v>0.45</v>
      </c>
      <c r="O878" s="38"/>
      <c r="P878" s="39"/>
      <c r="Q878" s="34"/>
      <c r="R878" s="35"/>
    </row>
    <row r="879" spans="1:18" ht="15.75" customHeight="1" x14ac:dyDescent="0.3">
      <c r="A879" s="23"/>
      <c r="B879" s="28" t="s">
        <v>38</v>
      </c>
      <c r="C879" s="28">
        <v>1189833</v>
      </c>
      <c r="D879" s="29">
        <v>44244</v>
      </c>
      <c r="E879" s="28" t="s">
        <v>40</v>
      </c>
      <c r="F879" s="28" t="s">
        <v>58</v>
      </c>
      <c r="G879" s="28" t="s">
        <v>59</v>
      </c>
      <c r="H879" s="28" t="s">
        <v>27</v>
      </c>
      <c r="I879" s="30">
        <v>0.45</v>
      </c>
      <c r="J879" s="31">
        <v>3000</v>
      </c>
      <c r="K879" s="32">
        <f t="shared" si="6"/>
        <v>1350</v>
      </c>
      <c r="L879" s="32">
        <f t="shared" si="7"/>
        <v>540</v>
      </c>
      <c r="M879" s="33">
        <v>0.39999999999999997</v>
      </c>
      <c r="O879" s="38"/>
      <c r="P879" s="39"/>
      <c r="Q879" s="34"/>
      <c r="R879" s="35"/>
    </row>
    <row r="880" spans="1:18" ht="15.75" customHeight="1" x14ac:dyDescent="0.3">
      <c r="A880" s="23"/>
      <c r="B880" s="28" t="s">
        <v>38</v>
      </c>
      <c r="C880" s="28">
        <v>1189833</v>
      </c>
      <c r="D880" s="29">
        <v>44244</v>
      </c>
      <c r="E880" s="28" t="s">
        <v>40</v>
      </c>
      <c r="F880" s="28" t="s">
        <v>58</v>
      </c>
      <c r="G880" s="28" t="s">
        <v>59</v>
      </c>
      <c r="H880" s="28" t="s">
        <v>28</v>
      </c>
      <c r="I880" s="30">
        <v>0.5</v>
      </c>
      <c r="J880" s="31">
        <v>2250</v>
      </c>
      <c r="K880" s="32">
        <f t="shared" si="6"/>
        <v>1125</v>
      </c>
      <c r="L880" s="32">
        <f t="shared" si="7"/>
        <v>675.00000000000011</v>
      </c>
      <c r="M880" s="33">
        <v>0.60000000000000009</v>
      </c>
      <c r="O880" s="38"/>
      <c r="P880" s="39"/>
      <c r="Q880" s="34"/>
      <c r="R880" s="35"/>
    </row>
    <row r="881" spans="1:18" ht="15.75" customHeight="1" x14ac:dyDescent="0.3">
      <c r="A881" s="23"/>
      <c r="B881" s="28" t="s">
        <v>38</v>
      </c>
      <c r="C881" s="28">
        <v>1189833</v>
      </c>
      <c r="D881" s="29">
        <v>44244</v>
      </c>
      <c r="E881" s="28" t="s">
        <v>40</v>
      </c>
      <c r="F881" s="28" t="s">
        <v>58</v>
      </c>
      <c r="G881" s="28" t="s">
        <v>59</v>
      </c>
      <c r="H881" s="28" t="s">
        <v>29</v>
      </c>
      <c r="I881" s="30">
        <v>0.45</v>
      </c>
      <c r="J881" s="31">
        <v>4250</v>
      </c>
      <c r="K881" s="32">
        <f t="shared" si="6"/>
        <v>1912.5</v>
      </c>
      <c r="L881" s="32">
        <f t="shared" si="7"/>
        <v>478.125</v>
      </c>
      <c r="M881" s="33">
        <v>0.25</v>
      </c>
      <c r="O881" s="38"/>
      <c r="P881" s="39"/>
      <c r="Q881" s="34"/>
      <c r="R881" s="35"/>
    </row>
    <row r="882" spans="1:18" ht="15.75" customHeight="1" x14ac:dyDescent="0.3">
      <c r="A882" s="23"/>
      <c r="B882" s="28" t="s">
        <v>38</v>
      </c>
      <c r="C882" s="28">
        <v>1189833</v>
      </c>
      <c r="D882" s="29">
        <v>44271</v>
      </c>
      <c r="E882" s="28" t="s">
        <v>40</v>
      </c>
      <c r="F882" s="28" t="s">
        <v>58</v>
      </c>
      <c r="G882" s="28" t="s">
        <v>59</v>
      </c>
      <c r="H882" s="28" t="s">
        <v>24</v>
      </c>
      <c r="I882" s="30">
        <v>0.35</v>
      </c>
      <c r="J882" s="31">
        <v>5750</v>
      </c>
      <c r="K882" s="32">
        <f t="shared" si="6"/>
        <v>2012.4999999999998</v>
      </c>
      <c r="L882" s="32">
        <f t="shared" si="7"/>
        <v>905.62499999999989</v>
      </c>
      <c r="M882" s="33">
        <v>0.45</v>
      </c>
      <c r="O882" s="38"/>
      <c r="P882" s="39"/>
      <c r="Q882" s="34"/>
      <c r="R882" s="35"/>
    </row>
    <row r="883" spans="1:18" ht="15.75" customHeight="1" x14ac:dyDescent="0.3">
      <c r="A883" s="23"/>
      <c r="B883" s="28" t="s">
        <v>38</v>
      </c>
      <c r="C883" s="28">
        <v>1189833</v>
      </c>
      <c r="D883" s="29">
        <v>44271</v>
      </c>
      <c r="E883" s="28" t="s">
        <v>40</v>
      </c>
      <c r="F883" s="28" t="s">
        <v>58</v>
      </c>
      <c r="G883" s="28" t="s">
        <v>59</v>
      </c>
      <c r="H883" s="28" t="s">
        <v>25</v>
      </c>
      <c r="I883" s="30">
        <v>0.45</v>
      </c>
      <c r="J883" s="31">
        <v>4250</v>
      </c>
      <c r="K883" s="32">
        <f t="shared" si="6"/>
        <v>1912.5</v>
      </c>
      <c r="L883" s="32">
        <f t="shared" si="7"/>
        <v>573.75</v>
      </c>
      <c r="M883" s="33">
        <v>0.3</v>
      </c>
      <c r="O883" s="38"/>
      <c r="P883" s="39"/>
      <c r="Q883" s="34"/>
      <c r="R883" s="35"/>
    </row>
    <row r="884" spans="1:18" ht="15.75" customHeight="1" x14ac:dyDescent="0.3">
      <c r="A884" s="23"/>
      <c r="B884" s="28" t="s">
        <v>38</v>
      </c>
      <c r="C884" s="28">
        <v>1189833</v>
      </c>
      <c r="D884" s="29">
        <v>44271</v>
      </c>
      <c r="E884" s="28" t="s">
        <v>40</v>
      </c>
      <c r="F884" s="28" t="s">
        <v>58</v>
      </c>
      <c r="G884" s="28" t="s">
        <v>59</v>
      </c>
      <c r="H884" s="28" t="s">
        <v>26</v>
      </c>
      <c r="I884" s="30">
        <v>0.45</v>
      </c>
      <c r="J884" s="31">
        <v>4250</v>
      </c>
      <c r="K884" s="32">
        <f t="shared" si="6"/>
        <v>1912.5</v>
      </c>
      <c r="L884" s="32">
        <f t="shared" si="7"/>
        <v>860.625</v>
      </c>
      <c r="M884" s="33">
        <v>0.45</v>
      </c>
      <c r="O884" s="38"/>
      <c r="P884" s="39"/>
      <c r="Q884" s="34"/>
      <c r="R884" s="35"/>
    </row>
    <row r="885" spans="1:18" ht="15.75" customHeight="1" x14ac:dyDescent="0.3">
      <c r="A885" s="23"/>
      <c r="B885" s="28" t="s">
        <v>38</v>
      </c>
      <c r="C885" s="28">
        <v>1189833</v>
      </c>
      <c r="D885" s="29">
        <v>44271</v>
      </c>
      <c r="E885" s="28" t="s">
        <v>40</v>
      </c>
      <c r="F885" s="28" t="s">
        <v>58</v>
      </c>
      <c r="G885" s="28" t="s">
        <v>59</v>
      </c>
      <c r="H885" s="28" t="s">
        <v>27</v>
      </c>
      <c r="I885" s="30">
        <v>0.45</v>
      </c>
      <c r="J885" s="31">
        <v>3250</v>
      </c>
      <c r="K885" s="32">
        <f t="shared" si="6"/>
        <v>1462.5</v>
      </c>
      <c r="L885" s="32">
        <f t="shared" si="7"/>
        <v>585</v>
      </c>
      <c r="M885" s="33">
        <v>0.39999999999999997</v>
      </c>
      <c r="O885" s="38"/>
      <c r="P885" s="39"/>
      <c r="Q885" s="34"/>
      <c r="R885" s="35"/>
    </row>
    <row r="886" spans="1:18" ht="15.75" customHeight="1" x14ac:dyDescent="0.3">
      <c r="A886" s="23"/>
      <c r="B886" s="28" t="s">
        <v>38</v>
      </c>
      <c r="C886" s="28">
        <v>1189833</v>
      </c>
      <c r="D886" s="29">
        <v>44271</v>
      </c>
      <c r="E886" s="28" t="s">
        <v>40</v>
      </c>
      <c r="F886" s="28" t="s">
        <v>58</v>
      </c>
      <c r="G886" s="28" t="s">
        <v>59</v>
      </c>
      <c r="H886" s="28" t="s">
        <v>28</v>
      </c>
      <c r="I886" s="30">
        <v>0.5</v>
      </c>
      <c r="J886" s="31">
        <v>2000</v>
      </c>
      <c r="K886" s="32">
        <f t="shared" si="6"/>
        <v>1000</v>
      </c>
      <c r="L886" s="32">
        <f t="shared" si="7"/>
        <v>600.00000000000011</v>
      </c>
      <c r="M886" s="33">
        <v>0.60000000000000009</v>
      </c>
      <c r="O886" s="38"/>
      <c r="P886" s="39"/>
      <c r="Q886" s="34"/>
      <c r="R886" s="35"/>
    </row>
    <row r="887" spans="1:18" ht="15.75" customHeight="1" x14ac:dyDescent="0.3">
      <c r="A887" s="23"/>
      <c r="B887" s="28" t="s">
        <v>38</v>
      </c>
      <c r="C887" s="28">
        <v>1189833</v>
      </c>
      <c r="D887" s="29">
        <v>44271</v>
      </c>
      <c r="E887" s="28" t="s">
        <v>40</v>
      </c>
      <c r="F887" s="28" t="s">
        <v>58</v>
      </c>
      <c r="G887" s="28" t="s">
        <v>59</v>
      </c>
      <c r="H887" s="28" t="s">
        <v>29</v>
      </c>
      <c r="I887" s="30">
        <v>0.45</v>
      </c>
      <c r="J887" s="31">
        <v>4000</v>
      </c>
      <c r="K887" s="32">
        <f t="shared" si="6"/>
        <v>1800</v>
      </c>
      <c r="L887" s="32">
        <f t="shared" si="7"/>
        <v>450</v>
      </c>
      <c r="M887" s="33">
        <v>0.25</v>
      </c>
      <c r="O887" s="38"/>
      <c r="P887" s="39"/>
      <c r="Q887" s="34"/>
      <c r="R887" s="35"/>
    </row>
    <row r="888" spans="1:18" ht="15.75" customHeight="1" x14ac:dyDescent="0.3">
      <c r="A888" s="23"/>
      <c r="B888" s="28" t="s">
        <v>38</v>
      </c>
      <c r="C888" s="28">
        <v>1189833</v>
      </c>
      <c r="D888" s="29">
        <v>44303</v>
      </c>
      <c r="E888" s="28" t="s">
        <v>40</v>
      </c>
      <c r="F888" s="28" t="s">
        <v>58</v>
      </c>
      <c r="G888" s="28" t="s">
        <v>59</v>
      </c>
      <c r="H888" s="28" t="s">
        <v>24</v>
      </c>
      <c r="I888" s="30">
        <v>0.45</v>
      </c>
      <c r="J888" s="31">
        <v>5750</v>
      </c>
      <c r="K888" s="32">
        <f t="shared" si="6"/>
        <v>2587.5</v>
      </c>
      <c r="L888" s="32">
        <f t="shared" si="7"/>
        <v>1164.375</v>
      </c>
      <c r="M888" s="33">
        <v>0.45</v>
      </c>
      <c r="O888" s="38"/>
      <c r="P888" s="39"/>
      <c r="Q888" s="34"/>
      <c r="R888" s="35"/>
    </row>
    <row r="889" spans="1:18" ht="15.75" customHeight="1" x14ac:dyDescent="0.3">
      <c r="A889" s="23"/>
      <c r="B889" s="28" t="s">
        <v>38</v>
      </c>
      <c r="C889" s="28">
        <v>1189833</v>
      </c>
      <c r="D889" s="29">
        <v>44303</v>
      </c>
      <c r="E889" s="28" t="s">
        <v>40</v>
      </c>
      <c r="F889" s="28" t="s">
        <v>58</v>
      </c>
      <c r="G889" s="28" t="s">
        <v>59</v>
      </c>
      <c r="H889" s="28" t="s">
        <v>25</v>
      </c>
      <c r="I889" s="30">
        <v>0.45</v>
      </c>
      <c r="J889" s="31">
        <v>3750</v>
      </c>
      <c r="K889" s="32">
        <f t="shared" si="6"/>
        <v>1687.5</v>
      </c>
      <c r="L889" s="32">
        <f t="shared" si="7"/>
        <v>506.25</v>
      </c>
      <c r="M889" s="33">
        <v>0.3</v>
      </c>
      <c r="O889" s="38"/>
      <c r="P889" s="39"/>
      <c r="Q889" s="34"/>
      <c r="R889" s="35"/>
    </row>
    <row r="890" spans="1:18" ht="15.75" customHeight="1" x14ac:dyDescent="0.3">
      <c r="A890" s="23"/>
      <c r="B890" s="28" t="s">
        <v>38</v>
      </c>
      <c r="C890" s="28">
        <v>1189833</v>
      </c>
      <c r="D890" s="29">
        <v>44303</v>
      </c>
      <c r="E890" s="28" t="s">
        <v>40</v>
      </c>
      <c r="F890" s="28" t="s">
        <v>58</v>
      </c>
      <c r="G890" s="28" t="s">
        <v>59</v>
      </c>
      <c r="H890" s="28" t="s">
        <v>26</v>
      </c>
      <c r="I890" s="30">
        <v>0.45</v>
      </c>
      <c r="J890" s="31">
        <v>4000</v>
      </c>
      <c r="K890" s="32">
        <f t="shared" si="6"/>
        <v>1800</v>
      </c>
      <c r="L890" s="32">
        <f t="shared" si="7"/>
        <v>810</v>
      </c>
      <c r="M890" s="33">
        <v>0.45</v>
      </c>
      <c r="O890" s="38"/>
      <c r="P890" s="39"/>
      <c r="Q890" s="34"/>
      <c r="R890" s="35"/>
    </row>
    <row r="891" spans="1:18" ht="15.75" customHeight="1" x14ac:dyDescent="0.3">
      <c r="A891" s="23"/>
      <c r="B891" s="28" t="s">
        <v>38</v>
      </c>
      <c r="C891" s="28">
        <v>1189833</v>
      </c>
      <c r="D891" s="29">
        <v>44303</v>
      </c>
      <c r="E891" s="28" t="s">
        <v>40</v>
      </c>
      <c r="F891" s="28" t="s">
        <v>58</v>
      </c>
      <c r="G891" s="28" t="s">
        <v>59</v>
      </c>
      <c r="H891" s="28" t="s">
        <v>27</v>
      </c>
      <c r="I891" s="30">
        <v>0.4</v>
      </c>
      <c r="J891" s="31">
        <v>3000</v>
      </c>
      <c r="K891" s="32">
        <f t="shared" si="6"/>
        <v>1200</v>
      </c>
      <c r="L891" s="32">
        <f t="shared" si="7"/>
        <v>479.99999999999994</v>
      </c>
      <c r="M891" s="33">
        <v>0.39999999999999997</v>
      </c>
      <c r="O891" s="38"/>
      <c r="P891" s="39"/>
      <c r="Q891" s="34"/>
      <c r="R891" s="35"/>
    </row>
    <row r="892" spans="1:18" ht="15.75" customHeight="1" x14ac:dyDescent="0.3">
      <c r="A892" s="23"/>
      <c r="B892" s="28" t="s">
        <v>38</v>
      </c>
      <c r="C892" s="28">
        <v>1189833</v>
      </c>
      <c r="D892" s="29">
        <v>44303</v>
      </c>
      <c r="E892" s="28" t="s">
        <v>40</v>
      </c>
      <c r="F892" s="28" t="s">
        <v>58</v>
      </c>
      <c r="G892" s="28" t="s">
        <v>59</v>
      </c>
      <c r="H892" s="28" t="s">
        <v>28</v>
      </c>
      <c r="I892" s="30">
        <v>0.45</v>
      </c>
      <c r="J892" s="31">
        <v>2000</v>
      </c>
      <c r="K892" s="32">
        <f t="shared" si="6"/>
        <v>900</v>
      </c>
      <c r="L892" s="32">
        <f t="shared" si="7"/>
        <v>540.00000000000011</v>
      </c>
      <c r="M892" s="33">
        <v>0.60000000000000009</v>
      </c>
      <c r="O892" s="38"/>
      <c r="P892" s="39"/>
      <c r="Q892" s="34"/>
      <c r="R892" s="35"/>
    </row>
    <row r="893" spans="1:18" ht="15.75" customHeight="1" x14ac:dyDescent="0.3">
      <c r="A893" s="23"/>
      <c r="B893" s="28" t="s">
        <v>38</v>
      </c>
      <c r="C893" s="28">
        <v>1189833</v>
      </c>
      <c r="D893" s="29">
        <v>44303</v>
      </c>
      <c r="E893" s="28" t="s">
        <v>40</v>
      </c>
      <c r="F893" s="28" t="s">
        <v>58</v>
      </c>
      <c r="G893" s="28" t="s">
        <v>59</v>
      </c>
      <c r="H893" s="28" t="s">
        <v>29</v>
      </c>
      <c r="I893" s="30">
        <v>0.6</v>
      </c>
      <c r="J893" s="31">
        <v>3750</v>
      </c>
      <c r="K893" s="32">
        <f t="shared" si="6"/>
        <v>2250</v>
      </c>
      <c r="L893" s="32">
        <f t="shared" si="7"/>
        <v>562.5</v>
      </c>
      <c r="M893" s="33">
        <v>0.25</v>
      </c>
      <c r="O893" s="38"/>
      <c r="P893" s="39"/>
      <c r="Q893" s="34"/>
      <c r="R893" s="35"/>
    </row>
    <row r="894" spans="1:18" ht="15.75" customHeight="1" x14ac:dyDescent="0.3">
      <c r="A894" s="23"/>
      <c r="B894" s="28" t="s">
        <v>38</v>
      </c>
      <c r="C894" s="28">
        <v>1189833</v>
      </c>
      <c r="D894" s="29">
        <v>44334</v>
      </c>
      <c r="E894" s="28" t="s">
        <v>40</v>
      </c>
      <c r="F894" s="28" t="s">
        <v>58</v>
      </c>
      <c r="G894" s="28" t="s">
        <v>59</v>
      </c>
      <c r="H894" s="28" t="s">
        <v>24</v>
      </c>
      <c r="I894" s="30">
        <v>0.4</v>
      </c>
      <c r="J894" s="31">
        <v>5750</v>
      </c>
      <c r="K894" s="32">
        <f t="shared" si="6"/>
        <v>2300</v>
      </c>
      <c r="L894" s="32">
        <f t="shared" si="7"/>
        <v>1035</v>
      </c>
      <c r="M894" s="33">
        <v>0.45</v>
      </c>
      <c r="O894" s="38"/>
      <c r="P894" s="39"/>
      <c r="Q894" s="34"/>
      <c r="R894" s="35"/>
    </row>
    <row r="895" spans="1:18" ht="15.75" customHeight="1" x14ac:dyDescent="0.3">
      <c r="A895" s="23"/>
      <c r="B895" s="28" t="s">
        <v>38</v>
      </c>
      <c r="C895" s="28">
        <v>1189833</v>
      </c>
      <c r="D895" s="29">
        <v>44334</v>
      </c>
      <c r="E895" s="28" t="s">
        <v>40</v>
      </c>
      <c r="F895" s="28" t="s">
        <v>58</v>
      </c>
      <c r="G895" s="28" t="s">
        <v>59</v>
      </c>
      <c r="H895" s="28" t="s">
        <v>25</v>
      </c>
      <c r="I895" s="30">
        <v>0.45</v>
      </c>
      <c r="J895" s="31">
        <v>4250</v>
      </c>
      <c r="K895" s="32">
        <f t="shared" si="6"/>
        <v>1912.5</v>
      </c>
      <c r="L895" s="32">
        <f t="shared" si="7"/>
        <v>573.75</v>
      </c>
      <c r="M895" s="33">
        <v>0.3</v>
      </c>
      <c r="O895" s="38"/>
      <c r="P895" s="39"/>
      <c r="Q895" s="34"/>
      <c r="R895" s="35"/>
    </row>
    <row r="896" spans="1:18" ht="15.75" customHeight="1" x14ac:dyDescent="0.3">
      <c r="A896" s="23"/>
      <c r="B896" s="28" t="s">
        <v>38</v>
      </c>
      <c r="C896" s="28">
        <v>1189833</v>
      </c>
      <c r="D896" s="29">
        <v>44334</v>
      </c>
      <c r="E896" s="28" t="s">
        <v>40</v>
      </c>
      <c r="F896" s="28" t="s">
        <v>58</v>
      </c>
      <c r="G896" s="28" t="s">
        <v>59</v>
      </c>
      <c r="H896" s="28" t="s">
        <v>26</v>
      </c>
      <c r="I896" s="30">
        <v>0.45</v>
      </c>
      <c r="J896" s="31">
        <v>4250</v>
      </c>
      <c r="K896" s="32">
        <f t="shared" si="6"/>
        <v>1912.5</v>
      </c>
      <c r="L896" s="32">
        <f t="shared" si="7"/>
        <v>860.625</v>
      </c>
      <c r="M896" s="33">
        <v>0.45</v>
      </c>
      <c r="O896" s="38"/>
      <c r="P896" s="39"/>
      <c r="Q896" s="34"/>
      <c r="R896" s="35"/>
    </row>
    <row r="897" spans="1:18" ht="15.75" customHeight="1" x14ac:dyDescent="0.3">
      <c r="A897" s="23"/>
      <c r="B897" s="28" t="s">
        <v>38</v>
      </c>
      <c r="C897" s="28">
        <v>1189833</v>
      </c>
      <c r="D897" s="29">
        <v>44334</v>
      </c>
      <c r="E897" s="28" t="s">
        <v>40</v>
      </c>
      <c r="F897" s="28" t="s">
        <v>58</v>
      </c>
      <c r="G897" s="28" t="s">
        <v>59</v>
      </c>
      <c r="H897" s="28" t="s">
        <v>27</v>
      </c>
      <c r="I897" s="30">
        <v>0.4</v>
      </c>
      <c r="J897" s="31">
        <v>3250</v>
      </c>
      <c r="K897" s="32">
        <f t="shared" si="6"/>
        <v>1300</v>
      </c>
      <c r="L897" s="32">
        <f t="shared" si="7"/>
        <v>520</v>
      </c>
      <c r="M897" s="33">
        <v>0.39999999999999997</v>
      </c>
      <c r="O897" s="38"/>
      <c r="P897" s="39"/>
      <c r="Q897" s="34"/>
      <c r="R897" s="35"/>
    </row>
    <row r="898" spans="1:18" ht="15.75" customHeight="1" x14ac:dyDescent="0.3">
      <c r="A898" s="23"/>
      <c r="B898" s="28" t="s">
        <v>38</v>
      </c>
      <c r="C898" s="28">
        <v>1189833</v>
      </c>
      <c r="D898" s="29">
        <v>44334</v>
      </c>
      <c r="E898" s="28" t="s">
        <v>40</v>
      </c>
      <c r="F898" s="28" t="s">
        <v>58</v>
      </c>
      <c r="G898" s="28" t="s">
        <v>59</v>
      </c>
      <c r="H898" s="28" t="s">
        <v>28</v>
      </c>
      <c r="I898" s="30">
        <v>0.45</v>
      </c>
      <c r="J898" s="31">
        <v>2250</v>
      </c>
      <c r="K898" s="32">
        <f t="shared" si="6"/>
        <v>1012.5</v>
      </c>
      <c r="L898" s="32">
        <f t="shared" si="7"/>
        <v>607.50000000000011</v>
      </c>
      <c r="M898" s="33">
        <v>0.60000000000000009</v>
      </c>
      <c r="O898" s="38"/>
      <c r="P898" s="39"/>
      <c r="Q898" s="34"/>
      <c r="R898" s="35"/>
    </row>
    <row r="899" spans="1:18" ht="15.75" customHeight="1" x14ac:dyDescent="0.3">
      <c r="A899" s="23"/>
      <c r="B899" s="28" t="s">
        <v>38</v>
      </c>
      <c r="C899" s="28">
        <v>1189833</v>
      </c>
      <c r="D899" s="29">
        <v>44334</v>
      </c>
      <c r="E899" s="28" t="s">
        <v>40</v>
      </c>
      <c r="F899" s="28" t="s">
        <v>58</v>
      </c>
      <c r="G899" s="28" t="s">
        <v>59</v>
      </c>
      <c r="H899" s="28" t="s">
        <v>29</v>
      </c>
      <c r="I899" s="30">
        <v>0.6</v>
      </c>
      <c r="J899" s="31">
        <v>4000</v>
      </c>
      <c r="K899" s="32">
        <f t="shared" si="6"/>
        <v>2400</v>
      </c>
      <c r="L899" s="32">
        <f t="shared" si="7"/>
        <v>600</v>
      </c>
      <c r="M899" s="33">
        <v>0.25</v>
      </c>
      <c r="O899" s="38"/>
      <c r="P899" s="39"/>
      <c r="Q899" s="34"/>
      <c r="R899" s="35"/>
    </row>
    <row r="900" spans="1:18" ht="15.75" customHeight="1" x14ac:dyDescent="0.3">
      <c r="A900" s="23"/>
      <c r="B900" s="28" t="s">
        <v>38</v>
      </c>
      <c r="C900" s="28">
        <v>1189833</v>
      </c>
      <c r="D900" s="29">
        <v>44364</v>
      </c>
      <c r="E900" s="28" t="s">
        <v>40</v>
      </c>
      <c r="F900" s="28" t="s">
        <v>58</v>
      </c>
      <c r="G900" s="28" t="s">
        <v>59</v>
      </c>
      <c r="H900" s="28" t="s">
        <v>24</v>
      </c>
      <c r="I900" s="30">
        <v>0.4</v>
      </c>
      <c r="J900" s="31">
        <v>6750</v>
      </c>
      <c r="K900" s="32">
        <f t="shared" si="6"/>
        <v>2700</v>
      </c>
      <c r="L900" s="32">
        <f t="shared" si="7"/>
        <v>1215</v>
      </c>
      <c r="M900" s="33">
        <v>0.45</v>
      </c>
      <c r="O900" s="38"/>
      <c r="P900" s="39"/>
      <c r="Q900" s="34"/>
      <c r="R900" s="35"/>
    </row>
    <row r="901" spans="1:18" ht="15.75" customHeight="1" x14ac:dyDescent="0.3">
      <c r="A901" s="23"/>
      <c r="B901" s="28" t="s">
        <v>38</v>
      </c>
      <c r="C901" s="28">
        <v>1189833</v>
      </c>
      <c r="D901" s="29">
        <v>44364</v>
      </c>
      <c r="E901" s="28" t="s">
        <v>40</v>
      </c>
      <c r="F901" s="28" t="s">
        <v>58</v>
      </c>
      <c r="G901" s="28" t="s">
        <v>59</v>
      </c>
      <c r="H901" s="28" t="s">
        <v>25</v>
      </c>
      <c r="I901" s="30">
        <v>0.45</v>
      </c>
      <c r="J901" s="31">
        <v>5250</v>
      </c>
      <c r="K901" s="32">
        <f t="shared" si="6"/>
        <v>2362.5</v>
      </c>
      <c r="L901" s="32">
        <f t="shared" si="7"/>
        <v>708.75</v>
      </c>
      <c r="M901" s="33">
        <v>0.3</v>
      </c>
      <c r="O901" s="38"/>
      <c r="P901" s="39"/>
      <c r="Q901" s="34"/>
      <c r="R901" s="35"/>
    </row>
    <row r="902" spans="1:18" ht="15.75" customHeight="1" x14ac:dyDescent="0.3">
      <c r="A902" s="23"/>
      <c r="B902" s="28" t="s">
        <v>38</v>
      </c>
      <c r="C902" s="28">
        <v>1189833</v>
      </c>
      <c r="D902" s="29">
        <v>44364</v>
      </c>
      <c r="E902" s="28" t="s">
        <v>40</v>
      </c>
      <c r="F902" s="28" t="s">
        <v>58</v>
      </c>
      <c r="G902" s="28" t="s">
        <v>59</v>
      </c>
      <c r="H902" s="28" t="s">
        <v>26</v>
      </c>
      <c r="I902" s="30">
        <v>0.45</v>
      </c>
      <c r="J902" s="31">
        <v>5500</v>
      </c>
      <c r="K902" s="32">
        <f t="shared" si="6"/>
        <v>2475</v>
      </c>
      <c r="L902" s="32">
        <f t="shared" si="7"/>
        <v>1113.75</v>
      </c>
      <c r="M902" s="33">
        <v>0.45</v>
      </c>
      <c r="O902" s="38"/>
      <c r="P902" s="39"/>
      <c r="Q902" s="34"/>
      <c r="R902" s="35"/>
    </row>
    <row r="903" spans="1:18" ht="15.75" customHeight="1" x14ac:dyDescent="0.3">
      <c r="A903" s="23"/>
      <c r="B903" s="28" t="s">
        <v>38</v>
      </c>
      <c r="C903" s="28">
        <v>1189833</v>
      </c>
      <c r="D903" s="29">
        <v>44364</v>
      </c>
      <c r="E903" s="28" t="s">
        <v>40</v>
      </c>
      <c r="F903" s="28" t="s">
        <v>58</v>
      </c>
      <c r="G903" s="28" t="s">
        <v>59</v>
      </c>
      <c r="H903" s="28" t="s">
        <v>27</v>
      </c>
      <c r="I903" s="30">
        <v>0.4</v>
      </c>
      <c r="J903" s="31">
        <v>4250</v>
      </c>
      <c r="K903" s="32">
        <f t="shared" si="6"/>
        <v>1700</v>
      </c>
      <c r="L903" s="32">
        <f t="shared" si="7"/>
        <v>680</v>
      </c>
      <c r="M903" s="33">
        <v>0.39999999999999997</v>
      </c>
      <c r="O903" s="38"/>
      <c r="P903" s="39"/>
      <c r="Q903" s="34"/>
      <c r="R903" s="35"/>
    </row>
    <row r="904" spans="1:18" ht="15.75" customHeight="1" x14ac:dyDescent="0.3">
      <c r="A904" s="23"/>
      <c r="B904" s="28" t="s">
        <v>38</v>
      </c>
      <c r="C904" s="28">
        <v>1189833</v>
      </c>
      <c r="D904" s="29">
        <v>44364</v>
      </c>
      <c r="E904" s="28" t="s">
        <v>40</v>
      </c>
      <c r="F904" s="28" t="s">
        <v>58</v>
      </c>
      <c r="G904" s="28" t="s">
        <v>59</v>
      </c>
      <c r="H904" s="28" t="s">
        <v>28</v>
      </c>
      <c r="I904" s="30">
        <v>0.45</v>
      </c>
      <c r="J904" s="31">
        <v>3000</v>
      </c>
      <c r="K904" s="32">
        <f t="shared" si="6"/>
        <v>1350</v>
      </c>
      <c r="L904" s="32">
        <f t="shared" si="7"/>
        <v>810.00000000000011</v>
      </c>
      <c r="M904" s="33">
        <v>0.60000000000000009</v>
      </c>
      <c r="O904" s="38"/>
      <c r="P904" s="39"/>
      <c r="Q904" s="34"/>
      <c r="R904" s="35"/>
    </row>
    <row r="905" spans="1:18" ht="15.75" customHeight="1" x14ac:dyDescent="0.3">
      <c r="A905" s="23"/>
      <c r="B905" s="28" t="s">
        <v>38</v>
      </c>
      <c r="C905" s="28">
        <v>1189833</v>
      </c>
      <c r="D905" s="29">
        <v>44364</v>
      </c>
      <c r="E905" s="28" t="s">
        <v>40</v>
      </c>
      <c r="F905" s="28" t="s">
        <v>58</v>
      </c>
      <c r="G905" s="28" t="s">
        <v>59</v>
      </c>
      <c r="H905" s="28" t="s">
        <v>29</v>
      </c>
      <c r="I905" s="30">
        <v>0.6</v>
      </c>
      <c r="J905" s="31">
        <v>6000</v>
      </c>
      <c r="K905" s="32">
        <f t="shared" si="6"/>
        <v>3600</v>
      </c>
      <c r="L905" s="32">
        <f t="shared" si="7"/>
        <v>900</v>
      </c>
      <c r="M905" s="33">
        <v>0.25</v>
      </c>
      <c r="O905" s="38"/>
      <c r="P905" s="39"/>
      <c r="Q905" s="34"/>
      <c r="R905" s="35"/>
    </row>
    <row r="906" spans="1:18" ht="15.75" customHeight="1" x14ac:dyDescent="0.3">
      <c r="A906" s="23"/>
      <c r="B906" s="28" t="s">
        <v>38</v>
      </c>
      <c r="C906" s="28">
        <v>1189833</v>
      </c>
      <c r="D906" s="29">
        <v>44393</v>
      </c>
      <c r="E906" s="28" t="s">
        <v>40</v>
      </c>
      <c r="F906" s="28" t="s">
        <v>58</v>
      </c>
      <c r="G906" s="28" t="s">
        <v>59</v>
      </c>
      <c r="H906" s="28" t="s">
        <v>24</v>
      </c>
      <c r="I906" s="30">
        <v>0.4</v>
      </c>
      <c r="J906" s="31">
        <v>7500</v>
      </c>
      <c r="K906" s="32">
        <f t="shared" si="6"/>
        <v>3000</v>
      </c>
      <c r="L906" s="32">
        <f t="shared" si="7"/>
        <v>1350</v>
      </c>
      <c r="M906" s="33">
        <v>0.45</v>
      </c>
      <c r="O906" s="38"/>
      <c r="P906" s="39"/>
      <c r="Q906" s="34"/>
      <c r="R906" s="35"/>
    </row>
    <row r="907" spans="1:18" ht="15.75" customHeight="1" x14ac:dyDescent="0.3">
      <c r="A907" s="23"/>
      <c r="B907" s="28" t="s">
        <v>38</v>
      </c>
      <c r="C907" s="28">
        <v>1189833</v>
      </c>
      <c r="D907" s="29">
        <v>44393</v>
      </c>
      <c r="E907" s="28" t="s">
        <v>40</v>
      </c>
      <c r="F907" s="28" t="s">
        <v>58</v>
      </c>
      <c r="G907" s="28" t="s">
        <v>59</v>
      </c>
      <c r="H907" s="28" t="s">
        <v>25</v>
      </c>
      <c r="I907" s="30">
        <v>0.45</v>
      </c>
      <c r="J907" s="31">
        <v>6000</v>
      </c>
      <c r="K907" s="32">
        <f t="shared" si="6"/>
        <v>2700</v>
      </c>
      <c r="L907" s="32">
        <f t="shared" si="7"/>
        <v>810</v>
      </c>
      <c r="M907" s="33">
        <v>0.3</v>
      </c>
      <c r="O907" s="38"/>
      <c r="P907" s="39"/>
      <c r="Q907" s="34"/>
      <c r="R907" s="35"/>
    </row>
    <row r="908" spans="1:18" ht="15.75" customHeight="1" x14ac:dyDescent="0.3">
      <c r="A908" s="23"/>
      <c r="B908" s="28" t="s">
        <v>38</v>
      </c>
      <c r="C908" s="28">
        <v>1189833</v>
      </c>
      <c r="D908" s="29">
        <v>44393</v>
      </c>
      <c r="E908" s="28" t="s">
        <v>40</v>
      </c>
      <c r="F908" s="28" t="s">
        <v>58</v>
      </c>
      <c r="G908" s="28" t="s">
        <v>59</v>
      </c>
      <c r="H908" s="28" t="s">
        <v>26</v>
      </c>
      <c r="I908" s="30">
        <v>0.45</v>
      </c>
      <c r="J908" s="31">
        <v>5500</v>
      </c>
      <c r="K908" s="32">
        <f t="shared" si="6"/>
        <v>2475</v>
      </c>
      <c r="L908" s="32">
        <f t="shared" si="7"/>
        <v>1113.75</v>
      </c>
      <c r="M908" s="33">
        <v>0.45</v>
      </c>
      <c r="O908" s="38"/>
      <c r="P908" s="39"/>
      <c r="Q908" s="34"/>
      <c r="R908" s="35"/>
    </row>
    <row r="909" spans="1:18" ht="15.75" customHeight="1" x14ac:dyDescent="0.3">
      <c r="A909" s="23"/>
      <c r="B909" s="28" t="s">
        <v>38</v>
      </c>
      <c r="C909" s="28">
        <v>1189833</v>
      </c>
      <c r="D909" s="29">
        <v>44393</v>
      </c>
      <c r="E909" s="28" t="s">
        <v>40</v>
      </c>
      <c r="F909" s="28" t="s">
        <v>58</v>
      </c>
      <c r="G909" s="28" t="s">
        <v>59</v>
      </c>
      <c r="H909" s="28" t="s">
        <v>27</v>
      </c>
      <c r="I909" s="30">
        <v>0.4</v>
      </c>
      <c r="J909" s="31">
        <v>4500</v>
      </c>
      <c r="K909" s="32">
        <f t="shared" si="6"/>
        <v>1800</v>
      </c>
      <c r="L909" s="32">
        <f t="shared" si="7"/>
        <v>719.99999999999989</v>
      </c>
      <c r="M909" s="33">
        <v>0.39999999999999997</v>
      </c>
      <c r="O909" s="38"/>
      <c r="P909" s="39"/>
      <c r="Q909" s="34"/>
      <c r="R909" s="35"/>
    </row>
    <row r="910" spans="1:18" ht="15.75" customHeight="1" x14ac:dyDescent="0.3">
      <c r="A910" s="23"/>
      <c r="B910" s="28" t="s">
        <v>38</v>
      </c>
      <c r="C910" s="28">
        <v>1189833</v>
      </c>
      <c r="D910" s="29">
        <v>44393</v>
      </c>
      <c r="E910" s="28" t="s">
        <v>40</v>
      </c>
      <c r="F910" s="28" t="s">
        <v>58</v>
      </c>
      <c r="G910" s="28" t="s">
        <v>59</v>
      </c>
      <c r="H910" s="28" t="s">
        <v>28</v>
      </c>
      <c r="I910" s="30">
        <v>0.45</v>
      </c>
      <c r="J910" s="31">
        <v>4750</v>
      </c>
      <c r="K910" s="32">
        <f t="shared" si="6"/>
        <v>2137.5</v>
      </c>
      <c r="L910" s="32">
        <f t="shared" si="7"/>
        <v>1282.5000000000002</v>
      </c>
      <c r="M910" s="33">
        <v>0.60000000000000009</v>
      </c>
      <c r="O910" s="38"/>
      <c r="P910" s="39"/>
      <c r="Q910" s="34"/>
      <c r="R910" s="35"/>
    </row>
    <row r="911" spans="1:18" ht="15.75" customHeight="1" x14ac:dyDescent="0.3">
      <c r="A911" s="23"/>
      <c r="B911" s="28" t="s">
        <v>38</v>
      </c>
      <c r="C911" s="28">
        <v>1189833</v>
      </c>
      <c r="D911" s="29">
        <v>44393</v>
      </c>
      <c r="E911" s="28" t="s">
        <v>40</v>
      </c>
      <c r="F911" s="28" t="s">
        <v>58</v>
      </c>
      <c r="G911" s="28" t="s">
        <v>59</v>
      </c>
      <c r="H911" s="28" t="s">
        <v>29</v>
      </c>
      <c r="I911" s="30">
        <v>0.6</v>
      </c>
      <c r="J911" s="31">
        <v>4750</v>
      </c>
      <c r="K911" s="32">
        <f t="shared" si="6"/>
        <v>2850</v>
      </c>
      <c r="L911" s="32">
        <f t="shared" si="7"/>
        <v>712.5</v>
      </c>
      <c r="M911" s="33">
        <v>0.25</v>
      </c>
      <c r="O911" s="38"/>
      <c r="P911" s="39"/>
      <c r="Q911" s="34"/>
      <c r="R911" s="35"/>
    </row>
    <row r="912" spans="1:18" ht="15.75" customHeight="1" x14ac:dyDescent="0.3">
      <c r="A912" s="23"/>
      <c r="B912" s="28" t="s">
        <v>38</v>
      </c>
      <c r="C912" s="28">
        <v>1189833</v>
      </c>
      <c r="D912" s="29">
        <v>44425</v>
      </c>
      <c r="E912" s="28" t="s">
        <v>40</v>
      </c>
      <c r="F912" s="28" t="s">
        <v>58</v>
      </c>
      <c r="G912" s="28" t="s">
        <v>59</v>
      </c>
      <c r="H912" s="28" t="s">
        <v>24</v>
      </c>
      <c r="I912" s="30">
        <v>0.45</v>
      </c>
      <c r="J912" s="31">
        <v>6750</v>
      </c>
      <c r="K912" s="32">
        <f t="shared" si="6"/>
        <v>3037.5</v>
      </c>
      <c r="L912" s="32">
        <f t="shared" si="7"/>
        <v>1366.875</v>
      </c>
      <c r="M912" s="33">
        <v>0.45</v>
      </c>
      <c r="O912" s="38"/>
      <c r="P912" s="39"/>
      <c r="Q912" s="34"/>
      <c r="R912" s="35"/>
    </row>
    <row r="913" spans="1:18" ht="15.75" customHeight="1" x14ac:dyDescent="0.3">
      <c r="A913" s="23"/>
      <c r="B913" s="28" t="s">
        <v>38</v>
      </c>
      <c r="C913" s="28">
        <v>1189833</v>
      </c>
      <c r="D913" s="29">
        <v>44425</v>
      </c>
      <c r="E913" s="28" t="s">
        <v>40</v>
      </c>
      <c r="F913" s="28" t="s">
        <v>58</v>
      </c>
      <c r="G913" s="28" t="s">
        <v>59</v>
      </c>
      <c r="H913" s="28" t="s">
        <v>25</v>
      </c>
      <c r="I913" s="30">
        <v>0.55000000000000004</v>
      </c>
      <c r="J913" s="31">
        <v>6250</v>
      </c>
      <c r="K913" s="32">
        <f t="shared" si="6"/>
        <v>3437.5000000000005</v>
      </c>
      <c r="L913" s="32">
        <f t="shared" si="7"/>
        <v>1031.25</v>
      </c>
      <c r="M913" s="33">
        <v>0.3</v>
      </c>
      <c r="O913" s="38"/>
      <c r="P913" s="39"/>
      <c r="Q913" s="34"/>
      <c r="R913" s="35"/>
    </row>
    <row r="914" spans="1:18" ht="15.75" customHeight="1" x14ac:dyDescent="0.3">
      <c r="A914" s="23"/>
      <c r="B914" s="28" t="s">
        <v>38</v>
      </c>
      <c r="C914" s="28">
        <v>1189833</v>
      </c>
      <c r="D914" s="29">
        <v>44425</v>
      </c>
      <c r="E914" s="28" t="s">
        <v>40</v>
      </c>
      <c r="F914" s="28" t="s">
        <v>58</v>
      </c>
      <c r="G914" s="28" t="s">
        <v>59</v>
      </c>
      <c r="H914" s="28" t="s">
        <v>26</v>
      </c>
      <c r="I914" s="30">
        <v>0.5</v>
      </c>
      <c r="J914" s="31">
        <v>5000</v>
      </c>
      <c r="K914" s="32">
        <f t="shared" si="6"/>
        <v>2500</v>
      </c>
      <c r="L914" s="32">
        <f t="shared" si="7"/>
        <v>1125</v>
      </c>
      <c r="M914" s="33">
        <v>0.45</v>
      </c>
      <c r="O914" s="38"/>
      <c r="P914" s="39"/>
      <c r="Q914" s="34"/>
      <c r="R914" s="35"/>
    </row>
    <row r="915" spans="1:18" ht="15.75" customHeight="1" x14ac:dyDescent="0.3">
      <c r="A915" s="23"/>
      <c r="B915" s="28" t="s">
        <v>38</v>
      </c>
      <c r="C915" s="28">
        <v>1189833</v>
      </c>
      <c r="D915" s="29">
        <v>44425</v>
      </c>
      <c r="E915" s="28" t="s">
        <v>40</v>
      </c>
      <c r="F915" s="28" t="s">
        <v>58</v>
      </c>
      <c r="G915" s="28" t="s">
        <v>59</v>
      </c>
      <c r="H915" s="28" t="s">
        <v>27</v>
      </c>
      <c r="I915" s="30">
        <v>0.45</v>
      </c>
      <c r="J915" s="31">
        <v>4250</v>
      </c>
      <c r="K915" s="32">
        <f t="shared" si="6"/>
        <v>1912.5</v>
      </c>
      <c r="L915" s="32">
        <f t="shared" si="7"/>
        <v>764.99999999999989</v>
      </c>
      <c r="M915" s="33">
        <v>0.39999999999999997</v>
      </c>
      <c r="O915" s="38"/>
      <c r="P915" s="39"/>
      <c r="Q915" s="34"/>
      <c r="R915" s="35"/>
    </row>
    <row r="916" spans="1:18" ht="15.75" customHeight="1" x14ac:dyDescent="0.3">
      <c r="A916" s="23"/>
      <c r="B916" s="28" t="s">
        <v>38</v>
      </c>
      <c r="C916" s="28">
        <v>1189833</v>
      </c>
      <c r="D916" s="29">
        <v>44425</v>
      </c>
      <c r="E916" s="28" t="s">
        <v>40</v>
      </c>
      <c r="F916" s="28" t="s">
        <v>58</v>
      </c>
      <c r="G916" s="28" t="s">
        <v>59</v>
      </c>
      <c r="H916" s="28" t="s">
        <v>28</v>
      </c>
      <c r="I916" s="30">
        <v>0.54999999999999993</v>
      </c>
      <c r="J916" s="31">
        <v>4250</v>
      </c>
      <c r="K916" s="32">
        <f t="shared" si="6"/>
        <v>2337.4999999999995</v>
      </c>
      <c r="L916" s="32">
        <f t="shared" si="7"/>
        <v>1402.5</v>
      </c>
      <c r="M916" s="33">
        <v>0.60000000000000009</v>
      </c>
      <c r="O916" s="38"/>
      <c r="P916" s="39"/>
      <c r="Q916" s="34"/>
      <c r="R916" s="35"/>
    </row>
    <row r="917" spans="1:18" ht="15.75" customHeight="1" x14ac:dyDescent="0.3">
      <c r="A917" s="23"/>
      <c r="B917" s="28" t="s">
        <v>38</v>
      </c>
      <c r="C917" s="28">
        <v>1189833</v>
      </c>
      <c r="D917" s="29">
        <v>44425</v>
      </c>
      <c r="E917" s="28" t="s">
        <v>40</v>
      </c>
      <c r="F917" s="28" t="s">
        <v>58</v>
      </c>
      <c r="G917" s="28" t="s">
        <v>59</v>
      </c>
      <c r="H917" s="28" t="s">
        <v>29</v>
      </c>
      <c r="I917" s="30">
        <v>0.6</v>
      </c>
      <c r="J917" s="31">
        <v>4000</v>
      </c>
      <c r="K917" s="32">
        <f t="shared" si="6"/>
        <v>2400</v>
      </c>
      <c r="L917" s="32">
        <f t="shared" si="7"/>
        <v>600</v>
      </c>
      <c r="M917" s="33">
        <v>0.25</v>
      </c>
      <c r="O917" s="38"/>
      <c r="P917" s="39"/>
      <c r="Q917" s="34"/>
      <c r="R917" s="35"/>
    </row>
    <row r="918" spans="1:18" ht="15.75" customHeight="1" x14ac:dyDescent="0.3">
      <c r="A918" s="23"/>
      <c r="B918" s="28" t="s">
        <v>38</v>
      </c>
      <c r="C918" s="28">
        <v>1189833</v>
      </c>
      <c r="D918" s="29">
        <v>44457</v>
      </c>
      <c r="E918" s="28" t="s">
        <v>40</v>
      </c>
      <c r="F918" s="28" t="s">
        <v>58</v>
      </c>
      <c r="G918" s="28" t="s">
        <v>59</v>
      </c>
      <c r="H918" s="28" t="s">
        <v>24</v>
      </c>
      <c r="I918" s="30">
        <v>0.45</v>
      </c>
      <c r="J918" s="31">
        <v>6000</v>
      </c>
      <c r="K918" s="32">
        <f t="shared" si="6"/>
        <v>2700</v>
      </c>
      <c r="L918" s="32">
        <f t="shared" si="7"/>
        <v>1215</v>
      </c>
      <c r="M918" s="33">
        <v>0.45</v>
      </c>
      <c r="O918" s="38"/>
      <c r="P918" s="39"/>
      <c r="Q918" s="34"/>
      <c r="R918" s="35"/>
    </row>
    <row r="919" spans="1:18" ht="15.75" customHeight="1" x14ac:dyDescent="0.3">
      <c r="A919" s="23"/>
      <c r="B919" s="28" t="s">
        <v>38</v>
      </c>
      <c r="C919" s="28">
        <v>1189833</v>
      </c>
      <c r="D919" s="29">
        <v>44457</v>
      </c>
      <c r="E919" s="28" t="s">
        <v>40</v>
      </c>
      <c r="F919" s="28" t="s">
        <v>58</v>
      </c>
      <c r="G919" s="28" t="s">
        <v>59</v>
      </c>
      <c r="H919" s="28" t="s">
        <v>25</v>
      </c>
      <c r="I919" s="30">
        <v>0.5</v>
      </c>
      <c r="J919" s="31">
        <v>6000</v>
      </c>
      <c r="K919" s="32">
        <f t="shared" si="6"/>
        <v>3000</v>
      </c>
      <c r="L919" s="32">
        <f t="shared" si="7"/>
        <v>900</v>
      </c>
      <c r="M919" s="33">
        <v>0.3</v>
      </c>
      <c r="O919" s="38"/>
      <c r="P919" s="39"/>
      <c r="Q919" s="34"/>
      <c r="R919" s="35"/>
    </row>
    <row r="920" spans="1:18" ht="15.75" customHeight="1" x14ac:dyDescent="0.3">
      <c r="A920" s="23"/>
      <c r="B920" s="28" t="s">
        <v>38</v>
      </c>
      <c r="C920" s="28">
        <v>1189833</v>
      </c>
      <c r="D920" s="29">
        <v>44457</v>
      </c>
      <c r="E920" s="28" t="s">
        <v>40</v>
      </c>
      <c r="F920" s="28" t="s">
        <v>58</v>
      </c>
      <c r="G920" s="28" t="s">
        <v>59</v>
      </c>
      <c r="H920" s="28" t="s">
        <v>26</v>
      </c>
      <c r="I920" s="30">
        <v>0.45</v>
      </c>
      <c r="J920" s="31">
        <v>4500</v>
      </c>
      <c r="K920" s="32">
        <f t="shared" si="6"/>
        <v>2025</v>
      </c>
      <c r="L920" s="32">
        <f t="shared" si="7"/>
        <v>911.25</v>
      </c>
      <c r="M920" s="33">
        <v>0.45</v>
      </c>
      <c r="O920" s="38"/>
      <c r="P920" s="39"/>
      <c r="Q920" s="34"/>
      <c r="R920" s="35"/>
    </row>
    <row r="921" spans="1:18" ht="15.75" customHeight="1" x14ac:dyDescent="0.3">
      <c r="A921" s="23"/>
      <c r="B921" s="28" t="s">
        <v>38</v>
      </c>
      <c r="C921" s="28">
        <v>1189833</v>
      </c>
      <c r="D921" s="29">
        <v>44457</v>
      </c>
      <c r="E921" s="28" t="s">
        <v>40</v>
      </c>
      <c r="F921" s="28" t="s">
        <v>58</v>
      </c>
      <c r="G921" s="28" t="s">
        <v>59</v>
      </c>
      <c r="H921" s="28" t="s">
        <v>27</v>
      </c>
      <c r="I921" s="30">
        <v>0.45</v>
      </c>
      <c r="J921" s="31">
        <v>4000</v>
      </c>
      <c r="K921" s="32">
        <f t="shared" si="6"/>
        <v>1800</v>
      </c>
      <c r="L921" s="32">
        <f t="shared" si="7"/>
        <v>719.99999999999989</v>
      </c>
      <c r="M921" s="33">
        <v>0.39999999999999997</v>
      </c>
      <c r="O921" s="38"/>
      <c r="P921" s="39"/>
      <c r="Q921" s="34"/>
      <c r="R921" s="35"/>
    </row>
    <row r="922" spans="1:18" ht="15.75" customHeight="1" x14ac:dyDescent="0.3">
      <c r="A922" s="23"/>
      <c r="B922" s="28" t="s">
        <v>38</v>
      </c>
      <c r="C922" s="28">
        <v>1189833</v>
      </c>
      <c r="D922" s="29">
        <v>44457</v>
      </c>
      <c r="E922" s="28" t="s">
        <v>40</v>
      </c>
      <c r="F922" s="28" t="s">
        <v>58</v>
      </c>
      <c r="G922" s="28" t="s">
        <v>59</v>
      </c>
      <c r="H922" s="28" t="s">
        <v>28</v>
      </c>
      <c r="I922" s="30">
        <v>0.54999999999999993</v>
      </c>
      <c r="J922" s="31">
        <v>4000</v>
      </c>
      <c r="K922" s="32">
        <f t="shared" si="6"/>
        <v>2199.9999999999995</v>
      </c>
      <c r="L922" s="32">
        <f t="shared" si="7"/>
        <v>1320</v>
      </c>
      <c r="M922" s="33">
        <v>0.60000000000000009</v>
      </c>
      <c r="O922" s="38"/>
      <c r="P922" s="39"/>
      <c r="Q922" s="34"/>
      <c r="R922" s="35"/>
    </row>
    <row r="923" spans="1:18" ht="15.75" customHeight="1" x14ac:dyDescent="0.3">
      <c r="A923" s="23"/>
      <c r="B923" s="28" t="s">
        <v>38</v>
      </c>
      <c r="C923" s="28">
        <v>1189833</v>
      </c>
      <c r="D923" s="29">
        <v>44457</v>
      </c>
      <c r="E923" s="28" t="s">
        <v>40</v>
      </c>
      <c r="F923" s="28" t="s">
        <v>58</v>
      </c>
      <c r="G923" s="28" t="s">
        <v>59</v>
      </c>
      <c r="H923" s="28" t="s">
        <v>29</v>
      </c>
      <c r="I923" s="30">
        <v>0.6</v>
      </c>
      <c r="J923" s="31">
        <v>4500</v>
      </c>
      <c r="K923" s="32">
        <f t="shared" si="6"/>
        <v>2700</v>
      </c>
      <c r="L923" s="32">
        <f t="shared" si="7"/>
        <v>675</v>
      </c>
      <c r="M923" s="33">
        <v>0.25</v>
      </c>
      <c r="O923" s="38"/>
      <c r="P923" s="39"/>
      <c r="Q923" s="34"/>
      <c r="R923" s="35"/>
    </row>
    <row r="924" spans="1:18" ht="15.75" customHeight="1" x14ac:dyDescent="0.3">
      <c r="A924" s="23"/>
      <c r="B924" s="28" t="s">
        <v>38</v>
      </c>
      <c r="C924" s="28">
        <v>1189833</v>
      </c>
      <c r="D924" s="29">
        <v>44486</v>
      </c>
      <c r="E924" s="28" t="s">
        <v>40</v>
      </c>
      <c r="F924" s="28" t="s">
        <v>58</v>
      </c>
      <c r="G924" s="28" t="s">
        <v>59</v>
      </c>
      <c r="H924" s="28" t="s">
        <v>24</v>
      </c>
      <c r="I924" s="30">
        <v>0.45</v>
      </c>
      <c r="J924" s="31">
        <v>5500</v>
      </c>
      <c r="K924" s="32">
        <f t="shared" si="6"/>
        <v>2475</v>
      </c>
      <c r="L924" s="32">
        <f t="shared" si="7"/>
        <v>1113.75</v>
      </c>
      <c r="M924" s="33">
        <v>0.45</v>
      </c>
      <c r="O924" s="38"/>
      <c r="P924" s="39"/>
      <c r="Q924" s="34"/>
      <c r="R924" s="35"/>
    </row>
    <row r="925" spans="1:18" ht="15.75" customHeight="1" x14ac:dyDescent="0.3">
      <c r="A925" s="23"/>
      <c r="B925" s="28" t="s">
        <v>38</v>
      </c>
      <c r="C925" s="28">
        <v>1189833</v>
      </c>
      <c r="D925" s="29">
        <v>44486</v>
      </c>
      <c r="E925" s="28" t="s">
        <v>40</v>
      </c>
      <c r="F925" s="28" t="s">
        <v>58</v>
      </c>
      <c r="G925" s="28" t="s">
        <v>59</v>
      </c>
      <c r="H925" s="28" t="s">
        <v>25</v>
      </c>
      <c r="I925" s="30">
        <v>0.5</v>
      </c>
      <c r="J925" s="31">
        <v>5500</v>
      </c>
      <c r="K925" s="32">
        <f t="shared" si="6"/>
        <v>2750</v>
      </c>
      <c r="L925" s="32">
        <f t="shared" si="7"/>
        <v>825</v>
      </c>
      <c r="M925" s="33">
        <v>0.3</v>
      </c>
      <c r="O925" s="38"/>
      <c r="P925" s="39"/>
      <c r="Q925" s="34"/>
      <c r="R925" s="35"/>
    </row>
    <row r="926" spans="1:18" ht="15.75" customHeight="1" x14ac:dyDescent="0.3">
      <c r="A926" s="23"/>
      <c r="B926" s="28" t="s">
        <v>38</v>
      </c>
      <c r="C926" s="28">
        <v>1189833</v>
      </c>
      <c r="D926" s="29">
        <v>44486</v>
      </c>
      <c r="E926" s="28" t="s">
        <v>40</v>
      </c>
      <c r="F926" s="28" t="s">
        <v>58</v>
      </c>
      <c r="G926" s="28" t="s">
        <v>59</v>
      </c>
      <c r="H926" s="28" t="s">
        <v>26</v>
      </c>
      <c r="I926" s="30">
        <v>0.45</v>
      </c>
      <c r="J926" s="31">
        <v>4000</v>
      </c>
      <c r="K926" s="32">
        <f t="shared" si="6"/>
        <v>1800</v>
      </c>
      <c r="L926" s="32">
        <f t="shared" si="7"/>
        <v>810</v>
      </c>
      <c r="M926" s="33">
        <v>0.45</v>
      </c>
      <c r="O926" s="38"/>
      <c r="P926" s="39"/>
      <c r="Q926" s="34"/>
      <c r="R926" s="35"/>
    </row>
    <row r="927" spans="1:18" ht="15.75" customHeight="1" x14ac:dyDescent="0.3">
      <c r="A927" s="23"/>
      <c r="B927" s="28" t="s">
        <v>38</v>
      </c>
      <c r="C927" s="28">
        <v>1189833</v>
      </c>
      <c r="D927" s="29">
        <v>44486</v>
      </c>
      <c r="E927" s="28" t="s">
        <v>40</v>
      </c>
      <c r="F927" s="28" t="s">
        <v>58</v>
      </c>
      <c r="G927" s="28" t="s">
        <v>59</v>
      </c>
      <c r="H927" s="28" t="s">
        <v>27</v>
      </c>
      <c r="I927" s="30">
        <v>0.45</v>
      </c>
      <c r="J927" s="31">
        <v>3750</v>
      </c>
      <c r="K927" s="32">
        <f t="shared" si="6"/>
        <v>1687.5</v>
      </c>
      <c r="L927" s="32">
        <f t="shared" si="7"/>
        <v>675</v>
      </c>
      <c r="M927" s="33">
        <v>0.39999999999999997</v>
      </c>
      <c r="O927" s="38"/>
      <c r="P927" s="39"/>
      <c r="Q927" s="34"/>
      <c r="R927" s="35"/>
    </row>
    <row r="928" spans="1:18" ht="15.75" customHeight="1" x14ac:dyDescent="0.3">
      <c r="A928" s="23"/>
      <c r="B928" s="28" t="s">
        <v>38</v>
      </c>
      <c r="C928" s="28">
        <v>1189833</v>
      </c>
      <c r="D928" s="29">
        <v>44486</v>
      </c>
      <c r="E928" s="28" t="s">
        <v>40</v>
      </c>
      <c r="F928" s="28" t="s">
        <v>58</v>
      </c>
      <c r="G928" s="28" t="s">
        <v>59</v>
      </c>
      <c r="H928" s="28" t="s">
        <v>28</v>
      </c>
      <c r="I928" s="30">
        <v>0.54999999999999993</v>
      </c>
      <c r="J928" s="31">
        <v>3500</v>
      </c>
      <c r="K928" s="32">
        <f t="shared" si="6"/>
        <v>1924.9999999999998</v>
      </c>
      <c r="L928" s="32">
        <f t="shared" si="7"/>
        <v>1155</v>
      </c>
      <c r="M928" s="33">
        <v>0.60000000000000009</v>
      </c>
      <c r="O928" s="38"/>
      <c r="P928" s="39"/>
      <c r="Q928" s="34"/>
      <c r="R928" s="35"/>
    </row>
    <row r="929" spans="1:18" ht="15.75" customHeight="1" x14ac:dyDescent="0.3">
      <c r="A929" s="23"/>
      <c r="B929" s="28" t="s">
        <v>38</v>
      </c>
      <c r="C929" s="28">
        <v>1189833</v>
      </c>
      <c r="D929" s="29">
        <v>44486</v>
      </c>
      <c r="E929" s="28" t="s">
        <v>40</v>
      </c>
      <c r="F929" s="28" t="s">
        <v>58</v>
      </c>
      <c r="G929" s="28" t="s">
        <v>59</v>
      </c>
      <c r="H929" s="28" t="s">
        <v>29</v>
      </c>
      <c r="I929" s="30">
        <v>0.6</v>
      </c>
      <c r="J929" s="31">
        <v>4000</v>
      </c>
      <c r="K929" s="32">
        <f t="shared" si="6"/>
        <v>2400</v>
      </c>
      <c r="L929" s="32">
        <f t="shared" si="7"/>
        <v>600</v>
      </c>
      <c r="M929" s="33">
        <v>0.25</v>
      </c>
      <c r="O929" s="38"/>
      <c r="P929" s="39"/>
      <c r="Q929" s="34"/>
      <c r="R929" s="35"/>
    </row>
    <row r="930" spans="1:18" ht="15.75" customHeight="1" x14ac:dyDescent="0.3">
      <c r="A930" s="23"/>
      <c r="B930" s="28" t="s">
        <v>38</v>
      </c>
      <c r="C930" s="28">
        <v>1189833</v>
      </c>
      <c r="D930" s="29">
        <v>44517</v>
      </c>
      <c r="E930" s="28" t="s">
        <v>40</v>
      </c>
      <c r="F930" s="28" t="s">
        <v>58</v>
      </c>
      <c r="G930" s="28" t="s">
        <v>59</v>
      </c>
      <c r="H930" s="28" t="s">
        <v>24</v>
      </c>
      <c r="I930" s="30">
        <v>0.4</v>
      </c>
      <c r="J930" s="31">
        <v>5750</v>
      </c>
      <c r="K930" s="32">
        <f t="shared" si="6"/>
        <v>2300</v>
      </c>
      <c r="L930" s="32">
        <f t="shared" si="7"/>
        <v>1035</v>
      </c>
      <c r="M930" s="33">
        <v>0.45</v>
      </c>
      <c r="O930" s="38"/>
      <c r="P930" s="39"/>
      <c r="Q930" s="34"/>
      <c r="R930" s="35"/>
    </row>
    <row r="931" spans="1:18" ht="15.75" customHeight="1" x14ac:dyDescent="0.3">
      <c r="A931" s="23"/>
      <c r="B931" s="28" t="s">
        <v>38</v>
      </c>
      <c r="C931" s="28">
        <v>1189833</v>
      </c>
      <c r="D931" s="29">
        <v>44517</v>
      </c>
      <c r="E931" s="28" t="s">
        <v>40</v>
      </c>
      <c r="F931" s="28" t="s">
        <v>58</v>
      </c>
      <c r="G931" s="28" t="s">
        <v>59</v>
      </c>
      <c r="H931" s="28" t="s">
        <v>25</v>
      </c>
      <c r="I931" s="30">
        <v>0.45000000000000007</v>
      </c>
      <c r="J931" s="31">
        <v>5750</v>
      </c>
      <c r="K931" s="32">
        <f t="shared" si="6"/>
        <v>2587.5000000000005</v>
      </c>
      <c r="L931" s="32">
        <f t="shared" si="7"/>
        <v>776.25000000000011</v>
      </c>
      <c r="M931" s="33">
        <v>0.3</v>
      </c>
      <c r="O931" s="38"/>
      <c r="P931" s="39"/>
      <c r="Q931" s="34"/>
      <c r="R931" s="35"/>
    </row>
    <row r="932" spans="1:18" ht="15.75" customHeight="1" x14ac:dyDescent="0.3">
      <c r="A932" s="23"/>
      <c r="B932" s="28" t="s">
        <v>38</v>
      </c>
      <c r="C932" s="28">
        <v>1189833</v>
      </c>
      <c r="D932" s="29">
        <v>44517</v>
      </c>
      <c r="E932" s="28" t="s">
        <v>40</v>
      </c>
      <c r="F932" s="28" t="s">
        <v>58</v>
      </c>
      <c r="G932" s="28" t="s">
        <v>59</v>
      </c>
      <c r="H932" s="28" t="s">
        <v>26</v>
      </c>
      <c r="I932" s="30">
        <v>0.4</v>
      </c>
      <c r="J932" s="31">
        <v>4250</v>
      </c>
      <c r="K932" s="32">
        <f t="shared" si="6"/>
        <v>1700</v>
      </c>
      <c r="L932" s="32">
        <f t="shared" si="7"/>
        <v>765</v>
      </c>
      <c r="M932" s="33">
        <v>0.45</v>
      </c>
      <c r="O932" s="38"/>
      <c r="P932" s="39"/>
      <c r="Q932" s="34"/>
      <c r="R932" s="35"/>
    </row>
    <row r="933" spans="1:18" ht="15.75" customHeight="1" x14ac:dyDescent="0.3">
      <c r="A933" s="23"/>
      <c r="B933" s="28" t="s">
        <v>38</v>
      </c>
      <c r="C933" s="28">
        <v>1189833</v>
      </c>
      <c r="D933" s="29">
        <v>44517</v>
      </c>
      <c r="E933" s="28" t="s">
        <v>40</v>
      </c>
      <c r="F933" s="28" t="s">
        <v>58</v>
      </c>
      <c r="G933" s="28" t="s">
        <v>59</v>
      </c>
      <c r="H933" s="28" t="s">
        <v>27</v>
      </c>
      <c r="I933" s="30">
        <v>0.4</v>
      </c>
      <c r="J933" s="31">
        <v>4250</v>
      </c>
      <c r="K933" s="32">
        <f t="shared" si="6"/>
        <v>1700</v>
      </c>
      <c r="L933" s="32">
        <f t="shared" si="7"/>
        <v>680</v>
      </c>
      <c r="M933" s="33">
        <v>0.39999999999999997</v>
      </c>
      <c r="O933" s="38"/>
      <c r="P933" s="39"/>
      <c r="Q933" s="34"/>
      <c r="R933" s="35"/>
    </row>
    <row r="934" spans="1:18" ht="15.75" customHeight="1" x14ac:dyDescent="0.3">
      <c r="A934" s="23"/>
      <c r="B934" s="28" t="s">
        <v>38</v>
      </c>
      <c r="C934" s="28">
        <v>1189833</v>
      </c>
      <c r="D934" s="29">
        <v>44517</v>
      </c>
      <c r="E934" s="28" t="s">
        <v>40</v>
      </c>
      <c r="F934" s="28" t="s">
        <v>58</v>
      </c>
      <c r="G934" s="28" t="s">
        <v>59</v>
      </c>
      <c r="H934" s="28" t="s">
        <v>28</v>
      </c>
      <c r="I934" s="30">
        <v>0.54999999999999993</v>
      </c>
      <c r="J934" s="31">
        <v>3750</v>
      </c>
      <c r="K934" s="32">
        <f t="shared" si="6"/>
        <v>2062.4999999999995</v>
      </c>
      <c r="L934" s="32">
        <f t="shared" si="7"/>
        <v>1237.5</v>
      </c>
      <c r="M934" s="33">
        <v>0.60000000000000009</v>
      </c>
      <c r="O934" s="38"/>
      <c r="P934" s="39"/>
      <c r="Q934" s="34"/>
      <c r="R934" s="35"/>
    </row>
    <row r="935" spans="1:18" ht="15.75" customHeight="1" x14ac:dyDescent="0.3">
      <c r="A935" s="23"/>
      <c r="B935" s="28" t="s">
        <v>38</v>
      </c>
      <c r="C935" s="28">
        <v>1189833</v>
      </c>
      <c r="D935" s="29">
        <v>44517</v>
      </c>
      <c r="E935" s="28" t="s">
        <v>40</v>
      </c>
      <c r="F935" s="28" t="s">
        <v>58</v>
      </c>
      <c r="G935" s="28" t="s">
        <v>59</v>
      </c>
      <c r="H935" s="28" t="s">
        <v>29</v>
      </c>
      <c r="I935" s="30">
        <v>0.6</v>
      </c>
      <c r="J935" s="31">
        <v>4750</v>
      </c>
      <c r="K935" s="32">
        <f t="shared" si="6"/>
        <v>2850</v>
      </c>
      <c r="L935" s="32">
        <f t="shared" si="7"/>
        <v>712.5</v>
      </c>
      <c r="M935" s="33">
        <v>0.25</v>
      </c>
      <c r="O935" s="38"/>
      <c r="P935" s="39"/>
      <c r="Q935" s="34"/>
      <c r="R935" s="35"/>
    </row>
    <row r="936" spans="1:18" ht="15.75" customHeight="1" x14ac:dyDescent="0.3">
      <c r="A936" s="23"/>
      <c r="B936" s="28" t="s">
        <v>38</v>
      </c>
      <c r="C936" s="28">
        <v>1189833</v>
      </c>
      <c r="D936" s="29">
        <v>44546</v>
      </c>
      <c r="E936" s="28" t="s">
        <v>40</v>
      </c>
      <c r="F936" s="28" t="s">
        <v>58</v>
      </c>
      <c r="G936" s="28" t="s">
        <v>59</v>
      </c>
      <c r="H936" s="28" t="s">
        <v>24</v>
      </c>
      <c r="I936" s="30">
        <v>0.45</v>
      </c>
      <c r="J936" s="31">
        <v>6750</v>
      </c>
      <c r="K936" s="32">
        <f t="shared" si="6"/>
        <v>3037.5</v>
      </c>
      <c r="L936" s="32">
        <f t="shared" si="7"/>
        <v>1366.875</v>
      </c>
      <c r="M936" s="33">
        <v>0.45</v>
      </c>
      <c r="O936" s="38"/>
      <c r="P936" s="39"/>
      <c r="Q936" s="34"/>
      <c r="R936" s="35"/>
    </row>
    <row r="937" spans="1:18" ht="15.75" customHeight="1" x14ac:dyDescent="0.3">
      <c r="A937" s="23"/>
      <c r="B937" s="28" t="s">
        <v>38</v>
      </c>
      <c r="C937" s="28">
        <v>1189833</v>
      </c>
      <c r="D937" s="29">
        <v>44546</v>
      </c>
      <c r="E937" s="28" t="s">
        <v>40</v>
      </c>
      <c r="F937" s="28" t="s">
        <v>58</v>
      </c>
      <c r="G937" s="28" t="s">
        <v>59</v>
      </c>
      <c r="H937" s="28" t="s">
        <v>25</v>
      </c>
      <c r="I937" s="30">
        <v>0.5</v>
      </c>
      <c r="J937" s="31">
        <v>6750</v>
      </c>
      <c r="K937" s="32">
        <f t="shared" si="6"/>
        <v>3375</v>
      </c>
      <c r="L937" s="32">
        <f t="shared" si="7"/>
        <v>1012.5</v>
      </c>
      <c r="M937" s="33">
        <v>0.3</v>
      </c>
      <c r="O937" s="38"/>
      <c r="P937" s="39"/>
      <c r="Q937" s="34"/>
      <c r="R937" s="35"/>
    </row>
    <row r="938" spans="1:18" ht="15.75" customHeight="1" x14ac:dyDescent="0.3">
      <c r="A938" s="23"/>
      <c r="B938" s="28" t="s">
        <v>38</v>
      </c>
      <c r="C938" s="28">
        <v>1189833</v>
      </c>
      <c r="D938" s="29">
        <v>44546</v>
      </c>
      <c r="E938" s="28" t="s">
        <v>40</v>
      </c>
      <c r="F938" s="28" t="s">
        <v>58</v>
      </c>
      <c r="G938" s="28" t="s">
        <v>59</v>
      </c>
      <c r="H938" s="28" t="s">
        <v>26</v>
      </c>
      <c r="I938" s="30">
        <v>0.45</v>
      </c>
      <c r="J938" s="31">
        <v>4750</v>
      </c>
      <c r="K938" s="32">
        <f t="shared" si="6"/>
        <v>2137.5</v>
      </c>
      <c r="L938" s="32">
        <f t="shared" si="7"/>
        <v>961.875</v>
      </c>
      <c r="M938" s="33">
        <v>0.45</v>
      </c>
      <c r="O938" s="38"/>
      <c r="P938" s="39"/>
      <c r="Q938" s="34"/>
      <c r="R938" s="35"/>
    </row>
    <row r="939" spans="1:18" ht="15.75" customHeight="1" x14ac:dyDescent="0.3">
      <c r="A939" s="23"/>
      <c r="B939" s="28" t="s">
        <v>38</v>
      </c>
      <c r="C939" s="28">
        <v>1189833</v>
      </c>
      <c r="D939" s="29">
        <v>44546</v>
      </c>
      <c r="E939" s="28" t="s">
        <v>40</v>
      </c>
      <c r="F939" s="28" t="s">
        <v>58</v>
      </c>
      <c r="G939" s="28" t="s">
        <v>59</v>
      </c>
      <c r="H939" s="28" t="s">
        <v>27</v>
      </c>
      <c r="I939" s="30">
        <v>0.45</v>
      </c>
      <c r="J939" s="31">
        <v>4750</v>
      </c>
      <c r="K939" s="32">
        <f t="shared" si="6"/>
        <v>2137.5</v>
      </c>
      <c r="L939" s="32">
        <f t="shared" si="7"/>
        <v>854.99999999999989</v>
      </c>
      <c r="M939" s="33">
        <v>0.39999999999999997</v>
      </c>
      <c r="O939" s="38"/>
      <c r="P939" s="39"/>
      <c r="Q939" s="34"/>
      <c r="R939" s="35"/>
    </row>
    <row r="940" spans="1:18" ht="15.75" customHeight="1" x14ac:dyDescent="0.3">
      <c r="A940" s="23"/>
      <c r="B940" s="28" t="s">
        <v>38</v>
      </c>
      <c r="C940" s="28">
        <v>1189833</v>
      </c>
      <c r="D940" s="29">
        <v>44546</v>
      </c>
      <c r="E940" s="28" t="s">
        <v>40</v>
      </c>
      <c r="F940" s="28" t="s">
        <v>58</v>
      </c>
      <c r="G940" s="28" t="s">
        <v>59</v>
      </c>
      <c r="H940" s="28" t="s">
        <v>28</v>
      </c>
      <c r="I940" s="30">
        <v>0.54999999999999993</v>
      </c>
      <c r="J940" s="31">
        <v>4000</v>
      </c>
      <c r="K940" s="32">
        <f t="shared" si="6"/>
        <v>2199.9999999999995</v>
      </c>
      <c r="L940" s="32">
        <f t="shared" si="7"/>
        <v>1320</v>
      </c>
      <c r="M940" s="33">
        <v>0.60000000000000009</v>
      </c>
      <c r="O940" s="38"/>
      <c r="P940" s="39"/>
      <c r="Q940" s="34"/>
      <c r="R940" s="35"/>
    </row>
    <row r="941" spans="1:18" ht="15.75" customHeight="1" x14ac:dyDescent="0.3">
      <c r="A941" s="23"/>
      <c r="B941" s="28" t="s">
        <v>38</v>
      </c>
      <c r="C941" s="28">
        <v>1189833</v>
      </c>
      <c r="D941" s="29">
        <v>44546</v>
      </c>
      <c r="E941" s="28" t="s">
        <v>40</v>
      </c>
      <c r="F941" s="28" t="s">
        <v>58</v>
      </c>
      <c r="G941" s="28" t="s">
        <v>59</v>
      </c>
      <c r="H941" s="28" t="s">
        <v>29</v>
      </c>
      <c r="I941" s="30">
        <v>0.6</v>
      </c>
      <c r="J941" s="31">
        <v>5000</v>
      </c>
      <c r="K941" s="32">
        <f t="shared" si="6"/>
        <v>3000</v>
      </c>
      <c r="L941" s="32">
        <f t="shared" si="7"/>
        <v>750</v>
      </c>
      <c r="M941" s="33">
        <v>0.25</v>
      </c>
      <c r="O941" s="38"/>
      <c r="P941" s="39"/>
      <c r="Q941" s="34"/>
      <c r="R941" s="35"/>
    </row>
    <row r="942" spans="1:18" ht="15.75" customHeight="1" x14ac:dyDescent="0.3">
      <c r="A942" s="23" t="s">
        <v>46</v>
      </c>
      <c r="B942" s="28" t="s">
        <v>30</v>
      </c>
      <c r="C942" s="28">
        <v>1197831</v>
      </c>
      <c r="D942" s="29">
        <v>44200</v>
      </c>
      <c r="E942" s="28" t="s">
        <v>31</v>
      </c>
      <c r="F942" s="28" t="s">
        <v>60</v>
      </c>
      <c r="G942" s="28" t="s">
        <v>61</v>
      </c>
      <c r="H942" s="28" t="s">
        <v>24</v>
      </c>
      <c r="I942" s="30">
        <v>0.2</v>
      </c>
      <c r="J942" s="31">
        <v>7000</v>
      </c>
      <c r="K942" s="32">
        <f t="shared" si="6"/>
        <v>1400</v>
      </c>
      <c r="L942" s="32">
        <f t="shared" si="7"/>
        <v>489.99999999999994</v>
      </c>
      <c r="M942" s="33">
        <v>0.35</v>
      </c>
      <c r="O942" s="38"/>
      <c r="P942" s="39"/>
      <c r="Q942" s="34"/>
      <c r="R942" s="35"/>
    </row>
    <row r="943" spans="1:18" ht="15.75" customHeight="1" x14ac:dyDescent="0.3">
      <c r="A943" s="23"/>
      <c r="B943" s="28" t="s">
        <v>30</v>
      </c>
      <c r="C943" s="28">
        <v>1197831</v>
      </c>
      <c r="D943" s="29">
        <v>44200</v>
      </c>
      <c r="E943" s="28" t="s">
        <v>31</v>
      </c>
      <c r="F943" s="28" t="s">
        <v>60</v>
      </c>
      <c r="G943" s="28" t="s">
        <v>61</v>
      </c>
      <c r="H943" s="28" t="s">
        <v>25</v>
      </c>
      <c r="I943" s="30">
        <v>0.3</v>
      </c>
      <c r="J943" s="31">
        <v>7000</v>
      </c>
      <c r="K943" s="32">
        <f t="shared" si="6"/>
        <v>2100</v>
      </c>
      <c r="L943" s="32">
        <f t="shared" si="7"/>
        <v>735</v>
      </c>
      <c r="M943" s="33">
        <v>0.35</v>
      </c>
      <c r="O943" s="38"/>
      <c r="P943" s="39"/>
      <c r="Q943" s="34"/>
      <c r="R943" s="35"/>
    </row>
    <row r="944" spans="1:18" ht="15.75" customHeight="1" x14ac:dyDescent="0.3">
      <c r="A944" s="23"/>
      <c r="B944" s="28" t="s">
        <v>30</v>
      </c>
      <c r="C944" s="28">
        <v>1197831</v>
      </c>
      <c r="D944" s="29">
        <v>44200</v>
      </c>
      <c r="E944" s="28" t="s">
        <v>31</v>
      </c>
      <c r="F944" s="28" t="s">
        <v>60</v>
      </c>
      <c r="G944" s="28" t="s">
        <v>61</v>
      </c>
      <c r="H944" s="28" t="s">
        <v>26</v>
      </c>
      <c r="I944" s="30">
        <v>0.3</v>
      </c>
      <c r="J944" s="31">
        <v>5000</v>
      </c>
      <c r="K944" s="32">
        <f t="shared" si="6"/>
        <v>1500</v>
      </c>
      <c r="L944" s="32">
        <f t="shared" si="7"/>
        <v>525</v>
      </c>
      <c r="M944" s="33">
        <v>0.35</v>
      </c>
      <c r="O944" s="38"/>
      <c r="P944" s="39"/>
      <c r="Q944" s="34"/>
      <c r="R944" s="35"/>
    </row>
    <row r="945" spans="1:18" ht="15.75" customHeight="1" x14ac:dyDescent="0.3">
      <c r="A945" s="23"/>
      <c r="B945" s="28" t="s">
        <v>30</v>
      </c>
      <c r="C945" s="28">
        <v>1197831</v>
      </c>
      <c r="D945" s="29">
        <v>44200</v>
      </c>
      <c r="E945" s="28" t="s">
        <v>31</v>
      </c>
      <c r="F945" s="28" t="s">
        <v>60</v>
      </c>
      <c r="G945" s="28" t="s">
        <v>61</v>
      </c>
      <c r="H945" s="28" t="s">
        <v>27</v>
      </c>
      <c r="I945" s="30">
        <v>0.35</v>
      </c>
      <c r="J945" s="31">
        <v>5000</v>
      </c>
      <c r="K945" s="32">
        <f t="shared" si="6"/>
        <v>1750</v>
      </c>
      <c r="L945" s="32">
        <f t="shared" si="7"/>
        <v>787.5</v>
      </c>
      <c r="M945" s="33">
        <v>0.45</v>
      </c>
      <c r="O945" s="38"/>
      <c r="P945" s="39"/>
      <c r="Q945" s="34"/>
      <c r="R945" s="35"/>
    </row>
    <row r="946" spans="1:18" ht="15.75" customHeight="1" x14ac:dyDescent="0.3">
      <c r="A946" s="23"/>
      <c r="B946" s="28" t="s">
        <v>30</v>
      </c>
      <c r="C946" s="28">
        <v>1197831</v>
      </c>
      <c r="D946" s="29">
        <v>44200</v>
      </c>
      <c r="E946" s="28" t="s">
        <v>31</v>
      </c>
      <c r="F946" s="28" t="s">
        <v>60</v>
      </c>
      <c r="G946" s="28" t="s">
        <v>61</v>
      </c>
      <c r="H946" s="28" t="s">
        <v>28</v>
      </c>
      <c r="I946" s="30">
        <v>0.4</v>
      </c>
      <c r="J946" s="31">
        <v>3500</v>
      </c>
      <c r="K946" s="32">
        <f t="shared" si="6"/>
        <v>1400</v>
      </c>
      <c r="L946" s="32">
        <f t="shared" si="7"/>
        <v>420</v>
      </c>
      <c r="M946" s="33">
        <v>0.3</v>
      </c>
      <c r="O946" s="38"/>
      <c r="P946" s="39"/>
      <c r="Q946" s="34"/>
      <c r="R946" s="35"/>
    </row>
    <row r="947" spans="1:18" ht="15.75" customHeight="1" x14ac:dyDescent="0.3">
      <c r="A947" s="23"/>
      <c r="B947" s="28" t="s">
        <v>30</v>
      </c>
      <c r="C947" s="28">
        <v>1197831</v>
      </c>
      <c r="D947" s="29">
        <v>44200</v>
      </c>
      <c r="E947" s="28" t="s">
        <v>31</v>
      </c>
      <c r="F947" s="28" t="s">
        <v>60</v>
      </c>
      <c r="G947" s="28" t="s">
        <v>61</v>
      </c>
      <c r="H947" s="28" t="s">
        <v>29</v>
      </c>
      <c r="I947" s="30">
        <v>0.35</v>
      </c>
      <c r="J947" s="31">
        <v>5000</v>
      </c>
      <c r="K947" s="32">
        <f t="shared" si="6"/>
        <v>1750</v>
      </c>
      <c r="L947" s="32">
        <f t="shared" si="7"/>
        <v>875</v>
      </c>
      <c r="M947" s="33">
        <v>0.5</v>
      </c>
      <c r="O947" s="38"/>
      <c r="P947" s="39"/>
      <c r="Q947" s="34"/>
      <c r="R947" s="35"/>
    </row>
    <row r="948" spans="1:18" ht="15.75" customHeight="1" x14ac:dyDescent="0.3">
      <c r="A948" s="23"/>
      <c r="B948" s="28" t="s">
        <v>30</v>
      </c>
      <c r="C948" s="28">
        <v>1197831</v>
      </c>
      <c r="D948" s="29">
        <v>44230</v>
      </c>
      <c r="E948" s="28" t="s">
        <v>31</v>
      </c>
      <c r="F948" s="28" t="s">
        <v>60</v>
      </c>
      <c r="G948" s="28" t="s">
        <v>61</v>
      </c>
      <c r="H948" s="28" t="s">
        <v>24</v>
      </c>
      <c r="I948" s="30">
        <v>0.25</v>
      </c>
      <c r="J948" s="31">
        <v>6500</v>
      </c>
      <c r="K948" s="32">
        <f t="shared" si="6"/>
        <v>1625</v>
      </c>
      <c r="L948" s="32">
        <f t="shared" si="7"/>
        <v>568.75</v>
      </c>
      <c r="M948" s="33">
        <v>0.35</v>
      </c>
      <c r="O948" s="38"/>
      <c r="P948" s="39"/>
      <c r="Q948" s="34"/>
      <c r="R948" s="35"/>
    </row>
    <row r="949" spans="1:18" ht="15.75" customHeight="1" x14ac:dyDescent="0.3">
      <c r="A949" s="23"/>
      <c r="B949" s="28" t="s">
        <v>30</v>
      </c>
      <c r="C949" s="28">
        <v>1197831</v>
      </c>
      <c r="D949" s="29">
        <v>44230</v>
      </c>
      <c r="E949" s="28" t="s">
        <v>31</v>
      </c>
      <c r="F949" s="28" t="s">
        <v>60</v>
      </c>
      <c r="G949" s="28" t="s">
        <v>61</v>
      </c>
      <c r="H949" s="28" t="s">
        <v>25</v>
      </c>
      <c r="I949" s="30">
        <v>0.35</v>
      </c>
      <c r="J949" s="31">
        <v>6250</v>
      </c>
      <c r="K949" s="32">
        <f t="shared" si="6"/>
        <v>2187.5</v>
      </c>
      <c r="L949" s="32">
        <f t="shared" si="7"/>
        <v>765.625</v>
      </c>
      <c r="M949" s="33">
        <v>0.35</v>
      </c>
      <c r="O949" s="38"/>
      <c r="P949" s="39"/>
      <c r="Q949" s="34"/>
      <c r="R949" s="35"/>
    </row>
    <row r="950" spans="1:18" ht="15.75" customHeight="1" x14ac:dyDescent="0.3">
      <c r="A950" s="23"/>
      <c r="B950" s="28" t="s">
        <v>30</v>
      </c>
      <c r="C950" s="28">
        <v>1197831</v>
      </c>
      <c r="D950" s="29">
        <v>44230</v>
      </c>
      <c r="E950" s="28" t="s">
        <v>31</v>
      </c>
      <c r="F950" s="28" t="s">
        <v>60</v>
      </c>
      <c r="G950" s="28" t="s">
        <v>61</v>
      </c>
      <c r="H950" s="28" t="s">
        <v>26</v>
      </c>
      <c r="I950" s="30">
        <v>0.35</v>
      </c>
      <c r="J950" s="31">
        <v>4500</v>
      </c>
      <c r="K950" s="32">
        <f t="shared" si="6"/>
        <v>1575</v>
      </c>
      <c r="L950" s="32">
        <f t="shared" si="7"/>
        <v>551.25</v>
      </c>
      <c r="M950" s="33">
        <v>0.35</v>
      </c>
      <c r="O950" s="38"/>
      <c r="P950" s="39"/>
      <c r="Q950" s="34"/>
      <c r="R950" s="35"/>
    </row>
    <row r="951" spans="1:18" ht="15.75" customHeight="1" x14ac:dyDescent="0.3">
      <c r="A951" s="23"/>
      <c r="B951" s="28" t="s">
        <v>30</v>
      </c>
      <c r="C951" s="28">
        <v>1197831</v>
      </c>
      <c r="D951" s="29">
        <v>44230</v>
      </c>
      <c r="E951" s="28" t="s">
        <v>31</v>
      </c>
      <c r="F951" s="28" t="s">
        <v>60</v>
      </c>
      <c r="G951" s="28" t="s">
        <v>61</v>
      </c>
      <c r="H951" s="28" t="s">
        <v>27</v>
      </c>
      <c r="I951" s="30">
        <v>0.35</v>
      </c>
      <c r="J951" s="31">
        <v>4000</v>
      </c>
      <c r="K951" s="32">
        <f t="shared" si="6"/>
        <v>1400</v>
      </c>
      <c r="L951" s="32">
        <f t="shared" si="7"/>
        <v>630</v>
      </c>
      <c r="M951" s="33">
        <v>0.45</v>
      </c>
      <c r="O951" s="38"/>
      <c r="P951" s="39"/>
      <c r="Q951" s="34"/>
      <c r="R951" s="35"/>
    </row>
    <row r="952" spans="1:18" ht="15.75" customHeight="1" x14ac:dyDescent="0.3">
      <c r="A952" s="23"/>
      <c r="B952" s="28" t="s">
        <v>30</v>
      </c>
      <c r="C952" s="28">
        <v>1197831</v>
      </c>
      <c r="D952" s="29">
        <v>44230</v>
      </c>
      <c r="E952" s="28" t="s">
        <v>31</v>
      </c>
      <c r="F952" s="28" t="s">
        <v>60</v>
      </c>
      <c r="G952" s="28" t="s">
        <v>61</v>
      </c>
      <c r="H952" s="28" t="s">
        <v>28</v>
      </c>
      <c r="I952" s="30">
        <v>0.4</v>
      </c>
      <c r="J952" s="31">
        <v>2750</v>
      </c>
      <c r="K952" s="32">
        <f t="shared" si="6"/>
        <v>1100</v>
      </c>
      <c r="L952" s="32">
        <f t="shared" si="7"/>
        <v>330</v>
      </c>
      <c r="M952" s="33">
        <v>0.3</v>
      </c>
      <c r="O952" s="38"/>
      <c r="P952" s="39"/>
      <c r="Q952" s="34"/>
      <c r="R952" s="35"/>
    </row>
    <row r="953" spans="1:18" ht="15.75" customHeight="1" x14ac:dyDescent="0.3">
      <c r="A953" s="23"/>
      <c r="B953" s="28" t="s">
        <v>30</v>
      </c>
      <c r="C953" s="28">
        <v>1197831</v>
      </c>
      <c r="D953" s="29">
        <v>44230</v>
      </c>
      <c r="E953" s="28" t="s">
        <v>31</v>
      </c>
      <c r="F953" s="28" t="s">
        <v>60</v>
      </c>
      <c r="G953" s="28" t="s">
        <v>61</v>
      </c>
      <c r="H953" s="28" t="s">
        <v>29</v>
      </c>
      <c r="I953" s="30">
        <v>0.35</v>
      </c>
      <c r="J953" s="31">
        <v>4750</v>
      </c>
      <c r="K953" s="32">
        <f t="shared" si="6"/>
        <v>1662.5</v>
      </c>
      <c r="L953" s="32">
        <f t="shared" si="7"/>
        <v>831.25</v>
      </c>
      <c r="M953" s="33">
        <v>0.5</v>
      </c>
      <c r="O953" s="38"/>
      <c r="P953" s="39"/>
      <c r="Q953" s="34"/>
      <c r="R953" s="35"/>
    </row>
    <row r="954" spans="1:18" ht="15.75" customHeight="1" x14ac:dyDescent="0.3">
      <c r="A954" s="23"/>
      <c r="B954" s="28" t="s">
        <v>30</v>
      </c>
      <c r="C954" s="28">
        <v>1197831</v>
      </c>
      <c r="D954" s="29">
        <v>44260</v>
      </c>
      <c r="E954" s="28" t="s">
        <v>31</v>
      </c>
      <c r="F954" s="28" t="s">
        <v>60</v>
      </c>
      <c r="G954" s="28" t="s">
        <v>61</v>
      </c>
      <c r="H954" s="28" t="s">
        <v>24</v>
      </c>
      <c r="I954" s="30">
        <v>0.3</v>
      </c>
      <c r="J954" s="31">
        <v>6500</v>
      </c>
      <c r="K954" s="32">
        <f t="shared" si="6"/>
        <v>1950</v>
      </c>
      <c r="L954" s="32">
        <f t="shared" si="7"/>
        <v>779.99999999999989</v>
      </c>
      <c r="M954" s="33">
        <v>0.39999999999999997</v>
      </c>
      <c r="O954" s="38"/>
      <c r="P954" s="39"/>
      <c r="Q954" s="34"/>
      <c r="R954" s="35"/>
    </row>
    <row r="955" spans="1:18" ht="15.75" customHeight="1" x14ac:dyDescent="0.3">
      <c r="A955" s="23"/>
      <c r="B955" s="28" t="s">
        <v>30</v>
      </c>
      <c r="C955" s="28">
        <v>1197831</v>
      </c>
      <c r="D955" s="29">
        <v>44260</v>
      </c>
      <c r="E955" s="28" t="s">
        <v>31</v>
      </c>
      <c r="F955" s="28" t="s">
        <v>60</v>
      </c>
      <c r="G955" s="28" t="s">
        <v>61</v>
      </c>
      <c r="H955" s="28" t="s">
        <v>25</v>
      </c>
      <c r="I955" s="30">
        <v>0.4</v>
      </c>
      <c r="J955" s="31">
        <v>6500</v>
      </c>
      <c r="K955" s="32">
        <f t="shared" si="6"/>
        <v>2600</v>
      </c>
      <c r="L955" s="32">
        <f t="shared" si="7"/>
        <v>1040</v>
      </c>
      <c r="M955" s="33">
        <v>0.39999999999999997</v>
      </c>
      <c r="O955" s="38"/>
      <c r="P955" s="39"/>
      <c r="Q955" s="34"/>
      <c r="R955" s="35"/>
    </row>
    <row r="956" spans="1:18" ht="15.75" customHeight="1" x14ac:dyDescent="0.3">
      <c r="A956" s="23"/>
      <c r="B956" s="28" t="s">
        <v>30</v>
      </c>
      <c r="C956" s="28">
        <v>1197831</v>
      </c>
      <c r="D956" s="29">
        <v>44260</v>
      </c>
      <c r="E956" s="28" t="s">
        <v>31</v>
      </c>
      <c r="F956" s="28" t="s">
        <v>60</v>
      </c>
      <c r="G956" s="28" t="s">
        <v>61</v>
      </c>
      <c r="H956" s="28" t="s">
        <v>26</v>
      </c>
      <c r="I956" s="30">
        <v>0.3</v>
      </c>
      <c r="J956" s="31">
        <v>4750</v>
      </c>
      <c r="K956" s="32">
        <f t="shared" si="6"/>
        <v>1425</v>
      </c>
      <c r="L956" s="32">
        <f t="shared" si="7"/>
        <v>570</v>
      </c>
      <c r="M956" s="33">
        <v>0.39999999999999997</v>
      </c>
      <c r="O956" s="38"/>
      <c r="P956" s="39"/>
      <c r="Q956" s="34"/>
      <c r="R956" s="35"/>
    </row>
    <row r="957" spans="1:18" ht="15.75" customHeight="1" x14ac:dyDescent="0.3">
      <c r="A957" s="23"/>
      <c r="B957" s="28" t="s">
        <v>30</v>
      </c>
      <c r="C957" s="28">
        <v>1197831</v>
      </c>
      <c r="D957" s="29">
        <v>44260</v>
      </c>
      <c r="E957" s="28" t="s">
        <v>31</v>
      </c>
      <c r="F957" s="28" t="s">
        <v>60</v>
      </c>
      <c r="G957" s="28" t="s">
        <v>61</v>
      </c>
      <c r="H957" s="28" t="s">
        <v>27</v>
      </c>
      <c r="I957" s="30">
        <v>0.35000000000000003</v>
      </c>
      <c r="J957" s="31">
        <v>3750</v>
      </c>
      <c r="K957" s="32">
        <f t="shared" si="6"/>
        <v>1312.5000000000002</v>
      </c>
      <c r="L957" s="32">
        <f t="shared" si="7"/>
        <v>656.25000000000011</v>
      </c>
      <c r="M957" s="33">
        <v>0.5</v>
      </c>
      <c r="O957" s="38"/>
      <c r="P957" s="39"/>
      <c r="Q957" s="34"/>
      <c r="R957" s="35"/>
    </row>
    <row r="958" spans="1:18" ht="15.75" customHeight="1" x14ac:dyDescent="0.3">
      <c r="A958" s="23"/>
      <c r="B958" s="28" t="s">
        <v>30</v>
      </c>
      <c r="C958" s="28">
        <v>1197831</v>
      </c>
      <c r="D958" s="29">
        <v>44260</v>
      </c>
      <c r="E958" s="28" t="s">
        <v>31</v>
      </c>
      <c r="F958" s="28" t="s">
        <v>60</v>
      </c>
      <c r="G958" s="28" t="s">
        <v>61</v>
      </c>
      <c r="H958" s="28" t="s">
        <v>28</v>
      </c>
      <c r="I958" s="30">
        <v>0.4</v>
      </c>
      <c r="J958" s="31">
        <v>2750</v>
      </c>
      <c r="K958" s="32">
        <f t="shared" si="6"/>
        <v>1100</v>
      </c>
      <c r="L958" s="32">
        <f t="shared" si="7"/>
        <v>385</v>
      </c>
      <c r="M958" s="33">
        <v>0.35</v>
      </c>
      <c r="O958" s="38"/>
      <c r="P958" s="39"/>
      <c r="Q958" s="34"/>
      <c r="R958" s="35"/>
    </row>
    <row r="959" spans="1:18" ht="15.75" customHeight="1" x14ac:dyDescent="0.3">
      <c r="A959" s="23"/>
      <c r="B959" s="28" t="s">
        <v>30</v>
      </c>
      <c r="C959" s="28">
        <v>1197831</v>
      </c>
      <c r="D959" s="29">
        <v>44260</v>
      </c>
      <c r="E959" s="28" t="s">
        <v>31</v>
      </c>
      <c r="F959" s="28" t="s">
        <v>60</v>
      </c>
      <c r="G959" s="28" t="s">
        <v>61</v>
      </c>
      <c r="H959" s="28" t="s">
        <v>29</v>
      </c>
      <c r="I959" s="30">
        <v>0.35000000000000003</v>
      </c>
      <c r="J959" s="31">
        <v>4250</v>
      </c>
      <c r="K959" s="32">
        <f t="shared" si="6"/>
        <v>1487.5000000000002</v>
      </c>
      <c r="L959" s="32">
        <f t="shared" si="7"/>
        <v>818.12500000000023</v>
      </c>
      <c r="M959" s="33">
        <v>0.55000000000000004</v>
      </c>
      <c r="O959" s="38"/>
      <c r="P959" s="39"/>
      <c r="Q959" s="34"/>
      <c r="R959" s="35"/>
    </row>
    <row r="960" spans="1:18" ht="15.75" customHeight="1" x14ac:dyDescent="0.3">
      <c r="A960" s="23"/>
      <c r="B960" s="28" t="s">
        <v>30</v>
      </c>
      <c r="C960" s="28">
        <v>1197831</v>
      </c>
      <c r="D960" s="29">
        <v>44290</v>
      </c>
      <c r="E960" s="28" t="s">
        <v>31</v>
      </c>
      <c r="F960" s="28" t="s">
        <v>60</v>
      </c>
      <c r="G960" s="28" t="s">
        <v>61</v>
      </c>
      <c r="H960" s="28" t="s">
        <v>24</v>
      </c>
      <c r="I960" s="30">
        <v>0.19999999999999998</v>
      </c>
      <c r="J960" s="31">
        <v>6750</v>
      </c>
      <c r="K960" s="32">
        <f t="shared" si="6"/>
        <v>1350</v>
      </c>
      <c r="L960" s="32">
        <f t="shared" si="7"/>
        <v>540</v>
      </c>
      <c r="M960" s="33">
        <v>0.39999999999999997</v>
      </c>
      <c r="O960" s="38"/>
      <c r="P960" s="39"/>
      <c r="Q960" s="34"/>
      <c r="R960" s="35"/>
    </row>
    <row r="961" spans="1:18" ht="15.75" customHeight="1" x14ac:dyDescent="0.3">
      <c r="A961" s="23"/>
      <c r="B961" s="28" t="s">
        <v>30</v>
      </c>
      <c r="C961" s="28">
        <v>1197831</v>
      </c>
      <c r="D961" s="29">
        <v>44290</v>
      </c>
      <c r="E961" s="28" t="s">
        <v>31</v>
      </c>
      <c r="F961" s="28" t="s">
        <v>60</v>
      </c>
      <c r="G961" s="28" t="s">
        <v>61</v>
      </c>
      <c r="H961" s="28" t="s">
        <v>25</v>
      </c>
      <c r="I961" s="30">
        <v>0.25000000000000006</v>
      </c>
      <c r="J961" s="31">
        <v>6750</v>
      </c>
      <c r="K961" s="32">
        <f t="shared" si="6"/>
        <v>1687.5000000000005</v>
      </c>
      <c r="L961" s="32">
        <f t="shared" si="7"/>
        <v>675.00000000000011</v>
      </c>
      <c r="M961" s="33">
        <v>0.39999999999999997</v>
      </c>
      <c r="O961" s="38"/>
      <c r="P961" s="39"/>
      <c r="Q961" s="34"/>
      <c r="R961" s="35"/>
    </row>
    <row r="962" spans="1:18" ht="15.75" customHeight="1" x14ac:dyDescent="0.3">
      <c r="A962" s="23"/>
      <c r="B962" s="28" t="s">
        <v>30</v>
      </c>
      <c r="C962" s="28">
        <v>1197831</v>
      </c>
      <c r="D962" s="29">
        <v>44290</v>
      </c>
      <c r="E962" s="28" t="s">
        <v>31</v>
      </c>
      <c r="F962" s="28" t="s">
        <v>60</v>
      </c>
      <c r="G962" s="28" t="s">
        <v>61</v>
      </c>
      <c r="H962" s="28" t="s">
        <v>26</v>
      </c>
      <c r="I962" s="30">
        <v>0.19999999999999996</v>
      </c>
      <c r="J962" s="31">
        <v>5000</v>
      </c>
      <c r="K962" s="32">
        <f t="shared" si="6"/>
        <v>999.99999999999977</v>
      </c>
      <c r="L962" s="32">
        <f t="shared" si="7"/>
        <v>399.99999999999989</v>
      </c>
      <c r="M962" s="33">
        <v>0.39999999999999997</v>
      </c>
      <c r="O962" s="38"/>
      <c r="P962" s="39"/>
      <c r="Q962" s="34"/>
      <c r="R962" s="35"/>
    </row>
    <row r="963" spans="1:18" ht="15.75" customHeight="1" x14ac:dyDescent="0.3">
      <c r="A963" s="23"/>
      <c r="B963" s="28" t="s">
        <v>30</v>
      </c>
      <c r="C963" s="28">
        <v>1197831</v>
      </c>
      <c r="D963" s="29">
        <v>44290</v>
      </c>
      <c r="E963" s="28" t="s">
        <v>31</v>
      </c>
      <c r="F963" s="28" t="s">
        <v>60</v>
      </c>
      <c r="G963" s="28" t="s">
        <v>61</v>
      </c>
      <c r="H963" s="28" t="s">
        <v>27</v>
      </c>
      <c r="I963" s="30">
        <v>0.25000000000000006</v>
      </c>
      <c r="J963" s="31">
        <v>4000</v>
      </c>
      <c r="K963" s="32">
        <f t="shared" si="6"/>
        <v>1000.0000000000002</v>
      </c>
      <c r="L963" s="32">
        <f t="shared" si="7"/>
        <v>500.00000000000011</v>
      </c>
      <c r="M963" s="33">
        <v>0.5</v>
      </c>
      <c r="O963" s="38"/>
      <c r="P963" s="39"/>
      <c r="Q963" s="34"/>
      <c r="R963" s="35"/>
    </row>
    <row r="964" spans="1:18" ht="15.75" customHeight="1" x14ac:dyDescent="0.3">
      <c r="A964" s="23"/>
      <c r="B964" s="28" t="s">
        <v>30</v>
      </c>
      <c r="C964" s="28">
        <v>1197831</v>
      </c>
      <c r="D964" s="29">
        <v>44290</v>
      </c>
      <c r="E964" s="28" t="s">
        <v>31</v>
      </c>
      <c r="F964" s="28" t="s">
        <v>60</v>
      </c>
      <c r="G964" s="28" t="s">
        <v>61</v>
      </c>
      <c r="H964" s="28" t="s">
        <v>28</v>
      </c>
      <c r="I964" s="30">
        <v>0.3</v>
      </c>
      <c r="J964" s="31">
        <v>3000</v>
      </c>
      <c r="K964" s="32">
        <f t="shared" si="6"/>
        <v>900</v>
      </c>
      <c r="L964" s="32">
        <f t="shared" si="7"/>
        <v>315</v>
      </c>
      <c r="M964" s="33">
        <v>0.35</v>
      </c>
      <c r="O964" s="38"/>
      <c r="P964" s="39"/>
      <c r="Q964" s="34"/>
      <c r="R964" s="35"/>
    </row>
    <row r="965" spans="1:18" ht="15.75" customHeight="1" x14ac:dyDescent="0.3">
      <c r="A965" s="23"/>
      <c r="B965" s="28" t="s">
        <v>30</v>
      </c>
      <c r="C965" s="28">
        <v>1197831</v>
      </c>
      <c r="D965" s="29">
        <v>44290</v>
      </c>
      <c r="E965" s="28" t="s">
        <v>31</v>
      </c>
      <c r="F965" s="28" t="s">
        <v>60</v>
      </c>
      <c r="G965" s="28" t="s">
        <v>61</v>
      </c>
      <c r="H965" s="28" t="s">
        <v>29</v>
      </c>
      <c r="I965" s="30">
        <v>0.25000000000000006</v>
      </c>
      <c r="J965" s="31">
        <v>5750</v>
      </c>
      <c r="K965" s="32">
        <f t="shared" si="6"/>
        <v>1437.5000000000002</v>
      </c>
      <c r="L965" s="32">
        <f t="shared" si="7"/>
        <v>790.62500000000023</v>
      </c>
      <c r="M965" s="33">
        <v>0.55000000000000004</v>
      </c>
      <c r="O965" s="38"/>
      <c r="P965" s="39"/>
      <c r="Q965" s="34"/>
      <c r="R965" s="35"/>
    </row>
    <row r="966" spans="1:18" ht="15.75" customHeight="1" x14ac:dyDescent="0.3">
      <c r="A966" s="23"/>
      <c r="B966" s="28" t="s">
        <v>30</v>
      </c>
      <c r="C966" s="28">
        <v>1197831</v>
      </c>
      <c r="D966" s="29">
        <v>44320</v>
      </c>
      <c r="E966" s="28" t="s">
        <v>31</v>
      </c>
      <c r="F966" s="28" t="s">
        <v>60</v>
      </c>
      <c r="G966" s="28" t="s">
        <v>61</v>
      </c>
      <c r="H966" s="28" t="s">
        <v>24</v>
      </c>
      <c r="I966" s="30">
        <v>0.14999999999999997</v>
      </c>
      <c r="J966" s="31">
        <v>7250</v>
      </c>
      <c r="K966" s="32">
        <f t="shared" si="6"/>
        <v>1087.4999999999998</v>
      </c>
      <c r="L966" s="32">
        <f t="shared" si="7"/>
        <v>434.99999999999989</v>
      </c>
      <c r="M966" s="33">
        <v>0.39999999999999997</v>
      </c>
      <c r="O966" s="38"/>
      <c r="P966" s="39"/>
      <c r="Q966" s="34"/>
      <c r="R966" s="35"/>
    </row>
    <row r="967" spans="1:18" ht="15.75" customHeight="1" x14ac:dyDescent="0.3">
      <c r="A967" s="23"/>
      <c r="B967" s="28" t="s">
        <v>30</v>
      </c>
      <c r="C967" s="28">
        <v>1197831</v>
      </c>
      <c r="D967" s="29">
        <v>44320</v>
      </c>
      <c r="E967" s="28" t="s">
        <v>31</v>
      </c>
      <c r="F967" s="28" t="s">
        <v>60</v>
      </c>
      <c r="G967" s="28" t="s">
        <v>61</v>
      </c>
      <c r="H967" s="28" t="s">
        <v>25</v>
      </c>
      <c r="I967" s="30">
        <v>0.25000000000000006</v>
      </c>
      <c r="J967" s="31">
        <v>7500</v>
      </c>
      <c r="K967" s="32">
        <f t="shared" si="6"/>
        <v>1875.0000000000005</v>
      </c>
      <c r="L967" s="32">
        <f t="shared" si="7"/>
        <v>750.00000000000011</v>
      </c>
      <c r="M967" s="33">
        <v>0.39999999999999997</v>
      </c>
      <c r="O967" s="38"/>
      <c r="P967" s="39"/>
      <c r="Q967" s="34"/>
      <c r="R967" s="35"/>
    </row>
    <row r="968" spans="1:18" ht="15.75" customHeight="1" x14ac:dyDescent="0.3">
      <c r="A968" s="23"/>
      <c r="B968" s="28" t="s">
        <v>30</v>
      </c>
      <c r="C968" s="28">
        <v>1197831</v>
      </c>
      <c r="D968" s="29">
        <v>44320</v>
      </c>
      <c r="E968" s="28" t="s">
        <v>31</v>
      </c>
      <c r="F968" s="28" t="s">
        <v>60</v>
      </c>
      <c r="G968" s="28" t="s">
        <v>61</v>
      </c>
      <c r="H968" s="28" t="s">
        <v>26</v>
      </c>
      <c r="I968" s="30">
        <v>0.19999999999999996</v>
      </c>
      <c r="J968" s="31">
        <v>6000</v>
      </c>
      <c r="K968" s="32">
        <f t="shared" si="6"/>
        <v>1199.9999999999998</v>
      </c>
      <c r="L968" s="32">
        <f t="shared" si="7"/>
        <v>479.99999999999989</v>
      </c>
      <c r="M968" s="33">
        <v>0.39999999999999997</v>
      </c>
      <c r="O968" s="38"/>
      <c r="P968" s="39"/>
      <c r="Q968" s="34"/>
      <c r="R968" s="35"/>
    </row>
    <row r="969" spans="1:18" ht="15.75" customHeight="1" x14ac:dyDescent="0.3">
      <c r="A969" s="23"/>
      <c r="B969" s="28" t="s">
        <v>30</v>
      </c>
      <c r="C969" s="28">
        <v>1197831</v>
      </c>
      <c r="D969" s="29">
        <v>44320</v>
      </c>
      <c r="E969" s="28" t="s">
        <v>31</v>
      </c>
      <c r="F969" s="28" t="s">
        <v>60</v>
      </c>
      <c r="G969" s="28" t="s">
        <v>61</v>
      </c>
      <c r="H969" s="28" t="s">
        <v>27</v>
      </c>
      <c r="I969" s="30">
        <v>0.30000000000000004</v>
      </c>
      <c r="J969" s="31">
        <v>5250</v>
      </c>
      <c r="K969" s="32">
        <f t="shared" si="6"/>
        <v>1575.0000000000002</v>
      </c>
      <c r="L969" s="32">
        <f t="shared" si="7"/>
        <v>787.50000000000011</v>
      </c>
      <c r="M969" s="33">
        <v>0.5</v>
      </c>
      <c r="O969" s="38"/>
      <c r="P969" s="39"/>
      <c r="Q969" s="34"/>
      <c r="R969" s="35"/>
    </row>
    <row r="970" spans="1:18" ht="15.75" customHeight="1" x14ac:dyDescent="0.3">
      <c r="A970" s="23"/>
      <c r="B970" s="28" t="s">
        <v>30</v>
      </c>
      <c r="C970" s="28">
        <v>1197831</v>
      </c>
      <c r="D970" s="29">
        <v>44320</v>
      </c>
      <c r="E970" s="28" t="s">
        <v>31</v>
      </c>
      <c r="F970" s="28" t="s">
        <v>60</v>
      </c>
      <c r="G970" s="28" t="s">
        <v>61</v>
      </c>
      <c r="H970" s="28" t="s">
        <v>28</v>
      </c>
      <c r="I970" s="30">
        <v>0.45</v>
      </c>
      <c r="J970" s="31">
        <v>4250</v>
      </c>
      <c r="K970" s="32">
        <f t="shared" si="6"/>
        <v>1912.5</v>
      </c>
      <c r="L970" s="32">
        <f t="shared" si="7"/>
        <v>669.375</v>
      </c>
      <c r="M970" s="33">
        <v>0.35</v>
      </c>
      <c r="O970" s="38"/>
      <c r="P970" s="39"/>
      <c r="Q970" s="34"/>
      <c r="R970" s="35"/>
    </row>
    <row r="971" spans="1:18" ht="15.75" customHeight="1" x14ac:dyDescent="0.3">
      <c r="A971" s="23"/>
      <c r="B971" s="28" t="s">
        <v>30</v>
      </c>
      <c r="C971" s="28">
        <v>1197831</v>
      </c>
      <c r="D971" s="29">
        <v>44320</v>
      </c>
      <c r="E971" s="28" t="s">
        <v>31</v>
      </c>
      <c r="F971" s="28" t="s">
        <v>60</v>
      </c>
      <c r="G971" s="28" t="s">
        <v>61</v>
      </c>
      <c r="H971" s="28" t="s">
        <v>29</v>
      </c>
      <c r="I971" s="30">
        <v>0.4</v>
      </c>
      <c r="J971" s="31">
        <v>7750</v>
      </c>
      <c r="K971" s="32">
        <f t="shared" si="6"/>
        <v>3100</v>
      </c>
      <c r="L971" s="32">
        <f t="shared" si="7"/>
        <v>1705.0000000000002</v>
      </c>
      <c r="M971" s="33">
        <v>0.55000000000000004</v>
      </c>
      <c r="O971" s="38"/>
      <c r="P971" s="39"/>
      <c r="Q971" s="34"/>
      <c r="R971" s="35"/>
    </row>
    <row r="972" spans="1:18" ht="15.75" customHeight="1" x14ac:dyDescent="0.3">
      <c r="A972" s="23"/>
      <c r="B972" s="28" t="s">
        <v>30</v>
      </c>
      <c r="C972" s="28">
        <v>1197831</v>
      </c>
      <c r="D972" s="29">
        <v>44350</v>
      </c>
      <c r="E972" s="28" t="s">
        <v>31</v>
      </c>
      <c r="F972" s="28" t="s">
        <v>60</v>
      </c>
      <c r="G972" s="28" t="s">
        <v>61</v>
      </c>
      <c r="H972" s="28" t="s">
        <v>24</v>
      </c>
      <c r="I972" s="30">
        <v>0.4</v>
      </c>
      <c r="J972" s="31">
        <v>7750</v>
      </c>
      <c r="K972" s="32">
        <f t="shared" si="6"/>
        <v>3100</v>
      </c>
      <c r="L972" s="32">
        <f t="shared" si="7"/>
        <v>1240</v>
      </c>
      <c r="M972" s="33">
        <v>0.39999999999999997</v>
      </c>
      <c r="O972" s="38"/>
      <c r="P972" s="39"/>
      <c r="Q972" s="34"/>
      <c r="R972" s="35"/>
    </row>
    <row r="973" spans="1:18" ht="15.75" customHeight="1" x14ac:dyDescent="0.3">
      <c r="A973" s="23"/>
      <c r="B973" s="28" t="s">
        <v>30</v>
      </c>
      <c r="C973" s="28">
        <v>1197831</v>
      </c>
      <c r="D973" s="29">
        <v>44350</v>
      </c>
      <c r="E973" s="28" t="s">
        <v>31</v>
      </c>
      <c r="F973" s="28" t="s">
        <v>60</v>
      </c>
      <c r="G973" s="28" t="s">
        <v>61</v>
      </c>
      <c r="H973" s="28" t="s">
        <v>25</v>
      </c>
      <c r="I973" s="30">
        <v>0.45</v>
      </c>
      <c r="J973" s="31">
        <v>7750</v>
      </c>
      <c r="K973" s="32">
        <f t="shared" si="6"/>
        <v>3487.5</v>
      </c>
      <c r="L973" s="32">
        <f t="shared" si="7"/>
        <v>1394.9999999999998</v>
      </c>
      <c r="M973" s="33">
        <v>0.39999999999999997</v>
      </c>
      <c r="O973" s="38"/>
      <c r="P973" s="39"/>
      <c r="Q973" s="34"/>
      <c r="R973" s="35"/>
    </row>
    <row r="974" spans="1:18" ht="15.75" customHeight="1" x14ac:dyDescent="0.3">
      <c r="A974" s="23"/>
      <c r="B974" s="28" t="s">
        <v>30</v>
      </c>
      <c r="C974" s="28">
        <v>1197831</v>
      </c>
      <c r="D974" s="29">
        <v>44350</v>
      </c>
      <c r="E974" s="28" t="s">
        <v>31</v>
      </c>
      <c r="F974" s="28" t="s">
        <v>60</v>
      </c>
      <c r="G974" s="28" t="s">
        <v>61</v>
      </c>
      <c r="H974" s="28" t="s">
        <v>26</v>
      </c>
      <c r="I974" s="30">
        <v>0.4</v>
      </c>
      <c r="J974" s="31">
        <v>6500</v>
      </c>
      <c r="K974" s="32">
        <f t="shared" si="6"/>
        <v>2600</v>
      </c>
      <c r="L974" s="32">
        <f t="shared" si="7"/>
        <v>1040</v>
      </c>
      <c r="M974" s="33">
        <v>0.39999999999999997</v>
      </c>
      <c r="O974" s="38"/>
      <c r="P974" s="39"/>
      <c r="Q974" s="34"/>
      <c r="R974" s="35"/>
    </row>
    <row r="975" spans="1:18" ht="15.75" customHeight="1" x14ac:dyDescent="0.3">
      <c r="A975" s="23"/>
      <c r="B975" s="28" t="s">
        <v>30</v>
      </c>
      <c r="C975" s="28">
        <v>1197831</v>
      </c>
      <c r="D975" s="29">
        <v>44350</v>
      </c>
      <c r="E975" s="28" t="s">
        <v>31</v>
      </c>
      <c r="F975" s="28" t="s">
        <v>60</v>
      </c>
      <c r="G975" s="28" t="s">
        <v>61</v>
      </c>
      <c r="H975" s="28" t="s">
        <v>27</v>
      </c>
      <c r="I975" s="30">
        <v>0.4</v>
      </c>
      <c r="J975" s="31">
        <v>6000</v>
      </c>
      <c r="K975" s="32">
        <f t="shared" si="6"/>
        <v>2400</v>
      </c>
      <c r="L975" s="32">
        <f t="shared" si="7"/>
        <v>1200</v>
      </c>
      <c r="M975" s="33">
        <v>0.5</v>
      </c>
      <c r="O975" s="38"/>
      <c r="P975" s="39"/>
      <c r="Q975" s="34"/>
      <c r="R975" s="35"/>
    </row>
    <row r="976" spans="1:18" ht="15.75" customHeight="1" x14ac:dyDescent="0.3">
      <c r="A976" s="23"/>
      <c r="B976" s="28" t="s">
        <v>30</v>
      </c>
      <c r="C976" s="28">
        <v>1197831</v>
      </c>
      <c r="D976" s="29">
        <v>44350</v>
      </c>
      <c r="E976" s="28" t="s">
        <v>31</v>
      </c>
      <c r="F976" s="28" t="s">
        <v>60</v>
      </c>
      <c r="G976" s="28" t="s">
        <v>61</v>
      </c>
      <c r="H976" s="28" t="s">
        <v>28</v>
      </c>
      <c r="I976" s="30">
        <v>0.45</v>
      </c>
      <c r="J976" s="31">
        <v>5000</v>
      </c>
      <c r="K976" s="32">
        <f t="shared" si="6"/>
        <v>2250</v>
      </c>
      <c r="L976" s="32">
        <f t="shared" si="7"/>
        <v>787.5</v>
      </c>
      <c r="M976" s="33">
        <v>0.35</v>
      </c>
      <c r="O976" s="38"/>
      <c r="P976" s="39"/>
      <c r="Q976" s="34"/>
      <c r="R976" s="35"/>
    </row>
    <row r="977" spans="1:18" ht="15.75" customHeight="1" x14ac:dyDescent="0.3">
      <c r="A977" s="23"/>
      <c r="B977" s="28" t="s">
        <v>30</v>
      </c>
      <c r="C977" s="28">
        <v>1197831</v>
      </c>
      <c r="D977" s="29">
        <v>44350</v>
      </c>
      <c r="E977" s="28" t="s">
        <v>31</v>
      </c>
      <c r="F977" s="28" t="s">
        <v>60</v>
      </c>
      <c r="G977" s="28" t="s">
        <v>61</v>
      </c>
      <c r="H977" s="28" t="s">
        <v>29</v>
      </c>
      <c r="I977" s="30">
        <v>0.5</v>
      </c>
      <c r="J977" s="31">
        <v>8750</v>
      </c>
      <c r="K977" s="32">
        <f t="shared" si="6"/>
        <v>4375</v>
      </c>
      <c r="L977" s="32">
        <f t="shared" si="7"/>
        <v>2406.25</v>
      </c>
      <c r="M977" s="33">
        <v>0.55000000000000004</v>
      </c>
      <c r="O977" s="38"/>
      <c r="P977" s="39"/>
      <c r="Q977" s="34"/>
      <c r="R977" s="35"/>
    </row>
    <row r="978" spans="1:18" ht="15.75" customHeight="1" x14ac:dyDescent="0.3">
      <c r="A978" s="23"/>
      <c r="B978" s="28" t="s">
        <v>30</v>
      </c>
      <c r="C978" s="28">
        <v>1197831</v>
      </c>
      <c r="D978" s="29">
        <v>44382</v>
      </c>
      <c r="E978" s="28" t="s">
        <v>31</v>
      </c>
      <c r="F978" s="28" t="s">
        <v>60</v>
      </c>
      <c r="G978" s="28" t="s">
        <v>61</v>
      </c>
      <c r="H978" s="28" t="s">
        <v>24</v>
      </c>
      <c r="I978" s="30">
        <v>0.4</v>
      </c>
      <c r="J978" s="31">
        <v>8250</v>
      </c>
      <c r="K978" s="32">
        <f t="shared" si="6"/>
        <v>3300</v>
      </c>
      <c r="L978" s="32">
        <f t="shared" si="7"/>
        <v>1484.9999999999998</v>
      </c>
      <c r="M978" s="33">
        <v>0.44999999999999996</v>
      </c>
      <c r="O978" s="38"/>
      <c r="P978" s="39"/>
      <c r="Q978" s="34"/>
      <c r="R978" s="35"/>
    </row>
    <row r="979" spans="1:18" ht="15.75" customHeight="1" x14ac:dyDescent="0.3">
      <c r="A979" s="23"/>
      <c r="B979" s="28" t="s">
        <v>30</v>
      </c>
      <c r="C979" s="28">
        <v>1197831</v>
      </c>
      <c r="D979" s="29">
        <v>44382</v>
      </c>
      <c r="E979" s="28" t="s">
        <v>31</v>
      </c>
      <c r="F979" s="28" t="s">
        <v>60</v>
      </c>
      <c r="G979" s="28" t="s">
        <v>61</v>
      </c>
      <c r="H979" s="28" t="s">
        <v>25</v>
      </c>
      <c r="I979" s="30">
        <v>0.45</v>
      </c>
      <c r="J979" s="31">
        <v>8250</v>
      </c>
      <c r="K979" s="32">
        <f t="shared" si="6"/>
        <v>3712.5</v>
      </c>
      <c r="L979" s="32">
        <f t="shared" si="7"/>
        <v>1670.6249999999998</v>
      </c>
      <c r="M979" s="33">
        <v>0.44999999999999996</v>
      </c>
      <c r="O979" s="38"/>
      <c r="P979" s="39"/>
      <c r="Q979" s="34"/>
      <c r="R979" s="35"/>
    </row>
    <row r="980" spans="1:18" ht="15.75" customHeight="1" x14ac:dyDescent="0.3">
      <c r="A980" s="23"/>
      <c r="B980" s="28" t="s">
        <v>30</v>
      </c>
      <c r="C980" s="28">
        <v>1197831</v>
      </c>
      <c r="D980" s="29">
        <v>44382</v>
      </c>
      <c r="E980" s="28" t="s">
        <v>31</v>
      </c>
      <c r="F980" s="28" t="s">
        <v>60</v>
      </c>
      <c r="G980" s="28" t="s">
        <v>61</v>
      </c>
      <c r="H980" s="28" t="s">
        <v>26</v>
      </c>
      <c r="I980" s="30">
        <v>0.4</v>
      </c>
      <c r="J980" s="31">
        <v>9750</v>
      </c>
      <c r="K980" s="32">
        <f t="shared" si="6"/>
        <v>3900</v>
      </c>
      <c r="L980" s="32">
        <f t="shared" si="7"/>
        <v>1754.9999999999998</v>
      </c>
      <c r="M980" s="33">
        <v>0.44999999999999996</v>
      </c>
      <c r="O980" s="38"/>
      <c r="P980" s="39"/>
      <c r="Q980" s="34"/>
      <c r="R980" s="35"/>
    </row>
    <row r="981" spans="1:18" ht="15.75" customHeight="1" x14ac:dyDescent="0.3">
      <c r="A981" s="23"/>
      <c r="B981" s="28" t="s">
        <v>30</v>
      </c>
      <c r="C981" s="28">
        <v>1197831</v>
      </c>
      <c r="D981" s="29">
        <v>44382</v>
      </c>
      <c r="E981" s="28" t="s">
        <v>31</v>
      </c>
      <c r="F981" s="28" t="s">
        <v>60</v>
      </c>
      <c r="G981" s="28" t="s">
        <v>61</v>
      </c>
      <c r="H981" s="28" t="s">
        <v>27</v>
      </c>
      <c r="I981" s="30">
        <v>0.4</v>
      </c>
      <c r="J981" s="31">
        <v>5750</v>
      </c>
      <c r="K981" s="32">
        <f t="shared" si="6"/>
        <v>2300</v>
      </c>
      <c r="L981" s="32">
        <f t="shared" si="7"/>
        <v>1265</v>
      </c>
      <c r="M981" s="33">
        <v>0.55000000000000004</v>
      </c>
      <c r="O981" s="38"/>
      <c r="P981" s="39"/>
      <c r="Q981" s="34"/>
      <c r="R981" s="35"/>
    </row>
    <row r="982" spans="1:18" ht="15.75" customHeight="1" x14ac:dyDescent="0.3">
      <c r="A982" s="23"/>
      <c r="B982" s="28" t="s">
        <v>30</v>
      </c>
      <c r="C982" s="28">
        <v>1197831</v>
      </c>
      <c r="D982" s="29">
        <v>44382</v>
      </c>
      <c r="E982" s="28" t="s">
        <v>31</v>
      </c>
      <c r="F982" s="28" t="s">
        <v>60</v>
      </c>
      <c r="G982" s="28" t="s">
        <v>61</v>
      </c>
      <c r="H982" s="28" t="s">
        <v>28</v>
      </c>
      <c r="I982" s="30">
        <v>0.45</v>
      </c>
      <c r="J982" s="31">
        <v>5500</v>
      </c>
      <c r="K982" s="32">
        <f t="shared" si="6"/>
        <v>2475</v>
      </c>
      <c r="L982" s="32">
        <f t="shared" si="7"/>
        <v>989.99999999999989</v>
      </c>
      <c r="M982" s="33">
        <v>0.39999999999999997</v>
      </c>
      <c r="O982" s="38"/>
      <c r="P982" s="39"/>
      <c r="Q982" s="34"/>
      <c r="R982" s="35"/>
    </row>
    <row r="983" spans="1:18" ht="15.75" customHeight="1" x14ac:dyDescent="0.3">
      <c r="A983" s="23"/>
      <c r="B983" s="28" t="s">
        <v>30</v>
      </c>
      <c r="C983" s="28">
        <v>1197831</v>
      </c>
      <c r="D983" s="29">
        <v>44382</v>
      </c>
      <c r="E983" s="28" t="s">
        <v>31</v>
      </c>
      <c r="F983" s="28" t="s">
        <v>60</v>
      </c>
      <c r="G983" s="28" t="s">
        <v>61</v>
      </c>
      <c r="H983" s="28" t="s">
        <v>29</v>
      </c>
      <c r="I983" s="30">
        <v>0.54999999999999993</v>
      </c>
      <c r="J983" s="31">
        <v>8250</v>
      </c>
      <c r="K983" s="32">
        <f t="shared" si="6"/>
        <v>4537.4999999999991</v>
      </c>
      <c r="L983" s="32">
        <f t="shared" si="7"/>
        <v>2722.5</v>
      </c>
      <c r="M983" s="33">
        <v>0.60000000000000009</v>
      </c>
      <c r="O983" s="38"/>
      <c r="P983" s="39"/>
      <c r="Q983" s="34"/>
      <c r="R983" s="35"/>
    </row>
    <row r="984" spans="1:18" ht="15.75" customHeight="1" x14ac:dyDescent="0.3">
      <c r="A984" s="23"/>
      <c r="B984" s="28" t="s">
        <v>30</v>
      </c>
      <c r="C984" s="28">
        <v>1197831</v>
      </c>
      <c r="D984" s="29">
        <v>44415</v>
      </c>
      <c r="E984" s="28" t="s">
        <v>31</v>
      </c>
      <c r="F984" s="28" t="s">
        <v>60</v>
      </c>
      <c r="G984" s="28" t="s">
        <v>61</v>
      </c>
      <c r="H984" s="28" t="s">
        <v>24</v>
      </c>
      <c r="I984" s="30">
        <v>0.45</v>
      </c>
      <c r="J984" s="31">
        <v>7750</v>
      </c>
      <c r="K984" s="32">
        <f t="shared" si="6"/>
        <v>3487.5</v>
      </c>
      <c r="L984" s="32">
        <f t="shared" si="7"/>
        <v>1569.3749999999998</v>
      </c>
      <c r="M984" s="33">
        <v>0.44999999999999996</v>
      </c>
      <c r="O984" s="38"/>
      <c r="P984" s="39"/>
      <c r="Q984" s="34"/>
      <c r="R984" s="35"/>
    </row>
    <row r="985" spans="1:18" ht="15.75" customHeight="1" x14ac:dyDescent="0.3">
      <c r="A985" s="23"/>
      <c r="B985" s="28" t="s">
        <v>30</v>
      </c>
      <c r="C985" s="28">
        <v>1197831</v>
      </c>
      <c r="D985" s="29">
        <v>44415</v>
      </c>
      <c r="E985" s="28" t="s">
        <v>31</v>
      </c>
      <c r="F985" s="28" t="s">
        <v>60</v>
      </c>
      <c r="G985" s="28" t="s">
        <v>61</v>
      </c>
      <c r="H985" s="28" t="s">
        <v>25</v>
      </c>
      <c r="I985" s="30">
        <v>0.55000000000000004</v>
      </c>
      <c r="J985" s="31">
        <v>7750</v>
      </c>
      <c r="K985" s="32">
        <f t="shared" si="6"/>
        <v>4262.5</v>
      </c>
      <c r="L985" s="32">
        <f t="shared" si="7"/>
        <v>1918.1249999999998</v>
      </c>
      <c r="M985" s="33">
        <v>0.44999999999999996</v>
      </c>
      <c r="O985" s="38"/>
      <c r="P985" s="39"/>
      <c r="Q985" s="34"/>
      <c r="R985" s="35"/>
    </row>
    <row r="986" spans="1:18" ht="15.75" customHeight="1" x14ac:dyDescent="0.3">
      <c r="A986" s="23"/>
      <c r="B986" s="28" t="s">
        <v>30</v>
      </c>
      <c r="C986" s="28">
        <v>1197831</v>
      </c>
      <c r="D986" s="29">
        <v>44415</v>
      </c>
      <c r="E986" s="28" t="s">
        <v>31</v>
      </c>
      <c r="F986" s="28" t="s">
        <v>60</v>
      </c>
      <c r="G986" s="28" t="s">
        <v>61</v>
      </c>
      <c r="H986" s="28" t="s">
        <v>26</v>
      </c>
      <c r="I986" s="30">
        <v>0.5</v>
      </c>
      <c r="J986" s="31">
        <v>9500</v>
      </c>
      <c r="K986" s="32">
        <f t="shared" si="6"/>
        <v>4750</v>
      </c>
      <c r="L986" s="32">
        <f t="shared" si="7"/>
        <v>2137.5</v>
      </c>
      <c r="M986" s="33">
        <v>0.44999999999999996</v>
      </c>
      <c r="O986" s="38"/>
      <c r="P986" s="39"/>
      <c r="Q986" s="34"/>
      <c r="R986" s="35"/>
    </row>
    <row r="987" spans="1:18" ht="15.75" customHeight="1" x14ac:dyDescent="0.3">
      <c r="A987" s="23"/>
      <c r="B987" s="28" t="s">
        <v>30</v>
      </c>
      <c r="C987" s="28">
        <v>1197831</v>
      </c>
      <c r="D987" s="29">
        <v>44415</v>
      </c>
      <c r="E987" s="28" t="s">
        <v>31</v>
      </c>
      <c r="F987" s="28" t="s">
        <v>60</v>
      </c>
      <c r="G987" s="28" t="s">
        <v>61</v>
      </c>
      <c r="H987" s="28" t="s">
        <v>27</v>
      </c>
      <c r="I987" s="30">
        <v>0.45</v>
      </c>
      <c r="J987" s="31">
        <v>4750</v>
      </c>
      <c r="K987" s="32">
        <f t="shared" si="6"/>
        <v>2137.5</v>
      </c>
      <c r="L987" s="32">
        <f t="shared" si="7"/>
        <v>1175.625</v>
      </c>
      <c r="M987" s="33">
        <v>0.55000000000000004</v>
      </c>
      <c r="O987" s="38"/>
      <c r="P987" s="39"/>
      <c r="Q987" s="34"/>
      <c r="R987" s="35"/>
    </row>
    <row r="988" spans="1:18" ht="15.75" customHeight="1" x14ac:dyDescent="0.3">
      <c r="A988" s="23"/>
      <c r="B988" s="28" t="s">
        <v>30</v>
      </c>
      <c r="C988" s="28">
        <v>1197831</v>
      </c>
      <c r="D988" s="29">
        <v>44415</v>
      </c>
      <c r="E988" s="28" t="s">
        <v>31</v>
      </c>
      <c r="F988" s="28" t="s">
        <v>60</v>
      </c>
      <c r="G988" s="28" t="s">
        <v>61</v>
      </c>
      <c r="H988" s="28" t="s">
        <v>28</v>
      </c>
      <c r="I988" s="30">
        <v>0.5</v>
      </c>
      <c r="J988" s="31">
        <v>4750</v>
      </c>
      <c r="K988" s="32">
        <f t="shared" si="6"/>
        <v>2375</v>
      </c>
      <c r="L988" s="32">
        <f t="shared" si="7"/>
        <v>949.99999999999989</v>
      </c>
      <c r="M988" s="33">
        <v>0.39999999999999997</v>
      </c>
      <c r="O988" s="38"/>
      <c r="P988" s="39"/>
      <c r="Q988" s="34"/>
      <c r="R988" s="35"/>
    </row>
    <row r="989" spans="1:18" ht="15.75" customHeight="1" x14ac:dyDescent="0.3">
      <c r="A989" s="23"/>
      <c r="B989" s="28" t="s">
        <v>30</v>
      </c>
      <c r="C989" s="28">
        <v>1197831</v>
      </c>
      <c r="D989" s="29">
        <v>44415</v>
      </c>
      <c r="E989" s="28" t="s">
        <v>31</v>
      </c>
      <c r="F989" s="28" t="s">
        <v>60</v>
      </c>
      <c r="G989" s="28" t="s">
        <v>61</v>
      </c>
      <c r="H989" s="28" t="s">
        <v>29</v>
      </c>
      <c r="I989" s="30">
        <v>0.54999999999999993</v>
      </c>
      <c r="J989" s="31">
        <v>7250</v>
      </c>
      <c r="K989" s="32">
        <f t="shared" si="6"/>
        <v>3987.4999999999995</v>
      </c>
      <c r="L989" s="32">
        <f t="shared" si="7"/>
        <v>2392.5</v>
      </c>
      <c r="M989" s="33">
        <v>0.60000000000000009</v>
      </c>
      <c r="O989" s="38"/>
      <c r="P989" s="39"/>
      <c r="Q989" s="34"/>
      <c r="R989" s="35"/>
    </row>
    <row r="990" spans="1:18" ht="15.75" customHeight="1" x14ac:dyDescent="0.3">
      <c r="A990" s="23"/>
      <c r="B990" s="28" t="s">
        <v>30</v>
      </c>
      <c r="C990" s="28">
        <v>1197831</v>
      </c>
      <c r="D990" s="29">
        <v>44443</v>
      </c>
      <c r="E990" s="28" t="s">
        <v>31</v>
      </c>
      <c r="F990" s="28" t="s">
        <v>60</v>
      </c>
      <c r="G990" s="28" t="s">
        <v>61</v>
      </c>
      <c r="H990" s="28" t="s">
        <v>24</v>
      </c>
      <c r="I990" s="30">
        <v>0.5</v>
      </c>
      <c r="J990" s="31">
        <v>6750</v>
      </c>
      <c r="K990" s="32">
        <f t="shared" si="6"/>
        <v>3375</v>
      </c>
      <c r="L990" s="32">
        <f t="shared" si="7"/>
        <v>1518.7499999999998</v>
      </c>
      <c r="M990" s="33">
        <v>0.44999999999999996</v>
      </c>
      <c r="O990" s="38"/>
      <c r="P990" s="39"/>
      <c r="Q990" s="34"/>
      <c r="R990" s="35"/>
    </row>
    <row r="991" spans="1:18" ht="15.75" customHeight="1" x14ac:dyDescent="0.3">
      <c r="A991" s="23"/>
      <c r="B991" s="28" t="s">
        <v>30</v>
      </c>
      <c r="C991" s="28">
        <v>1197831</v>
      </c>
      <c r="D991" s="29">
        <v>44443</v>
      </c>
      <c r="E991" s="28" t="s">
        <v>31</v>
      </c>
      <c r="F991" s="28" t="s">
        <v>60</v>
      </c>
      <c r="G991" s="28" t="s">
        <v>61</v>
      </c>
      <c r="H991" s="28" t="s">
        <v>25</v>
      </c>
      <c r="I991" s="30">
        <v>0.5</v>
      </c>
      <c r="J991" s="31">
        <v>6250</v>
      </c>
      <c r="K991" s="32">
        <f t="shared" si="6"/>
        <v>3125</v>
      </c>
      <c r="L991" s="32">
        <f t="shared" si="7"/>
        <v>1406.2499999999998</v>
      </c>
      <c r="M991" s="33">
        <v>0.44999999999999996</v>
      </c>
      <c r="O991" s="38"/>
      <c r="P991" s="39"/>
      <c r="Q991" s="34"/>
      <c r="R991" s="35"/>
    </row>
    <row r="992" spans="1:18" ht="15.75" customHeight="1" x14ac:dyDescent="0.3">
      <c r="A992" s="23"/>
      <c r="B992" s="28" t="s">
        <v>30</v>
      </c>
      <c r="C992" s="28">
        <v>1197831</v>
      </c>
      <c r="D992" s="29">
        <v>44443</v>
      </c>
      <c r="E992" s="28" t="s">
        <v>31</v>
      </c>
      <c r="F992" s="28" t="s">
        <v>60</v>
      </c>
      <c r="G992" s="28" t="s">
        <v>61</v>
      </c>
      <c r="H992" s="28" t="s">
        <v>26</v>
      </c>
      <c r="I992" s="30">
        <v>0.54999999999999993</v>
      </c>
      <c r="J992" s="31">
        <v>6750</v>
      </c>
      <c r="K992" s="32">
        <f t="shared" si="6"/>
        <v>3712.4999999999995</v>
      </c>
      <c r="L992" s="32">
        <f t="shared" si="7"/>
        <v>1670.6249999999995</v>
      </c>
      <c r="M992" s="33">
        <v>0.44999999999999996</v>
      </c>
      <c r="O992" s="38"/>
      <c r="P992" s="39"/>
      <c r="Q992" s="34"/>
      <c r="R992" s="35"/>
    </row>
    <row r="993" spans="1:18" ht="15.75" customHeight="1" x14ac:dyDescent="0.3">
      <c r="A993" s="23"/>
      <c r="B993" s="28" t="s">
        <v>30</v>
      </c>
      <c r="C993" s="28">
        <v>1197831</v>
      </c>
      <c r="D993" s="29">
        <v>44443</v>
      </c>
      <c r="E993" s="28" t="s">
        <v>31</v>
      </c>
      <c r="F993" s="28" t="s">
        <v>60</v>
      </c>
      <c r="G993" s="28" t="s">
        <v>61</v>
      </c>
      <c r="H993" s="28" t="s">
        <v>27</v>
      </c>
      <c r="I993" s="30">
        <v>0.54999999999999993</v>
      </c>
      <c r="J993" s="31">
        <v>4000</v>
      </c>
      <c r="K993" s="32">
        <f t="shared" si="6"/>
        <v>2199.9999999999995</v>
      </c>
      <c r="L993" s="32">
        <f t="shared" si="7"/>
        <v>1209.9999999999998</v>
      </c>
      <c r="M993" s="33">
        <v>0.55000000000000004</v>
      </c>
      <c r="O993" s="38"/>
      <c r="P993" s="39"/>
      <c r="Q993" s="34"/>
      <c r="R993" s="35"/>
    </row>
    <row r="994" spans="1:18" ht="15.75" customHeight="1" x14ac:dyDescent="0.3">
      <c r="A994" s="23"/>
      <c r="B994" s="28" t="s">
        <v>30</v>
      </c>
      <c r="C994" s="28">
        <v>1197831</v>
      </c>
      <c r="D994" s="29">
        <v>44443</v>
      </c>
      <c r="E994" s="28" t="s">
        <v>31</v>
      </c>
      <c r="F994" s="28" t="s">
        <v>60</v>
      </c>
      <c r="G994" s="28" t="s">
        <v>61</v>
      </c>
      <c r="H994" s="28" t="s">
        <v>28</v>
      </c>
      <c r="I994" s="30">
        <v>0.5</v>
      </c>
      <c r="J994" s="31">
        <v>4000</v>
      </c>
      <c r="K994" s="32">
        <f t="shared" si="6"/>
        <v>2000</v>
      </c>
      <c r="L994" s="32">
        <f t="shared" si="7"/>
        <v>799.99999999999989</v>
      </c>
      <c r="M994" s="33">
        <v>0.39999999999999997</v>
      </c>
      <c r="O994" s="38"/>
      <c r="P994" s="39"/>
      <c r="Q994" s="34"/>
      <c r="R994" s="35"/>
    </row>
    <row r="995" spans="1:18" ht="15.75" customHeight="1" x14ac:dyDescent="0.3">
      <c r="A995" s="23"/>
      <c r="B995" s="28" t="s">
        <v>30</v>
      </c>
      <c r="C995" s="28">
        <v>1197831</v>
      </c>
      <c r="D995" s="29">
        <v>44443</v>
      </c>
      <c r="E995" s="28" t="s">
        <v>31</v>
      </c>
      <c r="F995" s="28" t="s">
        <v>60</v>
      </c>
      <c r="G995" s="28" t="s">
        <v>61</v>
      </c>
      <c r="H995" s="28" t="s">
        <v>29</v>
      </c>
      <c r="I995" s="30">
        <v>0.45</v>
      </c>
      <c r="J995" s="31">
        <v>6250</v>
      </c>
      <c r="K995" s="32">
        <f t="shared" si="6"/>
        <v>2812.5</v>
      </c>
      <c r="L995" s="32">
        <f t="shared" si="7"/>
        <v>1687.5000000000002</v>
      </c>
      <c r="M995" s="33">
        <v>0.60000000000000009</v>
      </c>
      <c r="O995" s="38"/>
      <c r="P995" s="39"/>
      <c r="Q995" s="34"/>
      <c r="R995" s="35"/>
    </row>
    <row r="996" spans="1:18" ht="15.75" customHeight="1" x14ac:dyDescent="0.3">
      <c r="A996" s="23"/>
      <c r="B996" s="28" t="s">
        <v>30</v>
      </c>
      <c r="C996" s="28">
        <v>1197831</v>
      </c>
      <c r="D996" s="29">
        <v>44472</v>
      </c>
      <c r="E996" s="28" t="s">
        <v>31</v>
      </c>
      <c r="F996" s="28" t="s">
        <v>60</v>
      </c>
      <c r="G996" s="28" t="s">
        <v>61</v>
      </c>
      <c r="H996" s="28" t="s">
        <v>24</v>
      </c>
      <c r="I996" s="30">
        <v>0.35000000000000003</v>
      </c>
      <c r="J996" s="31">
        <v>5750</v>
      </c>
      <c r="K996" s="32">
        <f t="shared" si="6"/>
        <v>2012.5000000000002</v>
      </c>
      <c r="L996" s="32">
        <f t="shared" si="7"/>
        <v>905.625</v>
      </c>
      <c r="M996" s="33">
        <v>0.44999999999999996</v>
      </c>
      <c r="O996" s="38"/>
      <c r="P996" s="39"/>
      <c r="Q996" s="34"/>
      <c r="R996" s="35"/>
    </row>
    <row r="997" spans="1:18" ht="15.75" customHeight="1" x14ac:dyDescent="0.3">
      <c r="A997" s="23"/>
      <c r="B997" s="28" t="s">
        <v>30</v>
      </c>
      <c r="C997" s="28">
        <v>1197831</v>
      </c>
      <c r="D997" s="29">
        <v>44472</v>
      </c>
      <c r="E997" s="28" t="s">
        <v>31</v>
      </c>
      <c r="F997" s="28" t="s">
        <v>60</v>
      </c>
      <c r="G997" s="28" t="s">
        <v>61</v>
      </c>
      <c r="H997" s="28" t="s">
        <v>25</v>
      </c>
      <c r="I997" s="30">
        <v>0.35000000000000003</v>
      </c>
      <c r="J997" s="31">
        <v>5750</v>
      </c>
      <c r="K997" s="32">
        <f t="shared" si="6"/>
        <v>2012.5000000000002</v>
      </c>
      <c r="L997" s="32">
        <f t="shared" si="7"/>
        <v>905.625</v>
      </c>
      <c r="M997" s="33">
        <v>0.44999999999999996</v>
      </c>
      <c r="O997" s="38"/>
      <c r="P997" s="39"/>
      <c r="Q997" s="34"/>
      <c r="R997" s="35"/>
    </row>
    <row r="998" spans="1:18" ht="15.75" customHeight="1" x14ac:dyDescent="0.3">
      <c r="A998" s="23"/>
      <c r="B998" s="28" t="s">
        <v>30</v>
      </c>
      <c r="C998" s="28">
        <v>1197831</v>
      </c>
      <c r="D998" s="29">
        <v>44472</v>
      </c>
      <c r="E998" s="28" t="s">
        <v>31</v>
      </c>
      <c r="F998" s="28" t="s">
        <v>60</v>
      </c>
      <c r="G998" s="28" t="s">
        <v>61</v>
      </c>
      <c r="H998" s="28" t="s">
        <v>26</v>
      </c>
      <c r="I998" s="30">
        <v>0.4</v>
      </c>
      <c r="J998" s="31">
        <v>5250</v>
      </c>
      <c r="K998" s="32">
        <f t="shared" si="6"/>
        <v>2100</v>
      </c>
      <c r="L998" s="32">
        <f t="shared" si="7"/>
        <v>944.99999999999989</v>
      </c>
      <c r="M998" s="33">
        <v>0.44999999999999996</v>
      </c>
      <c r="O998" s="38"/>
      <c r="P998" s="39"/>
      <c r="Q998" s="34"/>
      <c r="R998" s="35"/>
    </row>
    <row r="999" spans="1:18" ht="15.75" customHeight="1" x14ac:dyDescent="0.3">
      <c r="A999" s="23"/>
      <c r="B999" s="28" t="s">
        <v>30</v>
      </c>
      <c r="C999" s="28">
        <v>1197831</v>
      </c>
      <c r="D999" s="29">
        <v>44472</v>
      </c>
      <c r="E999" s="28" t="s">
        <v>31</v>
      </c>
      <c r="F999" s="28" t="s">
        <v>60</v>
      </c>
      <c r="G999" s="28" t="s">
        <v>61</v>
      </c>
      <c r="H999" s="28" t="s">
        <v>27</v>
      </c>
      <c r="I999" s="30">
        <v>0.4</v>
      </c>
      <c r="J999" s="31">
        <v>3750</v>
      </c>
      <c r="K999" s="32">
        <f t="shared" si="6"/>
        <v>1500</v>
      </c>
      <c r="L999" s="32">
        <f t="shared" si="7"/>
        <v>825.00000000000011</v>
      </c>
      <c r="M999" s="33">
        <v>0.55000000000000004</v>
      </c>
      <c r="O999" s="38"/>
      <c r="P999" s="39"/>
      <c r="Q999" s="34"/>
      <c r="R999" s="35"/>
    </row>
    <row r="1000" spans="1:18" ht="15.75" customHeight="1" x14ac:dyDescent="0.3">
      <c r="A1000" s="23"/>
      <c r="B1000" s="28" t="s">
        <v>30</v>
      </c>
      <c r="C1000" s="28">
        <v>1197831</v>
      </c>
      <c r="D1000" s="29">
        <v>44472</v>
      </c>
      <c r="E1000" s="28" t="s">
        <v>31</v>
      </c>
      <c r="F1000" s="28" t="s">
        <v>60</v>
      </c>
      <c r="G1000" s="28" t="s">
        <v>61</v>
      </c>
      <c r="H1000" s="28" t="s">
        <v>28</v>
      </c>
      <c r="I1000" s="30">
        <v>0.35000000000000003</v>
      </c>
      <c r="J1000" s="31">
        <v>3500</v>
      </c>
      <c r="K1000" s="32">
        <f t="shared" si="6"/>
        <v>1225.0000000000002</v>
      </c>
      <c r="L1000" s="32">
        <f t="shared" si="7"/>
        <v>490.00000000000006</v>
      </c>
      <c r="M1000" s="33">
        <v>0.39999999999999997</v>
      </c>
      <c r="O1000" s="38"/>
      <c r="P1000" s="39"/>
      <c r="Q1000" s="34"/>
      <c r="R1000" s="35"/>
    </row>
    <row r="1001" spans="1:18" ht="15.75" customHeight="1" x14ac:dyDescent="0.3">
      <c r="A1001" s="23"/>
      <c r="B1001" s="28" t="s">
        <v>30</v>
      </c>
      <c r="C1001" s="28">
        <v>1197831</v>
      </c>
      <c r="D1001" s="29">
        <v>44472</v>
      </c>
      <c r="E1001" s="28" t="s">
        <v>31</v>
      </c>
      <c r="F1001" s="28" t="s">
        <v>60</v>
      </c>
      <c r="G1001" s="28" t="s">
        <v>61</v>
      </c>
      <c r="H1001" s="28" t="s">
        <v>29</v>
      </c>
      <c r="I1001" s="30">
        <v>0.45</v>
      </c>
      <c r="J1001" s="31">
        <v>5250</v>
      </c>
      <c r="K1001" s="32">
        <f t="shared" si="6"/>
        <v>2362.5</v>
      </c>
      <c r="L1001" s="32">
        <f t="shared" si="7"/>
        <v>1417.5000000000002</v>
      </c>
      <c r="M1001" s="33">
        <v>0.60000000000000009</v>
      </c>
      <c r="O1001" s="38"/>
      <c r="P1001" s="39"/>
      <c r="Q1001" s="34"/>
      <c r="R1001" s="35"/>
    </row>
    <row r="1002" spans="1:18" ht="15.75" customHeight="1" x14ac:dyDescent="0.3">
      <c r="A1002" s="23"/>
      <c r="B1002" s="28" t="s">
        <v>30</v>
      </c>
      <c r="C1002" s="28">
        <v>1197831</v>
      </c>
      <c r="D1002" s="29">
        <v>44504</v>
      </c>
      <c r="E1002" s="28" t="s">
        <v>31</v>
      </c>
      <c r="F1002" s="28" t="s">
        <v>60</v>
      </c>
      <c r="G1002" s="28" t="s">
        <v>61</v>
      </c>
      <c r="H1002" s="28" t="s">
        <v>24</v>
      </c>
      <c r="I1002" s="30">
        <v>0.30000000000000004</v>
      </c>
      <c r="J1002" s="31">
        <v>6750</v>
      </c>
      <c r="K1002" s="32">
        <f t="shared" si="6"/>
        <v>2025.0000000000002</v>
      </c>
      <c r="L1002" s="32">
        <f t="shared" si="7"/>
        <v>911.25</v>
      </c>
      <c r="M1002" s="33">
        <v>0.44999999999999996</v>
      </c>
      <c r="O1002" s="38"/>
      <c r="P1002" s="39"/>
      <c r="Q1002" s="34"/>
      <c r="R1002" s="35"/>
    </row>
    <row r="1003" spans="1:18" ht="15.75" customHeight="1" x14ac:dyDescent="0.3">
      <c r="A1003" s="23"/>
      <c r="B1003" s="28" t="s">
        <v>30</v>
      </c>
      <c r="C1003" s="28">
        <v>1197831</v>
      </c>
      <c r="D1003" s="29">
        <v>44504</v>
      </c>
      <c r="E1003" s="28" t="s">
        <v>31</v>
      </c>
      <c r="F1003" s="28" t="s">
        <v>60</v>
      </c>
      <c r="G1003" s="28" t="s">
        <v>61</v>
      </c>
      <c r="H1003" s="28" t="s">
        <v>25</v>
      </c>
      <c r="I1003" s="30">
        <v>0.30000000000000004</v>
      </c>
      <c r="J1003" s="31">
        <v>6750</v>
      </c>
      <c r="K1003" s="32">
        <f t="shared" si="6"/>
        <v>2025.0000000000002</v>
      </c>
      <c r="L1003" s="32">
        <f t="shared" si="7"/>
        <v>911.25</v>
      </c>
      <c r="M1003" s="33">
        <v>0.44999999999999996</v>
      </c>
      <c r="O1003" s="38"/>
      <c r="P1003" s="39"/>
      <c r="Q1003" s="34"/>
      <c r="R1003" s="35"/>
    </row>
    <row r="1004" spans="1:18" ht="15.75" customHeight="1" x14ac:dyDescent="0.3">
      <c r="A1004" s="23"/>
      <c r="B1004" s="28" t="s">
        <v>30</v>
      </c>
      <c r="C1004" s="28">
        <v>1197831</v>
      </c>
      <c r="D1004" s="29">
        <v>44504</v>
      </c>
      <c r="E1004" s="28" t="s">
        <v>31</v>
      </c>
      <c r="F1004" s="28" t="s">
        <v>60</v>
      </c>
      <c r="G1004" s="28" t="s">
        <v>61</v>
      </c>
      <c r="H1004" s="28" t="s">
        <v>26</v>
      </c>
      <c r="I1004" s="30">
        <v>0.55000000000000004</v>
      </c>
      <c r="J1004" s="31">
        <v>6000</v>
      </c>
      <c r="K1004" s="32">
        <f t="shared" si="6"/>
        <v>3300.0000000000005</v>
      </c>
      <c r="L1004" s="32">
        <f t="shared" si="7"/>
        <v>1485</v>
      </c>
      <c r="M1004" s="33">
        <v>0.44999999999999996</v>
      </c>
      <c r="O1004" s="38"/>
      <c r="P1004" s="39"/>
      <c r="Q1004" s="34"/>
      <c r="R1004" s="35"/>
    </row>
    <row r="1005" spans="1:18" ht="15.75" customHeight="1" x14ac:dyDescent="0.3">
      <c r="A1005" s="23"/>
      <c r="B1005" s="28" t="s">
        <v>30</v>
      </c>
      <c r="C1005" s="28">
        <v>1197831</v>
      </c>
      <c r="D1005" s="29">
        <v>44504</v>
      </c>
      <c r="E1005" s="28" t="s">
        <v>31</v>
      </c>
      <c r="F1005" s="28" t="s">
        <v>60</v>
      </c>
      <c r="G1005" s="28" t="s">
        <v>61</v>
      </c>
      <c r="H1005" s="28" t="s">
        <v>27</v>
      </c>
      <c r="I1005" s="30">
        <v>0.55000000000000004</v>
      </c>
      <c r="J1005" s="31">
        <v>4750</v>
      </c>
      <c r="K1005" s="32">
        <f t="shared" si="6"/>
        <v>2612.5</v>
      </c>
      <c r="L1005" s="32">
        <f t="shared" si="7"/>
        <v>1436.8750000000002</v>
      </c>
      <c r="M1005" s="33">
        <v>0.55000000000000004</v>
      </c>
      <c r="O1005" s="38"/>
      <c r="P1005" s="39"/>
      <c r="Q1005" s="34"/>
      <c r="R1005" s="35"/>
    </row>
    <row r="1006" spans="1:18" ht="15.75" customHeight="1" x14ac:dyDescent="0.3">
      <c r="A1006" s="23"/>
      <c r="B1006" s="28" t="s">
        <v>30</v>
      </c>
      <c r="C1006" s="28">
        <v>1197831</v>
      </c>
      <c r="D1006" s="29">
        <v>44504</v>
      </c>
      <c r="E1006" s="28" t="s">
        <v>31</v>
      </c>
      <c r="F1006" s="28" t="s">
        <v>60</v>
      </c>
      <c r="G1006" s="28" t="s">
        <v>61</v>
      </c>
      <c r="H1006" s="28" t="s">
        <v>28</v>
      </c>
      <c r="I1006" s="30">
        <v>0.54999999999999993</v>
      </c>
      <c r="J1006" s="31">
        <v>4500</v>
      </c>
      <c r="K1006" s="32">
        <f t="shared" si="6"/>
        <v>2474.9999999999995</v>
      </c>
      <c r="L1006" s="32">
        <f t="shared" si="7"/>
        <v>989.99999999999977</v>
      </c>
      <c r="M1006" s="33">
        <v>0.39999999999999997</v>
      </c>
      <c r="O1006" s="38"/>
      <c r="P1006" s="39"/>
      <c r="Q1006" s="34"/>
      <c r="R1006" s="35"/>
    </row>
    <row r="1007" spans="1:18" ht="15.75" customHeight="1" x14ac:dyDescent="0.3">
      <c r="A1007" s="23"/>
      <c r="B1007" s="28" t="s">
        <v>30</v>
      </c>
      <c r="C1007" s="28">
        <v>1197831</v>
      </c>
      <c r="D1007" s="29">
        <v>44504</v>
      </c>
      <c r="E1007" s="28" t="s">
        <v>31</v>
      </c>
      <c r="F1007" s="28" t="s">
        <v>60</v>
      </c>
      <c r="G1007" s="28" t="s">
        <v>61</v>
      </c>
      <c r="H1007" s="28" t="s">
        <v>29</v>
      </c>
      <c r="I1007" s="30">
        <v>0.65</v>
      </c>
      <c r="J1007" s="31">
        <v>6500</v>
      </c>
      <c r="K1007" s="32">
        <f t="shared" si="6"/>
        <v>4225</v>
      </c>
      <c r="L1007" s="32">
        <f t="shared" si="7"/>
        <v>2535.0000000000005</v>
      </c>
      <c r="M1007" s="33">
        <v>0.60000000000000009</v>
      </c>
      <c r="O1007" s="38"/>
      <c r="P1007" s="39"/>
      <c r="Q1007" s="34"/>
      <c r="R1007" s="35"/>
    </row>
    <row r="1008" spans="1:18" ht="15.75" customHeight="1" x14ac:dyDescent="0.3">
      <c r="A1008" s="23"/>
      <c r="B1008" s="28" t="s">
        <v>30</v>
      </c>
      <c r="C1008" s="28">
        <v>1197831</v>
      </c>
      <c r="D1008" s="29">
        <v>44533</v>
      </c>
      <c r="E1008" s="28" t="s">
        <v>31</v>
      </c>
      <c r="F1008" s="28" t="s">
        <v>60</v>
      </c>
      <c r="G1008" s="28" t="s">
        <v>61</v>
      </c>
      <c r="H1008" s="28" t="s">
        <v>24</v>
      </c>
      <c r="I1008" s="30">
        <v>0.54999999999999993</v>
      </c>
      <c r="J1008" s="31">
        <v>8000</v>
      </c>
      <c r="K1008" s="32">
        <f t="shared" si="6"/>
        <v>4399.9999999999991</v>
      </c>
      <c r="L1008" s="32">
        <f t="shared" si="7"/>
        <v>1979.9999999999993</v>
      </c>
      <c r="M1008" s="33">
        <v>0.44999999999999996</v>
      </c>
      <c r="O1008" s="38"/>
      <c r="P1008" s="39"/>
      <c r="Q1008" s="34"/>
      <c r="R1008" s="35"/>
    </row>
    <row r="1009" spans="1:18" ht="15.75" customHeight="1" x14ac:dyDescent="0.3">
      <c r="A1009" s="23"/>
      <c r="B1009" s="28" t="s">
        <v>30</v>
      </c>
      <c r="C1009" s="28">
        <v>1197831</v>
      </c>
      <c r="D1009" s="29">
        <v>44533</v>
      </c>
      <c r="E1009" s="28" t="s">
        <v>31</v>
      </c>
      <c r="F1009" s="28" t="s">
        <v>60</v>
      </c>
      <c r="G1009" s="28" t="s">
        <v>61</v>
      </c>
      <c r="H1009" s="28" t="s">
        <v>25</v>
      </c>
      <c r="I1009" s="30">
        <v>0.54999999999999993</v>
      </c>
      <c r="J1009" s="31">
        <v>8000</v>
      </c>
      <c r="K1009" s="32">
        <f t="shared" si="6"/>
        <v>4399.9999999999991</v>
      </c>
      <c r="L1009" s="32">
        <f t="shared" si="7"/>
        <v>1979.9999999999993</v>
      </c>
      <c r="M1009" s="33">
        <v>0.44999999999999996</v>
      </c>
      <c r="O1009" s="38"/>
      <c r="P1009" s="39"/>
      <c r="Q1009" s="34"/>
      <c r="R1009" s="35"/>
    </row>
    <row r="1010" spans="1:18" ht="15.75" customHeight="1" x14ac:dyDescent="0.3">
      <c r="A1010" s="23"/>
      <c r="B1010" s="28" t="s">
        <v>30</v>
      </c>
      <c r="C1010" s="28">
        <v>1197831</v>
      </c>
      <c r="D1010" s="29">
        <v>44533</v>
      </c>
      <c r="E1010" s="28" t="s">
        <v>31</v>
      </c>
      <c r="F1010" s="28" t="s">
        <v>60</v>
      </c>
      <c r="G1010" s="28" t="s">
        <v>61</v>
      </c>
      <c r="H1010" s="28" t="s">
        <v>26</v>
      </c>
      <c r="I1010" s="30">
        <v>0.6</v>
      </c>
      <c r="J1010" s="31">
        <v>7000</v>
      </c>
      <c r="K1010" s="32">
        <f t="shared" si="6"/>
        <v>4200</v>
      </c>
      <c r="L1010" s="32">
        <f t="shared" si="7"/>
        <v>1889.9999999999998</v>
      </c>
      <c r="M1010" s="33">
        <v>0.44999999999999996</v>
      </c>
      <c r="O1010" s="38"/>
      <c r="P1010" s="39"/>
      <c r="Q1010" s="34"/>
      <c r="R1010" s="35"/>
    </row>
    <row r="1011" spans="1:18" ht="15.75" customHeight="1" x14ac:dyDescent="0.3">
      <c r="A1011" s="23"/>
      <c r="B1011" s="28" t="s">
        <v>30</v>
      </c>
      <c r="C1011" s="28">
        <v>1197831</v>
      </c>
      <c r="D1011" s="29">
        <v>44533</v>
      </c>
      <c r="E1011" s="28" t="s">
        <v>31</v>
      </c>
      <c r="F1011" s="28" t="s">
        <v>60</v>
      </c>
      <c r="G1011" s="28" t="s">
        <v>61</v>
      </c>
      <c r="H1011" s="28" t="s">
        <v>27</v>
      </c>
      <c r="I1011" s="30">
        <v>0.6</v>
      </c>
      <c r="J1011" s="31">
        <v>5500</v>
      </c>
      <c r="K1011" s="32">
        <f t="shared" si="6"/>
        <v>3300</v>
      </c>
      <c r="L1011" s="32">
        <f t="shared" si="7"/>
        <v>1815.0000000000002</v>
      </c>
      <c r="M1011" s="33">
        <v>0.55000000000000004</v>
      </c>
      <c r="O1011" s="38"/>
      <c r="P1011" s="39"/>
      <c r="Q1011" s="34"/>
      <c r="R1011" s="35"/>
    </row>
    <row r="1012" spans="1:18" ht="15.75" customHeight="1" x14ac:dyDescent="0.3">
      <c r="A1012" s="23"/>
      <c r="B1012" s="28" t="s">
        <v>30</v>
      </c>
      <c r="C1012" s="28">
        <v>1197831</v>
      </c>
      <c r="D1012" s="29">
        <v>44533</v>
      </c>
      <c r="E1012" s="28" t="s">
        <v>31</v>
      </c>
      <c r="F1012" s="28" t="s">
        <v>60</v>
      </c>
      <c r="G1012" s="28" t="s">
        <v>61</v>
      </c>
      <c r="H1012" s="28" t="s">
        <v>28</v>
      </c>
      <c r="I1012" s="30">
        <v>0.54999999999999993</v>
      </c>
      <c r="J1012" s="31">
        <v>5000</v>
      </c>
      <c r="K1012" s="32">
        <f t="shared" si="6"/>
        <v>2749.9999999999995</v>
      </c>
      <c r="L1012" s="32">
        <f t="shared" si="7"/>
        <v>1099.9999999999998</v>
      </c>
      <c r="M1012" s="33">
        <v>0.39999999999999997</v>
      </c>
      <c r="O1012" s="38"/>
      <c r="P1012" s="39"/>
      <c r="Q1012" s="34"/>
      <c r="R1012" s="35"/>
    </row>
    <row r="1013" spans="1:18" ht="15.75" customHeight="1" x14ac:dyDescent="0.3">
      <c r="A1013" s="23"/>
      <c r="B1013" s="28" t="s">
        <v>30</v>
      </c>
      <c r="C1013" s="28">
        <v>1197831</v>
      </c>
      <c r="D1013" s="29">
        <v>44533</v>
      </c>
      <c r="E1013" s="28" t="s">
        <v>31</v>
      </c>
      <c r="F1013" s="28" t="s">
        <v>60</v>
      </c>
      <c r="G1013" s="28" t="s">
        <v>61</v>
      </c>
      <c r="H1013" s="28" t="s">
        <v>29</v>
      </c>
      <c r="I1013" s="30">
        <v>0.65</v>
      </c>
      <c r="J1013" s="31">
        <v>7500</v>
      </c>
      <c r="K1013" s="32">
        <f t="shared" si="6"/>
        <v>4875</v>
      </c>
      <c r="L1013" s="32">
        <f t="shared" si="7"/>
        <v>2925.0000000000005</v>
      </c>
      <c r="M1013" s="33">
        <v>0.60000000000000009</v>
      </c>
      <c r="O1013" s="38"/>
      <c r="P1013" s="39"/>
      <c r="Q1013" s="34"/>
      <c r="R1013" s="35"/>
    </row>
    <row r="1014" spans="1:18" ht="15.75" customHeight="1" x14ac:dyDescent="0.3">
      <c r="A1014" s="23" t="s">
        <v>46</v>
      </c>
      <c r="B1014" s="28" t="s">
        <v>21</v>
      </c>
      <c r="C1014" s="28">
        <v>1185732</v>
      </c>
      <c r="D1014" s="29">
        <v>44207</v>
      </c>
      <c r="E1014" s="28" t="s">
        <v>40</v>
      </c>
      <c r="F1014" s="28" t="s">
        <v>62</v>
      </c>
      <c r="G1014" s="28" t="s">
        <v>63</v>
      </c>
      <c r="H1014" s="28" t="s">
        <v>24</v>
      </c>
      <c r="I1014" s="30">
        <v>0.35</v>
      </c>
      <c r="J1014" s="31">
        <v>4250</v>
      </c>
      <c r="K1014" s="32">
        <f t="shared" si="6"/>
        <v>1487.5</v>
      </c>
      <c r="L1014" s="32">
        <f t="shared" si="7"/>
        <v>595</v>
      </c>
      <c r="M1014" s="33">
        <v>0.4</v>
      </c>
      <c r="O1014" s="38"/>
      <c r="P1014" s="39"/>
      <c r="Q1014" s="34"/>
      <c r="R1014" s="35"/>
    </row>
    <row r="1015" spans="1:18" ht="15.75" customHeight="1" x14ac:dyDescent="0.3">
      <c r="A1015" s="23"/>
      <c r="B1015" s="28" t="s">
        <v>21</v>
      </c>
      <c r="C1015" s="28">
        <v>1185732</v>
      </c>
      <c r="D1015" s="29">
        <v>44207</v>
      </c>
      <c r="E1015" s="28" t="s">
        <v>40</v>
      </c>
      <c r="F1015" s="28" t="s">
        <v>62</v>
      </c>
      <c r="G1015" s="28" t="s">
        <v>63</v>
      </c>
      <c r="H1015" s="28" t="s">
        <v>25</v>
      </c>
      <c r="I1015" s="30">
        <v>0.35</v>
      </c>
      <c r="J1015" s="31">
        <v>2250</v>
      </c>
      <c r="K1015" s="32">
        <f t="shared" si="6"/>
        <v>787.5</v>
      </c>
      <c r="L1015" s="32">
        <f t="shared" si="7"/>
        <v>275.625</v>
      </c>
      <c r="M1015" s="33">
        <v>0.35</v>
      </c>
      <c r="O1015" s="38"/>
      <c r="P1015" s="39"/>
      <c r="Q1015" s="34"/>
      <c r="R1015" s="35"/>
    </row>
    <row r="1016" spans="1:18" ht="15.75" customHeight="1" x14ac:dyDescent="0.3">
      <c r="A1016" s="23"/>
      <c r="B1016" s="28" t="s">
        <v>21</v>
      </c>
      <c r="C1016" s="28">
        <v>1185732</v>
      </c>
      <c r="D1016" s="29">
        <v>44207</v>
      </c>
      <c r="E1016" s="28" t="s">
        <v>40</v>
      </c>
      <c r="F1016" s="28" t="s">
        <v>62</v>
      </c>
      <c r="G1016" s="28" t="s">
        <v>63</v>
      </c>
      <c r="H1016" s="28" t="s">
        <v>26</v>
      </c>
      <c r="I1016" s="30">
        <v>0.25</v>
      </c>
      <c r="J1016" s="31">
        <v>2250</v>
      </c>
      <c r="K1016" s="32">
        <f t="shared" si="6"/>
        <v>562.5</v>
      </c>
      <c r="L1016" s="32">
        <f t="shared" si="7"/>
        <v>196.875</v>
      </c>
      <c r="M1016" s="33">
        <v>0.35</v>
      </c>
      <c r="O1016" s="38"/>
      <c r="P1016" s="39"/>
      <c r="Q1016" s="34"/>
      <c r="R1016" s="35"/>
    </row>
    <row r="1017" spans="1:18" ht="15.75" customHeight="1" x14ac:dyDescent="0.3">
      <c r="A1017" s="23"/>
      <c r="B1017" s="28" t="s">
        <v>21</v>
      </c>
      <c r="C1017" s="28">
        <v>1185732</v>
      </c>
      <c r="D1017" s="29">
        <v>44207</v>
      </c>
      <c r="E1017" s="28" t="s">
        <v>40</v>
      </c>
      <c r="F1017" s="28" t="s">
        <v>62</v>
      </c>
      <c r="G1017" s="28" t="s">
        <v>63</v>
      </c>
      <c r="H1017" s="28" t="s">
        <v>27</v>
      </c>
      <c r="I1017" s="30">
        <v>0.30000000000000004</v>
      </c>
      <c r="J1017" s="31">
        <v>750</v>
      </c>
      <c r="K1017" s="32">
        <f t="shared" si="6"/>
        <v>225.00000000000003</v>
      </c>
      <c r="L1017" s="32">
        <f t="shared" si="7"/>
        <v>90.000000000000014</v>
      </c>
      <c r="M1017" s="33">
        <v>0.4</v>
      </c>
      <c r="O1017" s="38"/>
      <c r="P1017" s="39"/>
      <c r="Q1017" s="34"/>
      <c r="R1017" s="35"/>
    </row>
    <row r="1018" spans="1:18" ht="15.75" customHeight="1" x14ac:dyDescent="0.3">
      <c r="A1018" s="23"/>
      <c r="B1018" s="28" t="s">
        <v>21</v>
      </c>
      <c r="C1018" s="28">
        <v>1185732</v>
      </c>
      <c r="D1018" s="29">
        <v>44207</v>
      </c>
      <c r="E1018" s="28" t="s">
        <v>40</v>
      </c>
      <c r="F1018" s="28" t="s">
        <v>62</v>
      </c>
      <c r="G1018" s="28" t="s">
        <v>63</v>
      </c>
      <c r="H1018" s="28" t="s">
        <v>28</v>
      </c>
      <c r="I1018" s="30">
        <v>0.44999999999999996</v>
      </c>
      <c r="J1018" s="31">
        <v>1250</v>
      </c>
      <c r="K1018" s="32">
        <f t="shared" si="6"/>
        <v>562.5</v>
      </c>
      <c r="L1018" s="32">
        <f t="shared" si="7"/>
        <v>196.875</v>
      </c>
      <c r="M1018" s="33">
        <v>0.35</v>
      </c>
      <c r="O1018" s="38"/>
      <c r="P1018" s="39"/>
      <c r="Q1018" s="34"/>
      <c r="R1018" s="35"/>
    </row>
    <row r="1019" spans="1:18" ht="15.75" customHeight="1" x14ac:dyDescent="0.3">
      <c r="A1019" s="23"/>
      <c r="B1019" s="28" t="s">
        <v>21</v>
      </c>
      <c r="C1019" s="28">
        <v>1185732</v>
      </c>
      <c r="D1019" s="29">
        <v>44207</v>
      </c>
      <c r="E1019" s="28" t="s">
        <v>40</v>
      </c>
      <c r="F1019" s="28" t="s">
        <v>62</v>
      </c>
      <c r="G1019" s="28" t="s">
        <v>63</v>
      </c>
      <c r="H1019" s="28" t="s">
        <v>29</v>
      </c>
      <c r="I1019" s="30">
        <v>0.35</v>
      </c>
      <c r="J1019" s="31">
        <v>2250</v>
      </c>
      <c r="K1019" s="32">
        <f t="shared" si="6"/>
        <v>787.5</v>
      </c>
      <c r="L1019" s="32">
        <f t="shared" si="7"/>
        <v>393.75</v>
      </c>
      <c r="M1019" s="33">
        <v>0.5</v>
      </c>
      <c r="O1019" s="38"/>
      <c r="P1019" s="39"/>
      <c r="Q1019" s="34"/>
      <c r="R1019" s="35"/>
    </row>
    <row r="1020" spans="1:18" ht="15.75" customHeight="1" x14ac:dyDescent="0.3">
      <c r="A1020" s="23"/>
      <c r="B1020" s="28" t="s">
        <v>21</v>
      </c>
      <c r="C1020" s="28">
        <v>1185732</v>
      </c>
      <c r="D1020" s="29">
        <v>44238</v>
      </c>
      <c r="E1020" s="28" t="s">
        <v>40</v>
      </c>
      <c r="F1020" s="28" t="s">
        <v>62</v>
      </c>
      <c r="G1020" s="28" t="s">
        <v>63</v>
      </c>
      <c r="H1020" s="28" t="s">
        <v>24</v>
      </c>
      <c r="I1020" s="30">
        <v>0.35</v>
      </c>
      <c r="J1020" s="31">
        <v>4750</v>
      </c>
      <c r="K1020" s="32">
        <f t="shared" si="6"/>
        <v>1662.5</v>
      </c>
      <c r="L1020" s="32">
        <f t="shared" si="7"/>
        <v>665</v>
      </c>
      <c r="M1020" s="33">
        <v>0.4</v>
      </c>
      <c r="O1020" s="38"/>
      <c r="P1020" s="39"/>
      <c r="Q1020" s="34"/>
      <c r="R1020" s="35"/>
    </row>
    <row r="1021" spans="1:18" ht="15.75" customHeight="1" x14ac:dyDescent="0.3">
      <c r="A1021" s="23"/>
      <c r="B1021" s="28" t="s">
        <v>21</v>
      </c>
      <c r="C1021" s="28">
        <v>1185732</v>
      </c>
      <c r="D1021" s="29">
        <v>44238</v>
      </c>
      <c r="E1021" s="28" t="s">
        <v>40</v>
      </c>
      <c r="F1021" s="28" t="s">
        <v>62</v>
      </c>
      <c r="G1021" s="28" t="s">
        <v>63</v>
      </c>
      <c r="H1021" s="28" t="s">
        <v>25</v>
      </c>
      <c r="I1021" s="30">
        <v>0.35</v>
      </c>
      <c r="J1021" s="31">
        <v>1250</v>
      </c>
      <c r="K1021" s="32">
        <f t="shared" si="6"/>
        <v>437.5</v>
      </c>
      <c r="L1021" s="32">
        <f t="shared" si="7"/>
        <v>153.125</v>
      </c>
      <c r="M1021" s="33">
        <v>0.35</v>
      </c>
      <c r="O1021" s="38"/>
      <c r="P1021" s="39"/>
      <c r="Q1021" s="34"/>
      <c r="R1021" s="35"/>
    </row>
    <row r="1022" spans="1:18" ht="15.75" customHeight="1" x14ac:dyDescent="0.3">
      <c r="A1022" s="23"/>
      <c r="B1022" s="28" t="s">
        <v>21</v>
      </c>
      <c r="C1022" s="28">
        <v>1185732</v>
      </c>
      <c r="D1022" s="29">
        <v>44238</v>
      </c>
      <c r="E1022" s="28" t="s">
        <v>40</v>
      </c>
      <c r="F1022" s="28" t="s">
        <v>62</v>
      </c>
      <c r="G1022" s="28" t="s">
        <v>63</v>
      </c>
      <c r="H1022" s="28" t="s">
        <v>26</v>
      </c>
      <c r="I1022" s="30">
        <v>0.25</v>
      </c>
      <c r="J1022" s="31">
        <v>1750</v>
      </c>
      <c r="K1022" s="32">
        <f t="shared" si="6"/>
        <v>437.5</v>
      </c>
      <c r="L1022" s="32">
        <f t="shared" si="7"/>
        <v>153.125</v>
      </c>
      <c r="M1022" s="33">
        <v>0.35</v>
      </c>
      <c r="O1022" s="38"/>
      <c r="P1022" s="39"/>
      <c r="Q1022" s="34"/>
      <c r="R1022" s="35"/>
    </row>
    <row r="1023" spans="1:18" ht="15.75" customHeight="1" x14ac:dyDescent="0.3">
      <c r="A1023" s="23"/>
      <c r="B1023" s="28" t="s">
        <v>21</v>
      </c>
      <c r="C1023" s="28">
        <v>1185732</v>
      </c>
      <c r="D1023" s="29">
        <v>44238</v>
      </c>
      <c r="E1023" s="28" t="s">
        <v>40</v>
      </c>
      <c r="F1023" s="28" t="s">
        <v>62</v>
      </c>
      <c r="G1023" s="28" t="s">
        <v>63</v>
      </c>
      <c r="H1023" s="28" t="s">
        <v>27</v>
      </c>
      <c r="I1023" s="30">
        <v>0.30000000000000004</v>
      </c>
      <c r="J1023" s="31">
        <v>500</v>
      </c>
      <c r="K1023" s="32">
        <f t="shared" si="6"/>
        <v>150.00000000000003</v>
      </c>
      <c r="L1023" s="32">
        <f t="shared" si="7"/>
        <v>60.000000000000014</v>
      </c>
      <c r="M1023" s="33">
        <v>0.4</v>
      </c>
      <c r="O1023" s="38"/>
      <c r="P1023" s="39"/>
      <c r="Q1023" s="34"/>
      <c r="R1023" s="35"/>
    </row>
    <row r="1024" spans="1:18" ht="15.75" customHeight="1" x14ac:dyDescent="0.3">
      <c r="A1024" s="23"/>
      <c r="B1024" s="28" t="s">
        <v>21</v>
      </c>
      <c r="C1024" s="28">
        <v>1185732</v>
      </c>
      <c r="D1024" s="29">
        <v>44238</v>
      </c>
      <c r="E1024" s="28" t="s">
        <v>40</v>
      </c>
      <c r="F1024" s="28" t="s">
        <v>62</v>
      </c>
      <c r="G1024" s="28" t="s">
        <v>63</v>
      </c>
      <c r="H1024" s="28" t="s">
        <v>28</v>
      </c>
      <c r="I1024" s="30">
        <v>0.44999999999999996</v>
      </c>
      <c r="J1024" s="31">
        <v>1250</v>
      </c>
      <c r="K1024" s="32">
        <f t="shared" si="6"/>
        <v>562.5</v>
      </c>
      <c r="L1024" s="32">
        <f t="shared" si="7"/>
        <v>196.875</v>
      </c>
      <c r="M1024" s="33">
        <v>0.35</v>
      </c>
      <c r="O1024" s="38"/>
      <c r="P1024" s="39"/>
      <c r="Q1024" s="34"/>
      <c r="R1024" s="35"/>
    </row>
    <row r="1025" spans="1:18" ht="15.75" customHeight="1" x14ac:dyDescent="0.3">
      <c r="A1025" s="23"/>
      <c r="B1025" s="28" t="s">
        <v>21</v>
      </c>
      <c r="C1025" s="28">
        <v>1185732</v>
      </c>
      <c r="D1025" s="29">
        <v>44238</v>
      </c>
      <c r="E1025" s="28" t="s">
        <v>40</v>
      </c>
      <c r="F1025" s="28" t="s">
        <v>62</v>
      </c>
      <c r="G1025" s="28" t="s">
        <v>63</v>
      </c>
      <c r="H1025" s="28" t="s">
        <v>29</v>
      </c>
      <c r="I1025" s="30">
        <v>0.35</v>
      </c>
      <c r="J1025" s="31">
        <v>2000</v>
      </c>
      <c r="K1025" s="32">
        <f t="shared" si="6"/>
        <v>700</v>
      </c>
      <c r="L1025" s="32">
        <f t="shared" si="7"/>
        <v>350</v>
      </c>
      <c r="M1025" s="33">
        <v>0.5</v>
      </c>
      <c r="O1025" s="38"/>
      <c r="P1025" s="39"/>
      <c r="Q1025" s="34"/>
      <c r="R1025" s="35"/>
    </row>
    <row r="1026" spans="1:18" ht="15.75" customHeight="1" x14ac:dyDescent="0.3">
      <c r="A1026" s="23"/>
      <c r="B1026" s="28" t="s">
        <v>21</v>
      </c>
      <c r="C1026" s="28">
        <v>1185732</v>
      </c>
      <c r="D1026" s="29">
        <v>44265</v>
      </c>
      <c r="E1026" s="28" t="s">
        <v>40</v>
      </c>
      <c r="F1026" s="28" t="s">
        <v>62</v>
      </c>
      <c r="G1026" s="28" t="s">
        <v>63</v>
      </c>
      <c r="H1026" s="28" t="s">
        <v>24</v>
      </c>
      <c r="I1026" s="30">
        <v>0.4</v>
      </c>
      <c r="J1026" s="31">
        <v>4200</v>
      </c>
      <c r="K1026" s="32">
        <f t="shared" ref="K1026:K1280" si="8">I1026*J1026</f>
        <v>1680</v>
      </c>
      <c r="L1026" s="32">
        <f t="shared" ref="L1026:L1280" si="9">K1026*M1026</f>
        <v>672</v>
      </c>
      <c r="M1026" s="33">
        <v>0.4</v>
      </c>
      <c r="O1026" s="38"/>
      <c r="P1026" s="39"/>
      <c r="Q1026" s="34"/>
      <c r="R1026" s="35"/>
    </row>
    <row r="1027" spans="1:18" ht="15.75" customHeight="1" x14ac:dyDescent="0.3">
      <c r="A1027" s="23"/>
      <c r="B1027" s="28" t="s">
        <v>21</v>
      </c>
      <c r="C1027" s="28">
        <v>1185732</v>
      </c>
      <c r="D1027" s="29">
        <v>44265</v>
      </c>
      <c r="E1027" s="28" t="s">
        <v>40</v>
      </c>
      <c r="F1027" s="28" t="s">
        <v>62</v>
      </c>
      <c r="G1027" s="28" t="s">
        <v>63</v>
      </c>
      <c r="H1027" s="28" t="s">
        <v>25</v>
      </c>
      <c r="I1027" s="30">
        <v>0.4</v>
      </c>
      <c r="J1027" s="31">
        <v>1000</v>
      </c>
      <c r="K1027" s="32">
        <f t="shared" si="8"/>
        <v>400</v>
      </c>
      <c r="L1027" s="32">
        <f t="shared" si="9"/>
        <v>140</v>
      </c>
      <c r="M1027" s="33">
        <v>0.35</v>
      </c>
      <c r="O1027" s="38"/>
      <c r="P1027" s="39"/>
      <c r="Q1027" s="34"/>
      <c r="R1027" s="35"/>
    </row>
    <row r="1028" spans="1:18" ht="15.75" customHeight="1" x14ac:dyDescent="0.3">
      <c r="A1028" s="23"/>
      <c r="B1028" s="28" t="s">
        <v>21</v>
      </c>
      <c r="C1028" s="28">
        <v>1185732</v>
      </c>
      <c r="D1028" s="29">
        <v>44265</v>
      </c>
      <c r="E1028" s="28" t="s">
        <v>40</v>
      </c>
      <c r="F1028" s="28" t="s">
        <v>62</v>
      </c>
      <c r="G1028" s="28" t="s">
        <v>63</v>
      </c>
      <c r="H1028" s="28" t="s">
        <v>26</v>
      </c>
      <c r="I1028" s="30">
        <v>0.30000000000000004</v>
      </c>
      <c r="J1028" s="31">
        <v>1500</v>
      </c>
      <c r="K1028" s="32">
        <f t="shared" si="8"/>
        <v>450.00000000000006</v>
      </c>
      <c r="L1028" s="32">
        <f t="shared" si="9"/>
        <v>157.5</v>
      </c>
      <c r="M1028" s="33">
        <v>0.35</v>
      </c>
      <c r="O1028" s="38"/>
      <c r="P1028" s="39"/>
      <c r="Q1028" s="34"/>
      <c r="R1028" s="35"/>
    </row>
    <row r="1029" spans="1:18" ht="15.75" customHeight="1" x14ac:dyDescent="0.3">
      <c r="A1029" s="23"/>
      <c r="B1029" s="28" t="s">
        <v>21</v>
      </c>
      <c r="C1029" s="28">
        <v>1185732</v>
      </c>
      <c r="D1029" s="29">
        <v>44265</v>
      </c>
      <c r="E1029" s="28" t="s">
        <v>40</v>
      </c>
      <c r="F1029" s="28" t="s">
        <v>62</v>
      </c>
      <c r="G1029" s="28" t="s">
        <v>63</v>
      </c>
      <c r="H1029" s="28" t="s">
        <v>27</v>
      </c>
      <c r="I1029" s="30">
        <v>0.35</v>
      </c>
      <c r="J1029" s="31">
        <v>0</v>
      </c>
      <c r="K1029" s="32">
        <f t="shared" si="8"/>
        <v>0</v>
      </c>
      <c r="L1029" s="32">
        <f t="shared" si="9"/>
        <v>0</v>
      </c>
      <c r="M1029" s="33">
        <v>0.4</v>
      </c>
      <c r="O1029" s="38"/>
      <c r="P1029" s="39"/>
      <c r="Q1029" s="34"/>
      <c r="R1029" s="35"/>
    </row>
    <row r="1030" spans="1:18" ht="15.75" customHeight="1" x14ac:dyDescent="0.3">
      <c r="A1030" s="23"/>
      <c r="B1030" s="28" t="s">
        <v>21</v>
      </c>
      <c r="C1030" s="28">
        <v>1185732</v>
      </c>
      <c r="D1030" s="29">
        <v>44265</v>
      </c>
      <c r="E1030" s="28" t="s">
        <v>40</v>
      </c>
      <c r="F1030" s="28" t="s">
        <v>62</v>
      </c>
      <c r="G1030" s="28" t="s">
        <v>63</v>
      </c>
      <c r="H1030" s="28" t="s">
        <v>28</v>
      </c>
      <c r="I1030" s="30">
        <v>0.5</v>
      </c>
      <c r="J1030" s="31">
        <v>500</v>
      </c>
      <c r="K1030" s="32">
        <f t="shared" si="8"/>
        <v>250</v>
      </c>
      <c r="L1030" s="32">
        <f t="shared" si="9"/>
        <v>87.5</v>
      </c>
      <c r="M1030" s="33">
        <v>0.35</v>
      </c>
      <c r="O1030" s="38"/>
      <c r="P1030" s="39"/>
      <c r="Q1030" s="34"/>
      <c r="R1030" s="35"/>
    </row>
    <row r="1031" spans="1:18" ht="15.75" customHeight="1" x14ac:dyDescent="0.3">
      <c r="A1031" s="23"/>
      <c r="B1031" s="28" t="s">
        <v>21</v>
      </c>
      <c r="C1031" s="28">
        <v>1185732</v>
      </c>
      <c r="D1031" s="29">
        <v>44265</v>
      </c>
      <c r="E1031" s="28" t="s">
        <v>40</v>
      </c>
      <c r="F1031" s="28" t="s">
        <v>62</v>
      </c>
      <c r="G1031" s="28" t="s">
        <v>63</v>
      </c>
      <c r="H1031" s="28" t="s">
        <v>29</v>
      </c>
      <c r="I1031" s="30">
        <v>0.4</v>
      </c>
      <c r="J1031" s="31">
        <v>1500</v>
      </c>
      <c r="K1031" s="32">
        <f t="shared" si="8"/>
        <v>600</v>
      </c>
      <c r="L1031" s="32">
        <f t="shared" si="9"/>
        <v>300</v>
      </c>
      <c r="M1031" s="33">
        <v>0.5</v>
      </c>
      <c r="O1031" s="38"/>
      <c r="P1031" s="39"/>
      <c r="Q1031" s="34"/>
      <c r="R1031" s="35"/>
    </row>
    <row r="1032" spans="1:18" ht="15.75" customHeight="1" x14ac:dyDescent="0.3">
      <c r="A1032" s="23"/>
      <c r="B1032" s="28" t="s">
        <v>21</v>
      </c>
      <c r="C1032" s="28">
        <v>1185732</v>
      </c>
      <c r="D1032" s="29">
        <v>44297</v>
      </c>
      <c r="E1032" s="28" t="s">
        <v>40</v>
      </c>
      <c r="F1032" s="28" t="s">
        <v>62</v>
      </c>
      <c r="G1032" s="28" t="s">
        <v>63</v>
      </c>
      <c r="H1032" s="28" t="s">
        <v>24</v>
      </c>
      <c r="I1032" s="30">
        <v>0.4</v>
      </c>
      <c r="J1032" s="31">
        <v>3750</v>
      </c>
      <c r="K1032" s="32">
        <f t="shared" si="8"/>
        <v>1500</v>
      </c>
      <c r="L1032" s="32">
        <f t="shared" si="9"/>
        <v>600</v>
      </c>
      <c r="M1032" s="33">
        <v>0.4</v>
      </c>
      <c r="O1032" s="38"/>
      <c r="P1032" s="39"/>
      <c r="Q1032" s="34"/>
      <c r="R1032" s="35"/>
    </row>
    <row r="1033" spans="1:18" ht="15.75" customHeight="1" x14ac:dyDescent="0.3">
      <c r="A1033" s="23"/>
      <c r="B1033" s="28" t="s">
        <v>21</v>
      </c>
      <c r="C1033" s="28">
        <v>1185732</v>
      </c>
      <c r="D1033" s="29">
        <v>44297</v>
      </c>
      <c r="E1033" s="28" t="s">
        <v>40</v>
      </c>
      <c r="F1033" s="28" t="s">
        <v>62</v>
      </c>
      <c r="G1033" s="28" t="s">
        <v>63</v>
      </c>
      <c r="H1033" s="28" t="s">
        <v>25</v>
      </c>
      <c r="I1033" s="30">
        <v>0.35000000000000003</v>
      </c>
      <c r="J1033" s="31">
        <v>750</v>
      </c>
      <c r="K1033" s="32">
        <f t="shared" si="8"/>
        <v>262.5</v>
      </c>
      <c r="L1033" s="32">
        <f t="shared" si="9"/>
        <v>91.875</v>
      </c>
      <c r="M1033" s="33">
        <v>0.35</v>
      </c>
      <c r="O1033" s="38"/>
      <c r="P1033" s="39"/>
      <c r="Q1033" s="34"/>
      <c r="R1033" s="35"/>
    </row>
    <row r="1034" spans="1:18" ht="15.75" customHeight="1" x14ac:dyDescent="0.3">
      <c r="A1034" s="23"/>
      <c r="B1034" s="28" t="s">
        <v>21</v>
      </c>
      <c r="C1034" s="28">
        <v>1185732</v>
      </c>
      <c r="D1034" s="29">
        <v>44297</v>
      </c>
      <c r="E1034" s="28" t="s">
        <v>40</v>
      </c>
      <c r="F1034" s="28" t="s">
        <v>62</v>
      </c>
      <c r="G1034" s="28" t="s">
        <v>63</v>
      </c>
      <c r="H1034" s="28" t="s">
        <v>26</v>
      </c>
      <c r="I1034" s="30">
        <v>0.25000000000000006</v>
      </c>
      <c r="J1034" s="31">
        <v>750</v>
      </c>
      <c r="K1034" s="32">
        <f t="shared" si="8"/>
        <v>187.50000000000003</v>
      </c>
      <c r="L1034" s="32">
        <f t="shared" si="9"/>
        <v>65.625</v>
      </c>
      <c r="M1034" s="33">
        <v>0.35</v>
      </c>
      <c r="O1034" s="38"/>
      <c r="P1034" s="39"/>
      <c r="Q1034" s="34"/>
      <c r="R1034" s="35"/>
    </row>
    <row r="1035" spans="1:18" ht="15.75" customHeight="1" x14ac:dyDescent="0.3">
      <c r="A1035" s="23"/>
      <c r="B1035" s="28" t="s">
        <v>21</v>
      </c>
      <c r="C1035" s="28">
        <v>1185732</v>
      </c>
      <c r="D1035" s="29">
        <v>44297</v>
      </c>
      <c r="E1035" s="28" t="s">
        <v>40</v>
      </c>
      <c r="F1035" s="28" t="s">
        <v>62</v>
      </c>
      <c r="G1035" s="28" t="s">
        <v>63</v>
      </c>
      <c r="H1035" s="28" t="s">
        <v>27</v>
      </c>
      <c r="I1035" s="30">
        <v>0.3</v>
      </c>
      <c r="J1035" s="31">
        <v>0</v>
      </c>
      <c r="K1035" s="32">
        <f t="shared" si="8"/>
        <v>0</v>
      </c>
      <c r="L1035" s="32">
        <f t="shared" si="9"/>
        <v>0</v>
      </c>
      <c r="M1035" s="33">
        <v>0.4</v>
      </c>
      <c r="O1035" s="38"/>
      <c r="P1035" s="39"/>
      <c r="Q1035" s="34"/>
      <c r="R1035" s="35"/>
    </row>
    <row r="1036" spans="1:18" ht="15.75" customHeight="1" x14ac:dyDescent="0.3">
      <c r="A1036" s="23"/>
      <c r="B1036" s="28" t="s">
        <v>21</v>
      </c>
      <c r="C1036" s="28">
        <v>1185732</v>
      </c>
      <c r="D1036" s="29">
        <v>44297</v>
      </c>
      <c r="E1036" s="28" t="s">
        <v>40</v>
      </c>
      <c r="F1036" s="28" t="s">
        <v>62</v>
      </c>
      <c r="G1036" s="28" t="s">
        <v>63</v>
      </c>
      <c r="H1036" s="28" t="s">
        <v>28</v>
      </c>
      <c r="I1036" s="30">
        <v>0.45</v>
      </c>
      <c r="J1036" s="31">
        <v>250</v>
      </c>
      <c r="K1036" s="32">
        <f t="shared" si="8"/>
        <v>112.5</v>
      </c>
      <c r="L1036" s="32">
        <f t="shared" si="9"/>
        <v>39.375</v>
      </c>
      <c r="M1036" s="33">
        <v>0.35</v>
      </c>
      <c r="O1036" s="38"/>
      <c r="P1036" s="39"/>
      <c r="Q1036" s="34"/>
      <c r="R1036" s="35"/>
    </row>
    <row r="1037" spans="1:18" ht="15.75" customHeight="1" x14ac:dyDescent="0.3">
      <c r="A1037" s="23"/>
      <c r="B1037" s="28" t="s">
        <v>21</v>
      </c>
      <c r="C1037" s="28">
        <v>1185732</v>
      </c>
      <c r="D1037" s="29">
        <v>44297</v>
      </c>
      <c r="E1037" s="28" t="s">
        <v>40</v>
      </c>
      <c r="F1037" s="28" t="s">
        <v>62</v>
      </c>
      <c r="G1037" s="28" t="s">
        <v>63</v>
      </c>
      <c r="H1037" s="28" t="s">
        <v>29</v>
      </c>
      <c r="I1037" s="30">
        <v>0.35000000000000003</v>
      </c>
      <c r="J1037" s="31">
        <v>1500</v>
      </c>
      <c r="K1037" s="32">
        <f t="shared" si="8"/>
        <v>525</v>
      </c>
      <c r="L1037" s="32">
        <f t="shared" si="9"/>
        <v>262.5</v>
      </c>
      <c r="M1037" s="33">
        <v>0.5</v>
      </c>
      <c r="O1037" s="38"/>
      <c r="P1037" s="39"/>
      <c r="Q1037" s="34"/>
      <c r="R1037" s="35"/>
    </row>
    <row r="1038" spans="1:18" ht="15.75" customHeight="1" x14ac:dyDescent="0.3">
      <c r="A1038" s="23"/>
      <c r="B1038" s="28" t="s">
        <v>21</v>
      </c>
      <c r="C1038" s="28">
        <v>1185732</v>
      </c>
      <c r="D1038" s="29">
        <v>44328</v>
      </c>
      <c r="E1038" s="28" t="s">
        <v>40</v>
      </c>
      <c r="F1038" s="28" t="s">
        <v>62</v>
      </c>
      <c r="G1038" s="28" t="s">
        <v>63</v>
      </c>
      <c r="H1038" s="28" t="s">
        <v>24</v>
      </c>
      <c r="I1038" s="30">
        <v>0.45</v>
      </c>
      <c r="J1038" s="31">
        <v>4200</v>
      </c>
      <c r="K1038" s="32">
        <f t="shared" si="8"/>
        <v>1890</v>
      </c>
      <c r="L1038" s="32">
        <f t="shared" si="9"/>
        <v>756</v>
      </c>
      <c r="M1038" s="33">
        <v>0.4</v>
      </c>
      <c r="O1038" s="38"/>
      <c r="P1038" s="39"/>
      <c r="Q1038" s="34"/>
      <c r="R1038" s="35"/>
    </row>
    <row r="1039" spans="1:18" ht="15.75" customHeight="1" x14ac:dyDescent="0.3">
      <c r="A1039" s="23"/>
      <c r="B1039" s="28" t="s">
        <v>21</v>
      </c>
      <c r="C1039" s="28">
        <v>1185732</v>
      </c>
      <c r="D1039" s="29">
        <v>44328</v>
      </c>
      <c r="E1039" s="28" t="s">
        <v>40</v>
      </c>
      <c r="F1039" s="28" t="s">
        <v>62</v>
      </c>
      <c r="G1039" s="28" t="s">
        <v>63</v>
      </c>
      <c r="H1039" s="28" t="s">
        <v>25</v>
      </c>
      <c r="I1039" s="30">
        <v>0.40000000000000008</v>
      </c>
      <c r="J1039" s="31">
        <v>1250</v>
      </c>
      <c r="K1039" s="32">
        <f t="shared" si="8"/>
        <v>500.00000000000011</v>
      </c>
      <c r="L1039" s="32">
        <f t="shared" si="9"/>
        <v>175.00000000000003</v>
      </c>
      <c r="M1039" s="33">
        <v>0.35</v>
      </c>
      <c r="O1039" s="38"/>
      <c r="P1039" s="39"/>
      <c r="Q1039" s="34"/>
      <c r="R1039" s="35"/>
    </row>
    <row r="1040" spans="1:18" ht="15.75" customHeight="1" x14ac:dyDescent="0.3">
      <c r="A1040" s="23"/>
      <c r="B1040" s="28" t="s">
        <v>21</v>
      </c>
      <c r="C1040" s="28">
        <v>1185732</v>
      </c>
      <c r="D1040" s="29">
        <v>44328</v>
      </c>
      <c r="E1040" s="28" t="s">
        <v>40</v>
      </c>
      <c r="F1040" s="28" t="s">
        <v>62</v>
      </c>
      <c r="G1040" s="28" t="s">
        <v>63</v>
      </c>
      <c r="H1040" s="28" t="s">
        <v>26</v>
      </c>
      <c r="I1040" s="30">
        <v>0.35000000000000003</v>
      </c>
      <c r="J1040" s="31">
        <v>1000</v>
      </c>
      <c r="K1040" s="32">
        <f t="shared" si="8"/>
        <v>350.00000000000006</v>
      </c>
      <c r="L1040" s="32">
        <f t="shared" si="9"/>
        <v>122.50000000000001</v>
      </c>
      <c r="M1040" s="33">
        <v>0.35</v>
      </c>
      <c r="O1040" s="38"/>
      <c r="P1040" s="39"/>
      <c r="Q1040" s="34"/>
      <c r="R1040" s="35"/>
    </row>
    <row r="1041" spans="1:18" ht="15.75" customHeight="1" x14ac:dyDescent="0.3">
      <c r="A1041" s="23"/>
      <c r="B1041" s="28" t="s">
        <v>21</v>
      </c>
      <c r="C1041" s="28">
        <v>1185732</v>
      </c>
      <c r="D1041" s="29">
        <v>44328</v>
      </c>
      <c r="E1041" s="28" t="s">
        <v>40</v>
      </c>
      <c r="F1041" s="28" t="s">
        <v>62</v>
      </c>
      <c r="G1041" s="28" t="s">
        <v>63</v>
      </c>
      <c r="H1041" s="28" t="s">
        <v>27</v>
      </c>
      <c r="I1041" s="30">
        <v>0.35000000000000003</v>
      </c>
      <c r="J1041" s="31">
        <v>250</v>
      </c>
      <c r="K1041" s="32">
        <f t="shared" si="8"/>
        <v>87.500000000000014</v>
      </c>
      <c r="L1041" s="32">
        <f t="shared" si="9"/>
        <v>35.000000000000007</v>
      </c>
      <c r="M1041" s="33">
        <v>0.4</v>
      </c>
      <c r="O1041" s="38"/>
      <c r="P1041" s="39"/>
      <c r="Q1041" s="34"/>
      <c r="R1041" s="35"/>
    </row>
    <row r="1042" spans="1:18" ht="15.75" customHeight="1" x14ac:dyDescent="0.3">
      <c r="A1042" s="23"/>
      <c r="B1042" s="28" t="s">
        <v>21</v>
      </c>
      <c r="C1042" s="28">
        <v>1185732</v>
      </c>
      <c r="D1042" s="29">
        <v>44328</v>
      </c>
      <c r="E1042" s="28" t="s">
        <v>40</v>
      </c>
      <c r="F1042" s="28" t="s">
        <v>62</v>
      </c>
      <c r="G1042" s="28" t="s">
        <v>63</v>
      </c>
      <c r="H1042" s="28" t="s">
        <v>28</v>
      </c>
      <c r="I1042" s="30">
        <v>0.49999999999999994</v>
      </c>
      <c r="J1042" s="31">
        <v>500</v>
      </c>
      <c r="K1042" s="32">
        <f t="shared" si="8"/>
        <v>249.99999999999997</v>
      </c>
      <c r="L1042" s="32">
        <f t="shared" si="9"/>
        <v>87.499999999999986</v>
      </c>
      <c r="M1042" s="33">
        <v>0.35</v>
      </c>
      <c r="O1042" s="38"/>
      <c r="P1042" s="39"/>
      <c r="Q1042" s="34"/>
      <c r="R1042" s="35"/>
    </row>
    <row r="1043" spans="1:18" ht="15.75" customHeight="1" x14ac:dyDescent="0.3">
      <c r="A1043" s="23"/>
      <c r="B1043" s="28" t="s">
        <v>21</v>
      </c>
      <c r="C1043" s="28">
        <v>1185732</v>
      </c>
      <c r="D1043" s="29">
        <v>44328</v>
      </c>
      <c r="E1043" s="28" t="s">
        <v>40</v>
      </c>
      <c r="F1043" s="28" t="s">
        <v>62</v>
      </c>
      <c r="G1043" s="28" t="s">
        <v>63</v>
      </c>
      <c r="H1043" s="28" t="s">
        <v>29</v>
      </c>
      <c r="I1043" s="30">
        <v>0.54999999999999993</v>
      </c>
      <c r="J1043" s="31">
        <v>1500</v>
      </c>
      <c r="K1043" s="32">
        <f t="shared" si="8"/>
        <v>824.99999999999989</v>
      </c>
      <c r="L1043" s="32">
        <f t="shared" si="9"/>
        <v>412.49999999999994</v>
      </c>
      <c r="M1043" s="33">
        <v>0.5</v>
      </c>
      <c r="O1043" s="38"/>
      <c r="P1043" s="39"/>
      <c r="Q1043" s="34"/>
      <c r="R1043" s="35"/>
    </row>
    <row r="1044" spans="1:18" ht="15.75" customHeight="1" x14ac:dyDescent="0.3">
      <c r="A1044" s="23"/>
      <c r="B1044" s="28" t="s">
        <v>21</v>
      </c>
      <c r="C1044" s="28">
        <v>1185732</v>
      </c>
      <c r="D1044" s="29">
        <v>44358</v>
      </c>
      <c r="E1044" s="28" t="s">
        <v>40</v>
      </c>
      <c r="F1044" s="28" t="s">
        <v>62</v>
      </c>
      <c r="G1044" s="28" t="s">
        <v>63</v>
      </c>
      <c r="H1044" s="28" t="s">
        <v>24</v>
      </c>
      <c r="I1044" s="30">
        <v>0.4</v>
      </c>
      <c r="J1044" s="31">
        <v>4000</v>
      </c>
      <c r="K1044" s="32">
        <f t="shared" si="8"/>
        <v>1600</v>
      </c>
      <c r="L1044" s="32">
        <f t="shared" si="9"/>
        <v>640</v>
      </c>
      <c r="M1044" s="33">
        <v>0.4</v>
      </c>
      <c r="O1044" s="38"/>
      <c r="P1044" s="39"/>
      <c r="Q1044" s="34"/>
      <c r="R1044" s="35"/>
    </row>
    <row r="1045" spans="1:18" ht="15.75" customHeight="1" x14ac:dyDescent="0.3">
      <c r="A1045" s="23"/>
      <c r="B1045" s="28" t="s">
        <v>21</v>
      </c>
      <c r="C1045" s="28">
        <v>1185732</v>
      </c>
      <c r="D1045" s="29">
        <v>44358</v>
      </c>
      <c r="E1045" s="28" t="s">
        <v>40</v>
      </c>
      <c r="F1045" s="28" t="s">
        <v>62</v>
      </c>
      <c r="G1045" s="28" t="s">
        <v>63</v>
      </c>
      <c r="H1045" s="28" t="s">
        <v>25</v>
      </c>
      <c r="I1045" s="30">
        <v>0.35000000000000009</v>
      </c>
      <c r="J1045" s="31">
        <v>1500</v>
      </c>
      <c r="K1045" s="32">
        <f t="shared" si="8"/>
        <v>525.00000000000011</v>
      </c>
      <c r="L1045" s="32">
        <f t="shared" si="9"/>
        <v>183.75000000000003</v>
      </c>
      <c r="M1045" s="33">
        <v>0.35</v>
      </c>
      <c r="O1045" s="38"/>
      <c r="P1045" s="39"/>
      <c r="Q1045" s="34"/>
      <c r="R1045" s="35"/>
    </row>
    <row r="1046" spans="1:18" ht="15.75" customHeight="1" x14ac:dyDescent="0.3">
      <c r="A1046" s="23"/>
      <c r="B1046" s="28" t="s">
        <v>21</v>
      </c>
      <c r="C1046" s="28">
        <v>1185732</v>
      </c>
      <c r="D1046" s="29">
        <v>44358</v>
      </c>
      <c r="E1046" s="28" t="s">
        <v>40</v>
      </c>
      <c r="F1046" s="28" t="s">
        <v>62</v>
      </c>
      <c r="G1046" s="28" t="s">
        <v>63</v>
      </c>
      <c r="H1046" s="28" t="s">
        <v>26</v>
      </c>
      <c r="I1046" s="30">
        <v>0.30000000000000004</v>
      </c>
      <c r="J1046" s="31">
        <v>1750</v>
      </c>
      <c r="K1046" s="32">
        <f t="shared" si="8"/>
        <v>525.00000000000011</v>
      </c>
      <c r="L1046" s="32">
        <f t="shared" si="9"/>
        <v>183.75000000000003</v>
      </c>
      <c r="M1046" s="33">
        <v>0.35</v>
      </c>
      <c r="O1046" s="38"/>
      <c r="P1046" s="39"/>
      <c r="Q1046" s="34"/>
      <c r="R1046" s="35"/>
    </row>
    <row r="1047" spans="1:18" ht="15.75" customHeight="1" x14ac:dyDescent="0.3">
      <c r="A1047" s="23"/>
      <c r="B1047" s="28" t="s">
        <v>21</v>
      </c>
      <c r="C1047" s="28">
        <v>1185732</v>
      </c>
      <c r="D1047" s="29">
        <v>44358</v>
      </c>
      <c r="E1047" s="28" t="s">
        <v>40</v>
      </c>
      <c r="F1047" s="28" t="s">
        <v>62</v>
      </c>
      <c r="G1047" s="28" t="s">
        <v>63</v>
      </c>
      <c r="H1047" s="28" t="s">
        <v>27</v>
      </c>
      <c r="I1047" s="30">
        <v>0.30000000000000004</v>
      </c>
      <c r="J1047" s="31">
        <v>1500</v>
      </c>
      <c r="K1047" s="32">
        <f t="shared" si="8"/>
        <v>450.00000000000006</v>
      </c>
      <c r="L1047" s="32">
        <f t="shared" si="9"/>
        <v>180.00000000000003</v>
      </c>
      <c r="M1047" s="33">
        <v>0.4</v>
      </c>
      <c r="O1047" s="38"/>
      <c r="P1047" s="39"/>
      <c r="Q1047" s="34"/>
      <c r="R1047" s="35"/>
    </row>
    <row r="1048" spans="1:18" ht="15.75" customHeight="1" x14ac:dyDescent="0.3">
      <c r="A1048" s="23"/>
      <c r="B1048" s="28" t="s">
        <v>21</v>
      </c>
      <c r="C1048" s="28">
        <v>1185732</v>
      </c>
      <c r="D1048" s="29">
        <v>44358</v>
      </c>
      <c r="E1048" s="28" t="s">
        <v>40</v>
      </c>
      <c r="F1048" s="28" t="s">
        <v>62</v>
      </c>
      <c r="G1048" s="28" t="s">
        <v>63</v>
      </c>
      <c r="H1048" s="28" t="s">
        <v>28</v>
      </c>
      <c r="I1048" s="30">
        <v>0.45</v>
      </c>
      <c r="J1048" s="31">
        <v>1500</v>
      </c>
      <c r="K1048" s="32">
        <f t="shared" si="8"/>
        <v>675</v>
      </c>
      <c r="L1048" s="32">
        <f t="shared" si="9"/>
        <v>236.24999999999997</v>
      </c>
      <c r="M1048" s="33">
        <v>0.35</v>
      </c>
      <c r="O1048" s="38"/>
      <c r="P1048" s="39"/>
      <c r="Q1048" s="34"/>
      <c r="R1048" s="35"/>
    </row>
    <row r="1049" spans="1:18" ht="15.75" customHeight="1" x14ac:dyDescent="0.3">
      <c r="A1049" s="23"/>
      <c r="B1049" s="28" t="s">
        <v>21</v>
      </c>
      <c r="C1049" s="28">
        <v>1185732</v>
      </c>
      <c r="D1049" s="29">
        <v>44358</v>
      </c>
      <c r="E1049" s="28" t="s">
        <v>40</v>
      </c>
      <c r="F1049" s="28" t="s">
        <v>62</v>
      </c>
      <c r="G1049" s="28" t="s">
        <v>63</v>
      </c>
      <c r="H1049" s="28" t="s">
        <v>29</v>
      </c>
      <c r="I1049" s="30">
        <v>0.5</v>
      </c>
      <c r="J1049" s="31">
        <v>3250</v>
      </c>
      <c r="K1049" s="32">
        <f t="shared" si="8"/>
        <v>1625</v>
      </c>
      <c r="L1049" s="32">
        <f t="shared" si="9"/>
        <v>812.5</v>
      </c>
      <c r="M1049" s="33">
        <v>0.5</v>
      </c>
      <c r="O1049" s="38"/>
      <c r="P1049" s="39"/>
      <c r="Q1049" s="34"/>
      <c r="R1049" s="35"/>
    </row>
    <row r="1050" spans="1:18" ht="15.75" customHeight="1" x14ac:dyDescent="0.3">
      <c r="A1050" s="23"/>
      <c r="B1050" s="28" t="s">
        <v>21</v>
      </c>
      <c r="C1050" s="28">
        <v>1185732</v>
      </c>
      <c r="D1050" s="29">
        <v>44387</v>
      </c>
      <c r="E1050" s="28" t="s">
        <v>40</v>
      </c>
      <c r="F1050" s="28" t="s">
        <v>62</v>
      </c>
      <c r="G1050" s="28" t="s">
        <v>63</v>
      </c>
      <c r="H1050" s="28" t="s">
        <v>24</v>
      </c>
      <c r="I1050" s="30">
        <v>0.45</v>
      </c>
      <c r="J1050" s="31">
        <v>5500</v>
      </c>
      <c r="K1050" s="32">
        <f t="shared" si="8"/>
        <v>2475</v>
      </c>
      <c r="L1050" s="32">
        <f t="shared" si="9"/>
        <v>990</v>
      </c>
      <c r="M1050" s="33">
        <v>0.4</v>
      </c>
      <c r="O1050" s="38"/>
      <c r="P1050" s="39"/>
      <c r="Q1050" s="34"/>
      <c r="R1050" s="35"/>
    </row>
    <row r="1051" spans="1:18" ht="15.75" customHeight="1" x14ac:dyDescent="0.3">
      <c r="A1051" s="23"/>
      <c r="B1051" s="28" t="s">
        <v>21</v>
      </c>
      <c r="C1051" s="28">
        <v>1185732</v>
      </c>
      <c r="D1051" s="29">
        <v>44387</v>
      </c>
      <c r="E1051" s="28" t="s">
        <v>40</v>
      </c>
      <c r="F1051" s="28" t="s">
        <v>62</v>
      </c>
      <c r="G1051" s="28" t="s">
        <v>63</v>
      </c>
      <c r="H1051" s="28" t="s">
        <v>25</v>
      </c>
      <c r="I1051" s="30">
        <v>0.40000000000000008</v>
      </c>
      <c r="J1051" s="31">
        <v>3000</v>
      </c>
      <c r="K1051" s="32">
        <f t="shared" si="8"/>
        <v>1200.0000000000002</v>
      </c>
      <c r="L1051" s="32">
        <f t="shared" si="9"/>
        <v>420.00000000000006</v>
      </c>
      <c r="M1051" s="33">
        <v>0.35</v>
      </c>
      <c r="O1051" s="38"/>
      <c r="P1051" s="39"/>
      <c r="Q1051" s="34"/>
      <c r="R1051" s="35"/>
    </row>
    <row r="1052" spans="1:18" ht="15.75" customHeight="1" x14ac:dyDescent="0.3">
      <c r="A1052" s="23"/>
      <c r="B1052" s="28" t="s">
        <v>21</v>
      </c>
      <c r="C1052" s="28">
        <v>1185732</v>
      </c>
      <c r="D1052" s="29">
        <v>44387</v>
      </c>
      <c r="E1052" s="28" t="s">
        <v>40</v>
      </c>
      <c r="F1052" s="28" t="s">
        <v>62</v>
      </c>
      <c r="G1052" s="28" t="s">
        <v>63</v>
      </c>
      <c r="H1052" s="28" t="s">
        <v>26</v>
      </c>
      <c r="I1052" s="30">
        <v>0.35000000000000003</v>
      </c>
      <c r="J1052" s="31">
        <v>2250</v>
      </c>
      <c r="K1052" s="32">
        <f t="shared" si="8"/>
        <v>787.50000000000011</v>
      </c>
      <c r="L1052" s="32">
        <f t="shared" si="9"/>
        <v>275.625</v>
      </c>
      <c r="M1052" s="33">
        <v>0.35</v>
      </c>
      <c r="O1052" s="38"/>
      <c r="P1052" s="39"/>
      <c r="Q1052" s="34"/>
      <c r="R1052" s="35"/>
    </row>
    <row r="1053" spans="1:18" ht="15.75" customHeight="1" x14ac:dyDescent="0.3">
      <c r="A1053" s="23"/>
      <c r="B1053" s="28" t="s">
        <v>21</v>
      </c>
      <c r="C1053" s="28">
        <v>1185732</v>
      </c>
      <c r="D1053" s="29">
        <v>44387</v>
      </c>
      <c r="E1053" s="28" t="s">
        <v>40</v>
      </c>
      <c r="F1053" s="28" t="s">
        <v>62</v>
      </c>
      <c r="G1053" s="28" t="s">
        <v>63</v>
      </c>
      <c r="H1053" s="28" t="s">
        <v>27</v>
      </c>
      <c r="I1053" s="30">
        <v>0.35000000000000003</v>
      </c>
      <c r="J1053" s="31">
        <v>1750</v>
      </c>
      <c r="K1053" s="32">
        <f t="shared" si="8"/>
        <v>612.50000000000011</v>
      </c>
      <c r="L1053" s="32">
        <f t="shared" si="9"/>
        <v>245.00000000000006</v>
      </c>
      <c r="M1053" s="33">
        <v>0.4</v>
      </c>
      <c r="O1053" s="38"/>
      <c r="P1053" s="39"/>
      <c r="Q1053" s="34"/>
      <c r="R1053" s="35"/>
    </row>
    <row r="1054" spans="1:18" ht="15.75" customHeight="1" x14ac:dyDescent="0.3">
      <c r="A1054" s="23"/>
      <c r="B1054" s="28" t="s">
        <v>21</v>
      </c>
      <c r="C1054" s="28">
        <v>1185732</v>
      </c>
      <c r="D1054" s="29">
        <v>44387</v>
      </c>
      <c r="E1054" s="28" t="s">
        <v>40</v>
      </c>
      <c r="F1054" s="28" t="s">
        <v>62</v>
      </c>
      <c r="G1054" s="28" t="s">
        <v>63</v>
      </c>
      <c r="H1054" s="28" t="s">
        <v>28</v>
      </c>
      <c r="I1054" s="30">
        <v>0.45</v>
      </c>
      <c r="J1054" s="31">
        <v>1750</v>
      </c>
      <c r="K1054" s="32">
        <f t="shared" si="8"/>
        <v>787.5</v>
      </c>
      <c r="L1054" s="32">
        <f t="shared" si="9"/>
        <v>275.625</v>
      </c>
      <c r="M1054" s="33">
        <v>0.35</v>
      </c>
      <c r="O1054" s="38"/>
      <c r="P1054" s="39"/>
      <c r="Q1054" s="34"/>
      <c r="R1054" s="35"/>
    </row>
    <row r="1055" spans="1:18" ht="15.75" customHeight="1" x14ac:dyDescent="0.3">
      <c r="A1055" s="23"/>
      <c r="B1055" s="28" t="s">
        <v>21</v>
      </c>
      <c r="C1055" s="28">
        <v>1185732</v>
      </c>
      <c r="D1055" s="29">
        <v>44387</v>
      </c>
      <c r="E1055" s="28" t="s">
        <v>40</v>
      </c>
      <c r="F1055" s="28" t="s">
        <v>62</v>
      </c>
      <c r="G1055" s="28" t="s">
        <v>63</v>
      </c>
      <c r="H1055" s="28" t="s">
        <v>29</v>
      </c>
      <c r="I1055" s="30">
        <v>0.5</v>
      </c>
      <c r="J1055" s="31">
        <v>3500</v>
      </c>
      <c r="K1055" s="32">
        <f t="shared" si="8"/>
        <v>1750</v>
      </c>
      <c r="L1055" s="32">
        <f t="shared" si="9"/>
        <v>875</v>
      </c>
      <c r="M1055" s="33">
        <v>0.5</v>
      </c>
      <c r="O1055" s="38"/>
      <c r="P1055" s="39"/>
      <c r="Q1055" s="34"/>
      <c r="R1055" s="35"/>
    </row>
    <row r="1056" spans="1:18" ht="15.75" customHeight="1" x14ac:dyDescent="0.3">
      <c r="A1056" s="23"/>
      <c r="B1056" s="28" t="s">
        <v>21</v>
      </c>
      <c r="C1056" s="28">
        <v>1185732</v>
      </c>
      <c r="D1056" s="29">
        <v>44419</v>
      </c>
      <c r="E1056" s="28" t="s">
        <v>40</v>
      </c>
      <c r="F1056" s="28" t="s">
        <v>62</v>
      </c>
      <c r="G1056" s="28" t="s">
        <v>63</v>
      </c>
      <c r="H1056" s="28" t="s">
        <v>24</v>
      </c>
      <c r="I1056" s="30">
        <v>0.45</v>
      </c>
      <c r="J1056" s="31">
        <v>5000</v>
      </c>
      <c r="K1056" s="32">
        <f t="shared" si="8"/>
        <v>2250</v>
      </c>
      <c r="L1056" s="32">
        <f t="shared" si="9"/>
        <v>900</v>
      </c>
      <c r="M1056" s="33">
        <v>0.4</v>
      </c>
      <c r="O1056" s="38"/>
      <c r="P1056" s="39"/>
      <c r="Q1056" s="34"/>
      <c r="R1056" s="35"/>
    </row>
    <row r="1057" spans="1:18" ht="15.75" customHeight="1" x14ac:dyDescent="0.3">
      <c r="A1057" s="23"/>
      <c r="B1057" s="28" t="s">
        <v>21</v>
      </c>
      <c r="C1057" s="28">
        <v>1185732</v>
      </c>
      <c r="D1057" s="29">
        <v>44419</v>
      </c>
      <c r="E1057" s="28" t="s">
        <v>40</v>
      </c>
      <c r="F1057" s="28" t="s">
        <v>62</v>
      </c>
      <c r="G1057" s="28" t="s">
        <v>63</v>
      </c>
      <c r="H1057" s="28" t="s">
        <v>25</v>
      </c>
      <c r="I1057" s="30">
        <v>0.45000000000000007</v>
      </c>
      <c r="J1057" s="31">
        <v>2750</v>
      </c>
      <c r="K1057" s="32">
        <f t="shared" si="8"/>
        <v>1237.5000000000002</v>
      </c>
      <c r="L1057" s="32">
        <f t="shared" si="9"/>
        <v>433.12500000000006</v>
      </c>
      <c r="M1057" s="33">
        <v>0.35</v>
      </c>
      <c r="O1057" s="38"/>
      <c r="P1057" s="39"/>
      <c r="Q1057" s="34"/>
      <c r="R1057" s="35"/>
    </row>
    <row r="1058" spans="1:18" ht="15.75" customHeight="1" x14ac:dyDescent="0.3">
      <c r="A1058" s="23"/>
      <c r="B1058" s="28" t="s">
        <v>21</v>
      </c>
      <c r="C1058" s="28">
        <v>1185732</v>
      </c>
      <c r="D1058" s="29">
        <v>44419</v>
      </c>
      <c r="E1058" s="28" t="s">
        <v>40</v>
      </c>
      <c r="F1058" s="28" t="s">
        <v>62</v>
      </c>
      <c r="G1058" s="28" t="s">
        <v>63</v>
      </c>
      <c r="H1058" s="28" t="s">
        <v>26</v>
      </c>
      <c r="I1058" s="30">
        <v>0.4</v>
      </c>
      <c r="J1058" s="31">
        <v>2000</v>
      </c>
      <c r="K1058" s="32">
        <f t="shared" si="8"/>
        <v>800</v>
      </c>
      <c r="L1058" s="32">
        <f t="shared" si="9"/>
        <v>280</v>
      </c>
      <c r="M1058" s="33">
        <v>0.35</v>
      </c>
      <c r="O1058" s="38"/>
      <c r="P1058" s="39"/>
      <c r="Q1058" s="34"/>
      <c r="R1058" s="35"/>
    </row>
    <row r="1059" spans="1:18" ht="15.75" customHeight="1" x14ac:dyDescent="0.3">
      <c r="A1059" s="23"/>
      <c r="B1059" s="28" t="s">
        <v>21</v>
      </c>
      <c r="C1059" s="28">
        <v>1185732</v>
      </c>
      <c r="D1059" s="29">
        <v>44419</v>
      </c>
      <c r="E1059" s="28" t="s">
        <v>40</v>
      </c>
      <c r="F1059" s="28" t="s">
        <v>62</v>
      </c>
      <c r="G1059" s="28" t="s">
        <v>63</v>
      </c>
      <c r="H1059" s="28" t="s">
        <v>27</v>
      </c>
      <c r="I1059" s="30">
        <v>0.30000000000000004</v>
      </c>
      <c r="J1059" s="31">
        <v>1250</v>
      </c>
      <c r="K1059" s="32">
        <f t="shared" si="8"/>
        <v>375.00000000000006</v>
      </c>
      <c r="L1059" s="32">
        <f t="shared" si="9"/>
        <v>150.00000000000003</v>
      </c>
      <c r="M1059" s="33">
        <v>0.4</v>
      </c>
      <c r="O1059" s="38"/>
      <c r="P1059" s="39"/>
      <c r="Q1059" s="34"/>
      <c r="R1059" s="35"/>
    </row>
    <row r="1060" spans="1:18" ht="15.75" customHeight="1" x14ac:dyDescent="0.3">
      <c r="A1060" s="23"/>
      <c r="B1060" s="28" t="s">
        <v>21</v>
      </c>
      <c r="C1060" s="28">
        <v>1185732</v>
      </c>
      <c r="D1060" s="29">
        <v>44419</v>
      </c>
      <c r="E1060" s="28" t="s">
        <v>40</v>
      </c>
      <c r="F1060" s="28" t="s">
        <v>62</v>
      </c>
      <c r="G1060" s="28" t="s">
        <v>63</v>
      </c>
      <c r="H1060" s="28" t="s">
        <v>28</v>
      </c>
      <c r="I1060" s="30">
        <v>0.4</v>
      </c>
      <c r="J1060" s="31">
        <v>1000</v>
      </c>
      <c r="K1060" s="32">
        <f t="shared" si="8"/>
        <v>400</v>
      </c>
      <c r="L1060" s="32">
        <f t="shared" si="9"/>
        <v>140</v>
      </c>
      <c r="M1060" s="33">
        <v>0.35</v>
      </c>
      <c r="O1060" s="38"/>
      <c r="P1060" s="39"/>
      <c r="Q1060" s="34"/>
      <c r="R1060" s="35"/>
    </row>
    <row r="1061" spans="1:18" ht="15.75" customHeight="1" x14ac:dyDescent="0.3">
      <c r="A1061" s="23"/>
      <c r="B1061" s="28" t="s">
        <v>21</v>
      </c>
      <c r="C1061" s="28">
        <v>1185732</v>
      </c>
      <c r="D1061" s="29">
        <v>44419</v>
      </c>
      <c r="E1061" s="28" t="s">
        <v>40</v>
      </c>
      <c r="F1061" s="28" t="s">
        <v>62</v>
      </c>
      <c r="G1061" s="28" t="s">
        <v>63</v>
      </c>
      <c r="H1061" s="28" t="s">
        <v>29</v>
      </c>
      <c r="I1061" s="30">
        <v>0.45</v>
      </c>
      <c r="J1061" s="31">
        <v>2750</v>
      </c>
      <c r="K1061" s="32">
        <f t="shared" si="8"/>
        <v>1237.5</v>
      </c>
      <c r="L1061" s="32">
        <f t="shared" si="9"/>
        <v>618.75</v>
      </c>
      <c r="M1061" s="33">
        <v>0.5</v>
      </c>
      <c r="O1061" s="38"/>
      <c r="P1061" s="39"/>
      <c r="Q1061" s="34"/>
      <c r="R1061" s="35"/>
    </row>
    <row r="1062" spans="1:18" ht="15.75" customHeight="1" x14ac:dyDescent="0.3">
      <c r="A1062" s="23"/>
      <c r="B1062" s="28" t="s">
        <v>21</v>
      </c>
      <c r="C1062" s="28">
        <v>1185732</v>
      </c>
      <c r="D1062" s="29">
        <v>44451</v>
      </c>
      <c r="E1062" s="28" t="s">
        <v>40</v>
      </c>
      <c r="F1062" s="28" t="s">
        <v>62</v>
      </c>
      <c r="G1062" s="28" t="s">
        <v>63</v>
      </c>
      <c r="H1062" s="28" t="s">
        <v>24</v>
      </c>
      <c r="I1062" s="30">
        <v>0.4</v>
      </c>
      <c r="J1062" s="31">
        <v>4000</v>
      </c>
      <c r="K1062" s="32">
        <f t="shared" si="8"/>
        <v>1600</v>
      </c>
      <c r="L1062" s="32">
        <f t="shared" si="9"/>
        <v>640</v>
      </c>
      <c r="M1062" s="33">
        <v>0.4</v>
      </c>
      <c r="O1062" s="38"/>
      <c r="P1062" s="39"/>
      <c r="Q1062" s="34"/>
      <c r="R1062" s="35"/>
    </row>
    <row r="1063" spans="1:18" ht="15.75" customHeight="1" x14ac:dyDescent="0.3">
      <c r="A1063" s="23"/>
      <c r="B1063" s="28" t="s">
        <v>21</v>
      </c>
      <c r="C1063" s="28">
        <v>1185732</v>
      </c>
      <c r="D1063" s="29">
        <v>44451</v>
      </c>
      <c r="E1063" s="28" t="s">
        <v>40</v>
      </c>
      <c r="F1063" s="28" t="s">
        <v>62</v>
      </c>
      <c r="G1063" s="28" t="s">
        <v>63</v>
      </c>
      <c r="H1063" s="28" t="s">
        <v>25</v>
      </c>
      <c r="I1063" s="30">
        <v>0.35000000000000009</v>
      </c>
      <c r="J1063" s="31">
        <v>2000</v>
      </c>
      <c r="K1063" s="32">
        <f t="shared" si="8"/>
        <v>700.00000000000023</v>
      </c>
      <c r="L1063" s="32">
        <f t="shared" si="9"/>
        <v>245.00000000000006</v>
      </c>
      <c r="M1063" s="33">
        <v>0.35</v>
      </c>
      <c r="O1063" s="38"/>
      <c r="P1063" s="39"/>
      <c r="Q1063" s="34"/>
      <c r="R1063" s="35"/>
    </row>
    <row r="1064" spans="1:18" ht="15.75" customHeight="1" x14ac:dyDescent="0.3">
      <c r="A1064" s="23"/>
      <c r="B1064" s="28" t="s">
        <v>21</v>
      </c>
      <c r="C1064" s="28">
        <v>1185732</v>
      </c>
      <c r="D1064" s="29">
        <v>44451</v>
      </c>
      <c r="E1064" s="28" t="s">
        <v>40</v>
      </c>
      <c r="F1064" s="28" t="s">
        <v>62</v>
      </c>
      <c r="G1064" s="28" t="s">
        <v>63</v>
      </c>
      <c r="H1064" s="28" t="s">
        <v>26</v>
      </c>
      <c r="I1064" s="30">
        <v>0.2</v>
      </c>
      <c r="J1064" s="31">
        <v>1000</v>
      </c>
      <c r="K1064" s="32">
        <f t="shared" si="8"/>
        <v>200</v>
      </c>
      <c r="L1064" s="32">
        <f t="shared" si="9"/>
        <v>70</v>
      </c>
      <c r="M1064" s="33">
        <v>0.35</v>
      </c>
      <c r="O1064" s="38"/>
      <c r="P1064" s="39"/>
      <c r="Q1064" s="34"/>
      <c r="R1064" s="35"/>
    </row>
    <row r="1065" spans="1:18" ht="15.75" customHeight="1" x14ac:dyDescent="0.3">
      <c r="A1065" s="23"/>
      <c r="B1065" s="28" t="s">
        <v>21</v>
      </c>
      <c r="C1065" s="28">
        <v>1185732</v>
      </c>
      <c r="D1065" s="29">
        <v>44451</v>
      </c>
      <c r="E1065" s="28" t="s">
        <v>40</v>
      </c>
      <c r="F1065" s="28" t="s">
        <v>62</v>
      </c>
      <c r="G1065" s="28" t="s">
        <v>63</v>
      </c>
      <c r="H1065" s="28" t="s">
        <v>27</v>
      </c>
      <c r="I1065" s="30">
        <v>0.2</v>
      </c>
      <c r="J1065" s="31">
        <v>750</v>
      </c>
      <c r="K1065" s="32">
        <f t="shared" si="8"/>
        <v>150</v>
      </c>
      <c r="L1065" s="32">
        <f t="shared" si="9"/>
        <v>60</v>
      </c>
      <c r="M1065" s="33">
        <v>0.4</v>
      </c>
      <c r="O1065" s="38"/>
      <c r="P1065" s="39"/>
      <c r="Q1065" s="34"/>
      <c r="R1065" s="35"/>
    </row>
    <row r="1066" spans="1:18" ht="15.75" customHeight="1" x14ac:dyDescent="0.3">
      <c r="A1066" s="23"/>
      <c r="B1066" s="28" t="s">
        <v>21</v>
      </c>
      <c r="C1066" s="28">
        <v>1185732</v>
      </c>
      <c r="D1066" s="29">
        <v>44451</v>
      </c>
      <c r="E1066" s="28" t="s">
        <v>40</v>
      </c>
      <c r="F1066" s="28" t="s">
        <v>62</v>
      </c>
      <c r="G1066" s="28" t="s">
        <v>63</v>
      </c>
      <c r="H1066" s="28" t="s">
        <v>28</v>
      </c>
      <c r="I1066" s="30">
        <v>0.3</v>
      </c>
      <c r="J1066" s="31">
        <v>750</v>
      </c>
      <c r="K1066" s="32">
        <f t="shared" si="8"/>
        <v>225</v>
      </c>
      <c r="L1066" s="32">
        <f t="shared" si="9"/>
        <v>78.75</v>
      </c>
      <c r="M1066" s="33">
        <v>0.35</v>
      </c>
      <c r="O1066" s="38"/>
      <c r="P1066" s="39"/>
      <c r="Q1066" s="34"/>
      <c r="R1066" s="35"/>
    </row>
    <row r="1067" spans="1:18" ht="15.75" customHeight="1" x14ac:dyDescent="0.3">
      <c r="A1067" s="23"/>
      <c r="B1067" s="28" t="s">
        <v>21</v>
      </c>
      <c r="C1067" s="28">
        <v>1185732</v>
      </c>
      <c r="D1067" s="29">
        <v>44451</v>
      </c>
      <c r="E1067" s="28" t="s">
        <v>40</v>
      </c>
      <c r="F1067" s="28" t="s">
        <v>62</v>
      </c>
      <c r="G1067" s="28" t="s">
        <v>63</v>
      </c>
      <c r="H1067" s="28" t="s">
        <v>29</v>
      </c>
      <c r="I1067" s="30">
        <v>0.35000000000000003</v>
      </c>
      <c r="J1067" s="31">
        <v>1500</v>
      </c>
      <c r="K1067" s="32">
        <f t="shared" si="8"/>
        <v>525</v>
      </c>
      <c r="L1067" s="32">
        <f t="shared" si="9"/>
        <v>262.5</v>
      </c>
      <c r="M1067" s="33">
        <v>0.5</v>
      </c>
      <c r="O1067" s="38"/>
      <c r="P1067" s="39"/>
      <c r="Q1067" s="34"/>
      <c r="R1067" s="35"/>
    </row>
    <row r="1068" spans="1:18" ht="15.75" customHeight="1" x14ac:dyDescent="0.3">
      <c r="A1068" s="23"/>
      <c r="B1068" s="28" t="s">
        <v>21</v>
      </c>
      <c r="C1068" s="28">
        <v>1185732</v>
      </c>
      <c r="D1068" s="29">
        <v>44480</v>
      </c>
      <c r="E1068" s="28" t="s">
        <v>40</v>
      </c>
      <c r="F1068" s="28" t="s">
        <v>62</v>
      </c>
      <c r="G1068" s="28" t="s">
        <v>63</v>
      </c>
      <c r="H1068" s="28" t="s">
        <v>24</v>
      </c>
      <c r="I1068" s="30">
        <v>0.39999999999999997</v>
      </c>
      <c r="J1068" s="31">
        <v>3250</v>
      </c>
      <c r="K1068" s="32">
        <f t="shared" si="8"/>
        <v>1300</v>
      </c>
      <c r="L1068" s="32">
        <f t="shared" si="9"/>
        <v>520</v>
      </c>
      <c r="M1068" s="33">
        <v>0.4</v>
      </c>
      <c r="O1068" s="38"/>
      <c r="P1068" s="39"/>
      <c r="Q1068" s="34"/>
      <c r="R1068" s="35"/>
    </row>
    <row r="1069" spans="1:18" ht="15.75" customHeight="1" x14ac:dyDescent="0.3">
      <c r="A1069" s="23"/>
      <c r="B1069" s="28" t="s">
        <v>21</v>
      </c>
      <c r="C1069" s="28">
        <v>1185732</v>
      </c>
      <c r="D1069" s="29">
        <v>44480</v>
      </c>
      <c r="E1069" s="28" t="s">
        <v>40</v>
      </c>
      <c r="F1069" s="28" t="s">
        <v>62</v>
      </c>
      <c r="G1069" s="28" t="s">
        <v>63</v>
      </c>
      <c r="H1069" s="28" t="s">
        <v>25</v>
      </c>
      <c r="I1069" s="30">
        <v>0.3</v>
      </c>
      <c r="J1069" s="31">
        <v>1500</v>
      </c>
      <c r="K1069" s="32">
        <f t="shared" si="8"/>
        <v>450</v>
      </c>
      <c r="L1069" s="32">
        <f t="shared" si="9"/>
        <v>157.5</v>
      </c>
      <c r="M1069" s="33">
        <v>0.35</v>
      </c>
      <c r="O1069" s="38"/>
      <c r="P1069" s="39"/>
      <c r="Q1069" s="34"/>
      <c r="R1069" s="35"/>
    </row>
    <row r="1070" spans="1:18" ht="15.75" customHeight="1" x14ac:dyDescent="0.3">
      <c r="A1070" s="23"/>
      <c r="B1070" s="28" t="s">
        <v>21</v>
      </c>
      <c r="C1070" s="28">
        <v>1185732</v>
      </c>
      <c r="D1070" s="29">
        <v>44480</v>
      </c>
      <c r="E1070" s="28" t="s">
        <v>40</v>
      </c>
      <c r="F1070" s="28" t="s">
        <v>62</v>
      </c>
      <c r="G1070" s="28" t="s">
        <v>63</v>
      </c>
      <c r="H1070" s="28" t="s">
        <v>26</v>
      </c>
      <c r="I1070" s="30">
        <v>0.3</v>
      </c>
      <c r="J1070" s="31">
        <v>500</v>
      </c>
      <c r="K1070" s="32">
        <f t="shared" si="8"/>
        <v>150</v>
      </c>
      <c r="L1070" s="32">
        <f t="shared" si="9"/>
        <v>52.5</v>
      </c>
      <c r="M1070" s="33">
        <v>0.35</v>
      </c>
      <c r="O1070" s="38"/>
      <c r="P1070" s="39"/>
      <c r="Q1070" s="34"/>
      <c r="R1070" s="35"/>
    </row>
    <row r="1071" spans="1:18" ht="15.75" customHeight="1" x14ac:dyDescent="0.3">
      <c r="A1071" s="23"/>
      <c r="B1071" s="28" t="s">
        <v>21</v>
      </c>
      <c r="C1071" s="28">
        <v>1185732</v>
      </c>
      <c r="D1071" s="29">
        <v>44480</v>
      </c>
      <c r="E1071" s="28" t="s">
        <v>40</v>
      </c>
      <c r="F1071" s="28" t="s">
        <v>62</v>
      </c>
      <c r="G1071" s="28" t="s">
        <v>63</v>
      </c>
      <c r="H1071" s="28" t="s">
        <v>27</v>
      </c>
      <c r="I1071" s="30">
        <v>0.3</v>
      </c>
      <c r="J1071" s="31">
        <v>250</v>
      </c>
      <c r="K1071" s="32">
        <f t="shared" si="8"/>
        <v>75</v>
      </c>
      <c r="L1071" s="32">
        <f t="shared" si="9"/>
        <v>30</v>
      </c>
      <c r="M1071" s="33">
        <v>0.4</v>
      </c>
      <c r="O1071" s="38"/>
      <c r="P1071" s="39"/>
      <c r="Q1071" s="34"/>
      <c r="R1071" s="35"/>
    </row>
    <row r="1072" spans="1:18" ht="15.75" customHeight="1" x14ac:dyDescent="0.3">
      <c r="A1072" s="23"/>
      <c r="B1072" s="28" t="s">
        <v>21</v>
      </c>
      <c r="C1072" s="28">
        <v>1185732</v>
      </c>
      <c r="D1072" s="29">
        <v>44480</v>
      </c>
      <c r="E1072" s="28" t="s">
        <v>40</v>
      </c>
      <c r="F1072" s="28" t="s">
        <v>62</v>
      </c>
      <c r="G1072" s="28" t="s">
        <v>63</v>
      </c>
      <c r="H1072" s="28" t="s">
        <v>28</v>
      </c>
      <c r="I1072" s="30">
        <v>0.39999999999999997</v>
      </c>
      <c r="J1072" s="31">
        <v>250</v>
      </c>
      <c r="K1072" s="32">
        <f t="shared" si="8"/>
        <v>99.999999999999986</v>
      </c>
      <c r="L1072" s="32">
        <f t="shared" si="9"/>
        <v>34.999999999999993</v>
      </c>
      <c r="M1072" s="33">
        <v>0.35</v>
      </c>
      <c r="O1072" s="38"/>
      <c r="P1072" s="39"/>
      <c r="Q1072" s="34"/>
      <c r="R1072" s="35"/>
    </row>
    <row r="1073" spans="1:18" ht="15.75" customHeight="1" x14ac:dyDescent="0.3">
      <c r="A1073" s="23"/>
      <c r="B1073" s="28" t="s">
        <v>21</v>
      </c>
      <c r="C1073" s="28">
        <v>1185732</v>
      </c>
      <c r="D1073" s="29">
        <v>44480</v>
      </c>
      <c r="E1073" s="28" t="s">
        <v>40</v>
      </c>
      <c r="F1073" s="28" t="s">
        <v>62</v>
      </c>
      <c r="G1073" s="28" t="s">
        <v>63</v>
      </c>
      <c r="H1073" s="28" t="s">
        <v>29</v>
      </c>
      <c r="I1073" s="30">
        <v>0.4499999999999999</v>
      </c>
      <c r="J1073" s="31">
        <v>1500</v>
      </c>
      <c r="K1073" s="32">
        <f t="shared" si="8"/>
        <v>674.99999999999989</v>
      </c>
      <c r="L1073" s="32">
        <f t="shared" si="9"/>
        <v>337.49999999999994</v>
      </c>
      <c r="M1073" s="33">
        <v>0.5</v>
      </c>
      <c r="O1073" s="38"/>
      <c r="P1073" s="39"/>
      <c r="Q1073" s="34"/>
      <c r="R1073" s="35"/>
    </row>
    <row r="1074" spans="1:18" ht="15.75" customHeight="1" x14ac:dyDescent="0.3">
      <c r="A1074" s="23"/>
      <c r="B1074" s="28" t="s">
        <v>21</v>
      </c>
      <c r="C1074" s="28">
        <v>1185732</v>
      </c>
      <c r="D1074" s="29">
        <v>44511</v>
      </c>
      <c r="E1074" s="28" t="s">
        <v>40</v>
      </c>
      <c r="F1074" s="28" t="s">
        <v>62</v>
      </c>
      <c r="G1074" s="28" t="s">
        <v>63</v>
      </c>
      <c r="H1074" s="28" t="s">
        <v>24</v>
      </c>
      <c r="I1074" s="30">
        <v>0.4</v>
      </c>
      <c r="J1074" s="31">
        <v>3000</v>
      </c>
      <c r="K1074" s="32">
        <f t="shared" si="8"/>
        <v>1200</v>
      </c>
      <c r="L1074" s="32">
        <f t="shared" si="9"/>
        <v>480</v>
      </c>
      <c r="M1074" s="33">
        <v>0.4</v>
      </c>
      <c r="O1074" s="38"/>
      <c r="P1074" s="39"/>
      <c r="Q1074" s="34"/>
      <c r="R1074" s="35"/>
    </row>
    <row r="1075" spans="1:18" ht="15.75" customHeight="1" x14ac:dyDescent="0.3">
      <c r="A1075" s="23"/>
      <c r="B1075" s="28" t="s">
        <v>21</v>
      </c>
      <c r="C1075" s="28">
        <v>1185732</v>
      </c>
      <c r="D1075" s="29">
        <v>44511</v>
      </c>
      <c r="E1075" s="28" t="s">
        <v>40</v>
      </c>
      <c r="F1075" s="28" t="s">
        <v>62</v>
      </c>
      <c r="G1075" s="28" t="s">
        <v>63</v>
      </c>
      <c r="H1075" s="28" t="s">
        <v>25</v>
      </c>
      <c r="I1075" s="30">
        <v>0.30000000000000004</v>
      </c>
      <c r="J1075" s="31">
        <v>1500</v>
      </c>
      <c r="K1075" s="32">
        <f t="shared" si="8"/>
        <v>450.00000000000006</v>
      </c>
      <c r="L1075" s="32">
        <f t="shared" si="9"/>
        <v>157.5</v>
      </c>
      <c r="M1075" s="33">
        <v>0.35</v>
      </c>
      <c r="O1075" s="38"/>
      <c r="P1075" s="39"/>
      <c r="Q1075" s="34"/>
      <c r="R1075" s="35"/>
    </row>
    <row r="1076" spans="1:18" ht="15.75" customHeight="1" x14ac:dyDescent="0.3">
      <c r="A1076" s="23"/>
      <c r="B1076" s="28" t="s">
        <v>21</v>
      </c>
      <c r="C1076" s="28">
        <v>1185732</v>
      </c>
      <c r="D1076" s="29">
        <v>44511</v>
      </c>
      <c r="E1076" s="28" t="s">
        <v>40</v>
      </c>
      <c r="F1076" s="28" t="s">
        <v>62</v>
      </c>
      <c r="G1076" s="28" t="s">
        <v>63</v>
      </c>
      <c r="H1076" s="28" t="s">
        <v>26</v>
      </c>
      <c r="I1076" s="30">
        <v>0.30000000000000004</v>
      </c>
      <c r="J1076" s="31">
        <v>950</v>
      </c>
      <c r="K1076" s="32">
        <f t="shared" si="8"/>
        <v>285.00000000000006</v>
      </c>
      <c r="L1076" s="32">
        <f t="shared" si="9"/>
        <v>99.750000000000014</v>
      </c>
      <c r="M1076" s="33">
        <v>0.35</v>
      </c>
      <c r="O1076" s="38"/>
      <c r="P1076" s="39"/>
      <c r="Q1076" s="34"/>
      <c r="R1076" s="35"/>
    </row>
    <row r="1077" spans="1:18" ht="15.75" customHeight="1" x14ac:dyDescent="0.3">
      <c r="A1077" s="23"/>
      <c r="B1077" s="28" t="s">
        <v>21</v>
      </c>
      <c r="C1077" s="28">
        <v>1185732</v>
      </c>
      <c r="D1077" s="29">
        <v>44511</v>
      </c>
      <c r="E1077" s="28" t="s">
        <v>40</v>
      </c>
      <c r="F1077" s="28" t="s">
        <v>62</v>
      </c>
      <c r="G1077" s="28" t="s">
        <v>63</v>
      </c>
      <c r="H1077" s="28" t="s">
        <v>27</v>
      </c>
      <c r="I1077" s="30">
        <v>0.30000000000000004</v>
      </c>
      <c r="J1077" s="31">
        <v>1250</v>
      </c>
      <c r="K1077" s="32">
        <f t="shared" si="8"/>
        <v>375.00000000000006</v>
      </c>
      <c r="L1077" s="32">
        <f t="shared" si="9"/>
        <v>150.00000000000003</v>
      </c>
      <c r="M1077" s="33">
        <v>0.4</v>
      </c>
      <c r="O1077" s="38"/>
      <c r="P1077" s="39"/>
      <c r="Q1077" s="34"/>
      <c r="R1077" s="35"/>
    </row>
    <row r="1078" spans="1:18" ht="15.75" customHeight="1" x14ac:dyDescent="0.3">
      <c r="A1078" s="23"/>
      <c r="B1078" s="28" t="s">
        <v>21</v>
      </c>
      <c r="C1078" s="28">
        <v>1185732</v>
      </c>
      <c r="D1078" s="29">
        <v>44511</v>
      </c>
      <c r="E1078" s="28" t="s">
        <v>40</v>
      </c>
      <c r="F1078" s="28" t="s">
        <v>62</v>
      </c>
      <c r="G1078" s="28" t="s">
        <v>63</v>
      </c>
      <c r="H1078" s="28" t="s">
        <v>28</v>
      </c>
      <c r="I1078" s="30">
        <v>0.49999999999999994</v>
      </c>
      <c r="J1078" s="31">
        <v>1000</v>
      </c>
      <c r="K1078" s="32">
        <f t="shared" si="8"/>
        <v>499.99999999999994</v>
      </c>
      <c r="L1078" s="32">
        <f t="shared" si="9"/>
        <v>174.99999999999997</v>
      </c>
      <c r="M1078" s="33">
        <v>0.35</v>
      </c>
      <c r="O1078" s="38"/>
      <c r="P1078" s="39"/>
      <c r="Q1078" s="34"/>
      <c r="R1078" s="35"/>
    </row>
    <row r="1079" spans="1:18" ht="15.75" customHeight="1" x14ac:dyDescent="0.3">
      <c r="A1079" s="23"/>
      <c r="B1079" s="28" t="s">
        <v>21</v>
      </c>
      <c r="C1079" s="28">
        <v>1185732</v>
      </c>
      <c r="D1079" s="29">
        <v>44511</v>
      </c>
      <c r="E1079" s="28" t="s">
        <v>40</v>
      </c>
      <c r="F1079" s="28" t="s">
        <v>62</v>
      </c>
      <c r="G1079" s="28" t="s">
        <v>63</v>
      </c>
      <c r="H1079" s="28" t="s">
        <v>29</v>
      </c>
      <c r="I1079" s="30">
        <v>0.54999999999999982</v>
      </c>
      <c r="J1079" s="31">
        <v>2000</v>
      </c>
      <c r="K1079" s="32">
        <f t="shared" si="8"/>
        <v>1099.9999999999995</v>
      </c>
      <c r="L1079" s="32">
        <f t="shared" si="9"/>
        <v>549.99999999999977</v>
      </c>
      <c r="M1079" s="33">
        <v>0.5</v>
      </c>
      <c r="O1079" s="38"/>
      <c r="P1079" s="39"/>
      <c r="Q1079" s="34"/>
      <c r="R1079" s="35"/>
    </row>
    <row r="1080" spans="1:18" ht="15.75" customHeight="1" x14ac:dyDescent="0.3">
      <c r="A1080" s="23"/>
      <c r="B1080" s="28" t="s">
        <v>21</v>
      </c>
      <c r="C1080" s="28">
        <v>1185732</v>
      </c>
      <c r="D1080" s="29">
        <v>44540</v>
      </c>
      <c r="E1080" s="28" t="s">
        <v>40</v>
      </c>
      <c r="F1080" s="28" t="s">
        <v>62</v>
      </c>
      <c r="G1080" s="28" t="s">
        <v>63</v>
      </c>
      <c r="H1080" s="28" t="s">
        <v>24</v>
      </c>
      <c r="I1080" s="30">
        <v>0.49999999999999994</v>
      </c>
      <c r="J1080" s="31">
        <v>4500</v>
      </c>
      <c r="K1080" s="32">
        <f t="shared" si="8"/>
        <v>2249.9999999999995</v>
      </c>
      <c r="L1080" s="32">
        <f t="shared" si="9"/>
        <v>899.99999999999989</v>
      </c>
      <c r="M1080" s="33">
        <v>0.4</v>
      </c>
      <c r="O1080" s="38"/>
      <c r="P1080" s="39"/>
      <c r="Q1080" s="34"/>
      <c r="R1080" s="35"/>
    </row>
    <row r="1081" spans="1:18" ht="15.75" customHeight="1" x14ac:dyDescent="0.3">
      <c r="A1081" s="23"/>
      <c r="B1081" s="28" t="s">
        <v>21</v>
      </c>
      <c r="C1081" s="28">
        <v>1185732</v>
      </c>
      <c r="D1081" s="29">
        <v>44540</v>
      </c>
      <c r="E1081" s="28" t="s">
        <v>40</v>
      </c>
      <c r="F1081" s="28" t="s">
        <v>62</v>
      </c>
      <c r="G1081" s="28" t="s">
        <v>63</v>
      </c>
      <c r="H1081" s="28" t="s">
        <v>25</v>
      </c>
      <c r="I1081" s="30">
        <v>0.4</v>
      </c>
      <c r="J1081" s="31">
        <v>2500</v>
      </c>
      <c r="K1081" s="32">
        <f t="shared" si="8"/>
        <v>1000</v>
      </c>
      <c r="L1081" s="32">
        <f t="shared" si="9"/>
        <v>350</v>
      </c>
      <c r="M1081" s="33">
        <v>0.35</v>
      </c>
      <c r="O1081" s="38"/>
      <c r="P1081" s="39"/>
      <c r="Q1081" s="34"/>
      <c r="R1081" s="35"/>
    </row>
    <row r="1082" spans="1:18" ht="15.75" customHeight="1" x14ac:dyDescent="0.3">
      <c r="A1082" s="23"/>
      <c r="B1082" s="28" t="s">
        <v>21</v>
      </c>
      <c r="C1082" s="28">
        <v>1185732</v>
      </c>
      <c r="D1082" s="29">
        <v>44540</v>
      </c>
      <c r="E1082" s="28" t="s">
        <v>40</v>
      </c>
      <c r="F1082" s="28" t="s">
        <v>62</v>
      </c>
      <c r="G1082" s="28" t="s">
        <v>63</v>
      </c>
      <c r="H1082" s="28" t="s">
        <v>26</v>
      </c>
      <c r="I1082" s="30">
        <v>0.4</v>
      </c>
      <c r="J1082" s="31">
        <v>2000</v>
      </c>
      <c r="K1082" s="32">
        <f t="shared" si="8"/>
        <v>800</v>
      </c>
      <c r="L1082" s="32">
        <f t="shared" si="9"/>
        <v>280</v>
      </c>
      <c r="M1082" s="33">
        <v>0.35</v>
      </c>
      <c r="O1082" s="38"/>
      <c r="P1082" s="39"/>
      <c r="Q1082" s="34"/>
      <c r="R1082" s="35"/>
    </row>
    <row r="1083" spans="1:18" ht="15.75" customHeight="1" x14ac:dyDescent="0.3">
      <c r="A1083" s="23"/>
      <c r="B1083" s="28" t="s">
        <v>21</v>
      </c>
      <c r="C1083" s="28">
        <v>1185732</v>
      </c>
      <c r="D1083" s="29">
        <v>44540</v>
      </c>
      <c r="E1083" s="28" t="s">
        <v>40</v>
      </c>
      <c r="F1083" s="28" t="s">
        <v>62</v>
      </c>
      <c r="G1083" s="28" t="s">
        <v>63</v>
      </c>
      <c r="H1083" s="28" t="s">
        <v>27</v>
      </c>
      <c r="I1083" s="30">
        <v>0.4</v>
      </c>
      <c r="J1083" s="31">
        <v>1500</v>
      </c>
      <c r="K1083" s="32">
        <f t="shared" si="8"/>
        <v>600</v>
      </c>
      <c r="L1083" s="32">
        <f t="shared" si="9"/>
        <v>240</v>
      </c>
      <c r="M1083" s="33">
        <v>0.4</v>
      </c>
      <c r="O1083" s="38"/>
      <c r="P1083" s="39"/>
      <c r="Q1083" s="34"/>
      <c r="R1083" s="35"/>
    </row>
    <row r="1084" spans="1:18" ht="15.75" customHeight="1" x14ac:dyDescent="0.3">
      <c r="A1084" s="23"/>
      <c r="B1084" s="28" t="s">
        <v>21</v>
      </c>
      <c r="C1084" s="28">
        <v>1185732</v>
      </c>
      <c r="D1084" s="29">
        <v>44540</v>
      </c>
      <c r="E1084" s="28" t="s">
        <v>40</v>
      </c>
      <c r="F1084" s="28" t="s">
        <v>62</v>
      </c>
      <c r="G1084" s="28" t="s">
        <v>63</v>
      </c>
      <c r="H1084" s="28" t="s">
        <v>28</v>
      </c>
      <c r="I1084" s="30">
        <v>0.49999999999999994</v>
      </c>
      <c r="J1084" s="31">
        <v>1500</v>
      </c>
      <c r="K1084" s="32">
        <f t="shared" si="8"/>
        <v>749.99999999999989</v>
      </c>
      <c r="L1084" s="32">
        <f t="shared" si="9"/>
        <v>262.49999999999994</v>
      </c>
      <c r="M1084" s="33">
        <v>0.35</v>
      </c>
      <c r="O1084" s="38"/>
      <c r="P1084" s="39"/>
      <c r="Q1084" s="34"/>
      <c r="R1084" s="35"/>
    </row>
    <row r="1085" spans="1:18" ht="15.75" customHeight="1" x14ac:dyDescent="0.3">
      <c r="A1085" s="23"/>
      <c r="B1085" s="28" t="s">
        <v>21</v>
      </c>
      <c r="C1085" s="28">
        <v>1185732</v>
      </c>
      <c r="D1085" s="29">
        <v>44540</v>
      </c>
      <c r="E1085" s="28" t="s">
        <v>40</v>
      </c>
      <c r="F1085" s="28" t="s">
        <v>62</v>
      </c>
      <c r="G1085" s="28" t="s">
        <v>63</v>
      </c>
      <c r="H1085" s="28" t="s">
        <v>29</v>
      </c>
      <c r="I1085" s="30">
        <v>0.54999999999999982</v>
      </c>
      <c r="J1085" s="31">
        <v>2500</v>
      </c>
      <c r="K1085" s="32">
        <f t="shared" si="8"/>
        <v>1374.9999999999995</v>
      </c>
      <c r="L1085" s="32">
        <f t="shared" si="9"/>
        <v>687.49999999999977</v>
      </c>
      <c r="M1085" s="33">
        <v>0.5</v>
      </c>
      <c r="O1085" s="38"/>
      <c r="P1085" s="39"/>
      <c r="Q1085" s="34"/>
      <c r="R1085" s="35"/>
    </row>
    <row r="1086" spans="1:18" ht="15.75" customHeight="1" x14ac:dyDescent="0.3">
      <c r="A1086" s="23" t="s">
        <v>46</v>
      </c>
      <c r="B1086" s="28" t="s">
        <v>30</v>
      </c>
      <c r="C1086" s="28">
        <v>1197831</v>
      </c>
      <c r="D1086" s="29">
        <v>44198</v>
      </c>
      <c r="E1086" s="28" t="s">
        <v>31</v>
      </c>
      <c r="F1086" s="28" t="s">
        <v>64</v>
      </c>
      <c r="G1086" s="28" t="s">
        <v>65</v>
      </c>
      <c r="H1086" s="28" t="s">
        <v>24</v>
      </c>
      <c r="I1086" s="30">
        <v>0.2</v>
      </c>
      <c r="J1086" s="31">
        <v>6750</v>
      </c>
      <c r="K1086" s="32">
        <f t="shared" si="8"/>
        <v>1350</v>
      </c>
      <c r="L1086" s="32">
        <f t="shared" si="9"/>
        <v>540</v>
      </c>
      <c r="M1086" s="33">
        <v>0.39999999999999997</v>
      </c>
      <c r="O1086" s="38"/>
      <c r="P1086" s="39"/>
      <c r="Q1086" s="34"/>
      <c r="R1086" s="35"/>
    </row>
    <row r="1087" spans="1:18" ht="15.75" customHeight="1" x14ac:dyDescent="0.3">
      <c r="A1087" s="23"/>
      <c r="B1087" s="28" t="s">
        <v>30</v>
      </c>
      <c r="C1087" s="28">
        <v>1197831</v>
      </c>
      <c r="D1087" s="29">
        <v>44198</v>
      </c>
      <c r="E1087" s="28" t="s">
        <v>31</v>
      </c>
      <c r="F1087" s="28" t="s">
        <v>64</v>
      </c>
      <c r="G1087" s="28" t="s">
        <v>65</v>
      </c>
      <c r="H1087" s="28" t="s">
        <v>25</v>
      </c>
      <c r="I1087" s="30">
        <v>0.3</v>
      </c>
      <c r="J1087" s="31">
        <v>6750</v>
      </c>
      <c r="K1087" s="32">
        <f t="shared" si="8"/>
        <v>2025</v>
      </c>
      <c r="L1087" s="32">
        <f t="shared" si="9"/>
        <v>809.99999999999989</v>
      </c>
      <c r="M1087" s="33">
        <v>0.39999999999999997</v>
      </c>
      <c r="O1087" s="38"/>
      <c r="P1087" s="39"/>
      <c r="Q1087" s="34"/>
      <c r="R1087" s="35"/>
    </row>
    <row r="1088" spans="1:18" ht="15.75" customHeight="1" x14ac:dyDescent="0.3">
      <c r="A1088" s="23"/>
      <c r="B1088" s="28" t="s">
        <v>30</v>
      </c>
      <c r="C1088" s="28">
        <v>1197831</v>
      </c>
      <c r="D1088" s="29">
        <v>44198</v>
      </c>
      <c r="E1088" s="28" t="s">
        <v>31</v>
      </c>
      <c r="F1088" s="28" t="s">
        <v>64</v>
      </c>
      <c r="G1088" s="28" t="s">
        <v>65</v>
      </c>
      <c r="H1088" s="28" t="s">
        <v>26</v>
      </c>
      <c r="I1088" s="30">
        <v>0.3</v>
      </c>
      <c r="J1088" s="31">
        <v>4750</v>
      </c>
      <c r="K1088" s="32">
        <f t="shared" si="8"/>
        <v>1425</v>
      </c>
      <c r="L1088" s="32">
        <f t="shared" si="9"/>
        <v>570</v>
      </c>
      <c r="M1088" s="33">
        <v>0.39999999999999997</v>
      </c>
      <c r="O1088" s="38"/>
      <c r="P1088" s="39"/>
      <c r="Q1088" s="34"/>
      <c r="R1088" s="35"/>
    </row>
    <row r="1089" spans="1:18" ht="15.75" customHeight="1" x14ac:dyDescent="0.3">
      <c r="A1089" s="23"/>
      <c r="B1089" s="28" t="s">
        <v>30</v>
      </c>
      <c r="C1089" s="28">
        <v>1197831</v>
      </c>
      <c r="D1089" s="29">
        <v>44198</v>
      </c>
      <c r="E1089" s="28" t="s">
        <v>31</v>
      </c>
      <c r="F1089" s="28" t="s">
        <v>64</v>
      </c>
      <c r="G1089" s="28" t="s">
        <v>65</v>
      </c>
      <c r="H1089" s="28" t="s">
        <v>27</v>
      </c>
      <c r="I1089" s="30">
        <v>0.35</v>
      </c>
      <c r="J1089" s="31">
        <v>4750</v>
      </c>
      <c r="K1089" s="32">
        <f t="shared" si="8"/>
        <v>1662.5</v>
      </c>
      <c r="L1089" s="32">
        <f t="shared" si="9"/>
        <v>831.25</v>
      </c>
      <c r="M1089" s="33">
        <v>0.5</v>
      </c>
      <c r="O1089" s="38"/>
      <c r="P1089" s="39"/>
      <c r="Q1089" s="34"/>
      <c r="R1089" s="35"/>
    </row>
    <row r="1090" spans="1:18" ht="15.75" customHeight="1" x14ac:dyDescent="0.3">
      <c r="A1090" s="23"/>
      <c r="B1090" s="28" t="s">
        <v>30</v>
      </c>
      <c r="C1090" s="28">
        <v>1197831</v>
      </c>
      <c r="D1090" s="29">
        <v>44198</v>
      </c>
      <c r="E1090" s="28" t="s">
        <v>31</v>
      </c>
      <c r="F1090" s="28" t="s">
        <v>64</v>
      </c>
      <c r="G1090" s="28" t="s">
        <v>65</v>
      </c>
      <c r="H1090" s="28" t="s">
        <v>28</v>
      </c>
      <c r="I1090" s="30">
        <v>0.4</v>
      </c>
      <c r="J1090" s="31">
        <v>3250</v>
      </c>
      <c r="K1090" s="32">
        <f t="shared" si="8"/>
        <v>1300</v>
      </c>
      <c r="L1090" s="32">
        <f t="shared" si="9"/>
        <v>454.99999999999994</v>
      </c>
      <c r="M1090" s="33">
        <v>0.35</v>
      </c>
      <c r="O1090" s="38"/>
      <c r="P1090" s="39"/>
      <c r="Q1090" s="34"/>
      <c r="R1090" s="35"/>
    </row>
    <row r="1091" spans="1:18" ht="15.75" customHeight="1" x14ac:dyDescent="0.3">
      <c r="A1091" s="23"/>
      <c r="B1091" s="28" t="s">
        <v>30</v>
      </c>
      <c r="C1091" s="28">
        <v>1197831</v>
      </c>
      <c r="D1091" s="29">
        <v>44198</v>
      </c>
      <c r="E1091" s="28" t="s">
        <v>31</v>
      </c>
      <c r="F1091" s="28" t="s">
        <v>64</v>
      </c>
      <c r="G1091" s="28" t="s">
        <v>65</v>
      </c>
      <c r="H1091" s="28" t="s">
        <v>29</v>
      </c>
      <c r="I1091" s="30">
        <v>0.35</v>
      </c>
      <c r="J1091" s="31">
        <v>4750</v>
      </c>
      <c r="K1091" s="32">
        <f t="shared" si="8"/>
        <v>1662.5</v>
      </c>
      <c r="L1091" s="32">
        <f t="shared" si="9"/>
        <v>914.37500000000011</v>
      </c>
      <c r="M1091" s="33">
        <v>0.55000000000000004</v>
      </c>
      <c r="O1091" s="38"/>
      <c r="P1091" s="39"/>
      <c r="Q1091" s="34"/>
      <c r="R1091" s="35"/>
    </row>
    <row r="1092" spans="1:18" ht="15.75" customHeight="1" x14ac:dyDescent="0.3">
      <c r="A1092" s="23"/>
      <c r="B1092" s="28" t="s">
        <v>30</v>
      </c>
      <c r="C1092" s="28">
        <v>1197831</v>
      </c>
      <c r="D1092" s="29">
        <v>44228</v>
      </c>
      <c r="E1092" s="28" t="s">
        <v>31</v>
      </c>
      <c r="F1092" s="28" t="s">
        <v>64</v>
      </c>
      <c r="G1092" s="28" t="s">
        <v>65</v>
      </c>
      <c r="H1092" s="28" t="s">
        <v>24</v>
      </c>
      <c r="I1092" s="30">
        <v>0.25</v>
      </c>
      <c r="J1092" s="31">
        <v>6250</v>
      </c>
      <c r="K1092" s="32">
        <f t="shared" si="8"/>
        <v>1562.5</v>
      </c>
      <c r="L1092" s="32">
        <f t="shared" si="9"/>
        <v>625</v>
      </c>
      <c r="M1092" s="33">
        <v>0.39999999999999997</v>
      </c>
      <c r="O1092" s="38"/>
      <c r="P1092" s="39"/>
      <c r="Q1092" s="34"/>
      <c r="R1092" s="35"/>
    </row>
    <row r="1093" spans="1:18" ht="15.75" customHeight="1" x14ac:dyDescent="0.3">
      <c r="A1093" s="23"/>
      <c r="B1093" s="28" t="s">
        <v>30</v>
      </c>
      <c r="C1093" s="28">
        <v>1197831</v>
      </c>
      <c r="D1093" s="29">
        <v>44228</v>
      </c>
      <c r="E1093" s="28" t="s">
        <v>31</v>
      </c>
      <c r="F1093" s="28" t="s">
        <v>64</v>
      </c>
      <c r="G1093" s="28" t="s">
        <v>65</v>
      </c>
      <c r="H1093" s="28" t="s">
        <v>25</v>
      </c>
      <c r="I1093" s="30">
        <v>0.35</v>
      </c>
      <c r="J1093" s="31">
        <v>6000</v>
      </c>
      <c r="K1093" s="32">
        <f t="shared" si="8"/>
        <v>2100</v>
      </c>
      <c r="L1093" s="32">
        <f t="shared" si="9"/>
        <v>839.99999999999989</v>
      </c>
      <c r="M1093" s="33">
        <v>0.39999999999999997</v>
      </c>
      <c r="O1093" s="38"/>
      <c r="P1093" s="39"/>
      <c r="Q1093" s="34"/>
      <c r="R1093" s="35"/>
    </row>
    <row r="1094" spans="1:18" ht="15.75" customHeight="1" x14ac:dyDescent="0.3">
      <c r="A1094" s="23"/>
      <c r="B1094" s="28" t="s">
        <v>30</v>
      </c>
      <c r="C1094" s="28">
        <v>1197831</v>
      </c>
      <c r="D1094" s="29">
        <v>44228</v>
      </c>
      <c r="E1094" s="28" t="s">
        <v>31</v>
      </c>
      <c r="F1094" s="28" t="s">
        <v>64</v>
      </c>
      <c r="G1094" s="28" t="s">
        <v>65</v>
      </c>
      <c r="H1094" s="28" t="s">
        <v>26</v>
      </c>
      <c r="I1094" s="30">
        <v>0.35</v>
      </c>
      <c r="J1094" s="31">
        <v>4250</v>
      </c>
      <c r="K1094" s="32">
        <f t="shared" si="8"/>
        <v>1487.5</v>
      </c>
      <c r="L1094" s="32">
        <f t="shared" si="9"/>
        <v>595</v>
      </c>
      <c r="M1094" s="33">
        <v>0.39999999999999997</v>
      </c>
      <c r="O1094" s="38"/>
      <c r="P1094" s="39"/>
      <c r="Q1094" s="34"/>
      <c r="R1094" s="35"/>
    </row>
    <row r="1095" spans="1:18" ht="15.75" customHeight="1" x14ac:dyDescent="0.3">
      <c r="A1095" s="23"/>
      <c r="B1095" s="28" t="s">
        <v>30</v>
      </c>
      <c r="C1095" s="28">
        <v>1197831</v>
      </c>
      <c r="D1095" s="29">
        <v>44228</v>
      </c>
      <c r="E1095" s="28" t="s">
        <v>31</v>
      </c>
      <c r="F1095" s="28" t="s">
        <v>64</v>
      </c>
      <c r="G1095" s="28" t="s">
        <v>65</v>
      </c>
      <c r="H1095" s="28" t="s">
        <v>27</v>
      </c>
      <c r="I1095" s="30">
        <v>0.35</v>
      </c>
      <c r="J1095" s="31">
        <v>3750</v>
      </c>
      <c r="K1095" s="32">
        <f t="shared" si="8"/>
        <v>1312.5</v>
      </c>
      <c r="L1095" s="32">
        <f t="shared" si="9"/>
        <v>656.25</v>
      </c>
      <c r="M1095" s="33">
        <v>0.5</v>
      </c>
      <c r="O1095" s="38"/>
      <c r="P1095" s="39"/>
      <c r="Q1095" s="34"/>
      <c r="R1095" s="35"/>
    </row>
    <row r="1096" spans="1:18" ht="15.75" customHeight="1" x14ac:dyDescent="0.3">
      <c r="A1096" s="23"/>
      <c r="B1096" s="28" t="s">
        <v>30</v>
      </c>
      <c r="C1096" s="28">
        <v>1197831</v>
      </c>
      <c r="D1096" s="29">
        <v>44228</v>
      </c>
      <c r="E1096" s="28" t="s">
        <v>31</v>
      </c>
      <c r="F1096" s="28" t="s">
        <v>64</v>
      </c>
      <c r="G1096" s="28" t="s">
        <v>65</v>
      </c>
      <c r="H1096" s="28" t="s">
        <v>28</v>
      </c>
      <c r="I1096" s="30">
        <v>0.4</v>
      </c>
      <c r="J1096" s="31">
        <v>2500</v>
      </c>
      <c r="K1096" s="32">
        <f t="shared" si="8"/>
        <v>1000</v>
      </c>
      <c r="L1096" s="32">
        <f t="shared" si="9"/>
        <v>350</v>
      </c>
      <c r="M1096" s="33">
        <v>0.35</v>
      </c>
      <c r="O1096" s="38"/>
      <c r="P1096" s="39"/>
      <c r="Q1096" s="34"/>
      <c r="R1096" s="35"/>
    </row>
    <row r="1097" spans="1:18" ht="15.75" customHeight="1" x14ac:dyDescent="0.3">
      <c r="A1097" s="23"/>
      <c r="B1097" s="28" t="s">
        <v>30</v>
      </c>
      <c r="C1097" s="28">
        <v>1197831</v>
      </c>
      <c r="D1097" s="29">
        <v>44228</v>
      </c>
      <c r="E1097" s="28" t="s">
        <v>31</v>
      </c>
      <c r="F1097" s="28" t="s">
        <v>64</v>
      </c>
      <c r="G1097" s="28" t="s">
        <v>65</v>
      </c>
      <c r="H1097" s="28" t="s">
        <v>29</v>
      </c>
      <c r="I1097" s="30">
        <v>0.35</v>
      </c>
      <c r="J1097" s="31">
        <v>4500</v>
      </c>
      <c r="K1097" s="32">
        <f t="shared" si="8"/>
        <v>1575</v>
      </c>
      <c r="L1097" s="32">
        <f t="shared" si="9"/>
        <v>866.25000000000011</v>
      </c>
      <c r="M1097" s="33">
        <v>0.55000000000000004</v>
      </c>
      <c r="O1097" s="38"/>
      <c r="P1097" s="39"/>
      <c r="Q1097" s="34"/>
      <c r="R1097" s="35"/>
    </row>
    <row r="1098" spans="1:18" ht="15.75" customHeight="1" x14ac:dyDescent="0.3">
      <c r="A1098" s="23"/>
      <c r="B1098" s="28" t="s">
        <v>30</v>
      </c>
      <c r="C1098" s="28">
        <v>1197831</v>
      </c>
      <c r="D1098" s="29">
        <v>44258</v>
      </c>
      <c r="E1098" s="28" t="s">
        <v>31</v>
      </c>
      <c r="F1098" s="28" t="s">
        <v>64</v>
      </c>
      <c r="G1098" s="28" t="s">
        <v>65</v>
      </c>
      <c r="H1098" s="28" t="s">
        <v>24</v>
      </c>
      <c r="I1098" s="30">
        <v>0.3</v>
      </c>
      <c r="J1098" s="31">
        <v>6250</v>
      </c>
      <c r="K1098" s="32">
        <f t="shared" si="8"/>
        <v>1875</v>
      </c>
      <c r="L1098" s="32">
        <f t="shared" si="9"/>
        <v>843.74999999999989</v>
      </c>
      <c r="M1098" s="33">
        <v>0.44999999999999996</v>
      </c>
      <c r="O1098" s="38"/>
      <c r="P1098" s="39"/>
      <c r="Q1098" s="34"/>
      <c r="R1098" s="35"/>
    </row>
    <row r="1099" spans="1:18" ht="15.75" customHeight="1" x14ac:dyDescent="0.3">
      <c r="A1099" s="23"/>
      <c r="B1099" s="28" t="s">
        <v>30</v>
      </c>
      <c r="C1099" s="28">
        <v>1197831</v>
      </c>
      <c r="D1099" s="29">
        <v>44258</v>
      </c>
      <c r="E1099" s="28" t="s">
        <v>31</v>
      </c>
      <c r="F1099" s="28" t="s">
        <v>64</v>
      </c>
      <c r="G1099" s="28" t="s">
        <v>65</v>
      </c>
      <c r="H1099" s="28" t="s">
        <v>25</v>
      </c>
      <c r="I1099" s="30">
        <v>0.4</v>
      </c>
      <c r="J1099" s="31">
        <v>6250</v>
      </c>
      <c r="K1099" s="32">
        <f t="shared" si="8"/>
        <v>2500</v>
      </c>
      <c r="L1099" s="32">
        <f t="shared" si="9"/>
        <v>1125</v>
      </c>
      <c r="M1099" s="33">
        <v>0.44999999999999996</v>
      </c>
      <c r="O1099" s="38"/>
      <c r="P1099" s="39"/>
      <c r="Q1099" s="34"/>
      <c r="R1099" s="35"/>
    </row>
    <row r="1100" spans="1:18" ht="15.75" customHeight="1" x14ac:dyDescent="0.3">
      <c r="A1100" s="23"/>
      <c r="B1100" s="28" t="s">
        <v>30</v>
      </c>
      <c r="C1100" s="28">
        <v>1197831</v>
      </c>
      <c r="D1100" s="29">
        <v>44258</v>
      </c>
      <c r="E1100" s="28" t="s">
        <v>31</v>
      </c>
      <c r="F1100" s="28" t="s">
        <v>64</v>
      </c>
      <c r="G1100" s="28" t="s">
        <v>65</v>
      </c>
      <c r="H1100" s="28" t="s">
        <v>26</v>
      </c>
      <c r="I1100" s="30">
        <v>0.3</v>
      </c>
      <c r="J1100" s="31">
        <v>4500</v>
      </c>
      <c r="K1100" s="32">
        <f t="shared" si="8"/>
        <v>1350</v>
      </c>
      <c r="L1100" s="32">
        <f t="shared" si="9"/>
        <v>607.49999999999989</v>
      </c>
      <c r="M1100" s="33">
        <v>0.44999999999999996</v>
      </c>
      <c r="O1100" s="38"/>
      <c r="P1100" s="39"/>
      <c r="Q1100" s="34"/>
      <c r="R1100" s="35"/>
    </row>
    <row r="1101" spans="1:18" ht="15.75" customHeight="1" x14ac:dyDescent="0.3">
      <c r="A1101" s="23"/>
      <c r="B1101" s="28" t="s">
        <v>30</v>
      </c>
      <c r="C1101" s="28">
        <v>1197831</v>
      </c>
      <c r="D1101" s="29">
        <v>44258</v>
      </c>
      <c r="E1101" s="28" t="s">
        <v>31</v>
      </c>
      <c r="F1101" s="28" t="s">
        <v>64</v>
      </c>
      <c r="G1101" s="28" t="s">
        <v>65</v>
      </c>
      <c r="H1101" s="28" t="s">
        <v>27</v>
      </c>
      <c r="I1101" s="30">
        <v>0.35000000000000003</v>
      </c>
      <c r="J1101" s="31">
        <v>3500</v>
      </c>
      <c r="K1101" s="32">
        <f t="shared" si="8"/>
        <v>1225.0000000000002</v>
      </c>
      <c r="L1101" s="32">
        <f t="shared" si="9"/>
        <v>673.75000000000023</v>
      </c>
      <c r="M1101" s="33">
        <v>0.55000000000000004</v>
      </c>
      <c r="O1101" s="38"/>
      <c r="P1101" s="39"/>
      <c r="Q1101" s="34"/>
      <c r="R1101" s="35"/>
    </row>
    <row r="1102" spans="1:18" ht="15.75" customHeight="1" x14ac:dyDescent="0.3">
      <c r="A1102" s="23"/>
      <c r="B1102" s="28" t="s">
        <v>30</v>
      </c>
      <c r="C1102" s="28">
        <v>1197831</v>
      </c>
      <c r="D1102" s="29">
        <v>44258</v>
      </c>
      <c r="E1102" s="28" t="s">
        <v>31</v>
      </c>
      <c r="F1102" s="28" t="s">
        <v>64</v>
      </c>
      <c r="G1102" s="28" t="s">
        <v>65</v>
      </c>
      <c r="H1102" s="28" t="s">
        <v>28</v>
      </c>
      <c r="I1102" s="30">
        <v>0.4</v>
      </c>
      <c r="J1102" s="31">
        <v>2500</v>
      </c>
      <c r="K1102" s="32">
        <f t="shared" si="8"/>
        <v>1000</v>
      </c>
      <c r="L1102" s="32">
        <f t="shared" si="9"/>
        <v>399.99999999999994</v>
      </c>
      <c r="M1102" s="33">
        <v>0.39999999999999997</v>
      </c>
      <c r="O1102" s="38"/>
      <c r="P1102" s="39"/>
      <c r="Q1102" s="34"/>
      <c r="R1102" s="35"/>
    </row>
    <row r="1103" spans="1:18" ht="15.75" customHeight="1" x14ac:dyDescent="0.3">
      <c r="A1103" s="23"/>
      <c r="B1103" s="28" t="s">
        <v>30</v>
      </c>
      <c r="C1103" s="28">
        <v>1197831</v>
      </c>
      <c r="D1103" s="29">
        <v>44258</v>
      </c>
      <c r="E1103" s="28" t="s">
        <v>31</v>
      </c>
      <c r="F1103" s="28" t="s">
        <v>64</v>
      </c>
      <c r="G1103" s="28" t="s">
        <v>65</v>
      </c>
      <c r="H1103" s="28" t="s">
        <v>29</v>
      </c>
      <c r="I1103" s="30">
        <v>0.35000000000000003</v>
      </c>
      <c r="J1103" s="31">
        <v>4000</v>
      </c>
      <c r="K1103" s="32">
        <f t="shared" si="8"/>
        <v>1400.0000000000002</v>
      </c>
      <c r="L1103" s="32">
        <f t="shared" si="9"/>
        <v>840.00000000000023</v>
      </c>
      <c r="M1103" s="33">
        <v>0.60000000000000009</v>
      </c>
      <c r="O1103" s="38"/>
      <c r="P1103" s="39"/>
      <c r="Q1103" s="34"/>
      <c r="R1103" s="35"/>
    </row>
    <row r="1104" spans="1:18" ht="15.75" customHeight="1" x14ac:dyDescent="0.3">
      <c r="A1104" s="23"/>
      <c r="B1104" s="28" t="s">
        <v>30</v>
      </c>
      <c r="C1104" s="28">
        <v>1197831</v>
      </c>
      <c r="D1104" s="29">
        <v>44288</v>
      </c>
      <c r="E1104" s="28" t="s">
        <v>31</v>
      </c>
      <c r="F1104" s="28" t="s">
        <v>64</v>
      </c>
      <c r="G1104" s="28" t="s">
        <v>65</v>
      </c>
      <c r="H1104" s="28" t="s">
        <v>24</v>
      </c>
      <c r="I1104" s="30">
        <v>0.19999999999999998</v>
      </c>
      <c r="J1104" s="31">
        <v>6500</v>
      </c>
      <c r="K1104" s="32">
        <f t="shared" si="8"/>
        <v>1300</v>
      </c>
      <c r="L1104" s="32">
        <f t="shared" si="9"/>
        <v>584.99999999999989</v>
      </c>
      <c r="M1104" s="33">
        <v>0.44999999999999996</v>
      </c>
      <c r="O1104" s="38"/>
      <c r="P1104" s="39"/>
      <c r="Q1104" s="34"/>
      <c r="R1104" s="35"/>
    </row>
    <row r="1105" spans="1:18" ht="15.75" customHeight="1" x14ac:dyDescent="0.3">
      <c r="A1105" s="23"/>
      <c r="B1105" s="28" t="s">
        <v>30</v>
      </c>
      <c r="C1105" s="28">
        <v>1197831</v>
      </c>
      <c r="D1105" s="29">
        <v>44288</v>
      </c>
      <c r="E1105" s="28" t="s">
        <v>31</v>
      </c>
      <c r="F1105" s="28" t="s">
        <v>64</v>
      </c>
      <c r="G1105" s="28" t="s">
        <v>65</v>
      </c>
      <c r="H1105" s="28" t="s">
        <v>25</v>
      </c>
      <c r="I1105" s="30">
        <v>0.20000000000000007</v>
      </c>
      <c r="J1105" s="31">
        <v>6500</v>
      </c>
      <c r="K1105" s="32">
        <f t="shared" si="8"/>
        <v>1300.0000000000005</v>
      </c>
      <c r="L1105" s="32">
        <f t="shared" si="9"/>
        <v>585.00000000000011</v>
      </c>
      <c r="M1105" s="33">
        <v>0.44999999999999996</v>
      </c>
      <c r="O1105" s="38"/>
      <c r="P1105" s="39"/>
      <c r="Q1105" s="34"/>
      <c r="R1105" s="35"/>
    </row>
    <row r="1106" spans="1:18" ht="15.75" customHeight="1" x14ac:dyDescent="0.3">
      <c r="A1106" s="23"/>
      <c r="B1106" s="28" t="s">
        <v>30</v>
      </c>
      <c r="C1106" s="28">
        <v>1197831</v>
      </c>
      <c r="D1106" s="29">
        <v>44288</v>
      </c>
      <c r="E1106" s="28" t="s">
        <v>31</v>
      </c>
      <c r="F1106" s="28" t="s">
        <v>64</v>
      </c>
      <c r="G1106" s="28" t="s">
        <v>65</v>
      </c>
      <c r="H1106" s="28" t="s">
        <v>26</v>
      </c>
      <c r="I1106" s="30">
        <v>0.14999999999999997</v>
      </c>
      <c r="J1106" s="31">
        <v>4750</v>
      </c>
      <c r="K1106" s="32">
        <f t="shared" si="8"/>
        <v>712.49999999999989</v>
      </c>
      <c r="L1106" s="32">
        <f t="shared" si="9"/>
        <v>320.62499999999994</v>
      </c>
      <c r="M1106" s="33">
        <v>0.44999999999999996</v>
      </c>
      <c r="O1106" s="38"/>
      <c r="P1106" s="39"/>
      <c r="Q1106" s="34"/>
      <c r="R1106" s="35"/>
    </row>
    <row r="1107" spans="1:18" ht="15.75" customHeight="1" x14ac:dyDescent="0.3">
      <c r="A1107" s="23"/>
      <c r="B1107" s="28" t="s">
        <v>30</v>
      </c>
      <c r="C1107" s="28">
        <v>1197831</v>
      </c>
      <c r="D1107" s="29">
        <v>44288</v>
      </c>
      <c r="E1107" s="28" t="s">
        <v>31</v>
      </c>
      <c r="F1107" s="28" t="s">
        <v>64</v>
      </c>
      <c r="G1107" s="28" t="s">
        <v>65</v>
      </c>
      <c r="H1107" s="28" t="s">
        <v>27</v>
      </c>
      <c r="I1107" s="30">
        <v>0.20000000000000007</v>
      </c>
      <c r="J1107" s="31">
        <v>3750</v>
      </c>
      <c r="K1107" s="32">
        <f t="shared" si="8"/>
        <v>750.00000000000023</v>
      </c>
      <c r="L1107" s="32">
        <f t="shared" si="9"/>
        <v>412.50000000000017</v>
      </c>
      <c r="M1107" s="33">
        <v>0.55000000000000004</v>
      </c>
      <c r="O1107" s="38"/>
      <c r="P1107" s="39"/>
      <c r="Q1107" s="34"/>
      <c r="R1107" s="35"/>
    </row>
    <row r="1108" spans="1:18" ht="15.75" customHeight="1" x14ac:dyDescent="0.3">
      <c r="A1108" s="23"/>
      <c r="B1108" s="28" t="s">
        <v>30</v>
      </c>
      <c r="C1108" s="28">
        <v>1197831</v>
      </c>
      <c r="D1108" s="29">
        <v>44288</v>
      </c>
      <c r="E1108" s="28" t="s">
        <v>31</v>
      </c>
      <c r="F1108" s="28" t="s">
        <v>64</v>
      </c>
      <c r="G1108" s="28" t="s">
        <v>65</v>
      </c>
      <c r="H1108" s="28" t="s">
        <v>28</v>
      </c>
      <c r="I1108" s="30">
        <v>0.25</v>
      </c>
      <c r="J1108" s="31">
        <v>2750</v>
      </c>
      <c r="K1108" s="32">
        <f t="shared" si="8"/>
        <v>687.5</v>
      </c>
      <c r="L1108" s="32">
        <f t="shared" si="9"/>
        <v>275</v>
      </c>
      <c r="M1108" s="33">
        <v>0.39999999999999997</v>
      </c>
      <c r="O1108" s="38"/>
      <c r="P1108" s="39"/>
      <c r="Q1108" s="34"/>
      <c r="R1108" s="35"/>
    </row>
    <row r="1109" spans="1:18" ht="15.75" customHeight="1" x14ac:dyDescent="0.3">
      <c r="A1109" s="23"/>
      <c r="B1109" s="28" t="s">
        <v>30</v>
      </c>
      <c r="C1109" s="28">
        <v>1197831</v>
      </c>
      <c r="D1109" s="29">
        <v>44288</v>
      </c>
      <c r="E1109" s="28" t="s">
        <v>31</v>
      </c>
      <c r="F1109" s="28" t="s">
        <v>64</v>
      </c>
      <c r="G1109" s="28" t="s">
        <v>65</v>
      </c>
      <c r="H1109" s="28" t="s">
        <v>29</v>
      </c>
      <c r="I1109" s="30">
        <v>0.20000000000000007</v>
      </c>
      <c r="J1109" s="31">
        <v>5500</v>
      </c>
      <c r="K1109" s="32">
        <f t="shared" si="8"/>
        <v>1100.0000000000005</v>
      </c>
      <c r="L1109" s="32">
        <f t="shared" si="9"/>
        <v>660.00000000000034</v>
      </c>
      <c r="M1109" s="33">
        <v>0.60000000000000009</v>
      </c>
      <c r="O1109" s="38"/>
      <c r="P1109" s="39"/>
      <c r="Q1109" s="34"/>
      <c r="R1109" s="35"/>
    </row>
    <row r="1110" spans="1:18" ht="15.75" customHeight="1" x14ac:dyDescent="0.3">
      <c r="A1110" s="23"/>
      <c r="B1110" s="28" t="s">
        <v>30</v>
      </c>
      <c r="C1110" s="28">
        <v>1197831</v>
      </c>
      <c r="D1110" s="29">
        <v>44318</v>
      </c>
      <c r="E1110" s="28" t="s">
        <v>31</v>
      </c>
      <c r="F1110" s="28" t="s">
        <v>64</v>
      </c>
      <c r="G1110" s="28" t="s">
        <v>65</v>
      </c>
      <c r="H1110" s="28" t="s">
        <v>24</v>
      </c>
      <c r="I1110" s="30">
        <v>9.9999999999999964E-2</v>
      </c>
      <c r="J1110" s="31">
        <v>7000</v>
      </c>
      <c r="K1110" s="32">
        <f t="shared" si="8"/>
        <v>699.99999999999977</v>
      </c>
      <c r="L1110" s="32">
        <f t="shared" si="9"/>
        <v>314.99999999999989</v>
      </c>
      <c r="M1110" s="33">
        <v>0.44999999999999996</v>
      </c>
      <c r="O1110" s="38"/>
      <c r="P1110" s="39"/>
      <c r="Q1110" s="34"/>
      <c r="R1110" s="35"/>
    </row>
    <row r="1111" spans="1:18" ht="15.75" customHeight="1" x14ac:dyDescent="0.3">
      <c r="A1111" s="23"/>
      <c r="B1111" s="28" t="s">
        <v>30</v>
      </c>
      <c r="C1111" s="28">
        <v>1197831</v>
      </c>
      <c r="D1111" s="29">
        <v>44318</v>
      </c>
      <c r="E1111" s="28" t="s">
        <v>31</v>
      </c>
      <c r="F1111" s="28" t="s">
        <v>64</v>
      </c>
      <c r="G1111" s="28" t="s">
        <v>65</v>
      </c>
      <c r="H1111" s="28" t="s">
        <v>25</v>
      </c>
      <c r="I1111" s="30">
        <v>0.20000000000000007</v>
      </c>
      <c r="J1111" s="31">
        <v>7250</v>
      </c>
      <c r="K1111" s="32">
        <f t="shared" si="8"/>
        <v>1450.0000000000005</v>
      </c>
      <c r="L1111" s="32">
        <f t="shared" si="9"/>
        <v>652.50000000000011</v>
      </c>
      <c r="M1111" s="33">
        <v>0.44999999999999996</v>
      </c>
      <c r="O1111" s="38"/>
      <c r="P1111" s="39"/>
      <c r="Q1111" s="34"/>
      <c r="R1111" s="35"/>
    </row>
    <row r="1112" spans="1:18" ht="15.75" customHeight="1" x14ac:dyDescent="0.3">
      <c r="A1112" s="23"/>
      <c r="B1112" s="28" t="s">
        <v>30</v>
      </c>
      <c r="C1112" s="28">
        <v>1197831</v>
      </c>
      <c r="D1112" s="29">
        <v>44318</v>
      </c>
      <c r="E1112" s="28" t="s">
        <v>31</v>
      </c>
      <c r="F1112" s="28" t="s">
        <v>64</v>
      </c>
      <c r="G1112" s="28" t="s">
        <v>65</v>
      </c>
      <c r="H1112" s="28" t="s">
        <v>26</v>
      </c>
      <c r="I1112" s="30">
        <v>0.14999999999999997</v>
      </c>
      <c r="J1112" s="31">
        <v>5750</v>
      </c>
      <c r="K1112" s="32">
        <f t="shared" si="8"/>
        <v>862.49999999999977</v>
      </c>
      <c r="L1112" s="32">
        <f t="shared" si="9"/>
        <v>388.12499999999989</v>
      </c>
      <c r="M1112" s="33">
        <v>0.44999999999999996</v>
      </c>
      <c r="O1112" s="38"/>
      <c r="P1112" s="39"/>
      <c r="Q1112" s="34"/>
      <c r="R1112" s="35"/>
    </row>
    <row r="1113" spans="1:18" ht="15.75" customHeight="1" x14ac:dyDescent="0.3">
      <c r="A1113" s="23"/>
      <c r="B1113" s="28" t="s">
        <v>30</v>
      </c>
      <c r="C1113" s="28">
        <v>1197831</v>
      </c>
      <c r="D1113" s="29">
        <v>44318</v>
      </c>
      <c r="E1113" s="28" t="s">
        <v>31</v>
      </c>
      <c r="F1113" s="28" t="s">
        <v>64</v>
      </c>
      <c r="G1113" s="28" t="s">
        <v>65</v>
      </c>
      <c r="H1113" s="28" t="s">
        <v>27</v>
      </c>
      <c r="I1113" s="30">
        <v>0.35000000000000003</v>
      </c>
      <c r="J1113" s="31">
        <v>5000</v>
      </c>
      <c r="K1113" s="32">
        <f t="shared" si="8"/>
        <v>1750.0000000000002</v>
      </c>
      <c r="L1113" s="32">
        <f t="shared" si="9"/>
        <v>962.50000000000023</v>
      </c>
      <c r="M1113" s="33">
        <v>0.55000000000000004</v>
      </c>
      <c r="O1113" s="38"/>
      <c r="P1113" s="39"/>
      <c r="Q1113" s="34"/>
      <c r="R1113" s="35"/>
    </row>
    <row r="1114" spans="1:18" ht="15.75" customHeight="1" x14ac:dyDescent="0.3">
      <c r="A1114" s="23"/>
      <c r="B1114" s="28" t="s">
        <v>30</v>
      </c>
      <c r="C1114" s="28">
        <v>1197831</v>
      </c>
      <c r="D1114" s="29">
        <v>44318</v>
      </c>
      <c r="E1114" s="28" t="s">
        <v>31</v>
      </c>
      <c r="F1114" s="28" t="s">
        <v>64</v>
      </c>
      <c r="G1114" s="28" t="s">
        <v>65</v>
      </c>
      <c r="H1114" s="28" t="s">
        <v>28</v>
      </c>
      <c r="I1114" s="30">
        <v>0.5</v>
      </c>
      <c r="J1114" s="31">
        <v>4000</v>
      </c>
      <c r="K1114" s="32">
        <f t="shared" si="8"/>
        <v>2000</v>
      </c>
      <c r="L1114" s="32">
        <f t="shared" si="9"/>
        <v>799.99999999999989</v>
      </c>
      <c r="M1114" s="33">
        <v>0.39999999999999997</v>
      </c>
      <c r="O1114" s="38"/>
      <c r="P1114" s="39"/>
      <c r="Q1114" s="34"/>
      <c r="R1114" s="35"/>
    </row>
    <row r="1115" spans="1:18" ht="15.75" customHeight="1" x14ac:dyDescent="0.3">
      <c r="A1115" s="23"/>
      <c r="B1115" s="28" t="s">
        <v>30</v>
      </c>
      <c r="C1115" s="28">
        <v>1197831</v>
      </c>
      <c r="D1115" s="29">
        <v>44318</v>
      </c>
      <c r="E1115" s="28" t="s">
        <v>31</v>
      </c>
      <c r="F1115" s="28" t="s">
        <v>64</v>
      </c>
      <c r="G1115" s="28" t="s">
        <v>65</v>
      </c>
      <c r="H1115" s="28" t="s">
        <v>29</v>
      </c>
      <c r="I1115" s="30">
        <v>0.45</v>
      </c>
      <c r="J1115" s="31">
        <v>7500</v>
      </c>
      <c r="K1115" s="32">
        <f t="shared" si="8"/>
        <v>3375</v>
      </c>
      <c r="L1115" s="32">
        <f t="shared" si="9"/>
        <v>2025.0000000000002</v>
      </c>
      <c r="M1115" s="33">
        <v>0.60000000000000009</v>
      </c>
      <c r="O1115" s="38"/>
      <c r="P1115" s="39"/>
      <c r="Q1115" s="34"/>
      <c r="R1115" s="35"/>
    </row>
    <row r="1116" spans="1:18" ht="15.75" customHeight="1" x14ac:dyDescent="0.3">
      <c r="A1116" s="23"/>
      <c r="B1116" s="28" t="s">
        <v>30</v>
      </c>
      <c r="C1116" s="28">
        <v>1197831</v>
      </c>
      <c r="D1116" s="29">
        <v>44348</v>
      </c>
      <c r="E1116" s="28" t="s">
        <v>31</v>
      </c>
      <c r="F1116" s="28" t="s">
        <v>64</v>
      </c>
      <c r="G1116" s="28" t="s">
        <v>65</v>
      </c>
      <c r="H1116" s="28" t="s">
        <v>24</v>
      </c>
      <c r="I1116" s="30">
        <v>0.45</v>
      </c>
      <c r="J1116" s="31">
        <v>7500</v>
      </c>
      <c r="K1116" s="32">
        <f t="shared" si="8"/>
        <v>3375</v>
      </c>
      <c r="L1116" s="32">
        <f t="shared" si="9"/>
        <v>1518.7499999999998</v>
      </c>
      <c r="M1116" s="33">
        <v>0.44999999999999996</v>
      </c>
      <c r="O1116" s="38"/>
      <c r="P1116" s="39"/>
      <c r="Q1116" s="34"/>
      <c r="R1116" s="35"/>
    </row>
    <row r="1117" spans="1:18" ht="15.75" customHeight="1" x14ac:dyDescent="0.3">
      <c r="A1117" s="23"/>
      <c r="B1117" s="28" t="s">
        <v>30</v>
      </c>
      <c r="C1117" s="28">
        <v>1197831</v>
      </c>
      <c r="D1117" s="29">
        <v>44348</v>
      </c>
      <c r="E1117" s="28" t="s">
        <v>31</v>
      </c>
      <c r="F1117" s="28" t="s">
        <v>64</v>
      </c>
      <c r="G1117" s="28" t="s">
        <v>65</v>
      </c>
      <c r="H1117" s="28" t="s">
        <v>25</v>
      </c>
      <c r="I1117" s="30">
        <v>0.5</v>
      </c>
      <c r="J1117" s="31">
        <v>7500</v>
      </c>
      <c r="K1117" s="32">
        <f t="shared" si="8"/>
        <v>3750</v>
      </c>
      <c r="L1117" s="32">
        <f t="shared" si="9"/>
        <v>1687.4999999999998</v>
      </c>
      <c r="M1117" s="33">
        <v>0.44999999999999996</v>
      </c>
      <c r="O1117" s="38"/>
      <c r="P1117" s="39"/>
      <c r="Q1117" s="34"/>
      <c r="R1117" s="35"/>
    </row>
    <row r="1118" spans="1:18" ht="15.75" customHeight="1" x14ac:dyDescent="0.3">
      <c r="A1118" s="23"/>
      <c r="B1118" s="28" t="s">
        <v>30</v>
      </c>
      <c r="C1118" s="28">
        <v>1197831</v>
      </c>
      <c r="D1118" s="29">
        <v>44348</v>
      </c>
      <c r="E1118" s="28" t="s">
        <v>31</v>
      </c>
      <c r="F1118" s="28" t="s">
        <v>64</v>
      </c>
      <c r="G1118" s="28" t="s">
        <v>65</v>
      </c>
      <c r="H1118" s="28" t="s">
        <v>26</v>
      </c>
      <c r="I1118" s="30">
        <v>0.45</v>
      </c>
      <c r="J1118" s="31">
        <v>6500</v>
      </c>
      <c r="K1118" s="32">
        <f t="shared" si="8"/>
        <v>2925</v>
      </c>
      <c r="L1118" s="32">
        <f t="shared" si="9"/>
        <v>1316.2499999999998</v>
      </c>
      <c r="M1118" s="33">
        <v>0.44999999999999996</v>
      </c>
      <c r="O1118" s="38"/>
      <c r="P1118" s="39"/>
      <c r="Q1118" s="34"/>
      <c r="R1118" s="35"/>
    </row>
    <row r="1119" spans="1:18" ht="15.75" customHeight="1" x14ac:dyDescent="0.3">
      <c r="A1119" s="23"/>
      <c r="B1119" s="28" t="s">
        <v>30</v>
      </c>
      <c r="C1119" s="28">
        <v>1197831</v>
      </c>
      <c r="D1119" s="29">
        <v>44348</v>
      </c>
      <c r="E1119" s="28" t="s">
        <v>31</v>
      </c>
      <c r="F1119" s="28" t="s">
        <v>64</v>
      </c>
      <c r="G1119" s="28" t="s">
        <v>65</v>
      </c>
      <c r="H1119" s="28" t="s">
        <v>27</v>
      </c>
      <c r="I1119" s="30">
        <v>0.45</v>
      </c>
      <c r="J1119" s="31">
        <v>6000</v>
      </c>
      <c r="K1119" s="32">
        <f t="shared" si="8"/>
        <v>2700</v>
      </c>
      <c r="L1119" s="32">
        <f t="shared" si="9"/>
        <v>1485.0000000000002</v>
      </c>
      <c r="M1119" s="33">
        <v>0.55000000000000004</v>
      </c>
      <c r="O1119" s="38"/>
      <c r="P1119" s="39"/>
      <c r="Q1119" s="34"/>
      <c r="R1119" s="35"/>
    </row>
    <row r="1120" spans="1:18" ht="15.75" customHeight="1" x14ac:dyDescent="0.3">
      <c r="A1120" s="23"/>
      <c r="B1120" s="28" t="s">
        <v>30</v>
      </c>
      <c r="C1120" s="28">
        <v>1197831</v>
      </c>
      <c r="D1120" s="29">
        <v>44348</v>
      </c>
      <c r="E1120" s="28" t="s">
        <v>31</v>
      </c>
      <c r="F1120" s="28" t="s">
        <v>64</v>
      </c>
      <c r="G1120" s="28" t="s">
        <v>65</v>
      </c>
      <c r="H1120" s="28" t="s">
        <v>28</v>
      </c>
      <c r="I1120" s="30">
        <v>0.5</v>
      </c>
      <c r="J1120" s="31">
        <v>5000</v>
      </c>
      <c r="K1120" s="32">
        <f t="shared" si="8"/>
        <v>2500</v>
      </c>
      <c r="L1120" s="32">
        <f t="shared" si="9"/>
        <v>999.99999999999989</v>
      </c>
      <c r="M1120" s="33">
        <v>0.39999999999999997</v>
      </c>
      <c r="O1120" s="38"/>
      <c r="P1120" s="39"/>
      <c r="Q1120" s="34"/>
      <c r="R1120" s="35"/>
    </row>
    <row r="1121" spans="1:18" ht="15.75" customHeight="1" x14ac:dyDescent="0.3">
      <c r="A1121" s="23"/>
      <c r="B1121" s="28" t="s">
        <v>30</v>
      </c>
      <c r="C1121" s="28">
        <v>1197831</v>
      </c>
      <c r="D1121" s="29">
        <v>44348</v>
      </c>
      <c r="E1121" s="28" t="s">
        <v>31</v>
      </c>
      <c r="F1121" s="28" t="s">
        <v>64</v>
      </c>
      <c r="G1121" s="28" t="s">
        <v>65</v>
      </c>
      <c r="H1121" s="28" t="s">
        <v>29</v>
      </c>
      <c r="I1121" s="30">
        <v>0.55000000000000004</v>
      </c>
      <c r="J1121" s="31">
        <v>8750</v>
      </c>
      <c r="K1121" s="32">
        <f t="shared" si="8"/>
        <v>4812.5</v>
      </c>
      <c r="L1121" s="32">
        <f t="shared" si="9"/>
        <v>2887.5000000000005</v>
      </c>
      <c r="M1121" s="33">
        <v>0.60000000000000009</v>
      </c>
      <c r="O1121" s="38"/>
      <c r="P1121" s="39"/>
      <c r="Q1121" s="34"/>
      <c r="R1121" s="35"/>
    </row>
    <row r="1122" spans="1:18" ht="15.75" customHeight="1" x14ac:dyDescent="0.3">
      <c r="A1122" s="23"/>
      <c r="B1122" s="28" t="s">
        <v>30</v>
      </c>
      <c r="C1122" s="28">
        <v>1197831</v>
      </c>
      <c r="D1122" s="29">
        <v>44380</v>
      </c>
      <c r="E1122" s="28" t="s">
        <v>31</v>
      </c>
      <c r="F1122" s="28" t="s">
        <v>64</v>
      </c>
      <c r="G1122" s="28" t="s">
        <v>65</v>
      </c>
      <c r="H1122" s="28" t="s">
        <v>24</v>
      </c>
      <c r="I1122" s="30">
        <v>0.45</v>
      </c>
      <c r="J1122" s="31">
        <v>8250</v>
      </c>
      <c r="K1122" s="32">
        <f t="shared" si="8"/>
        <v>3712.5</v>
      </c>
      <c r="L1122" s="32">
        <f t="shared" si="9"/>
        <v>1856.2499999999998</v>
      </c>
      <c r="M1122" s="33">
        <v>0.49999999999999994</v>
      </c>
      <c r="O1122" s="38"/>
      <c r="P1122" s="39"/>
      <c r="Q1122" s="34"/>
      <c r="R1122" s="35"/>
    </row>
    <row r="1123" spans="1:18" ht="15.75" customHeight="1" x14ac:dyDescent="0.3">
      <c r="A1123" s="23"/>
      <c r="B1123" s="28" t="s">
        <v>30</v>
      </c>
      <c r="C1123" s="28">
        <v>1197831</v>
      </c>
      <c r="D1123" s="29">
        <v>44380</v>
      </c>
      <c r="E1123" s="28" t="s">
        <v>31</v>
      </c>
      <c r="F1123" s="28" t="s">
        <v>64</v>
      </c>
      <c r="G1123" s="28" t="s">
        <v>65</v>
      </c>
      <c r="H1123" s="28" t="s">
        <v>25</v>
      </c>
      <c r="I1123" s="30">
        <v>0.5</v>
      </c>
      <c r="J1123" s="31">
        <v>8250</v>
      </c>
      <c r="K1123" s="32">
        <f t="shared" si="8"/>
        <v>4125</v>
      </c>
      <c r="L1123" s="32">
        <f t="shared" si="9"/>
        <v>2062.4999999999995</v>
      </c>
      <c r="M1123" s="33">
        <v>0.49999999999999994</v>
      </c>
      <c r="O1123" s="38"/>
      <c r="P1123" s="39"/>
      <c r="Q1123" s="34"/>
      <c r="R1123" s="35"/>
    </row>
    <row r="1124" spans="1:18" ht="15.75" customHeight="1" x14ac:dyDescent="0.3">
      <c r="A1124" s="23"/>
      <c r="B1124" s="28" t="s">
        <v>30</v>
      </c>
      <c r="C1124" s="28">
        <v>1197831</v>
      </c>
      <c r="D1124" s="29">
        <v>44380</v>
      </c>
      <c r="E1124" s="28" t="s">
        <v>31</v>
      </c>
      <c r="F1124" s="28" t="s">
        <v>64</v>
      </c>
      <c r="G1124" s="28" t="s">
        <v>65</v>
      </c>
      <c r="H1124" s="28" t="s">
        <v>26</v>
      </c>
      <c r="I1124" s="30">
        <v>0.45</v>
      </c>
      <c r="J1124" s="31">
        <v>9750</v>
      </c>
      <c r="K1124" s="32">
        <f t="shared" si="8"/>
        <v>4387.5</v>
      </c>
      <c r="L1124" s="32">
        <f t="shared" si="9"/>
        <v>2193.7499999999995</v>
      </c>
      <c r="M1124" s="33">
        <v>0.49999999999999994</v>
      </c>
      <c r="O1124" s="38"/>
      <c r="P1124" s="39"/>
      <c r="Q1124" s="34"/>
      <c r="R1124" s="35"/>
    </row>
    <row r="1125" spans="1:18" ht="15.75" customHeight="1" x14ac:dyDescent="0.3">
      <c r="A1125" s="23"/>
      <c r="B1125" s="28" t="s">
        <v>30</v>
      </c>
      <c r="C1125" s="28">
        <v>1197831</v>
      </c>
      <c r="D1125" s="29">
        <v>44380</v>
      </c>
      <c r="E1125" s="28" t="s">
        <v>31</v>
      </c>
      <c r="F1125" s="28" t="s">
        <v>64</v>
      </c>
      <c r="G1125" s="28" t="s">
        <v>65</v>
      </c>
      <c r="H1125" s="28" t="s">
        <v>27</v>
      </c>
      <c r="I1125" s="30">
        <v>0.45</v>
      </c>
      <c r="J1125" s="31">
        <v>5750</v>
      </c>
      <c r="K1125" s="32">
        <f t="shared" si="8"/>
        <v>2587.5</v>
      </c>
      <c r="L1125" s="32">
        <f t="shared" si="9"/>
        <v>1552.5000000000002</v>
      </c>
      <c r="M1125" s="33">
        <v>0.60000000000000009</v>
      </c>
      <c r="O1125" s="38"/>
      <c r="P1125" s="39"/>
      <c r="Q1125" s="34"/>
      <c r="R1125" s="35"/>
    </row>
    <row r="1126" spans="1:18" ht="15.75" customHeight="1" x14ac:dyDescent="0.3">
      <c r="A1126" s="23"/>
      <c r="B1126" s="28" t="s">
        <v>30</v>
      </c>
      <c r="C1126" s="28">
        <v>1197831</v>
      </c>
      <c r="D1126" s="29">
        <v>44380</v>
      </c>
      <c r="E1126" s="28" t="s">
        <v>31</v>
      </c>
      <c r="F1126" s="28" t="s">
        <v>64</v>
      </c>
      <c r="G1126" s="28" t="s">
        <v>65</v>
      </c>
      <c r="H1126" s="28" t="s">
        <v>28</v>
      </c>
      <c r="I1126" s="30">
        <v>0.5</v>
      </c>
      <c r="J1126" s="31">
        <v>5250</v>
      </c>
      <c r="K1126" s="32">
        <f t="shared" si="8"/>
        <v>2625</v>
      </c>
      <c r="L1126" s="32">
        <f t="shared" si="9"/>
        <v>1181.2499999999998</v>
      </c>
      <c r="M1126" s="33">
        <v>0.44999999999999996</v>
      </c>
      <c r="O1126" s="38"/>
      <c r="P1126" s="39"/>
      <c r="Q1126" s="34"/>
      <c r="R1126" s="35"/>
    </row>
    <row r="1127" spans="1:18" ht="15.75" customHeight="1" x14ac:dyDescent="0.3">
      <c r="A1127" s="23"/>
      <c r="B1127" s="28" t="s">
        <v>30</v>
      </c>
      <c r="C1127" s="28">
        <v>1197831</v>
      </c>
      <c r="D1127" s="29">
        <v>44380</v>
      </c>
      <c r="E1127" s="28" t="s">
        <v>31</v>
      </c>
      <c r="F1127" s="28" t="s">
        <v>64</v>
      </c>
      <c r="G1127" s="28" t="s">
        <v>65</v>
      </c>
      <c r="H1127" s="28" t="s">
        <v>29</v>
      </c>
      <c r="I1127" s="30">
        <v>0.6</v>
      </c>
      <c r="J1127" s="31">
        <v>8000</v>
      </c>
      <c r="K1127" s="32">
        <f t="shared" si="8"/>
        <v>4800</v>
      </c>
      <c r="L1127" s="32">
        <f t="shared" si="9"/>
        <v>3120.0000000000005</v>
      </c>
      <c r="M1127" s="33">
        <v>0.65000000000000013</v>
      </c>
      <c r="O1127" s="38"/>
      <c r="P1127" s="39"/>
      <c r="Q1127" s="34"/>
      <c r="R1127" s="35"/>
    </row>
    <row r="1128" spans="1:18" ht="15.75" customHeight="1" x14ac:dyDescent="0.3">
      <c r="A1128" s="23"/>
      <c r="B1128" s="28" t="s">
        <v>30</v>
      </c>
      <c r="C1128" s="28">
        <v>1197831</v>
      </c>
      <c r="D1128" s="29">
        <v>44413</v>
      </c>
      <c r="E1128" s="28" t="s">
        <v>31</v>
      </c>
      <c r="F1128" s="28" t="s">
        <v>64</v>
      </c>
      <c r="G1128" s="28" t="s">
        <v>65</v>
      </c>
      <c r="H1128" s="28" t="s">
        <v>24</v>
      </c>
      <c r="I1128" s="30">
        <v>0.4</v>
      </c>
      <c r="J1128" s="31">
        <v>7500</v>
      </c>
      <c r="K1128" s="32">
        <f t="shared" si="8"/>
        <v>3000</v>
      </c>
      <c r="L1128" s="32">
        <f t="shared" si="9"/>
        <v>1499.9999999999998</v>
      </c>
      <c r="M1128" s="33">
        <v>0.49999999999999994</v>
      </c>
      <c r="O1128" s="38"/>
      <c r="P1128" s="39"/>
      <c r="Q1128" s="34"/>
      <c r="R1128" s="35"/>
    </row>
    <row r="1129" spans="1:18" ht="15.75" customHeight="1" x14ac:dyDescent="0.3">
      <c r="A1129" s="23"/>
      <c r="B1129" s="28" t="s">
        <v>30</v>
      </c>
      <c r="C1129" s="28">
        <v>1197831</v>
      </c>
      <c r="D1129" s="29">
        <v>44413</v>
      </c>
      <c r="E1129" s="28" t="s">
        <v>31</v>
      </c>
      <c r="F1129" s="28" t="s">
        <v>64</v>
      </c>
      <c r="G1129" s="28" t="s">
        <v>65</v>
      </c>
      <c r="H1129" s="28" t="s">
        <v>25</v>
      </c>
      <c r="I1129" s="30">
        <v>0.55000000000000004</v>
      </c>
      <c r="J1129" s="31">
        <v>7500</v>
      </c>
      <c r="K1129" s="32">
        <f t="shared" si="8"/>
        <v>4125</v>
      </c>
      <c r="L1129" s="32">
        <f t="shared" si="9"/>
        <v>2062.4999999999995</v>
      </c>
      <c r="M1129" s="33">
        <v>0.49999999999999994</v>
      </c>
      <c r="O1129" s="38"/>
      <c r="P1129" s="39"/>
      <c r="Q1129" s="34"/>
      <c r="R1129" s="35"/>
    </row>
    <row r="1130" spans="1:18" ht="15.75" customHeight="1" x14ac:dyDescent="0.3">
      <c r="A1130" s="23"/>
      <c r="B1130" s="28" t="s">
        <v>30</v>
      </c>
      <c r="C1130" s="28">
        <v>1197831</v>
      </c>
      <c r="D1130" s="29">
        <v>44413</v>
      </c>
      <c r="E1130" s="28" t="s">
        <v>31</v>
      </c>
      <c r="F1130" s="28" t="s">
        <v>64</v>
      </c>
      <c r="G1130" s="28" t="s">
        <v>65</v>
      </c>
      <c r="H1130" s="28" t="s">
        <v>26</v>
      </c>
      <c r="I1130" s="30">
        <v>0.55000000000000004</v>
      </c>
      <c r="J1130" s="31">
        <v>9250</v>
      </c>
      <c r="K1130" s="32">
        <f t="shared" si="8"/>
        <v>5087.5</v>
      </c>
      <c r="L1130" s="32">
        <f t="shared" si="9"/>
        <v>2543.7499999999995</v>
      </c>
      <c r="M1130" s="33">
        <v>0.49999999999999994</v>
      </c>
      <c r="O1130" s="38"/>
      <c r="P1130" s="39"/>
      <c r="Q1130" s="34"/>
      <c r="R1130" s="35"/>
    </row>
    <row r="1131" spans="1:18" ht="15.75" customHeight="1" x14ac:dyDescent="0.3">
      <c r="A1131" s="23"/>
      <c r="B1131" s="28" t="s">
        <v>30</v>
      </c>
      <c r="C1131" s="28">
        <v>1197831</v>
      </c>
      <c r="D1131" s="29">
        <v>44413</v>
      </c>
      <c r="E1131" s="28" t="s">
        <v>31</v>
      </c>
      <c r="F1131" s="28" t="s">
        <v>64</v>
      </c>
      <c r="G1131" s="28" t="s">
        <v>65</v>
      </c>
      <c r="H1131" s="28" t="s">
        <v>27</v>
      </c>
      <c r="I1131" s="30">
        <v>0.5</v>
      </c>
      <c r="J1131" s="31">
        <v>4250</v>
      </c>
      <c r="K1131" s="32">
        <f t="shared" si="8"/>
        <v>2125</v>
      </c>
      <c r="L1131" s="32">
        <f t="shared" si="9"/>
        <v>1275.0000000000002</v>
      </c>
      <c r="M1131" s="33">
        <v>0.60000000000000009</v>
      </c>
      <c r="O1131" s="38"/>
      <c r="P1131" s="39"/>
      <c r="Q1131" s="34"/>
      <c r="R1131" s="35"/>
    </row>
    <row r="1132" spans="1:18" ht="15.75" customHeight="1" x14ac:dyDescent="0.3">
      <c r="A1132" s="23"/>
      <c r="B1132" s="28" t="s">
        <v>30</v>
      </c>
      <c r="C1132" s="28">
        <v>1197831</v>
      </c>
      <c r="D1132" s="29">
        <v>44413</v>
      </c>
      <c r="E1132" s="28" t="s">
        <v>31</v>
      </c>
      <c r="F1132" s="28" t="s">
        <v>64</v>
      </c>
      <c r="G1132" s="28" t="s">
        <v>65</v>
      </c>
      <c r="H1132" s="28" t="s">
        <v>28</v>
      </c>
      <c r="I1132" s="30">
        <v>0.55000000000000004</v>
      </c>
      <c r="J1132" s="31">
        <v>4250</v>
      </c>
      <c r="K1132" s="32">
        <f t="shared" si="8"/>
        <v>2337.5</v>
      </c>
      <c r="L1132" s="32">
        <f t="shared" si="9"/>
        <v>1051.875</v>
      </c>
      <c r="M1132" s="33">
        <v>0.44999999999999996</v>
      </c>
      <c r="O1132" s="38"/>
      <c r="P1132" s="39"/>
      <c r="Q1132" s="34"/>
      <c r="R1132" s="35"/>
    </row>
    <row r="1133" spans="1:18" ht="15.75" customHeight="1" x14ac:dyDescent="0.3">
      <c r="A1133" s="23"/>
      <c r="B1133" s="28" t="s">
        <v>30</v>
      </c>
      <c r="C1133" s="28">
        <v>1197831</v>
      </c>
      <c r="D1133" s="29">
        <v>44413</v>
      </c>
      <c r="E1133" s="28" t="s">
        <v>31</v>
      </c>
      <c r="F1133" s="28" t="s">
        <v>64</v>
      </c>
      <c r="G1133" s="28" t="s">
        <v>65</v>
      </c>
      <c r="H1133" s="28" t="s">
        <v>29</v>
      </c>
      <c r="I1133" s="30">
        <v>0.6</v>
      </c>
      <c r="J1133" s="31">
        <v>6750</v>
      </c>
      <c r="K1133" s="32">
        <f t="shared" si="8"/>
        <v>4050</v>
      </c>
      <c r="L1133" s="32">
        <f t="shared" si="9"/>
        <v>2632.5000000000005</v>
      </c>
      <c r="M1133" s="33">
        <v>0.65000000000000013</v>
      </c>
      <c r="O1133" s="38"/>
      <c r="P1133" s="39"/>
      <c r="Q1133" s="34"/>
      <c r="R1133" s="35"/>
    </row>
    <row r="1134" spans="1:18" ht="15.75" customHeight="1" x14ac:dyDescent="0.3">
      <c r="A1134" s="23"/>
      <c r="B1134" s="28" t="s">
        <v>30</v>
      </c>
      <c r="C1134" s="28">
        <v>1197831</v>
      </c>
      <c r="D1134" s="29">
        <v>44441</v>
      </c>
      <c r="E1134" s="28" t="s">
        <v>31</v>
      </c>
      <c r="F1134" s="28" t="s">
        <v>64</v>
      </c>
      <c r="G1134" s="28" t="s">
        <v>65</v>
      </c>
      <c r="H1134" s="28" t="s">
        <v>24</v>
      </c>
      <c r="I1134" s="30">
        <v>0.55000000000000004</v>
      </c>
      <c r="J1134" s="31">
        <v>6250</v>
      </c>
      <c r="K1134" s="32">
        <f t="shared" si="8"/>
        <v>3437.5000000000005</v>
      </c>
      <c r="L1134" s="32">
        <f t="shared" si="9"/>
        <v>1718.75</v>
      </c>
      <c r="M1134" s="33">
        <v>0.49999999999999994</v>
      </c>
      <c r="O1134" s="38"/>
      <c r="P1134" s="39"/>
      <c r="Q1134" s="34"/>
      <c r="R1134" s="35"/>
    </row>
    <row r="1135" spans="1:18" ht="15.75" customHeight="1" x14ac:dyDescent="0.3">
      <c r="A1135" s="23"/>
      <c r="B1135" s="28" t="s">
        <v>30</v>
      </c>
      <c r="C1135" s="28">
        <v>1197831</v>
      </c>
      <c r="D1135" s="29">
        <v>44441</v>
      </c>
      <c r="E1135" s="28" t="s">
        <v>31</v>
      </c>
      <c r="F1135" s="28" t="s">
        <v>64</v>
      </c>
      <c r="G1135" s="28" t="s">
        <v>65</v>
      </c>
      <c r="H1135" s="28" t="s">
        <v>25</v>
      </c>
      <c r="I1135" s="30">
        <v>0.55000000000000004</v>
      </c>
      <c r="J1135" s="31">
        <v>5750</v>
      </c>
      <c r="K1135" s="32">
        <f t="shared" si="8"/>
        <v>3162.5000000000005</v>
      </c>
      <c r="L1135" s="32">
        <f t="shared" si="9"/>
        <v>1581.25</v>
      </c>
      <c r="M1135" s="33">
        <v>0.49999999999999994</v>
      </c>
      <c r="O1135" s="38"/>
      <c r="P1135" s="39"/>
      <c r="Q1135" s="34"/>
      <c r="R1135" s="35"/>
    </row>
    <row r="1136" spans="1:18" ht="15.75" customHeight="1" x14ac:dyDescent="0.3">
      <c r="A1136" s="23"/>
      <c r="B1136" s="28" t="s">
        <v>30</v>
      </c>
      <c r="C1136" s="28">
        <v>1197831</v>
      </c>
      <c r="D1136" s="29">
        <v>44441</v>
      </c>
      <c r="E1136" s="28" t="s">
        <v>31</v>
      </c>
      <c r="F1136" s="28" t="s">
        <v>64</v>
      </c>
      <c r="G1136" s="28" t="s">
        <v>65</v>
      </c>
      <c r="H1136" s="28" t="s">
        <v>26</v>
      </c>
      <c r="I1136" s="30">
        <v>0.6</v>
      </c>
      <c r="J1136" s="31">
        <v>6250</v>
      </c>
      <c r="K1136" s="32">
        <f t="shared" si="8"/>
        <v>3750</v>
      </c>
      <c r="L1136" s="32">
        <f t="shared" si="9"/>
        <v>1874.9999999999998</v>
      </c>
      <c r="M1136" s="33">
        <v>0.49999999999999994</v>
      </c>
      <c r="O1136" s="38"/>
      <c r="P1136" s="39"/>
      <c r="Q1136" s="34"/>
      <c r="R1136" s="35"/>
    </row>
    <row r="1137" spans="1:18" ht="15.75" customHeight="1" x14ac:dyDescent="0.3">
      <c r="A1137" s="23"/>
      <c r="B1137" s="28" t="s">
        <v>30</v>
      </c>
      <c r="C1137" s="28">
        <v>1197831</v>
      </c>
      <c r="D1137" s="29">
        <v>44441</v>
      </c>
      <c r="E1137" s="28" t="s">
        <v>31</v>
      </c>
      <c r="F1137" s="28" t="s">
        <v>64</v>
      </c>
      <c r="G1137" s="28" t="s">
        <v>65</v>
      </c>
      <c r="H1137" s="28" t="s">
        <v>27</v>
      </c>
      <c r="I1137" s="30">
        <v>0.6</v>
      </c>
      <c r="J1137" s="31">
        <v>3500</v>
      </c>
      <c r="K1137" s="32">
        <f t="shared" si="8"/>
        <v>2100</v>
      </c>
      <c r="L1137" s="32">
        <f t="shared" si="9"/>
        <v>1260.0000000000002</v>
      </c>
      <c r="M1137" s="33">
        <v>0.60000000000000009</v>
      </c>
      <c r="O1137" s="38"/>
      <c r="P1137" s="39"/>
      <c r="Q1137" s="34"/>
      <c r="R1137" s="35"/>
    </row>
    <row r="1138" spans="1:18" ht="15.75" customHeight="1" x14ac:dyDescent="0.3">
      <c r="A1138" s="23"/>
      <c r="B1138" s="28" t="s">
        <v>30</v>
      </c>
      <c r="C1138" s="28">
        <v>1197831</v>
      </c>
      <c r="D1138" s="29">
        <v>44441</v>
      </c>
      <c r="E1138" s="28" t="s">
        <v>31</v>
      </c>
      <c r="F1138" s="28" t="s">
        <v>64</v>
      </c>
      <c r="G1138" s="28" t="s">
        <v>65</v>
      </c>
      <c r="H1138" s="28" t="s">
        <v>28</v>
      </c>
      <c r="I1138" s="30">
        <v>0.45</v>
      </c>
      <c r="J1138" s="31">
        <v>3500</v>
      </c>
      <c r="K1138" s="32">
        <f t="shared" si="8"/>
        <v>1575</v>
      </c>
      <c r="L1138" s="32">
        <f t="shared" si="9"/>
        <v>708.74999999999989</v>
      </c>
      <c r="M1138" s="33">
        <v>0.44999999999999996</v>
      </c>
      <c r="O1138" s="38"/>
      <c r="P1138" s="39"/>
      <c r="Q1138" s="34"/>
      <c r="R1138" s="35"/>
    </row>
    <row r="1139" spans="1:18" ht="15.75" customHeight="1" x14ac:dyDescent="0.3">
      <c r="A1139" s="23"/>
      <c r="B1139" s="28" t="s">
        <v>30</v>
      </c>
      <c r="C1139" s="28">
        <v>1197831</v>
      </c>
      <c r="D1139" s="29">
        <v>44441</v>
      </c>
      <c r="E1139" s="28" t="s">
        <v>31</v>
      </c>
      <c r="F1139" s="28" t="s">
        <v>64</v>
      </c>
      <c r="G1139" s="28" t="s">
        <v>65</v>
      </c>
      <c r="H1139" s="28" t="s">
        <v>29</v>
      </c>
      <c r="I1139" s="30">
        <v>0.4</v>
      </c>
      <c r="J1139" s="31">
        <v>5750</v>
      </c>
      <c r="K1139" s="32">
        <f t="shared" si="8"/>
        <v>2300</v>
      </c>
      <c r="L1139" s="32">
        <f t="shared" si="9"/>
        <v>1495.0000000000002</v>
      </c>
      <c r="M1139" s="33">
        <v>0.65000000000000013</v>
      </c>
      <c r="O1139" s="38"/>
      <c r="P1139" s="39"/>
      <c r="Q1139" s="34"/>
      <c r="R1139" s="35"/>
    </row>
    <row r="1140" spans="1:18" ht="15.75" customHeight="1" x14ac:dyDescent="0.3">
      <c r="A1140" s="23"/>
      <c r="B1140" s="28" t="s">
        <v>30</v>
      </c>
      <c r="C1140" s="28">
        <v>1197831</v>
      </c>
      <c r="D1140" s="29">
        <v>44470</v>
      </c>
      <c r="E1140" s="28" t="s">
        <v>31</v>
      </c>
      <c r="F1140" s="28" t="s">
        <v>64</v>
      </c>
      <c r="G1140" s="28" t="s">
        <v>65</v>
      </c>
      <c r="H1140" s="28" t="s">
        <v>24</v>
      </c>
      <c r="I1140" s="30">
        <v>0.30000000000000004</v>
      </c>
      <c r="J1140" s="31">
        <v>5250</v>
      </c>
      <c r="K1140" s="32">
        <f t="shared" si="8"/>
        <v>1575.0000000000002</v>
      </c>
      <c r="L1140" s="32">
        <f t="shared" si="9"/>
        <v>787.5</v>
      </c>
      <c r="M1140" s="33">
        <v>0.49999999999999994</v>
      </c>
      <c r="O1140" s="38"/>
      <c r="P1140" s="39"/>
      <c r="Q1140" s="34"/>
      <c r="R1140" s="35"/>
    </row>
    <row r="1141" spans="1:18" ht="15.75" customHeight="1" x14ac:dyDescent="0.3">
      <c r="A1141" s="23"/>
      <c r="B1141" s="28" t="s">
        <v>30</v>
      </c>
      <c r="C1141" s="28">
        <v>1197831</v>
      </c>
      <c r="D1141" s="29">
        <v>44470</v>
      </c>
      <c r="E1141" s="28" t="s">
        <v>31</v>
      </c>
      <c r="F1141" s="28" t="s">
        <v>64</v>
      </c>
      <c r="G1141" s="28" t="s">
        <v>65</v>
      </c>
      <c r="H1141" s="28" t="s">
        <v>25</v>
      </c>
      <c r="I1141" s="30">
        <v>0.30000000000000004</v>
      </c>
      <c r="J1141" s="31">
        <v>5250</v>
      </c>
      <c r="K1141" s="32">
        <f t="shared" si="8"/>
        <v>1575.0000000000002</v>
      </c>
      <c r="L1141" s="32">
        <f t="shared" si="9"/>
        <v>787.5</v>
      </c>
      <c r="M1141" s="33">
        <v>0.49999999999999994</v>
      </c>
      <c r="O1141" s="38"/>
      <c r="P1141" s="39"/>
      <c r="Q1141" s="34"/>
      <c r="R1141" s="35"/>
    </row>
    <row r="1142" spans="1:18" ht="15.75" customHeight="1" x14ac:dyDescent="0.3">
      <c r="A1142" s="23"/>
      <c r="B1142" s="28" t="s">
        <v>30</v>
      </c>
      <c r="C1142" s="28">
        <v>1197831</v>
      </c>
      <c r="D1142" s="29">
        <v>44470</v>
      </c>
      <c r="E1142" s="28" t="s">
        <v>31</v>
      </c>
      <c r="F1142" s="28" t="s">
        <v>64</v>
      </c>
      <c r="G1142" s="28" t="s">
        <v>65</v>
      </c>
      <c r="H1142" s="28" t="s">
        <v>26</v>
      </c>
      <c r="I1142" s="30">
        <v>0.35000000000000003</v>
      </c>
      <c r="J1142" s="31">
        <v>4750</v>
      </c>
      <c r="K1142" s="32">
        <f t="shared" si="8"/>
        <v>1662.5000000000002</v>
      </c>
      <c r="L1142" s="32">
        <f t="shared" si="9"/>
        <v>831.25</v>
      </c>
      <c r="M1142" s="33">
        <v>0.49999999999999994</v>
      </c>
      <c r="O1142" s="38"/>
      <c r="P1142" s="39"/>
      <c r="Q1142" s="34"/>
      <c r="R1142" s="35"/>
    </row>
    <row r="1143" spans="1:18" ht="15.75" customHeight="1" x14ac:dyDescent="0.3">
      <c r="A1143" s="23"/>
      <c r="B1143" s="28" t="s">
        <v>30</v>
      </c>
      <c r="C1143" s="28">
        <v>1197831</v>
      </c>
      <c r="D1143" s="29">
        <v>44470</v>
      </c>
      <c r="E1143" s="28" t="s">
        <v>31</v>
      </c>
      <c r="F1143" s="28" t="s">
        <v>64</v>
      </c>
      <c r="G1143" s="28" t="s">
        <v>65</v>
      </c>
      <c r="H1143" s="28" t="s">
        <v>27</v>
      </c>
      <c r="I1143" s="30">
        <v>0.35000000000000003</v>
      </c>
      <c r="J1143" s="31">
        <v>3250</v>
      </c>
      <c r="K1143" s="32">
        <f t="shared" si="8"/>
        <v>1137.5</v>
      </c>
      <c r="L1143" s="32">
        <f t="shared" si="9"/>
        <v>682.50000000000011</v>
      </c>
      <c r="M1143" s="33">
        <v>0.60000000000000009</v>
      </c>
      <c r="O1143" s="38"/>
      <c r="P1143" s="39"/>
      <c r="Q1143" s="34"/>
      <c r="R1143" s="35"/>
    </row>
    <row r="1144" spans="1:18" ht="15.75" customHeight="1" x14ac:dyDescent="0.3">
      <c r="A1144" s="23"/>
      <c r="B1144" s="28" t="s">
        <v>30</v>
      </c>
      <c r="C1144" s="28">
        <v>1197831</v>
      </c>
      <c r="D1144" s="29">
        <v>44470</v>
      </c>
      <c r="E1144" s="28" t="s">
        <v>31</v>
      </c>
      <c r="F1144" s="28" t="s">
        <v>64</v>
      </c>
      <c r="G1144" s="28" t="s">
        <v>65</v>
      </c>
      <c r="H1144" s="28" t="s">
        <v>28</v>
      </c>
      <c r="I1144" s="30">
        <v>0.30000000000000004</v>
      </c>
      <c r="J1144" s="31">
        <v>3000</v>
      </c>
      <c r="K1144" s="32">
        <f t="shared" si="8"/>
        <v>900.00000000000011</v>
      </c>
      <c r="L1144" s="32">
        <f t="shared" si="9"/>
        <v>405</v>
      </c>
      <c r="M1144" s="33">
        <v>0.44999999999999996</v>
      </c>
      <c r="O1144" s="38"/>
      <c r="P1144" s="39"/>
      <c r="Q1144" s="34"/>
      <c r="R1144" s="35"/>
    </row>
    <row r="1145" spans="1:18" ht="15.75" customHeight="1" x14ac:dyDescent="0.3">
      <c r="A1145" s="23"/>
      <c r="B1145" s="28" t="s">
        <v>30</v>
      </c>
      <c r="C1145" s="28">
        <v>1197831</v>
      </c>
      <c r="D1145" s="29">
        <v>44470</v>
      </c>
      <c r="E1145" s="28" t="s">
        <v>31</v>
      </c>
      <c r="F1145" s="28" t="s">
        <v>64</v>
      </c>
      <c r="G1145" s="28" t="s">
        <v>65</v>
      </c>
      <c r="H1145" s="28" t="s">
        <v>29</v>
      </c>
      <c r="I1145" s="30">
        <v>0.4</v>
      </c>
      <c r="J1145" s="31">
        <v>4750</v>
      </c>
      <c r="K1145" s="32">
        <f t="shared" si="8"/>
        <v>1900</v>
      </c>
      <c r="L1145" s="32">
        <f t="shared" si="9"/>
        <v>1235.0000000000002</v>
      </c>
      <c r="M1145" s="33">
        <v>0.65000000000000013</v>
      </c>
      <c r="O1145" s="38"/>
      <c r="P1145" s="39"/>
      <c r="Q1145" s="34"/>
      <c r="R1145" s="35"/>
    </row>
    <row r="1146" spans="1:18" ht="15.75" customHeight="1" x14ac:dyDescent="0.3">
      <c r="A1146" s="23"/>
      <c r="B1146" s="28" t="s">
        <v>30</v>
      </c>
      <c r="C1146" s="28">
        <v>1197831</v>
      </c>
      <c r="D1146" s="29">
        <v>44502</v>
      </c>
      <c r="E1146" s="28" t="s">
        <v>31</v>
      </c>
      <c r="F1146" s="28" t="s">
        <v>64</v>
      </c>
      <c r="G1146" s="28" t="s">
        <v>65</v>
      </c>
      <c r="H1146" s="28" t="s">
        <v>24</v>
      </c>
      <c r="I1146" s="30">
        <v>0.20000000000000004</v>
      </c>
      <c r="J1146" s="31">
        <v>6250</v>
      </c>
      <c r="K1146" s="32">
        <f t="shared" si="8"/>
        <v>1250.0000000000002</v>
      </c>
      <c r="L1146" s="32">
        <f t="shared" si="9"/>
        <v>625</v>
      </c>
      <c r="M1146" s="33">
        <v>0.49999999999999994</v>
      </c>
      <c r="O1146" s="38"/>
      <c r="P1146" s="39"/>
      <c r="Q1146" s="34"/>
      <c r="R1146" s="35"/>
    </row>
    <row r="1147" spans="1:18" ht="15.75" customHeight="1" x14ac:dyDescent="0.3">
      <c r="A1147" s="23"/>
      <c r="B1147" s="28" t="s">
        <v>30</v>
      </c>
      <c r="C1147" s="28">
        <v>1197831</v>
      </c>
      <c r="D1147" s="29">
        <v>44502</v>
      </c>
      <c r="E1147" s="28" t="s">
        <v>31</v>
      </c>
      <c r="F1147" s="28" t="s">
        <v>64</v>
      </c>
      <c r="G1147" s="28" t="s">
        <v>65</v>
      </c>
      <c r="H1147" s="28" t="s">
        <v>25</v>
      </c>
      <c r="I1147" s="30">
        <v>0.20000000000000004</v>
      </c>
      <c r="J1147" s="31">
        <v>6250</v>
      </c>
      <c r="K1147" s="32">
        <f t="shared" si="8"/>
        <v>1250.0000000000002</v>
      </c>
      <c r="L1147" s="32">
        <f t="shared" si="9"/>
        <v>625</v>
      </c>
      <c r="M1147" s="33">
        <v>0.49999999999999994</v>
      </c>
      <c r="O1147" s="38"/>
      <c r="P1147" s="39"/>
      <c r="Q1147" s="34"/>
      <c r="R1147" s="35"/>
    </row>
    <row r="1148" spans="1:18" ht="15.75" customHeight="1" x14ac:dyDescent="0.3">
      <c r="A1148" s="23"/>
      <c r="B1148" s="28" t="s">
        <v>30</v>
      </c>
      <c r="C1148" s="28">
        <v>1197831</v>
      </c>
      <c r="D1148" s="29">
        <v>44502</v>
      </c>
      <c r="E1148" s="28" t="s">
        <v>31</v>
      </c>
      <c r="F1148" s="28" t="s">
        <v>64</v>
      </c>
      <c r="G1148" s="28" t="s">
        <v>65</v>
      </c>
      <c r="H1148" s="28" t="s">
        <v>26</v>
      </c>
      <c r="I1148" s="30">
        <v>0.45000000000000007</v>
      </c>
      <c r="J1148" s="31">
        <v>5750</v>
      </c>
      <c r="K1148" s="32">
        <f t="shared" si="8"/>
        <v>2587.5000000000005</v>
      </c>
      <c r="L1148" s="32">
        <f t="shared" si="9"/>
        <v>1293.75</v>
      </c>
      <c r="M1148" s="33">
        <v>0.49999999999999994</v>
      </c>
      <c r="O1148" s="38"/>
      <c r="P1148" s="39"/>
      <c r="Q1148" s="34"/>
      <c r="R1148" s="35"/>
    </row>
    <row r="1149" spans="1:18" ht="15.75" customHeight="1" x14ac:dyDescent="0.3">
      <c r="A1149" s="23"/>
      <c r="B1149" s="28" t="s">
        <v>30</v>
      </c>
      <c r="C1149" s="28">
        <v>1197831</v>
      </c>
      <c r="D1149" s="29">
        <v>44502</v>
      </c>
      <c r="E1149" s="28" t="s">
        <v>31</v>
      </c>
      <c r="F1149" s="28" t="s">
        <v>64</v>
      </c>
      <c r="G1149" s="28" t="s">
        <v>65</v>
      </c>
      <c r="H1149" s="28" t="s">
        <v>27</v>
      </c>
      <c r="I1149" s="30">
        <v>0.45000000000000007</v>
      </c>
      <c r="J1149" s="31">
        <v>4500</v>
      </c>
      <c r="K1149" s="32">
        <f t="shared" si="8"/>
        <v>2025.0000000000002</v>
      </c>
      <c r="L1149" s="32">
        <f t="shared" si="9"/>
        <v>1215.0000000000002</v>
      </c>
      <c r="M1149" s="33">
        <v>0.60000000000000009</v>
      </c>
      <c r="O1149" s="38"/>
      <c r="P1149" s="39"/>
      <c r="Q1149" s="34"/>
      <c r="R1149" s="35"/>
    </row>
    <row r="1150" spans="1:18" ht="15.75" customHeight="1" x14ac:dyDescent="0.3">
      <c r="A1150" s="23"/>
      <c r="B1150" s="28" t="s">
        <v>30</v>
      </c>
      <c r="C1150" s="28">
        <v>1197831</v>
      </c>
      <c r="D1150" s="29">
        <v>44502</v>
      </c>
      <c r="E1150" s="28" t="s">
        <v>31</v>
      </c>
      <c r="F1150" s="28" t="s">
        <v>64</v>
      </c>
      <c r="G1150" s="28" t="s">
        <v>65</v>
      </c>
      <c r="H1150" s="28" t="s">
        <v>28</v>
      </c>
      <c r="I1150" s="30">
        <v>0.49999999999999994</v>
      </c>
      <c r="J1150" s="31">
        <v>4250</v>
      </c>
      <c r="K1150" s="32">
        <f t="shared" si="8"/>
        <v>2124.9999999999995</v>
      </c>
      <c r="L1150" s="32">
        <f t="shared" si="9"/>
        <v>956.24999999999966</v>
      </c>
      <c r="M1150" s="33">
        <v>0.44999999999999996</v>
      </c>
      <c r="O1150" s="38"/>
      <c r="P1150" s="39"/>
      <c r="Q1150" s="34"/>
      <c r="R1150" s="35"/>
    </row>
    <row r="1151" spans="1:18" ht="15.75" customHeight="1" x14ac:dyDescent="0.3">
      <c r="A1151" s="23"/>
      <c r="B1151" s="28" t="s">
        <v>30</v>
      </c>
      <c r="C1151" s="28">
        <v>1197831</v>
      </c>
      <c r="D1151" s="29">
        <v>44502</v>
      </c>
      <c r="E1151" s="28" t="s">
        <v>31</v>
      </c>
      <c r="F1151" s="28" t="s">
        <v>64</v>
      </c>
      <c r="G1151" s="28" t="s">
        <v>65</v>
      </c>
      <c r="H1151" s="28" t="s">
        <v>29</v>
      </c>
      <c r="I1151" s="30">
        <v>0.6</v>
      </c>
      <c r="J1151" s="31">
        <v>6250</v>
      </c>
      <c r="K1151" s="32">
        <f t="shared" si="8"/>
        <v>3750</v>
      </c>
      <c r="L1151" s="32">
        <f t="shared" si="9"/>
        <v>2437.5000000000005</v>
      </c>
      <c r="M1151" s="33">
        <v>0.65000000000000013</v>
      </c>
      <c r="O1151" s="38"/>
      <c r="P1151" s="39"/>
      <c r="Q1151" s="34"/>
      <c r="R1151" s="35"/>
    </row>
    <row r="1152" spans="1:18" ht="15.75" customHeight="1" x14ac:dyDescent="0.3">
      <c r="A1152" s="23"/>
      <c r="B1152" s="28" t="s">
        <v>30</v>
      </c>
      <c r="C1152" s="28">
        <v>1197831</v>
      </c>
      <c r="D1152" s="29">
        <v>44531</v>
      </c>
      <c r="E1152" s="28" t="s">
        <v>31</v>
      </c>
      <c r="F1152" s="28" t="s">
        <v>64</v>
      </c>
      <c r="G1152" s="28" t="s">
        <v>65</v>
      </c>
      <c r="H1152" s="28" t="s">
        <v>24</v>
      </c>
      <c r="I1152" s="30">
        <v>0.6</v>
      </c>
      <c r="J1152" s="31">
        <v>7750</v>
      </c>
      <c r="K1152" s="32">
        <f t="shared" si="8"/>
        <v>4650</v>
      </c>
      <c r="L1152" s="32">
        <f t="shared" si="9"/>
        <v>2324.9999999999995</v>
      </c>
      <c r="M1152" s="33">
        <v>0.49999999999999994</v>
      </c>
      <c r="O1152" s="38"/>
      <c r="P1152" s="39"/>
      <c r="Q1152" s="34"/>
      <c r="R1152" s="35"/>
    </row>
    <row r="1153" spans="1:18" ht="15.75" customHeight="1" x14ac:dyDescent="0.3">
      <c r="A1153" s="23"/>
      <c r="B1153" s="28" t="s">
        <v>30</v>
      </c>
      <c r="C1153" s="28">
        <v>1197831</v>
      </c>
      <c r="D1153" s="29">
        <v>44531</v>
      </c>
      <c r="E1153" s="28" t="s">
        <v>31</v>
      </c>
      <c r="F1153" s="28" t="s">
        <v>64</v>
      </c>
      <c r="G1153" s="28" t="s">
        <v>65</v>
      </c>
      <c r="H1153" s="28" t="s">
        <v>25</v>
      </c>
      <c r="I1153" s="30">
        <v>0.6</v>
      </c>
      <c r="J1153" s="31">
        <v>7750</v>
      </c>
      <c r="K1153" s="32">
        <f t="shared" si="8"/>
        <v>4650</v>
      </c>
      <c r="L1153" s="32">
        <f t="shared" si="9"/>
        <v>2324.9999999999995</v>
      </c>
      <c r="M1153" s="33">
        <v>0.49999999999999994</v>
      </c>
      <c r="O1153" s="38"/>
      <c r="P1153" s="39"/>
      <c r="Q1153" s="34"/>
      <c r="R1153" s="35"/>
    </row>
    <row r="1154" spans="1:18" ht="15.75" customHeight="1" x14ac:dyDescent="0.3">
      <c r="A1154" s="23"/>
      <c r="B1154" s="28" t="s">
        <v>30</v>
      </c>
      <c r="C1154" s="28">
        <v>1197831</v>
      </c>
      <c r="D1154" s="29">
        <v>44531</v>
      </c>
      <c r="E1154" s="28" t="s">
        <v>31</v>
      </c>
      <c r="F1154" s="28" t="s">
        <v>64</v>
      </c>
      <c r="G1154" s="28" t="s">
        <v>65</v>
      </c>
      <c r="H1154" s="28" t="s">
        <v>26</v>
      </c>
      <c r="I1154" s="30">
        <v>0.65</v>
      </c>
      <c r="J1154" s="31">
        <v>7000</v>
      </c>
      <c r="K1154" s="32">
        <f t="shared" si="8"/>
        <v>4550</v>
      </c>
      <c r="L1154" s="32">
        <f t="shared" si="9"/>
        <v>2274.9999999999995</v>
      </c>
      <c r="M1154" s="33">
        <v>0.49999999999999994</v>
      </c>
      <c r="O1154" s="38"/>
      <c r="P1154" s="39"/>
      <c r="Q1154" s="34"/>
      <c r="R1154" s="35"/>
    </row>
    <row r="1155" spans="1:18" ht="15.75" customHeight="1" x14ac:dyDescent="0.3">
      <c r="A1155" s="23"/>
      <c r="B1155" s="28" t="s">
        <v>30</v>
      </c>
      <c r="C1155" s="28">
        <v>1197831</v>
      </c>
      <c r="D1155" s="29">
        <v>44531</v>
      </c>
      <c r="E1155" s="28" t="s">
        <v>31</v>
      </c>
      <c r="F1155" s="28" t="s">
        <v>64</v>
      </c>
      <c r="G1155" s="28" t="s">
        <v>65</v>
      </c>
      <c r="H1155" s="28" t="s">
        <v>27</v>
      </c>
      <c r="I1155" s="30">
        <v>0.65</v>
      </c>
      <c r="J1155" s="31">
        <v>5500</v>
      </c>
      <c r="K1155" s="32">
        <f t="shared" si="8"/>
        <v>3575</v>
      </c>
      <c r="L1155" s="32">
        <f t="shared" si="9"/>
        <v>2145.0000000000005</v>
      </c>
      <c r="M1155" s="33">
        <v>0.60000000000000009</v>
      </c>
      <c r="O1155" s="38"/>
      <c r="P1155" s="39"/>
      <c r="Q1155" s="34"/>
      <c r="R1155" s="35"/>
    </row>
    <row r="1156" spans="1:18" ht="15.75" customHeight="1" x14ac:dyDescent="0.3">
      <c r="A1156" s="23"/>
      <c r="B1156" s="28" t="s">
        <v>30</v>
      </c>
      <c r="C1156" s="28">
        <v>1197831</v>
      </c>
      <c r="D1156" s="29">
        <v>44531</v>
      </c>
      <c r="E1156" s="28" t="s">
        <v>31</v>
      </c>
      <c r="F1156" s="28" t="s">
        <v>64</v>
      </c>
      <c r="G1156" s="28" t="s">
        <v>65</v>
      </c>
      <c r="H1156" s="28" t="s">
        <v>28</v>
      </c>
      <c r="I1156" s="30">
        <v>0.6</v>
      </c>
      <c r="J1156" s="31">
        <v>5000</v>
      </c>
      <c r="K1156" s="32">
        <f t="shared" si="8"/>
        <v>3000</v>
      </c>
      <c r="L1156" s="32">
        <f t="shared" si="9"/>
        <v>1349.9999999999998</v>
      </c>
      <c r="M1156" s="33">
        <v>0.44999999999999996</v>
      </c>
      <c r="O1156" s="38"/>
      <c r="P1156" s="39"/>
      <c r="Q1156" s="34"/>
      <c r="R1156" s="35"/>
    </row>
    <row r="1157" spans="1:18" ht="15.75" customHeight="1" x14ac:dyDescent="0.3">
      <c r="A1157" s="23"/>
      <c r="B1157" s="28" t="s">
        <v>30</v>
      </c>
      <c r="C1157" s="28">
        <v>1197831</v>
      </c>
      <c r="D1157" s="29">
        <v>44531</v>
      </c>
      <c r="E1157" s="28" t="s">
        <v>31</v>
      </c>
      <c r="F1157" s="28" t="s">
        <v>64</v>
      </c>
      <c r="G1157" s="28" t="s">
        <v>65</v>
      </c>
      <c r="H1157" s="28" t="s">
        <v>29</v>
      </c>
      <c r="I1157" s="30">
        <v>0.70000000000000007</v>
      </c>
      <c r="J1157" s="31">
        <v>7500</v>
      </c>
      <c r="K1157" s="32">
        <f t="shared" si="8"/>
        <v>5250.0000000000009</v>
      </c>
      <c r="L1157" s="32">
        <f t="shared" si="9"/>
        <v>3412.5000000000014</v>
      </c>
      <c r="M1157" s="33">
        <v>0.65000000000000013</v>
      </c>
      <c r="O1157" s="38"/>
      <c r="P1157" s="39"/>
      <c r="Q1157" s="34"/>
      <c r="R1157" s="35"/>
    </row>
    <row r="1158" spans="1:18" ht="15.75" customHeight="1" x14ac:dyDescent="0.3">
      <c r="A1158" s="23" t="s">
        <v>46</v>
      </c>
      <c r="B1158" s="28" t="s">
        <v>21</v>
      </c>
      <c r="C1158" s="28">
        <v>1185732</v>
      </c>
      <c r="D1158" s="29">
        <v>44217</v>
      </c>
      <c r="E1158" s="28" t="s">
        <v>22</v>
      </c>
      <c r="F1158" s="28" t="s">
        <v>66</v>
      </c>
      <c r="G1158" s="28" t="s">
        <v>67</v>
      </c>
      <c r="H1158" s="28" t="s">
        <v>24</v>
      </c>
      <c r="I1158" s="30">
        <v>0.4</v>
      </c>
      <c r="J1158" s="31">
        <v>4500</v>
      </c>
      <c r="K1158" s="32">
        <f t="shared" si="8"/>
        <v>1800</v>
      </c>
      <c r="L1158" s="32">
        <f t="shared" si="9"/>
        <v>630</v>
      </c>
      <c r="M1158" s="33">
        <v>0.35</v>
      </c>
      <c r="O1158" s="38"/>
      <c r="P1158" s="39"/>
      <c r="Q1158" s="34"/>
      <c r="R1158" s="35"/>
    </row>
    <row r="1159" spans="1:18" ht="15.75" customHeight="1" x14ac:dyDescent="0.3">
      <c r="A1159" s="23"/>
      <c r="B1159" s="28" t="s">
        <v>21</v>
      </c>
      <c r="C1159" s="28">
        <v>1185732</v>
      </c>
      <c r="D1159" s="29">
        <v>44217</v>
      </c>
      <c r="E1159" s="28" t="s">
        <v>22</v>
      </c>
      <c r="F1159" s="28" t="s">
        <v>66</v>
      </c>
      <c r="G1159" s="28" t="s">
        <v>67</v>
      </c>
      <c r="H1159" s="28" t="s">
        <v>25</v>
      </c>
      <c r="I1159" s="30">
        <v>0.4</v>
      </c>
      <c r="J1159" s="31">
        <v>2500</v>
      </c>
      <c r="K1159" s="32">
        <f t="shared" si="8"/>
        <v>1000</v>
      </c>
      <c r="L1159" s="32">
        <f t="shared" si="9"/>
        <v>350</v>
      </c>
      <c r="M1159" s="33">
        <v>0.35</v>
      </c>
      <c r="O1159" s="38"/>
      <c r="P1159" s="39"/>
      <c r="Q1159" s="34"/>
      <c r="R1159" s="35"/>
    </row>
    <row r="1160" spans="1:18" ht="15.75" customHeight="1" x14ac:dyDescent="0.3">
      <c r="A1160" s="23"/>
      <c r="B1160" s="28" t="s">
        <v>21</v>
      </c>
      <c r="C1160" s="28">
        <v>1185732</v>
      </c>
      <c r="D1160" s="29">
        <v>44217</v>
      </c>
      <c r="E1160" s="28" t="s">
        <v>22</v>
      </c>
      <c r="F1160" s="28" t="s">
        <v>66</v>
      </c>
      <c r="G1160" s="28" t="s">
        <v>67</v>
      </c>
      <c r="H1160" s="28" t="s">
        <v>26</v>
      </c>
      <c r="I1160" s="30">
        <v>0.30000000000000004</v>
      </c>
      <c r="J1160" s="31">
        <v>2500</v>
      </c>
      <c r="K1160" s="32">
        <f t="shared" si="8"/>
        <v>750.00000000000011</v>
      </c>
      <c r="L1160" s="32">
        <f t="shared" si="9"/>
        <v>300</v>
      </c>
      <c r="M1160" s="33">
        <v>0.39999999999999997</v>
      </c>
      <c r="O1160" s="38"/>
      <c r="P1160" s="39"/>
      <c r="Q1160" s="34"/>
      <c r="R1160" s="35"/>
    </row>
    <row r="1161" spans="1:18" ht="15.75" customHeight="1" x14ac:dyDescent="0.3">
      <c r="A1161" s="23"/>
      <c r="B1161" s="28" t="s">
        <v>21</v>
      </c>
      <c r="C1161" s="28">
        <v>1185732</v>
      </c>
      <c r="D1161" s="29">
        <v>44217</v>
      </c>
      <c r="E1161" s="28" t="s">
        <v>22</v>
      </c>
      <c r="F1161" s="28" t="s">
        <v>66</v>
      </c>
      <c r="G1161" s="28" t="s">
        <v>67</v>
      </c>
      <c r="H1161" s="28" t="s">
        <v>27</v>
      </c>
      <c r="I1161" s="30">
        <v>0.35</v>
      </c>
      <c r="J1161" s="31">
        <v>1000</v>
      </c>
      <c r="K1161" s="32">
        <f t="shared" si="8"/>
        <v>350</v>
      </c>
      <c r="L1161" s="32">
        <f t="shared" si="9"/>
        <v>105</v>
      </c>
      <c r="M1161" s="33">
        <v>0.3</v>
      </c>
      <c r="O1161" s="38"/>
      <c r="P1161" s="39"/>
      <c r="Q1161" s="34"/>
      <c r="R1161" s="35"/>
    </row>
    <row r="1162" spans="1:18" ht="15.75" customHeight="1" x14ac:dyDescent="0.3">
      <c r="A1162" s="23"/>
      <c r="B1162" s="28" t="s">
        <v>21</v>
      </c>
      <c r="C1162" s="28">
        <v>1185732</v>
      </c>
      <c r="D1162" s="29">
        <v>44217</v>
      </c>
      <c r="E1162" s="28" t="s">
        <v>22</v>
      </c>
      <c r="F1162" s="28" t="s">
        <v>66</v>
      </c>
      <c r="G1162" s="28" t="s">
        <v>67</v>
      </c>
      <c r="H1162" s="28" t="s">
        <v>28</v>
      </c>
      <c r="I1162" s="30">
        <v>0.5</v>
      </c>
      <c r="J1162" s="31">
        <v>1500</v>
      </c>
      <c r="K1162" s="32">
        <f t="shared" si="8"/>
        <v>750</v>
      </c>
      <c r="L1162" s="32">
        <f t="shared" si="9"/>
        <v>187.5</v>
      </c>
      <c r="M1162" s="33">
        <v>0.25</v>
      </c>
      <c r="O1162" s="38"/>
      <c r="P1162" s="39"/>
      <c r="Q1162" s="34"/>
      <c r="R1162" s="35"/>
    </row>
    <row r="1163" spans="1:18" ht="15.75" customHeight="1" x14ac:dyDescent="0.3">
      <c r="A1163" s="23"/>
      <c r="B1163" s="28" t="s">
        <v>21</v>
      </c>
      <c r="C1163" s="28">
        <v>1185732</v>
      </c>
      <c r="D1163" s="29">
        <v>44217</v>
      </c>
      <c r="E1163" s="28" t="s">
        <v>22</v>
      </c>
      <c r="F1163" s="28" t="s">
        <v>66</v>
      </c>
      <c r="G1163" s="28" t="s">
        <v>67</v>
      </c>
      <c r="H1163" s="28" t="s">
        <v>29</v>
      </c>
      <c r="I1163" s="30">
        <v>0.4</v>
      </c>
      <c r="J1163" s="31">
        <v>2500</v>
      </c>
      <c r="K1163" s="32">
        <f t="shared" si="8"/>
        <v>1000</v>
      </c>
      <c r="L1163" s="32">
        <f t="shared" si="9"/>
        <v>400</v>
      </c>
      <c r="M1163" s="33">
        <v>0.4</v>
      </c>
      <c r="O1163" s="38"/>
      <c r="P1163" s="39"/>
      <c r="Q1163" s="34"/>
      <c r="R1163" s="35"/>
    </row>
    <row r="1164" spans="1:18" ht="15.75" customHeight="1" x14ac:dyDescent="0.3">
      <c r="A1164" s="23"/>
      <c r="B1164" s="28" t="s">
        <v>21</v>
      </c>
      <c r="C1164" s="28">
        <v>1185732</v>
      </c>
      <c r="D1164" s="29">
        <v>44246</v>
      </c>
      <c r="E1164" s="28" t="s">
        <v>22</v>
      </c>
      <c r="F1164" s="28" t="s">
        <v>66</v>
      </c>
      <c r="G1164" s="28" t="s">
        <v>67</v>
      </c>
      <c r="H1164" s="28" t="s">
        <v>24</v>
      </c>
      <c r="I1164" s="30">
        <v>0.4</v>
      </c>
      <c r="J1164" s="31">
        <v>5000</v>
      </c>
      <c r="K1164" s="32">
        <f t="shared" si="8"/>
        <v>2000</v>
      </c>
      <c r="L1164" s="32">
        <f t="shared" si="9"/>
        <v>700</v>
      </c>
      <c r="M1164" s="33">
        <v>0.35</v>
      </c>
      <c r="O1164" s="38"/>
      <c r="P1164" s="39"/>
      <c r="Q1164" s="34"/>
      <c r="R1164" s="35"/>
    </row>
    <row r="1165" spans="1:18" ht="15.75" customHeight="1" x14ac:dyDescent="0.3">
      <c r="A1165" s="23"/>
      <c r="B1165" s="28" t="s">
        <v>21</v>
      </c>
      <c r="C1165" s="28">
        <v>1185732</v>
      </c>
      <c r="D1165" s="29">
        <v>44246</v>
      </c>
      <c r="E1165" s="28" t="s">
        <v>22</v>
      </c>
      <c r="F1165" s="28" t="s">
        <v>66</v>
      </c>
      <c r="G1165" s="28" t="s">
        <v>67</v>
      </c>
      <c r="H1165" s="28" t="s">
        <v>25</v>
      </c>
      <c r="I1165" s="30">
        <v>0.4</v>
      </c>
      <c r="J1165" s="31">
        <v>1500</v>
      </c>
      <c r="K1165" s="32">
        <f t="shared" si="8"/>
        <v>600</v>
      </c>
      <c r="L1165" s="32">
        <f t="shared" si="9"/>
        <v>210</v>
      </c>
      <c r="M1165" s="33">
        <v>0.35</v>
      </c>
      <c r="O1165" s="38"/>
      <c r="P1165" s="39"/>
      <c r="Q1165" s="34"/>
      <c r="R1165" s="35"/>
    </row>
    <row r="1166" spans="1:18" ht="15.75" customHeight="1" x14ac:dyDescent="0.3">
      <c r="A1166" s="23"/>
      <c r="B1166" s="28" t="s">
        <v>21</v>
      </c>
      <c r="C1166" s="28">
        <v>1185732</v>
      </c>
      <c r="D1166" s="29">
        <v>44246</v>
      </c>
      <c r="E1166" s="28" t="s">
        <v>22</v>
      </c>
      <c r="F1166" s="28" t="s">
        <v>66</v>
      </c>
      <c r="G1166" s="28" t="s">
        <v>67</v>
      </c>
      <c r="H1166" s="28" t="s">
        <v>26</v>
      </c>
      <c r="I1166" s="30">
        <v>0.30000000000000004</v>
      </c>
      <c r="J1166" s="31">
        <v>2000</v>
      </c>
      <c r="K1166" s="32">
        <f t="shared" si="8"/>
        <v>600.00000000000011</v>
      </c>
      <c r="L1166" s="32">
        <f t="shared" si="9"/>
        <v>240.00000000000003</v>
      </c>
      <c r="M1166" s="33">
        <v>0.39999999999999997</v>
      </c>
      <c r="O1166" s="38"/>
      <c r="P1166" s="39"/>
      <c r="Q1166" s="34"/>
      <c r="R1166" s="35"/>
    </row>
    <row r="1167" spans="1:18" ht="15.75" customHeight="1" x14ac:dyDescent="0.3">
      <c r="A1167" s="23"/>
      <c r="B1167" s="28" t="s">
        <v>21</v>
      </c>
      <c r="C1167" s="28">
        <v>1185732</v>
      </c>
      <c r="D1167" s="29">
        <v>44246</v>
      </c>
      <c r="E1167" s="28" t="s">
        <v>22</v>
      </c>
      <c r="F1167" s="28" t="s">
        <v>66</v>
      </c>
      <c r="G1167" s="28" t="s">
        <v>67</v>
      </c>
      <c r="H1167" s="28" t="s">
        <v>27</v>
      </c>
      <c r="I1167" s="30">
        <v>0.35</v>
      </c>
      <c r="J1167" s="31">
        <v>750</v>
      </c>
      <c r="K1167" s="32">
        <f t="shared" si="8"/>
        <v>262.5</v>
      </c>
      <c r="L1167" s="32">
        <f t="shared" si="9"/>
        <v>78.75</v>
      </c>
      <c r="M1167" s="33">
        <v>0.3</v>
      </c>
      <c r="O1167" s="38"/>
      <c r="P1167" s="39"/>
      <c r="Q1167" s="34"/>
      <c r="R1167" s="35"/>
    </row>
    <row r="1168" spans="1:18" ht="15.75" customHeight="1" x14ac:dyDescent="0.3">
      <c r="A1168" s="23"/>
      <c r="B1168" s="28" t="s">
        <v>21</v>
      </c>
      <c r="C1168" s="28">
        <v>1185732</v>
      </c>
      <c r="D1168" s="29">
        <v>44246</v>
      </c>
      <c r="E1168" s="28" t="s">
        <v>22</v>
      </c>
      <c r="F1168" s="28" t="s">
        <v>66</v>
      </c>
      <c r="G1168" s="28" t="s">
        <v>67</v>
      </c>
      <c r="H1168" s="28" t="s">
        <v>28</v>
      </c>
      <c r="I1168" s="30">
        <v>0.5</v>
      </c>
      <c r="J1168" s="31">
        <v>1500</v>
      </c>
      <c r="K1168" s="32">
        <f t="shared" si="8"/>
        <v>750</v>
      </c>
      <c r="L1168" s="32">
        <f t="shared" si="9"/>
        <v>187.5</v>
      </c>
      <c r="M1168" s="33">
        <v>0.25</v>
      </c>
      <c r="O1168" s="38"/>
      <c r="P1168" s="39"/>
      <c r="Q1168" s="34"/>
      <c r="R1168" s="35"/>
    </row>
    <row r="1169" spans="1:18" ht="15.75" customHeight="1" x14ac:dyDescent="0.3">
      <c r="A1169" s="23"/>
      <c r="B1169" s="28" t="s">
        <v>21</v>
      </c>
      <c r="C1169" s="28">
        <v>1185732</v>
      </c>
      <c r="D1169" s="29">
        <v>44246</v>
      </c>
      <c r="E1169" s="28" t="s">
        <v>22</v>
      </c>
      <c r="F1169" s="28" t="s">
        <v>66</v>
      </c>
      <c r="G1169" s="28" t="s">
        <v>67</v>
      </c>
      <c r="H1169" s="28" t="s">
        <v>29</v>
      </c>
      <c r="I1169" s="30">
        <v>0.4</v>
      </c>
      <c r="J1169" s="31">
        <v>2500</v>
      </c>
      <c r="K1169" s="32">
        <f t="shared" si="8"/>
        <v>1000</v>
      </c>
      <c r="L1169" s="32">
        <f t="shared" si="9"/>
        <v>400</v>
      </c>
      <c r="M1169" s="33">
        <v>0.4</v>
      </c>
      <c r="O1169" s="38"/>
      <c r="P1169" s="39"/>
      <c r="Q1169" s="34"/>
      <c r="R1169" s="35"/>
    </row>
    <row r="1170" spans="1:18" ht="15.75" customHeight="1" x14ac:dyDescent="0.3">
      <c r="A1170" s="23"/>
      <c r="B1170" s="28" t="s">
        <v>21</v>
      </c>
      <c r="C1170" s="28">
        <v>1185732</v>
      </c>
      <c r="D1170" s="29">
        <v>44272</v>
      </c>
      <c r="E1170" s="28" t="s">
        <v>22</v>
      </c>
      <c r="F1170" s="28" t="s">
        <v>66</v>
      </c>
      <c r="G1170" s="28" t="s">
        <v>67</v>
      </c>
      <c r="H1170" s="28" t="s">
        <v>24</v>
      </c>
      <c r="I1170" s="30">
        <v>0.4</v>
      </c>
      <c r="J1170" s="31">
        <v>4700</v>
      </c>
      <c r="K1170" s="32">
        <f t="shared" si="8"/>
        <v>1880</v>
      </c>
      <c r="L1170" s="32">
        <f t="shared" si="9"/>
        <v>658</v>
      </c>
      <c r="M1170" s="33">
        <v>0.35</v>
      </c>
      <c r="O1170" s="38"/>
      <c r="P1170" s="39"/>
      <c r="Q1170" s="34"/>
      <c r="R1170" s="35"/>
    </row>
    <row r="1171" spans="1:18" ht="15.75" customHeight="1" x14ac:dyDescent="0.3">
      <c r="A1171" s="23"/>
      <c r="B1171" s="28" t="s">
        <v>21</v>
      </c>
      <c r="C1171" s="28">
        <v>1185732</v>
      </c>
      <c r="D1171" s="29">
        <v>44272</v>
      </c>
      <c r="E1171" s="28" t="s">
        <v>22</v>
      </c>
      <c r="F1171" s="28" t="s">
        <v>66</v>
      </c>
      <c r="G1171" s="28" t="s">
        <v>67</v>
      </c>
      <c r="H1171" s="28" t="s">
        <v>25</v>
      </c>
      <c r="I1171" s="30">
        <v>0.4</v>
      </c>
      <c r="J1171" s="31">
        <v>1750</v>
      </c>
      <c r="K1171" s="32">
        <f t="shared" si="8"/>
        <v>700</v>
      </c>
      <c r="L1171" s="32">
        <f t="shared" si="9"/>
        <v>244.99999999999997</v>
      </c>
      <c r="M1171" s="33">
        <v>0.35</v>
      </c>
      <c r="O1171" s="38"/>
      <c r="P1171" s="39"/>
      <c r="Q1171" s="34"/>
      <c r="R1171" s="35"/>
    </row>
    <row r="1172" spans="1:18" ht="15.75" customHeight="1" x14ac:dyDescent="0.3">
      <c r="A1172" s="23"/>
      <c r="B1172" s="28" t="s">
        <v>21</v>
      </c>
      <c r="C1172" s="28">
        <v>1185732</v>
      </c>
      <c r="D1172" s="29">
        <v>44272</v>
      </c>
      <c r="E1172" s="28" t="s">
        <v>22</v>
      </c>
      <c r="F1172" s="28" t="s">
        <v>66</v>
      </c>
      <c r="G1172" s="28" t="s">
        <v>67</v>
      </c>
      <c r="H1172" s="28" t="s">
        <v>26</v>
      </c>
      <c r="I1172" s="30">
        <v>0.30000000000000004</v>
      </c>
      <c r="J1172" s="31">
        <v>2000</v>
      </c>
      <c r="K1172" s="32">
        <f t="shared" si="8"/>
        <v>600.00000000000011</v>
      </c>
      <c r="L1172" s="32">
        <f t="shared" si="9"/>
        <v>240.00000000000003</v>
      </c>
      <c r="M1172" s="33">
        <v>0.39999999999999997</v>
      </c>
      <c r="O1172" s="38"/>
      <c r="P1172" s="39"/>
      <c r="Q1172" s="34"/>
      <c r="R1172" s="35"/>
    </row>
    <row r="1173" spans="1:18" ht="15.75" customHeight="1" x14ac:dyDescent="0.3">
      <c r="A1173" s="23"/>
      <c r="B1173" s="28" t="s">
        <v>21</v>
      </c>
      <c r="C1173" s="28">
        <v>1185732</v>
      </c>
      <c r="D1173" s="29">
        <v>44272</v>
      </c>
      <c r="E1173" s="28" t="s">
        <v>22</v>
      </c>
      <c r="F1173" s="28" t="s">
        <v>66</v>
      </c>
      <c r="G1173" s="28" t="s">
        <v>67</v>
      </c>
      <c r="H1173" s="28" t="s">
        <v>27</v>
      </c>
      <c r="I1173" s="30">
        <v>0.35</v>
      </c>
      <c r="J1173" s="31">
        <v>500</v>
      </c>
      <c r="K1173" s="32">
        <f t="shared" si="8"/>
        <v>175</v>
      </c>
      <c r="L1173" s="32">
        <f t="shared" si="9"/>
        <v>52.5</v>
      </c>
      <c r="M1173" s="33">
        <v>0.3</v>
      </c>
      <c r="O1173" s="38"/>
      <c r="P1173" s="39"/>
      <c r="Q1173" s="34"/>
      <c r="R1173" s="35"/>
    </row>
    <row r="1174" spans="1:18" ht="15.75" customHeight="1" x14ac:dyDescent="0.3">
      <c r="A1174" s="23"/>
      <c r="B1174" s="28" t="s">
        <v>21</v>
      </c>
      <c r="C1174" s="28">
        <v>1185732</v>
      </c>
      <c r="D1174" s="29">
        <v>44272</v>
      </c>
      <c r="E1174" s="28" t="s">
        <v>22</v>
      </c>
      <c r="F1174" s="28" t="s">
        <v>66</v>
      </c>
      <c r="G1174" s="28" t="s">
        <v>67</v>
      </c>
      <c r="H1174" s="28" t="s">
        <v>28</v>
      </c>
      <c r="I1174" s="30">
        <v>0.5</v>
      </c>
      <c r="J1174" s="31">
        <v>1000</v>
      </c>
      <c r="K1174" s="32">
        <f t="shared" si="8"/>
        <v>500</v>
      </c>
      <c r="L1174" s="32">
        <f t="shared" si="9"/>
        <v>125</v>
      </c>
      <c r="M1174" s="33">
        <v>0.25</v>
      </c>
      <c r="O1174" s="38"/>
      <c r="P1174" s="39"/>
      <c r="Q1174" s="34"/>
      <c r="R1174" s="35"/>
    </row>
    <row r="1175" spans="1:18" ht="15.75" customHeight="1" x14ac:dyDescent="0.3">
      <c r="A1175" s="23"/>
      <c r="B1175" s="28" t="s">
        <v>21</v>
      </c>
      <c r="C1175" s="28">
        <v>1185732</v>
      </c>
      <c r="D1175" s="29">
        <v>44272</v>
      </c>
      <c r="E1175" s="28" t="s">
        <v>22</v>
      </c>
      <c r="F1175" s="28" t="s">
        <v>66</v>
      </c>
      <c r="G1175" s="28" t="s">
        <v>67</v>
      </c>
      <c r="H1175" s="28" t="s">
        <v>29</v>
      </c>
      <c r="I1175" s="30">
        <v>0.4</v>
      </c>
      <c r="J1175" s="31">
        <v>2000</v>
      </c>
      <c r="K1175" s="32">
        <f t="shared" si="8"/>
        <v>800</v>
      </c>
      <c r="L1175" s="32">
        <f t="shared" si="9"/>
        <v>320</v>
      </c>
      <c r="M1175" s="33">
        <v>0.4</v>
      </c>
      <c r="O1175" s="38"/>
      <c r="P1175" s="39"/>
      <c r="Q1175" s="34"/>
      <c r="R1175" s="35"/>
    </row>
    <row r="1176" spans="1:18" ht="15.75" customHeight="1" x14ac:dyDescent="0.3">
      <c r="A1176" s="23"/>
      <c r="B1176" s="28" t="s">
        <v>21</v>
      </c>
      <c r="C1176" s="28">
        <v>1185732</v>
      </c>
      <c r="D1176" s="29">
        <v>44304</v>
      </c>
      <c r="E1176" s="28" t="s">
        <v>22</v>
      </c>
      <c r="F1176" s="28" t="s">
        <v>66</v>
      </c>
      <c r="G1176" s="28" t="s">
        <v>67</v>
      </c>
      <c r="H1176" s="28" t="s">
        <v>24</v>
      </c>
      <c r="I1176" s="30">
        <v>0.4</v>
      </c>
      <c r="J1176" s="31">
        <v>4500</v>
      </c>
      <c r="K1176" s="32">
        <f t="shared" si="8"/>
        <v>1800</v>
      </c>
      <c r="L1176" s="32">
        <f t="shared" si="9"/>
        <v>630</v>
      </c>
      <c r="M1176" s="33">
        <v>0.35</v>
      </c>
      <c r="O1176" s="38"/>
      <c r="P1176" s="39"/>
      <c r="Q1176" s="34"/>
      <c r="R1176" s="35"/>
    </row>
    <row r="1177" spans="1:18" ht="15.75" customHeight="1" x14ac:dyDescent="0.3">
      <c r="A1177" s="23"/>
      <c r="B1177" s="28" t="s">
        <v>21</v>
      </c>
      <c r="C1177" s="28">
        <v>1185732</v>
      </c>
      <c r="D1177" s="29">
        <v>44304</v>
      </c>
      <c r="E1177" s="28" t="s">
        <v>22</v>
      </c>
      <c r="F1177" s="28" t="s">
        <v>66</v>
      </c>
      <c r="G1177" s="28" t="s">
        <v>67</v>
      </c>
      <c r="H1177" s="28" t="s">
        <v>25</v>
      </c>
      <c r="I1177" s="30">
        <v>0.4</v>
      </c>
      <c r="J1177" s="31">
        <v>1500</v>
      </c>
      <c r="K1177" s="32">
        <f t="shared" si="8"/>
        <v>600</v>
      </c>
      <c r="L1177" s="32">
        <f t="shared" si="9"/>
        <v>210</v>
      </c>
      <c r="M1177" s="33">
        <v>0.35</v>
      </c>
      <c r="O1177" s="38"/>
      <c r="P1177" s="39"/>
      <c r="Q1177" s="34"/>
      <c r="R1177" s="35"/>
    </row>
    <row r="1178" spans="1:18" ht="15.75" customHeight="1" x14ac:dyDescent="0.3">
      <c r="A1178" s="23"/>
      <c r="B1178" s="28" t="s">
        <v>21</v>
      </c>
      <c r="C1178" s="28">
        <v>1185732</v>
      </c>
      <c r="D1178" s="29">
        <v>44304</v>
      </c>
      <c r="E1178" s="28" t="s">
        <v>22</v>
      </c>
      <c r="F1178" s="28" t="s">
        <v>66</v>
      </c>
      <c r="G1178" s="28" t="s">
        <v>67</v>
      </c>
      <c r="H1178" s="28" t="s">
        <v>26</v>
      </c>
      <c r="I1178" s="30">
        <v>0.30000000000000004</v>
      </c>
      <c r="J1178" s="31">
        <v>1500</v>
      </c>
      <c r="K1178" s="32">
        <f t="shared" si="8"/>
        <v>450.00000000000006</v>
      </c>
      <c r="L1178" s="32">
        <f t="shared" si="9"/>
        <v>180</v>
      </c>
      <c r="M1178" s="33">
        <v>0.39999999999999997</v>
      </c>
      <c r="O1178" s="38"/>
      <c r="P1178" s="39"/>
      <c r="Q1178" s="34"/>
      <c r="R1178" s="35"/>
    </row>
    <row r="1179" spans="1:18" ht="15.75" customHeight="1" x14ac:dyDescent="0.3">
      <c r="A1179" s="23"/>
      <c r="B1179" s="28" t="s">
        <v>21</v>
      </c>
      <c r="C1179" s="28">
        <v>1185732</v>
      </c>
      <c r="D1179" s="29">
        <v>44304</v>
      </c>
      <c r="E1179" s="28" t="s">
        <v>22</v>
      </c>
      <c r="F1179" s="28" t="s">
        <v>66</v>
      </c>
      <c r="G1179" s="28" t="s">
        <v>67</v>
      </c>
      <c r="H1179" s="28" t="s">
        <v>27</v>
      </c>
      <c r="I1179" s="30">
        <v>0.35</v>
      </c>
      <c r="J1179" s="31">
        <v>750</v>
      </c>
      <c r="K1179" s="32">
        <f t="shared" si="8"/>
        <v>262.5</v>
      </c>
      <c r="L1179" s="32">
        <f t="shared" si="9"/>
        <v>78.75</v>
      </c>
      <c r="M1179" s="33">
        <v>0.3</v>
      </c>
      <c r="O1179" s="38"/>
      <c r="P1179" s="39"/>
      <c r="Q1179" s="34"/>
      <c r="R1179" s="35"/>
    </row>
    <row r="1180" spans="1:18" ht="15.75" customHeight="1" x14ac:dyDescent="0.3">
      <c r="A1180" s="23"/>
      <c r="B1180" s="28" t="s">
        <v>21</v>
      </c>
      <c r="C1180" s="28">
        <v>1185732</v>
      </c>
      <c r="D1180" s="29">
        <v>44304</v>
      </c>
      <c r="E1180" s="28" t="s">
        <v>22</v>
      </c>
      <c r="F1180" s="28" t="s">
        <v>66</v>
      </c>
      <c r="G1180" s="28" t="s">
        <v>67</v>
      </c>
      <c r="H1180" s="28" t="s">
        <v>28</v>
      </c>
      <c r="I1180" s="30">
        <v>0.5</v>
      </c>
      <c r="J1180" s="31">
        <v>750</v>
      </c>
      <c r="K1180" s="32">
        <f t="shared" si="8"/>
        <v>375</v>
      </c>
      <c r="L1180" s="32">
        <f t="shared" si="9"/>
        <v>93.75</v>
      </c>
      <c r="M1180" s="33">
        <v>0.25</v>
      </c>
      <c r="O1180" s="38"/>
      <c r="P1180" s="39"/>
      <c r="Q1180" s="34"/>
      <c r="R1180" s="35"/>
    </row>
    <row r="1181" spans="1:18" ht="15.75" customHeight="1" x14ac:dyDescent="0.3">
      <c r="A1181" s="23"/>
      <c r="B1181" s="28" t="s">
        <v>21</v>
      </c>
      <c r="C1181" s="28">
        <v>1185732</v>
      </c>
      <c r="D1181" s="29">
        <v>44304</v>
      </c>
      <c r="E1181" s="28" t="s">
        <v>22</v>
      </c>
      <c r="F1181" s="28" t="s">
        <v>66</v>
      </c>
      <c r="G1181" s="28" t="s">
        <v>67</v>
      </c>
      <c r="H1181" s="28" t="s">
        <v>29</v>
      </c>
      <c r="I1181" s="30">
        <v>0.4</v>
      </c>
      <c r="J1181" s="31">
        <v>2250</v>
      </c>
      <c r="K1181" s="32">
        <f t="shared" si="8"/>
        <v>900</v>
      </c>
      <c r="L1181" s="32">
        <f t="shared" si="9"/>
        <v>360</v>
      </c>
      <c r="M1181" s="33">
        <v>0.4</v>
      </c>
      <c r="O1181" s="38"/>
      <c r="P1181" s="39"/>
      <c r="Q1181" s="34"/>
      <c r="R1181" s="35"/>
    </row>
    <row r="1182" spans="1:18" ht="15.75" customHeight="1" x14ac:dyDescent="0.3">
      <c r="A1182" s="23"/>
      <c r="B1182" s="28" t="s">
        <v>21</v>
      </c>
      <c r="C1182" s="28">
        <v>1185732</v>
      </c>
      <c r="D1182" s="29">
        <v>44333</v>
      </c>
      <c r="E1182" s="28" t="s">
        <v>22</v>
      </c>
      <c r="F1182" s="28" t="s">
        <v>66</v>
      </c>
      <c r="G1182" s="28" t="s">
        <v>67</v>
      </c>
      <c r="H1182" s="28" t="s">
        <v>24</v>
      </c>
      <c r="I1182" s="30">
        <v>0.54999999999999993</v>
      </c>
      <c r="J1182" s="31">
        <v>4950</v>
      </c>
      <c r="K1182" s="32">
        <f t="shared" si="8"/>
        <v>2722.4999999999995</v>
      </c>
      <c r="L1182" s="32">
        <f t="shared" si="9"/>
        <v>952.87499999999977</v>
      </c>
      <c r="M1182" s="33">
        <v>0.35</v>
      </c>
      <c r="O1182" s="38"/>
      <c r="P1182" s="39"/>
      <c r="Q1182" s="34"/>
      <c r="R1182" s="35"/>
    </row>
    <row r="1183" spans="1:18" ht="15.75" customHeight="1" x14ac:dyDescent="0.3">
      <c r="A1183" s="23"/>
      <c r="B1183" s="28" t="s">
        <v>21</v>
      </c>
      <c r="C1183" s="28">
        <v>1185732</v>
      </c>
      <c r="D1183" s="29">
        <v>44333</v>
      </c>
      <c r="E1183" s="28" t="s">
        <v>22</v>
      </c>
      <c r="F1183" s="28" t="s">
        <v>66</v>
      </c>
      <c r="G1183" s="28" t="s">
        <v>67</v>
      </c>
      <c r="H1183" s="28" t="s">
        <v>25</v>
      </c>
      <c r="I1183" s="30">
        <v>0.5</v>
      </c>
      <c r="J1183" s="31">
        <v>2000</v>
      </c>
      <c r="K1183" s="32">
        <f t="shared" si="8"/>
        <v>1000</v>
      </c>
      <c r="L1183" s="32">
        <f t="shared" si="9"/>
        <v>350</v>
      </c>
      <c r="M1183" s="33">
        <v>0.35</v>
      </c>
      <c r="O1183" s="38"/>
      <c r="P1183" s="39"/>
      <c r="Q1183" s="34"/>
      <c r="R1183" s="35"/>
    </row>
    <row r="1184" spans="1:18" ht="15.75" customHeight="1" x14ac:dyDescent="0.3">
      <c r="A1184" s="23"/>
      <c r="B1184" s="28" t="s">
        <v>21</v>
      </c>
      <c r="C1184" s="28">
        <v>1185732</v>
      </c>
      <c r="D1184" s="29">
        <v>44333</v>
      </c>
      <c r="E1184" s="28" t="s">
        <v>22</v>
      </c>
      <c r="F1184" s="28" t="s">
        <v>66</v>
      </c>
      <c r="G1184" s="28" t="s">
        <v>67</v>
      </c>
      <c r="H1184" s="28" t="s">
        <v>26</v>
      </c>
      <c r="I1184" s="30">
        <v>0.45</v>
      </c>
      <c r="J1184" s="31">
        <v>1750</v>
      </c>
      <c r="K1184" s="32">
        <f t="shared" si="8"/>
        <v>787.5</v>
      </c>
      <c r="L1184" s="32">
        <f t="shared" si="9"/>
        <v>315</v>
      </c>
      <c r="M1184" s="33">
        <v>0.39999999999999997</v>
      </c>
      <c r="O1184" s="38"/>
      <c r="P1184" s="39"/>
      <c r="Q1184" s="34"/>
      <c r="R1184" s="35"/>
    </row>
    <row r="1185" spans="1:18" ht="15.75" customHeight="1" x14ac:dyDescent="0.3">
      <c r="A1185" s="23"/>
      <c r="B1185" s="28" t="s">
        <v>21</v>
      </c>
      <c r="C1185" s="28">
        <v>1185732</v>
      </c>
      <c r="D1185" s="29">
        <v>44333</v>
      </c>
      <c r="E1185" s="28" t="s">
        <v>22</v>
      </c>
      <c r="F1185" s="28" t="s">
        <v>66</v>
      </c>
      <c r="G1185" s="28" t="s">
        <v>67</v>
      </c>
      <c r="H1185" s="28" t="s">
        <v>27</v>
      </c>
      <c r="I1185" s="30">
        <v>0.45</v>
      </c>
      <c r="J1185" s="31">
        <v>1250</v>
      </c>
      <c r="K1185" s="32">
        <f t="shared" si="8"/>
        <v>562.5</v>
      </c>
      <c r="L1185" s="32">
        <f t="shared" si="9"/>
        <v>168.75</v>
      </c>
      <c r="M1185" s="33">
        <v>0.3</v>
      </c>
      <c r="O1185" s="38"/>
      <c r="P1185" s="39"/>
      <c r="Q1185" s="34"/>
      <c r="R1185" s="35"/>
    </row>
    <row r="1186" spans="1:18" ht="15.75" customHeight="1" x14ac:dyDescent="0.3">
      <c r="A1186" s="23"/>
      <c r="B1186" s="28" t="s">
        <v>21</v>
      </c>
      <c r="C1186" s="28">
        <v>1185732</v>
      </c>
      <c r="D1186" s="29">
        <v>44333</v>
      </c>
      <c r="E1186" s="28" t="s">
        <v>22</v>
      </c>
      <c r="F1186" s="28" t="s">
        <v>66</v>
      </c>
      <c r="G1186" s="28" t="s">
        <v>67</v>
      </c>
      <c r="H1186" s="28" t="s">
        <v>28</v>
      </c>
      <c r="I1186" s="30">
        <v>0.54999999999999993</v>
      </c>
      <c r="J1186" s="31">
        <v>1500</v>
      </c>
      <c r="K1186" s="32">
        <f t="shared" si="8"/>
        <v>824.99999999999989</v>
      </c>
      <c r="L1186" s="32">
        <f t="shared" si="9"/>
        <v>206.24999999999997</v>
      </c>
      <c r="M1186" s="33">
        <v>0.25</v>
      </c>
      <c r="O1186" s="38"/>
      <c r="P1186" s="39"/>
      <c r="Q1186" s="34"/>
      <c r="R1186" s="35"/>
    </row>
    <row r="1187" spans="1:18" ht="15.75" customHeight="1" x14ac:dyDescent="0.3">
      <c r="A1187" s="23"/>
      <c r="B1187" s="28" t="s">
        <v>21</v>
      </c>
      <c r="C1187" s="28">
        <v>1185732</v>
      </c>
      <c r="D1187" s="29">
        <v>44333</v>
      </c>
      <c r="E1187" s="28" t="s">
        <v>22</v>
      </c>
      <c r="F1187" s="28" t="s">
        <v>66</v>
      </c>
      <c r="G1187" s="28" t="s">
        <v>67</v>
      </c>
      <c r="H1187" s="28" t="s">
        <v>29</v>
      </c>
      <c r="I1187" s="30">
        <v>0.6</v>
      </c>
      <c r="J1187" s="31">
        <v>2750</v>
      </c>
      <c r="K1187" s="32">
        <f t="shared" si="8"/>
        <v>1650</v>
      </c>
      <c r="L1187" s="32">
        <f t="shared" si="9"/>
        <v>660</v>
      </c>
      <c r="M1187" s="33">
        <v>0.4</v>
      </c>
      <c r="O1187" s="38"/>
      <c r="P1187" s="39"/>
      <c r="Q1187" s="34"/>
      <c r="R1187" s="35"/>
    </row>
    <row r="1188" spans="1:18" ht="15.75" customHeight="1" x14ac:dyDescent="0.3">
      <c r="A1188" s="23"/>
      <c r="B1188" s="28" t="s">
        <v>21</v>
      </c>
      <c r="C1188" s="28">
        <v>1185732</v>
      </c>
      <c r="D1188" s="29">
        <v>44366</v>
      </c>
      <c r="E1188" s="28" t="s">
        <v>22</v>
      </c>
      <c r="F1188" s="28" t="s">
        <v>66</v>
      </c>
      <c r="G1188" s="28" t="s">
        <v>67</v>
      </c>
      <c r="H1188" s="28" t="s">
        <v>24</v>
      </c>
      <c r="I1188" s="30">
        <v>0.54999999999999993</v>
      </c>
      <c r="J1188" s="31">
        <v>5250</v>
      </c>
      <c r="K1188" s="32">
        <f t="shared" si="8"/>
        <v>2887.4999999999995</v>
      </c>
      <c r="L1188" s="32">
        <f t="shared" si="9"/>
        <v>1010.6249999999998</v>
      </c>
      <c r="M1188" s="33">
        <v>0.35</v>
      </c>
      <c r="O1188" s="38"/>
      <c r="P1188" s="39"/>
      <c r="Q1188" s="34"/>
      <c r="R1188" s="35"/>
    </row>
    <row r="1189" spans="1:18" ht="15.75" customHeight="1" x14ac:dyDescent="0.3">
      <c r="A1189" s="23"/>
      <c r="B1189" s="28" t="s">
        <v>21</v>
      </c>
      <c r="C1189" s="28">
        <v>1185732</v>
      </c>
      <c r="D1189" s="29">
        <v>44366</v>
      </c>
      <c r="E1189" s="28" t="s">
        <v>22</v>
      </c>
      <c r="F1189" s="28" t="s">
        <v>66</v>
      </c>
      <c r="G1189" s="28" t="s">
        <v>67</v>
      </c>
      <c r="H1189" s="28" t="s">
        <v>25</v>
      </c>
      <c r="I1189" s="30">
        <v>0.5</v>
      </c>
      <c r="J1189" s="31">
        <v>2750</v>
      </c>
      <c r="K1189" s="32">
        <f t="shared" si="8"/>
        <v>1375</v>
      </c>
      <c r="L1189" s="32">
        <f t="shared" si="9"/>
        <v>481.24999999999994</v>
      </c>
      <c r="M1189" s="33">
        <v>0.35</v>
      </c>
      <c r="O1189" s="38"/>
      <c r="P1189" s="39"/>
      <c r="Q1189" s="34"/>
      <c r="R1189" s="35"/>
    </row>
    <row r="1190" spans="1:18" ht="15.75" customHeight="1" x14ac:dyDescent="0.3">
      <c r="A1190" s="23"/>
      <c r="B1190" s="28" t="s">
        <v>21</v>
      </c>
      <c r="C1190" s="28">
        <v>1185732</v>
      </c>
      <c r="D1190" s="29">
        <v>44366</v>
      </c>
      <c r="E1190" s="28" t="s">
        <v>22</v>
      </c>
      <c r="F1190" s="28" t="s">
        <v>66</v>
      </c>
      <c r="G1190" s="28" t="s">
        <v>67</v>
      </c>
      <c r="H1190" s="28" t="s">
        <v>26</v>
      </c>
      <c r="I1190" s="30">
        <v>0.45</v>
      </c>
      <c r="J1190" s="31">
        <v>2000</v>
      </c>
      <c r="K1190" s="32">
        <f t="shared" si="8"/>
        <v>900</v>
      </c>
      <c r="L1190" s="32">
        <f t="shared" si="9"/>
        <v>359.99999999999994</v>
      </c>
      <c r="M1190" s="33">
        <v>0.39999999999999997</v>
      </c>
      <c r="O1190" s="38"/>
      <c r="P1190" s="39"/>
      <c r="Q1190" s="34"/>
      <c r="R1190" s="35"/>
    </row>
    <row r="1191" spans="1:18" ht="15.75" customHeight="1" x14ac:dyDescent="0.3">
      <c r="A1191" s="23"/>
      <c r="B1191" s="28" t="s">
        <v>21</v>
      </c>
      <c r="C1191" s="28">
        <v>1185732</v>
      </c>
      <c r="D1191" s="29">
        <v>44366</v>
      </c>
      <c r="E1191" s="28" t="s">
        <v>22</v>
      </c>
      <c r="F1191" s="28" t="s">
        <v>66</v>
      </c>
      <c r="G1191" s="28" t="s">
        <v>67</v>
      </c>
      <c r="H1191" s="28" t="s">
        <v>27</v>
      </c>
      <c r="I1191" s="30">
        <v>0.45</v>
      </c>
      <c r="J1191" s="31">
        <v>1750</v>
      </c>
      <c r="K1191" s="32">
        <f t="shared" si="8"/>
        <v>787.5</v>
      </c>
      <c r="L1191" s="32">
        <f t="shared" si="9"/>
        <v>236.25</v>
      </c>
      <c r="M1191" s="33">
        <v>0.3</v>
      </c>
      <c r="O1191" s="38"/>
      <c r="P1191" s="39"/>
      <c r="Q1191" s="34"/>
      <c r="R1191" s="35"/>
    </row>
    <row r="1192" spans="1:18" ht="15.75" customHeight="1" x14ac:dyDescent="0.3">
      <c r="A1192" s="23"/>
      <c r="B1192" s="28" t="s">
        <v>21</v>
      </c>
      <c r="C1192" s="28">
        <v>1185732</v>
      </c>
      <c r="D1192" s="29">
        <v>44366</v>
      </c>
      <c r="E1192" s="28" t="s">
        <v>22</v>
      </c>
      <c r="F1192" s="28" t="s">
        <v>66</v>
      </c>
      <c r="G1192" s="28" t="s">
        <v>67</v>
      </c>
      <c r="H1192" s="28" t="s">
        <v>28</v>
      </c>
      <c r="I1192" s="30">
        <v>0.54999999999999993</v>
      </c>
      <c r="J1192" s="31">
        <v>1750</v>
      </c>
      <c r="K1192" s="32">
        <f t="shared" si="8"/>
        <v>962.49999999999989</v>
      </c>
      <c r="L1192" s="32">
        <f t="shared" si="9"/>
        <v>240.62499999999997</v>
      </c>
      <c r="M1192" s="33">
        <v>0.25</v>
      </c>
      <c r="O1192" s="38"/>
      <c r="P1192" s="39"/>
      <c r="Q1192" s="34"/>
      <c r="R1192" s="35"/>
    </row>
    <row r="1193" spans="1:18" ht="15.75" customHeight="1" x14ac:dyDescent="0.3">
      <c r="A1193" s="23"/>
      <c r="B1193" s="28" t="s">
        <v>21</v>
      </c>
      <c r="C1193" s="28">
        <v>1185732</v>
      </c>
      <c r="D1193" s="29">
        <v>44366</v>
      </c>
      <c r="E1193" s="28" t="s">
        <v>22</v>
      </c>
      <c r="F1193" s="28" t="s">
        <v>66</v>
      </c>
      <c r="G1193" s="28" t="s">
        <v>67</v>
      </c>
      <c r="H1193" s="28" t="s">
        <v>29</v>
      </c>
      <c r="I1193" s="30">
        <v>0.6</v>
      </c>
      <c r="J1193" s="31">
        <v>3250</v>
      </c>
      <c r="K1193" s="32">
        <f t="shared" si="8"/>
        <v>1950</v>
      </c>
      <c r="L1193" s="32">
        <f t="shared" si="9"/>
        <v>780</v>
      </c>
      <c r="M1193" s="33">
        <v>0.4</v>
      </c>
      <c r="O1193" s="38"/>
      <c r="P1193" s="39"/>
      <c r="Q1193" s="34"/>
      <c r="R1193" s="35"/>
    </row>
    <row r="1194" spans="1:18" ht="15.75" customHeight="1" x14ac:dyDescent="0.3">
      <c r="A1194" s="23"/>
      <c r="B1194" s="28" t="s">
        <v>21</v>
      </c>
      <c r="C1194" s="28">
        <v>1185732</v>
      </c>
      <c r="D1194" s="29">
        <v>44394</v>
      </c>
      <c r="E1194" s="28" t="s">
        <v>22</v>
      </c>
      <c r="F1194" s="28" t="s">
        <v>66</v>
      </c>
      <c r="G1194" s="28" t="s">
        <v>67</v>
      </c>
      <c r="H1194" s="28" t="s">
        <v>24</v>
      </c>
      <c r="I1194" s="30">
        <v>0.54999999999999993</v>
      </c>
      <c r="J1194" s="31">
        <v>5500</v>
      </c>
      <c r="K1194" s="32">
        <f t="shared" si="8"/>
        <v>3024.9999999999995</v>
      </c>
      <c r="L1194" s="32">
        <f t="shared" si="9"/>
        <v>1058.7499999999998</v>
      </c>
      <c r="M1194" s="33">
        <v>0.35</v>
      </c>
      <c r="O1194" s="38"/>
      <c r="P1194" s="39"/>
      <c r="Q1194" s="34"/>
      <c r="R1194" s="35"/>
    </row>
    <row r="1195" spans="1:18" ht="15.75" customHeight="1" x14ac:dyDescent="0.3">
      <c r="A1195" s="23"/>
      <c r="B1195" s="28" t="s">
        <v>21</v>
      </c>
      <c r="C1195" s="28">
        <v>1185732</v>
      </c>
      <c r="D1195" s="29">
        <v>44394</v>
      </c>
      <c r="E1195" s="28" t="s">
        <v>22</v>
      </c>
      <c r="F1195" s="28" t="s">
        <v>66</v>
      </c>
      <c r="G1195" s="28" t="s">
        <v>67</v>
      </c>
      <c r="H1195" s="28" t="s">
        <v>25</v>
      </c>
      <c r="I1195" s="30">
        <v>0.5</v>
      </c>
      <c r="J1195" s="31">
        <v>3000</v>
      </c>
      <c r="K1195" s="32">
        <f t="shared" si="8"/>
        <v>1500</v>
      </c>
      <c r="L1195" s="32">
        <f t="shared" si="9"/>
        <v>525</v>
      </c>
      <c r="M1195" s="33">
        <v>0.35</v>
      </c>
      <c r="O1195" s="38"/>
      <c r="P1195" s="39"/>
      <c r="Q1195" s="34"/>
      <c r="R1195" s="35"/>
    </row>
    <row r="1196" spans="1:18" ht="15.75" customHeight="1" x14ac:dyDescent="0.3">
      <c r="A1196" s="23"/>
      <c r="B1196" s="28" t="s">
        <v>21</v>
      </c>
      <c r="C1196" s="28">
        <v>1185732</v>
      </c>
      <c r="D1196" s="29">
        <v>44394</v>
      </c>
      <c r="E1196" s="28" t="s">
        <v>22</v>
      </c>
      <c r="F1196" s="28" t="s">
        <v>66</v>
      </c>
      <c r="G1196" s="28" t="s">
        <v>67</v>
      </c>
      <c r="H1196" s="28" t="s">
        <v>26</v>
      </c>
      <c r="I1196" s="30">
        <v>0.45</v>
      </c>
      <c r="J1196" s="31">
        <v>2250</v>
      </c>
      <c r="K1196" s="32">
        <f t="shared" si="8"/>
        <v>1012.5</v>
      </c>
      <c r="L1196" s="32">
        <f t="shared" si="9"/>
        <v>404.99999999999994</v>
      </c>
      <c r="M1196" s="33">
        <v>0.39999999999999997</v>
      </c>
      <c r="O1196" s="38"/>
      <c r="P1196" s="39"/>
      <c r="Q1196" s="34"/>
      <c r="R1196" s="35"/>
    </row>
    <row r="1197" spans="1:18" ht="15.75" customHeight="1" x14ac:dyDescent="0.3">
      <c r="A1197" s="23"/>
      <c r="B1197" s="28" t="s">
        <v>21</v>
      </c>
      <c r="C1197" s="28">
        <v>1185732</v>
      </c>
      <c r="D1197" s="29">
        <v>44394</v>
      </c>
      <c r="E1197" s="28" t="s">
        <v>22</v>
      </c>
      <c r="F1197" s="28" t="s">
        <v>66</v>
      </c>
      <c r="G1197" s="28" t="s">
        <v>67</v>
      </c>
      <c r="H1197" s="28" t="s">
        <v>27</v>
      </c>
      <c r="I1197" s="30">
        <v>0.45</v>
      </c>
      <c r="J1197" s="31">
        <v>1750</v>
      </c>
      <c r="K1197" s="32">
        <f t="shared" si="8"/>
        <v>787.5</v>
      </c>
      <c r="L1197" s="32">
        <f t="shared" si="9"/>
        <v>236.25</v>
      </c>
      <c r="M1197" s="33">
        <v>0.3</v>
      </c>
      <c r="O1197" s="38"/>
      <c r="P1197" s="39"/>
      <c r="Q1197" s="34"/>
      <c r="R1197" s="35"/>
    </row>
    <row r="1198" spans="1:18" ht="15.75" customHeight="1" x14ac:dyDescent="0.3">
      <c r="A1198" s="23"/>
      <c r="B1198" s="28" t="s">
        <v>21</v>
      </c>
      <c r="C1198" s="28">
        <v>1185732</v>
      </c>
      <c r="D1198" s="29">
        <v>44394</v>
      </c>
      <c r="E1198" s="28" t="s">
        <v>22</v>
      </c>
      <c r="F1198" s="28" t="s">
        <v>66</v>
      </c>
      <c r="G1198" s="28" t="s">
        <v>67</v>
      </c>
      <c r="H1198" s="28" t="s">
        <v>28</v>
      </c>
      <c r="I1198" s="30">
        <v>0.54999999999999993</v>
      </c>
      <c r="J1198" s="31">
        <v>2000</v>
      </c>
      <c r="K1198" s="32">
        <f t="shared" si="8"/>
        <v>1099.9999999999998</v>
      </c>
      <c r="L1198" s="32">
        <f t="shared" si="9"/>
        <v>274.99999999999994</v>
      </c>
      <c r="M1198" s="33">
        <v>0.25</v>
      </c>
      <c r="O1198" s="38"/>
      <c r="P1198" s="39"/>
      <c r="Q1198" s="34"/>
      <c r="R1198" s="35"/>
    </row>
    <row r="1199" spans="1:18" ht="15.75" customHeight="1" x14ac:dyDescent="0.3">
      <c r="A1199" s="23"/>
      <c r="B1199" s="28" t="s">
        <v>21</v>
      </c>
      <c r="C1199" s="28">
        <v>1185732</v>
      </c>
      <c r="D1199" s="29">
        <v>44394</v>
      </c>
      <c r="E1199" s="28" t="s">
        <v>22</v>
      </c>
      <c r="F1199" s="28" t="s">
        <v>66</v>
      </c>
      <c r="G1199" s="28" t="s">
        <v>67</v>
      </c>
      <c r="H1199" s="28" t="s">
        <v>29</v>
      </c>
      <c r="I1199" s="30">
        <v>0.6</v>
      </c>
      <c r="J1199" s="31">
        <v>3750</v>
      </c>
      <c r="K1199" s="32">
        <f t="shared" si="8"/>
        <v>2250</v>
      </c>
      <c r="L1199" s="32">
        <f t="shared" si="9"/>
        <v>900</v>
      </c>
      <c r="M1199" s="33">
        <v>0.4</v>
      </c>
      <c r="O1199" s="38"/>
      <c r="P1199" s="39"/>
      <c r="Q1199" s="34"/>
      <c r="R1199" s="35"/>
    </row>
    <row r="1200" spans="1:18" ht="15.75" customHeight="1" x14ac:dyDescent="0.3">
      <c r="A1200" s="23"/>
      <c r="B1200" s="28" t="s">
        <v>21</v>
      </c>
      <c r="C1200" s="28">
        <v>1185732</v>
      </c>
      <c r="D1200" s="29">
        <v>44426</v>
      </c>
      <c r="E1200" s="28" t="s">
        <v>22</v>
      </c>
      <c r="F1200" s="28" t="s">
        <v>66</v>
      </c>
      <c r="G1200" s="28" t="s">
        <v>67</v>
      </c>
      <c r="H1200" s="28" t="s">
        <v>24</v>
      </c>
      <c r="I1200" s="30">
        <v>0.54999999999999993</v>
      </c>
      <c r="J1200" s="31">
        <v>5250</v>
      </c>
      <c r="K1200" s="32">
        <f t="shared" si="8"/>
        <v>2887.4999999999995</v>
      </c>
      <c r="L1200" s="32">
        <f t="shared" si="9"/>
        <v>1010.6249999999998</v>
      </c>
      <c r="M1200" s="33">
        <v>0.35</v>
      </c>
      <c r="O1200" s="38"/>
      <c r="P1200" s="39"/>
      <c r="Q1200" s="34"/>
      <c r="R1200" s="35"/>
    </row>
    <row r="1201" spans="1:18" ht="15.75" customHeight="1" x14ac:dyDescent="0.3">
      <c r="A1201" s="23"/>
      <c r="B1201" s="28" t="s">
        <v>21</v>
      </c>
      <c r="C1201" s="28">
        <v>1185732</v>
      </c>
      <c r="D1201" s="29">
        <v>44426</v>
      </c>
      <c r="E1201" s="28" t="s">
        <v>22</v>
      </c>
      <c r="F1201" s="28" t="s">
        <v>66</v>
      </c>
      <c r="G1201" s="28" t="s">
        <v>67</v>
      </c>
      <c r="H1201" s="28" t="s">
        <v>25</v>
      </c>
      <c r="I1201" s="30">
        <v>0.5</v>
      </c>
      <c r="J1201" s="31">
        <v>3000</v>
      </c>
      <c r="K1201" s="32">
        <f t="shared" si="8"/>
        <v>1500</v>
      </c>
      <c r="L1201" s="32">
        <f t="shared" si="9"/>
        <v>525</v>
      </c>
      <c r="M1201" s="33">
        <v>0.35</v>
      </c>
      <c r="O1201" s="38"/>
      <c r="P1201" s="39"/>
      <c r="Q1201" s="34"/>
      <c r="R1201" s="35"/>
    </row>
    <row r="1202" spans="1:18" ht="15.75" customHeight="1" x14ac:dyDescent="0.3">
      <c r="A1202" s="23"/>
      <c r="B1202" s="28" t="s">
        <v>21</v>
      </c>
      <c r="C1202" s="28">
        <v>1185732</v>
      </c>
      <c r="D1202" s="29">
        <v>44426</v>
      </c>
      <c r="E1202" s="28" t="s">
        <v>22</v>
      </c>
      <c r="F1202" s="28" t="s">
        <v>66</v>
      </c>
      <c r="G1202" s="28" t="s">
        <v>67</v>
      </c>
      <c r="H1202" s="28" t="s">
        <v>26</v>
      </c>
      <c r="I1202" s="30">
        <v>0.45</v>
      </c>
      <c r="J1202" s="31">
        <v>2250</v>
      </c>
      <c r="K1202" s="32">
        <f t="shared" si="8"/>
        <v>1012.5</v>
      </c>
      <c r="L1202" s="32">
        <f t="shared" si="9"/>
        <v>404.99999999999994</v>
      </c>
      <c r="M1202" s="33">
        <v>0.39999999999999997</v>
      </c>
      <c r="O1202" s="38"/>
      <c r="P1202" s="39"/>
      <c r="Q1202" s="34"/>
      <c r="R1202" s="35"/>
    </row>
    <row r="1203" spans="1:18" ht="15.75" customHeight="1" x14ac:dyDescent="0.3">
      <c r="A1203" s="23"/>
      <c r="B1203" s="28" t="s">
        <v>21</v>
      </c>
      <c r="C1203" s="28">
        <v>1185732</v>
      </c>
      <c r="D1203" s="29">
        <v>44426</v>
      </c>
      <c r="E1203" s="28" t="s">
        <v>22</v>
      </c>
      <c r="F1203" s="28" t="s">
        <v>66</v>
      </c>
      <c r="G1203" s="28" t="s">
        <v>67</v>
      </c>
      <c r="H1203" s="28" t="s">
        <v>27</v>
      </c>
      <c r="I1203" s="30">
        <v>0.45</v>
      </c>
      <c r="J1203" s="31">
        <v>1750</v>
      </c>
      <c r="K1203" s="32">
        <f t="shared" si="8"/>
        <v>787.5</v>
      </c>
      <c r="L1203" s="32">
        <f t="shared" si="9"/>
        <v>236.25</v>
      </c>
      <c r="M1203" s="33">
        <v>0.3</v>
      </c>
      <c r="O1203" s="38"/>
      <c r="P1203" s="39"/>
      <c r="Q1203" s="34"/>
      <c r="R1203" s="35"/>
    </row>
    <row r="1204" spans="1:18" ht="15.75" customHeight="1" x14ac:dyDescent="0.3">
      <c r="A1204" s="23"/>
      <c r="B1204" s="28" t="s">
        <v>21</v>
      </c>
      <c r="C1204" s="28">
        <v>1185732</v>
      </c>
      <c r="D1204" s="29">
        <v>44426</v>
      </c>
      <c r="E1204" s="28" t="s">
        <v>22</v>
      </c>
      <c r="F1204" s="28" t="s">
        <v>66</v>
      </c>
      <c r="G1204" s="28" t="s">
        <v>67</v>
      </c>
      <c r="H1204" s="28" t="s">
        <v>28</v>
      </c>
      <c r="I1204" s="30">
        <v>0.54999999999999993</v>
      </c>
      <c r="J1204" s="31">
        <v>1500</v>
      </c>
      <c r="K1204" s="32">
        <f t="shared" si="8"/>
        <v>824.99999999999989</v>
      </c>
      <c r="L1204" s="32">
        <f t="shared" si="9"/>
        <v>206.24999999999997</v>
      </c>
      <c r="M1204" s="33">
        <v>0.25</v>
      </c>
      <c r="O1204" s="38"/>
      <c r="P1204" s="39"/>
      <c r="Q1204" s="34"/>
      <c r="R1204" s="35"/>
    </row>
    <row r="1205" spans="1:18" ht="15.75" customHeight="1" x14ac:dyDescent="0.3">
      <c r="A1205" s="23"/>
      <c r="B1205" s="28" t="s">
        <v>21</v>
      </c>
      <c r="C1205" s="28">
        <v>1185732</v>
      </c>
      <c r="D1205" s="29">
        <v>44426</v>
      </c>
      <c r="E1205" s="28" t="s">
        <v>22</v>
      </c>
      <c r="F1205" s="28" t="s">
        <v>66</v>
      </c>
      <c r="G1205" s="28" t="s">
        <v>67</v>
      </c>
      <c r="H1205" s="28" t="s">
        <v>29</v>
      </c>
      <c r="I1205" s="30">
        <v>0.6</v>
      </c>
      <c r="J1205" s="31">
        <v>3250</v>
      </c>
      <c r="K1205" s="32">
        <f t="shared" si="8"/>
        <v>1950</v>
      </c>
      <c r="L1205" s="32">
        <f t="shared" si="9"/>
        <v>780</v>
      </c>
      <c r="M1205" s="33">
        <v>0.4</v>
      </c>
      <c r="O1205" s="38"/>
      <c r="P1205" s="39"/>
      <c r="Q1205" s="34"/>
      <c r="R1205" s="35"/>
    </row>
    <row r="1206" spans="1:18" ht="15.75" customHeight="1" x14ac:dyDescent="0.3">
      <c r="A1206" s="23"/>
      <c r="B1206" s="28" t="s">
        <v>21</v>
      </c>
      <c r="C1206" s="28">
        <v>1185732</v>
      </c>
      <c r="D1206" s="29">
        <v>44456</v>
      </c>
      <c r="E1206" s="28" t="s">
        <v>22</v>
      </c>
      <c r="F1206" s="28" t="s">
        <v>66</v>
      </c>
      <c r="G1206" s="28" t="s">
        <v>67</v>
      </c>
      <c r="H1206" s="28" t="s">
        <v>24</v>
      </c>
      <c r="I1206" s="30">
        <v>0.54999999999999993</v>
      </c>
      <c r="J1206" s="31">
        <v>4500</v>
      </c>
      <c r="K1206" s="32">
        <f t="shared" si="8"/>
        <v>2474.9999999999995</v>
      </c>
      <c r="L1206" s="32">
        <f t="shared" si="9"/>
        <v>866.24999999999977</v>
      </c>
      <c r="M1206" s="33">
        <v>0.35</v>
      </c>
      <c r="O1206" s="38"/>
      <c r="P1206" s="39"/>
      <c r="Q1206" s="34"/>
      <c r="R1206" s="35"/>
    </row>
    <row r="1207" spans="1:18" ht="15.75" customHeight="1" x14ac:dyDescent="0.3">
      <c r="A1207" s="23"/>
      <c r="B1207" s="28" t="s">
        <v>21</v>
      </c>
      <c r="C1207" s="28">
        <v>1185732</v>
      </c>
      <c r="D1207" s="29">
        <v>44456</v>
      </c>
      <c r="E1207" s="28" t="s">
        <v>22</v>
      </c>
      <c r="F1207" s="28" t="s">
        <v>66</v>
      </c>
      <c r="G1207" s="28" t="s">
        <v>67</v>
      </c>
      <c r="H1207" s="28" t="s">
        <v>25</v>
      </c>
      <c r="I1207" s="30">
        <v>0.5</v>
      </c>
      <c r="J1207" s="31">
        <v>2500</v>
      </c>
      <c r="K1207" s="32">
        <f t="shared" si="8"/>
        <v>1250</v>
      </c>
      <c r="L1207" s="32">
        <f t="shared" si="9"/>
        <v>437.5</v>
      </c>
      <c r="M1207" s="33">
        <v>0.35</v>
      </c>
      <c r="O1207" s="38"/>
      <c r="P1207" s="39"/>
      <c r="Q1207" s="34"/>
      <c r="R1207" s="35"/>
    </row>
    <row r="1208" spans="1:18" ht="15.75" customHeight="1" x14ac:dyDescent="0.3">
      <c r="A1208" s="23"/>
      <c r="B1208" s="28" t="s">
        <v>21</v>
      </c>
      <c r="C1208" s="28">
        <v>1185732</v>
      </c>
      <c r="D1208" s="29">
        <v>44456</v>
      </c>
      <c r="E1208" s="28" t="s">
        <v>22</v>
      </c>
      <c r="F1208" s="28" t="s">
        <v>66</v>
      </c>
      <c r="G1208" s="28" t="s">
        <v>67</v>
      </c>
      <c r="H1208" s="28" t="s">
        <v>26</v>
      </c>
      <c r="I1208" s="30">
        <v>0.45</v>
      </c>
      <c r="J1208" s="31">
        <v>1500</v>
      </c>
      <c r="K1208" s="32">
        <f t="shared" si="8"/>
        <v>675</v>
      </c>
      <c r="L1208" s="32">
        <f t="shared" si="9"/>
        <v>270</v>
      </c>
      <c r="M1208" s="33">
        <v>0.39999999999999997</v>
      </c>
      <c r="O1208" s="38"/>
      <c r="P1208" s="39"/>
      <c r="Q1208" s="34"/>
      <c r="R1208" s="35"/>
    </row>
    <row r="1209" spans="1:18" ht="15.75" customHeight="1" x14ac:dyDescent="0.3">
      <c r="A1209" s="23"/>
      <c r="B1209" s="28" t="s">
        <v>21</v>
      </c>
      <c r="C1209" s="28">
        <v>1185732</v>
      </c>
      <c r="D1209" s="29">
        <v>44456</v>
      </c>
      <c r="E1209" s="28" t="s">
        <v>22</v>
      </c>
      <c r="F1209" s="28" t="s">
        <v>66</v>
      </c>
      <c r="G1209" s="28" t="s">
        <v>67</v>
      </c>
      <c r="H1209" s="28" t="s">
        <v>27</v>
      </c>
      <c r="I1209" s="30">
        <v>0.45</v>
      </c>
      <c r="J1209" s="31">
        <v>1250</v>
      </c>
      <c r="K1209" s="32">
        <f t="shared" si="8"/>
        <v>562.5</v>
      </c>
      <c r="L1209" s="32">
        <f t="shared" si="9"/>
        <v>168.75</v>
      </c>
      <c r="M1209" s="33">
        <v>0.3</v>
      </c>
      <c r="O1209" s="38"/>
      <c r="P1209" s="39"/>
      <c r="Q1209" s="34"/>
      <c r="R1209" s="35"/>
    </row>
    <row r="1210" spans="1:18" ht="15.75" customHeight="1" x14ac:dyDescent="0.3">
      <c r="A1210" s="23"/>
      <c r="B1210" s="28" t="s">
        <v>21</v>
      </c>
      <c r="C1210" s="28">
        <v>1185732</v>
      </c>
      <c r="D1210" s="29">
        <v>44456</v>
      </c>
      <c r="E1210" s="28" t="s">
        <v>22</v>
      </c>
      <c r="F1210" s="28" t="s">
        <v>66</v>
      </c>
      <c r="G1210" s="28" t="s">
        <v>67</v>
      </c>
      <c r="H1210" s="28" t="s">
        <v>28</v>
      </c>
      <c r="I1210" s="30">
        <v>0.54999999999999993</v>
      </c>
      <c r="J1210" s="31">
        <v>1250</v>
      </c>
      <c r="K1210" s="32">
        <f t="shared" si="8"/>
        <v>687.49999999999989</v>
      </c>
      <c r="L1210" s="32">
        <f t="shared" si="9"/>
        <v>171.87499999999997</v>
      </c>
      <c r="M1210" s="33">
        <v>0.25</v>
      </c>
      <c r="O1210" s="38"/>
      <c r="P1210" s="39"/>
      <c r="Q1210" s="34"/>
      <c r="R1210" s="35"/>
    </row>
    <row r="1211" spans="1:18" ht="15.75" customHeight="1" x14ac:dyDescent="0.3">
      <c r="A1211" s="23"/>
      <c r="B1211" s="28" t="s">
        <v>21</v>
      </c>
      <c r="C1211" s="28">
        <v>1185732</v>
      </c>
      <c r="D1211" s="29">
        <v>44456</v>
      </c>
      <c r="E1211" s="28" t="s">
        <v>22</v>
      </c>
      <c r="F1211" s="28" t="s">
        <v>66</v>
      </c>
      <c r="G1211" s="28" t="s">
        <v>67</v>
      </c>
      <c r="H1211" s="28" t="s">
        <v>29</v>
      </c>
      <c r="I1211" s="30">
        <v>0.6</v>
      </c>
      <c r="J1211" s="31">
        <v>2250</v>
      </c>
      <c r="K1211" s="32">
        <f t="shared" si="8"/>
        <v>1350</v>
      </c>
      <c r="L1211" s="32">
        <f t="shared" si="9"/>
        <v>540</v>
      </c>
      <c r="M1211" s="33">
        <v>0.4</v>
      </c>
      <c r="O1211" s="38"/>
      <c r="P1211" s="39"/>
      <c r="Q1211" s="34"/>
      <c r="R1211" s="35"/>
    </row>
    <row r="1212" spans="1:18" ht="15.75" customHeight="1" x14ac:dyDescent="0.3">
      <c r="A1212" s="23"/>
      <c r="B1212" s="28" t="s">
        <v>21</v>
      </c>
      <c r="C1212" s="28">
        <v>1185732</v>
      </c>
      <c r="D1212" s="29">
        <v>44488</v>
      </c>
      <c r="E1212" s="28" t="s">
        <v>22</v>
      </c>
      <c r="F1212" s="28" t="s">
        <v>66</v>
      </c>
      <c r="G1212" s="28" t="s">
        <v>67</v>
      </c>
      <c r="H1212" s="28" t="s">
        <v>24</v>
      </c>
      <c r="I1212" s="30">
        <v>0.6</v>
      </c>
      <c r="J1212" s="31">
        <v>4000</v>
      </c>
      <c r="K1212" s="32">
        <f t="shared" si="8"/>
        <v>2400</v>
      </c>
      <c r="L1212" s="32">
        <f t="shared" si="9"/>
        <v>840</v>
      </c>
      <c r="M1212" s="33">
        <v>0.35</v>
      </c>
      <c r="O1212" s="38"/>
      <c r="P1212" s="39"/>
      <c r="Q1212" s="34"/>
      <c r="R1212" s="35"/>
    </row>
    <row r="1213" spans="1:18" ht="15.75" customHeight="1" x14ac:dyDescent="0.3">
      <c r="A1213" s="23"/>
      <c r="B1213" s="28" t="s">
        <v>21</v>
      </c>
      <c r="C1213" s="28">
        <v>1185732</v>
      </c>
      <c r="D1213" s="29">
        <v>44488</v>
      </c>
      <c r="E1213" s="28" t="s">
        <v>22</v>
      </c>
      <c r="F1213" s="28" t="s">
        <v>66</v>
      </c>
      <c r="G1213" s="28" t="s">
        <v>67</v>
      </c>
      <c r="H1213" s="28" t="s">
        <v>25</v>
      </c>
      <c r="I1213" s="30">
        <v>0.55000000000000004</v>
      </c>
      <c r="J1213" s="31">
        <v>2250</v>
      </c>
      <c r="K1213" s="32">
        <f t="shared" si="8"/>
        <v>1237.5</v>
      </c>
      <c r="L1213" s="32">
        <f t="shared" si="9"/>
        <v>433.125</v>
      </c>
      <c r="M1213" s="33">
        <v>0.35</v>
      </c>
      <c r="O1213" s="38"/>
      <c r="P1213" s="39"/>
      <c r="Q1213" s="34"/>
      <c r="R1213" s="35"/>
    </row>
    <row r="1214" spans="1:18" ht="15.75" customHeight="1" x14ac:dyDescent="0.3">
      <c r="A1214" s="23"/>
      <c r="B1214" s="28" t="s">
        <v>21</v>
      </c>
      <c r="C1214" s="28">
        <v>1185732</v>
      </c>
      <c r="D1214" s="29">
        <v>44488</v>
      </c>
      <c r="E1214" s="28" t="s">
        <v>22</v>
      </c>
      <c r="F1214" s="28" t="s">
        <v>66</v>
      </c>
      <c r="G1214" s="28" t="s">
        <v>67</v>
      </c>
      <c r="H1214" s="28" t="s">
        <v>26</v>
      </c>
      <c r="I1214" s="30">
        <v>0.55000000000000004</v>
      </c>
      <c r="J1214" s="31">
        <v>1250</v>
      </c>
      <c r="K1214" s="32">
        <f t="shared" si="8"/>
        <v>687.5</v>
      </c>
      <c r="L1214" s="32">
        <f t="shared" si="9"/>
        <v>275</v>
      </c>
      <c r="M1214" s="33">
        <v>0.39999999999999997</v>
      </c>
      <c r="O1214" s="38"/>
      <c r="P1214" s="39"/>
      <c r="Q1214" s="34"/>
      <c r="R1214" s="35"/>
    </row>
    <row r="1215" spans="1:18" ht="15.75" customHeight="1" x14ac:dyDescent="0.3">
      <c r="A1215" s="23"/>
      <c r="B1215" s="28" t="s">
        <v>21</v>
      </c>
      <c r="C1215" s="28">
        <v>1185732</v>
      </c>
      <c r="D1215" s="29">
        <v>44488</v>
      </c>
      <c r="E1215" s="28" t="s">
        <v>22</v>
      </c>
      <c r="F1215" s="28" t="s">
        <v>66</v>
      </c>
      <c r="G1215" s="28" t="s">
        <v>67</v>
      </c>
      <c r="H1215" s="28" t="s">
        <v>27</v>
      </c>
      <c r="I1215" s="30">
        <v>0.55000000000000004</v>
      </c>
      <c r="J1215" s="31">
        <v>1000</v>
      </c>
      <c r="K1215" s="32">
        <f t="shared" si="8"/>
        <v>550</v>
      </c>
      <c r="L1215" s="32">
        <f t="shared" si="9"/>
        <v>165</v>
      </c>
      <c r="M1215" s="33">
        <v>0.3</v>
      </c>
      <c r="O1215" s="38"/>
      <c r="P1215" s="39"/>
      <c r="Q1215" s="34"/>
      <c r="R1215" s="35"/>
    </row>
    <row r="1216" spans="1:18" ht="15.75" customHeight="1" x14ac:dyDescent="0.3">
      <c r="A1216" s="23"/>
      <c r="B1216" s="28" t="s">
        <v>21</v>
      </c>
      <c r="C1216" s="28">
        <v>1185732</v>
      </c>
      <c r="D1216" s="29">
        <v>44488</v>
      </c>
      <c r="E1216" s="28" t="s">
        <v>22</v>
      </c>
      <c r="F1216" s="28" t="s">
        <v>66</v>
      </c>
      <c r="G1216" s="28" t="s">
        <v>67</v>
      </c>
      <c r="H1216" s="28" t="s">
        <v>28</v>
      </c>
      <c r="I1216" s="30">
        <v>0.65</v>
      </c>
      <c r="J1216" s="31">
        <v>1000</v>
      </c>
      <c r="K1216" s="32">
        <f t="shared" si="8"/>
        <v>650</v>
      </c>
      <c r="L1216" s="32">
        <f t="shared" si="9"/>
        <v>162.5</v>
      </c>
      <c r="M1216" s="33">
        <v>0.25</v>
      </c>
      <c r="O1216" s="38"/>
      <c r="P1216" s="39"/>
      <c r="Q1216" s="34"/>
      <c r="R1216" s="35"/>
    </row>
    <row r="1217" spans="1:18" ht="15.75" customHeight="1" x14ac:dyDescent="0.3">
      <c r="A1217" s="23"/>
      <c r="B1217" s="28" t="s">
        <v>21</v>
      </c>
      <c r="C1217" s="28">
        <v>1185732</v>
      </c>
      <c r="D1217" s="29">
        <v>44488</v>
      </c>
      <c r="E1217" s="28" t="s">
        <v>22</v>
      </c>
      <c r="F1217" s="28" t="s">
        <v>66</v>
      </c>
      <c r="G1217" s="28" t="s">
        <v>67</v>
      </c>
      <c r="H1217" s="28" t="s">
        <v>29</v>
      </c>
      <c r="I1217" s="30">
        <v>0.7</v>
      </c>
      <c r="J1217" s="31">
        <v>2250</v>
      </c>
      <c r="K1217" s="32">
        <f t="shared" si="8"/>
        <v>1575</v>
      </c>
      <c r="L1217" s="32">
        <f t="shared" si="9"/>
        <v>630</v>
      </c>
      <c r="M1217" s="33">
        <v>0.4</v>
      </c>
      <c r="O1217" s="38"/>
      <c r="P1217" s="39"/>
      <c r="Q1217" s="34"/>
      <c r="R1217" s="35"/>
    </row>
    <row r="1218" spans="1:18" ht="15.75" customHeight="1" x14ac:dyDescent="0.3">
      <c r="A1218" s="23"/>
      <c r="B1218" s="28" t="s">
        <v>21</v>
      </c>
      <c r="C1218" s="28">
        <v>1185732</v>
      </c>
      <c r="D1218" s="29">
        <v>44518</v>
      </c>
      <c r="E1218" s="28" t="s">
        <v>22</v>
      </c>
      <c r="F1218" s="28" t="s">
        <v>66</v>
      </c>
      <c r="G1218" s="28" t="s">
        <v>67</v>
      </c>
      <c r="H1218" s="28" t="s">
        <v>24</v>
      </c>
      <c r="I1218" s="30">
        <v>0.65</v>
      </c>
      <c r="J1218" s="31">
        <v>3750</v>
      </c>
      <c r="K1218" s="32">
        <f t="shared" si="8"/>
        <v>2437.5</v>
      </c>
      <c r="L1218" s="32">
        <f t="shared" si="9"/>
        <v>853.125</v>
      </c>
      <c r="M1218" s="33">
        <v>0.35</v>
      </c>
      <c r="O1218" s="38"/>
      <c r="P1218" s="39"/>
      <c r="Q1218" s="34"/>
      <c r="R1218" s="35"/>
    </row>
    <row r="1219" spans="1:18" ht="15.75" customHeight="1" x14ac:dyDescent="0.3">
      <c r="A1219" s="23"/>
      <c r="B1219" s="28" t="s">
        <v>21</v>
      </c>
      <c r="C1219" s="28">
        <v>1185732</v>
      </c>
      <c r="D1219" s="29">
        <v>44518</v>
      </c>
      <c r="E1219" s="28" t="s">
        <v>22</v>
      </c>
      <c r="F1219" s="28" t="s">
        <v>66</v>
      </c>
      <c r="G1219" s="28" t="s">
        <v>67</v>
      </c>
      <c r="H1219" s="28" t="s">
        <v>25</v>
      </c>
      <c r="I1219" s="30">
        <v>0.55000000000000004</v>
      </c>
      <c r="J1219" s="31">
        <v>2000</v>
      </c>
      <c r="K1219" s="32">
        <f t="shared" si="8"/>
        <v>1100</v>
      </c>
      <c r="L1219" s="32">
        <f t="shared" si="9"/>
        <v>385</v>
      </c>
      <c r="M1219" s="33">
        <v>0.35</v>
      </c>
      <c r="O1219" s="38"/>
      <c r="P1219" s="39"/>
      <c r="Q1219" s="34"/>
      <c r="R1219" s="35"/>
    </row>
    <row r="1220" spans="1:18" ht="15.75" customHeight="1" x14ac:dyDescent="0.3">
      <c r="A1220" s="23"/>
      <c r="B1220" s="28" t="s">
        <v>21</v>
      </c>
      <c r="C1220" s="28">
        <v>1185732</v>
      </c>
      <c r="D1220" s="29">
        <v>44518</v>
      </c>
      <c r="E1220" s="28" t="s">
        <v>22</v>
      </c>
      <c r="F1220" s="28" t="s">
        <v>66</v>
      </c>
      <c r="G1220" s="28" t="s">
        <v>67</v>
      </c>
      <c r="H1220" s="28" t="s">
        <v>26</v>
      </c>
      <c r="I1220" s="30">
        <v>0.55000000000000004</v>
      </c>
      <c r="J1220" s="31">
        <v>1950</v>
      </c>
      <c r="K1220" s="32">
        <f t="shared" si="8"/>
        <v>1072.5</v>
      </c>
      <c r="L1220" s="32">
        <f t="shared" si="9"/>
        <v>428.99999999999994</v>
      </c>
      <c r="M1220" s="33">
        <v>0.39999999999999997</v>
      </c>
      <c r="O1220" s="38"/>
      <c r="P1220" s="39"/>
      <c r="Q1220" s="34"/>
      <c r="R1220" s="35"/>
    </row>
    <row r="1221" spans="1:18" ht="15.75" customHeight="1" x14ac:dyDescent="0.3">
      <c r="A1221" s="23"/>
      <c r="B1221" s="28" t="s">
        <v>21</v>
      </c>
      <c r="C1221" s="28">
        <v>1185732</v>
      </c>
      <c r="D1221" s="29">
        <v>44518</v>
      </c>
      <c r="E1221" s="28" t="s">
        <v>22</v>
      </c>
      <c r="F1221" s="28" t="s">
        <v>66</v>
      </c>
      <c r="G1221" s="28" t="s">
        <v>67</v>
      </c>
      <c r="H1221" s="28" t="s">
        <v>27</v>
      </c>
      <c r="I1221" s="30">
        <v>0.55000000000000004</v>
      </c>
      <c r="J1221" s="31">
        <v>1750</v>
      </c>
      <c r="K1221" s="32">
        <f t="shared" si="8"/>
        <v>962.50000000000011</v>
      </c>
      <c r="L1221" s="32">
        <f t="shared" si="9"/>
        <v>288.75</v>
      </c>
      <c r="M1221" s="33">
        <v>0.3</v>
      </c>
      <c r="O1221" s="38"/>
      <c r="P1221" s="39"/>
      <c r="Q1221" s="34"/>
      <c r="R1221" s="35"/>
    </row>
    <row r="1222" spans="1:18" ht="15.75" customHeight="1" x14ac:dyDescent="0.3">
      <c r="A1222" s="23"/>
      <c r="B1222" s="28" t="s">
        <v>21</v>
      </c>
      <c r="C1222" s="28">
        <v>1185732</v>
      </c>
      <c r="D1222" s="29">
        <v>44518</v>
      </c>
      <c r="E1222" s="28" t="s">
        <v>22</v>
      </c>
      <c r="F1222" s="28" t="s">
        <v>66</v>
      </c>
      <c r="G1222" s="28" t="s">
        <v>67</v>
      </c>
      <c r="H1222" s="28" t="s">
        <v>28</v>
      </c>
      <c r="I1222" s="30">
        <v>0.65</v>
      </c>
      <c r="J1222" s="31">
        <v>1500</v>
      </c>
      <c r="K1222" s="32">
        <f t="shared" si="8"/>
        <v>975</v>
      </c>
      <c r="L1222" s="32">
        <f t="shared" si="9"/>
        <v>243.75</v>
      </c>
      <c r="M1222" s="33">
        <v>0.25</v>
      </c>
      <c r="O1222" s="38"/>
      <c r="P1222" s="39"/>
      <c r="Q1222" s="34"/>
      <c r="R1222" s="35"/>
    </row>
    <row r="1223" spans="1:18" ht="15.75" customHeight="1" x14ac:dyDescent="0.3">
      <c r="A1223" s="23"/>
      <c r="B1223" s="28" t="s">
        <v>21</v>
      </c>
      <c r="C1223" s="28">
        <v>1185732</v>
      </c>
      <c r="D1223" s="29">
        <v>44518</v>
      </c>
      <c r="E1223" s="28" t="s">
        <v>22</v>
      </c>
      <c r="F1223" s="28" t="s">
        <v>66</v>
      </c>
      <c r="G1223" s="28" t="s">
        <v>67</v>
      </c>
      <c r="H1223" s="28" t="s">
        <v>29</v>
      </c>
      <c r="I1223" s="30">
        <v>0.7</v>
      </c>
      <c r="J1223" s="31">
        <v>2500</v>
      </c>
      <c r="K1223" s="32">
        <f t="shared" si="8"/>
        <v>1750</v>
      </c>
      <c r="L1223" s="32">
        <f t="shared" si="9"/>
        <v>700</v>
      </c>
      <c r="M1223" s="33">
        <v>0.4</v>
      </c>
      <c r="O1223" s="38"/>
      <c r="P1223" s="39"/>
      <c r="Q1223" s="34"/>
      <c r="R1223" s="35"/>
    </row>
    <row r="1224" spans="1:18" ht="15.75" customHeight="1" x14ac:dyDescent="0.3">
      <c r="A1224" s="23"/>
      <c r="B1224" s="28" t="s">
        <v>21</v>
      </c>
      <c r="C1224" s="28">
        <v>1185732</v>
      </c>
      <c r="D1224" s="29">
        <v>44547</v>
      </c>
      <c r="E1224" s="28" t="s">
        <v>22</v>
      </c>
      <c r="F1224" s="28" t="s">
        <v>66</v>
      </c>
      <c r="G1224" s="28" t="s">
        <v>67</v>
      </c>
      <c r="H1224" s="28" t="s">
        <v>24</v>
      </c>
      <c r="I1224" s="30">
        <v>0.65</v>
      </c>
      <c r="J1224" s="31">
        <v>4750</v>
      </c>
      <c r="K1224" s="32">
        <f t="shared" si="8"/>
        <v>3087.5</v>
      </c>
      <c r="L1224" s="32">
        <f t="shared" si="9"/>
        <v>1080.625</v>
      </c>
      <c r="M1224" s="33">
        <v>0.35</v>
      </c>
      <c r="O1224" s="38"/>
      <c r="P1224" s="39"/>
      <c r="Q1224" s="34"/>
      <c r="R1224" s="35"/>
    </row>
    <row r="1225" spans="1:18" ht="15.75" customHeight="1" x14ac:dyDescent="0.3">
      <c r="A1225" s="23"/>
      <c r="B1225" s="28" t="s">
        <v>21</v>
      </c>
      <c r="C1225" s="28">
        <v>1185732</v>
      </c>
      <c r="D1225" s="29">
        <v>44547</v>
      </c>
      <c r="E1225" s="28" t="s">
        <v>22</v>
      </c>
      <c r="F1225" s="28" t="s">
        <v>66</v>
      </c>
      <c r="G1225" s="28" t="s">
        <v>67</v>
      </c>
      <c r="H1225" s="28" t="s">
        <v>25</v>
      </c>
      <c r="I1225" s="30">
        <v>0.55000000000000004</v>
      </c>
      <c r="J1225" s="31">
        <v>2750</v>
      </c>
      <c r="K1225" s="32">
        <f t="shared" si="8"/>
        <v>1512.5000000000002</v>
      </c>
      <c r="L1225" s="32">
        <f t="shared" si="9"/>
        <v>529.375</v>
      </c>
      <c r="M1225" s="33">
        <v>0.35</v>
      </c>
      <c r="O1225" s="38"/>
      <c r="P1225" s="39"/>
      <c r="Q1225" s="34"/>
      <c r="R1225" s="35"/>
    </row>
    <row r="1226" spans="1:18" ht="15.75" customHeight="1" x14ac:dyDescent="0.3">
      <c r="A1226" s="23"/>
      <c r="B1226" s="28" t="s">
        <v>21</v>
      </c>
      <c r="C1226" s="28">
        <v>1185732</v>
      </c>
      <c r="D1226" s="29">
        <v>44547</v>
      </c>
      <c r="E1226" s="28" t="s">
        <v>22</v>
      </c>
      <c r="F1226" s="28" t="s">
        <v>66</v>
      </c>
      <c r="G1226" s="28" t="s">
        <v>67</v>
      </c>
      <c r="H1226" s="28" t="s">
        <v>26</v>
      </c>
      <c r="I1226" s="30">
        <v>0.55000000000000004</v>
      </c>
      <c r="J1226" s="31">
        <v>2500</v>
      </c>
      <c r="K1226" s="32">
        <f t="shared" si="8"/>
        <v>1375</v>
      </c>
      <c r="L1226" s="32">
        <f t="shared" si="9"/>
        <v>550</v>
      </c>
      <c r="M1226" s="33">
        <v>0.39999999999999997</v>
      </c>
      <c r="O1226" s="38"/>
      <c r="P1226" s="39"/>
      <c r="Q1226" s="34"/>
      <c r="R1226" s="35"/>
    </row>
    <row r="1227" spans="1:18" ht="15.75" customHeight="1" x14ac:dyDescent="0.3">
      <c r="A1227" s="23"/>
      <c r="B1227" s="28" t="s">
        <v>21</v>
      </c>
      <c r="C1227" s="28">
        <v>1185732</v>
      </c>
      <c r="D1227" s="29">
        <v>44547</v>
      </c>
      <c r="E1227" s="28" t="s">
        <v>22</v>
      </c>
      <c r="F1227" s="28" t="s">
        <v>66</v>
      </c>
      <c r="G1227" s="28" t="s">
        <v>67</v>
      </c>
      <c r="H1227" s="28" t="s">
        <v>27</v>
      </c>
      <c r="I1227" s="30">
        <v>0.55000000000000004</v>
      </c>
      <c r="J1227" s="31">
        <v>2000</v>
      </c>
      <c r="K1227" s="32">
        <f t="shared" si="8"/>
        <v>1100</v>
      </c>
      <c r="L1227" s="32">
        <f t="shared" si="9"/>
        <v>330</v>
      </c>
      <c r="M1227" s="33">
        <v>0.3</v>
      </c>
      <c r="O1227" s="38"/>
      <c r="P1227" s="39"/>
      <c r="Q1227" s="34"/>
      <c r="R1227" s="35"/>
    </row>
    <row r="1228" spans="1:18" ht="15.75" customHeight="1" x14ac:dyDescent="0.3">
      <c r="A1228" s="23"/>
      <c r="B1228" s="28" t="s">
        <v>21</v>
      </c>
      <c r="C1228" s="28">
        <v>1185732</v>
      </c>
      <c r="D1228" s="29">
        <v>44547</v>
      </c>
      <c r="E1228" s="28" t="s">
        <v>22</v>
      </c>
      <c r="F1228" s="28" t="s">
        <v>66</v>
      </c>
      <c r="G1228" s="28" t="s">
        <v>67</v>
      </c>
      <c r="H1228" s="28" t="s">
        <v>28</v>
      </c>
      <c r="I1228" s="30">
        <v>0.65</v>
      </c>
      <c r="J1228" s="31">
        <v>2000</v>
      </c>
      <c r="K1228" s="32">
        <f t="shared" si="8"/>
        <v>1300</v>
      </c>
      <c r="L1228" s="32">
        <f t="shared" si="9"/>
        <v>325</v>
      </c>
      <c r="M1228" s="33">
        <v>0.25</v>
      </c>
      <c r="O1228" s="38"/>
      <c r="P1228" s="39"/>
      <c r="Q1228" s="34"/>
      <c r="R1228" s="35"/>
    </row>
    <row r="1229" spans="1:18" ht="15.75" customHeight="1" x14ac:dyDescent="0.3">
      <c r="A1229" s="23"/>
      <c r="B1229" s="28" t="s">
        <v>21</v>
      </c>
      <c r="C1229" s="28">
        <v>1185732</v>
      </c>
      <c r="D1229" s="29">
        <v>44547</v>
      </c>
      <c r="E1229" s="28" t="s">
        <v>22</v>
      </c>
      <c r="F1229" s="28" t="s">
        <v>66</v>
      </c>
      <c r="G1229" s="28" t="s">
        <v>67</v>
      </c>
      <c r="H1229" s="28" t="s">
        <v>29</v>
      </c>
      <c r="I1229" s="30">
        <v>0.7</v>
      </c>
      <c r="J1229" s="31">
        <v>3000</v>
      </c>
      <c r="K1229" s="32">
        <f t="shared" si="8"/>
        <v>2100</v>
      </c>
      <c r="L1229" s="32">
        <f t="shared" si="9"/>
        <v>840</v>
      </c>
      <c r="M1229" s="33">
        <v>0.4</v>
      </c>
      <c r="O1229" s="38"/>
      <c r="P1229" s="39"/>
      <c r="Q1229" s="34"/>
      <c r="R1229" s="35"/>
    </row>
    <row r="1230" spans="1:18" ht="15.75" customHeight="1" x14ac:dyDescent="0.3">
      <c r="A1230" s="23" t="s">
        <v>46</v>
      </c>
      <c r="B1230" s="28" t="s">
        <v>34</v>
      </c>
      <c r="C1230" s="28">
        <v>1128299</v>
      </c>
      <c r="D1230" s="29">
        <v>44206</v>
      </c>
      <c r="E1230" s="28" t="s">
        <v>35</v>
      </c>
      <c r="F1230" s="28" t="s">
        <v>68</v>
      </c>
      <c r="G1230" s="28" t="s">
        <v>69</v>
      </c>
      <c r="H1230" s="28" t="s">
        <v>24</v>
      </c>
      <c r="I1230" s="30">
        <v>0.35000000000000003</v>
      </c>
      <c r="J1230" s="31">
        <v>3750</v>
      </c>
      <c r="K1230" s="32">
        <f t="shared" si="8"/>
        <v>1312.5000000000002</v>
      </c>
      <c r="L1230" s="32">
        <f t="shared" si="9"/>
        <v>328.12500000000006</v>
      </c>
      <c r="M1230" s="33">
        <v>0.25</v>
      </c>
      <c r="O1230" s="38"/>
      <c r="P1230" s="39"/>
      <c r="Q1230" s="34"/>
      <c r="R1230" s="35"/>
    </row>
    <row r="1231" spans="1:18" ht="15.75" customHeight="1" x14ac:dyDescent="0.3">
      <c r="A1231" s="23"/>
      <c r="B1231" s="28" t="s">
        <v>34</v>
      </c>
      <c r="C1231" s="28">
        <v>1128299</v>
      </c>
      <c r="D1231" s="29">
        <v>44206</v>
      </c>
      <c r="E1231" s="28" t="s">
        <v>35</v>
      </c>
      <c r="F1231" s="28" t="s">
        <v>68</v>
      </c>
      <c r="G1231" s="28" t="s">
        <v>69</v>
      </c>
      <c r="H1231" s="28" t="s">
        <v>25</v>
      </c>
      <c r="I1231" s="30">
        <v>0.45</v>
      </c>
      <c r="J1231" s="31">
        <v>3750</v>
      </c>
      <c r="K1231" s="32">
        <f t="shared" si="8"/>
        <v>1687.5</v>
      </c>
      <c r="L1231" s="32">
        <f t="shared" si="9"/>
        <v>337.5</v>
      </c>
      <c r="M1231" s="33">
        <v>0.2</v>
      </c>
      <c r="O1231" s="38"/>
      <c r="P1231" s="39"/>
      <c r="Q1231" s="34"/>
      <c r="R1231" s="35"/>
    </row>
    <row r="1232" spans="1:18" ht="15.75" customHeight="1" x14ac:dyDescent="0.3">
      <c r="A1232" s="23"/>
      <c r="B1232" s="28" t="s">
        <v>34</v>
      </c>
      <c r="C1232" s="28">
        <v>1128299</v>
      </c>
      <c r="D1232" s="29">
        <v>44206</v>
      </c>
      <c r="E1232" s="28" t="s">
        <v>35</v>
      </c>
      <c r="F1232" s="28" t="s">
        <v>68</v>
      </c>
      <c r="G1232" s="28" t="s">
        <v>69</v>
      </c>
      <c r="H1232" s="28" t="s">
        <v>26</v>
      </c>
      <c r="I1232" s="30">
        <v>0.45</v>
      </c>
      <c r="J1232" s="31">
        <v>3750</v>
      </c>
      <c r="K1232" s="32">
        <f t="shared" si="8"/>
        <v>1687.5</v>
      </c>
      <c r="L1232" s="32">
        <f t="shared" si="9"/>
        <v>421.875</v>
      </c>
      <c r="M1232" s="33">
        <v>0.25</v>
      </c>
      <c r="O1232" s="38"/>
      <c r="P1232" s="39"/>
      <c r="Q1232" s="34"/>
      <c r="R1232" s="35"/>
    </row>
    <row r="1233" spans="1:18" ht="15.75" customHeight="1" x14ac:dyDescent="0.3">
      <c r="A1233" s="23"/>
      <c r="B1233" s="28" t="s">
        <v>34</v>
      </c>
      <c r="C1233" s="28">
        <v>1128299</v>
      </c>
      <c r="D1233" s="29">
        <v>44206</v>
      </c>
      <c r="E1233" s="28" t="s">
        <v>35</v>
      </c>
      <c r="F1233" s="28" t="s">
        <v>68</v>
      </c>
      <c r="G1233" s="28" t="s">
        <v>69</v>
      </c>
      <c r="H1233" s="28" t="s">
        <v>27</v>
      </c>
      <c r="I1233" s="30">
        <v>0.45</v>
      </c>
      <c r="J1233" s="31">
        <v>2250</v>
      </c>
      <c r="K1233" s="32">
        <f t="shared" si="8"/>
        <v>1012.5</v>
      </c>
      <c r="L1233" s="32">
        <f t="shared" si="9"/>
        <v>253.125</v>
      </c>
      <c r="M1233" s="33">
        <v>0.25</v>
      </c>
      <c r="O1233" s="38"/>
      <c r="P1233" s="39"/>
      <c r="Q1233" s="34"/>
      <c r="R1233" s="35"/>
    </row>
    <row r="1234" spans="1:18" ht="15.75" customHeight="1" x14ac:dyDescent="0.3">
      <c r="A1234" s="23"/>
      <c r="B1234" s="28" t="s">
        <v>34</v>
      </c>
      <c r="C1234" s="28">
        <v>1128299</v>
      </c>
      <c r="D1234" s="29">
        <v>44206</v>
      </c>
      <c r="E1234" s="28" t="s">
        <v>35</v>
      </c>
      <c r="F1234" s="28" t="s">
        <v>68</v>
      </c>
      <c r="G1234" s="28" t="s">
        <v>69</v>
      </c>
      <c r="H1234" s="28" t="s">
        <v>28</v>
      </c>
      <c r="I1234" s="30">
        <v>0.5</v>
      </c>
      <c r="J1234" s="31">
        <v>1750</v>
      </c>
      <c r="K1234" s="32">
        <f t="shared" si="8"/>
        <v>875</v>
      </c>
      <c r="L1234" s="32">
        <f t="shared" si="9"/>
        <v>131.25</v>
      </c>
      <c r="M1234" s="33">
        <v>0.15</v>
      </c>
      <c r="O1234" s="38"/>
      <c r="P1234" s="39"/>
      <c r="Q1234" s="34"/>
      <c r="R1234" s="35"/>
    </row>
    <row r="1235" spans="1:18" ht="15.75" customHeight="1" x14ac:dyDescent="0.3">
      <c r="A1235" s="23"/>
      <c r="B1235" s="28" t="s">
        <v>34</v>
      </c>
      <c r="C1235" s="28">
        <v>1128299</v>
      </c>
      <c r="D1235" s="29">
        <v>44206</v>
      </c>
      <c r="E1235" s="28" t="s">
        <v>35</v>
      </c>
      <c r="F1235" s="28" t="s">
        <v>68</v>
      </c>
      <c r="G1235" s="28" t="s">
        <v>69</v>
      </c>
      <c r="H1235" s="28" t="s">
        <v>29</v>
      </c>
      <c r="I1235" s="30">
        <v>0.45</v>
      </c>
      <c r="J1235" s="31">
        <v>4250</v>
      </c>
      <c r="K1235" s="32">
        <f t="shared" si="8"/>
        <v>1912.5</v>
      </c>
      <c r="L1235" s="32">
        <f t="shared" si="9"/>
        <v>765</v>
      </c>
      <c r="M1235" s="33">
        <v>0.4</v>
      </c>
      <c r="O1235" s="38"/>
      <c r="P1235" s="39"/>
      <c r="Q1235" s="34"/>
      <c r="R1235" s="35"/>
    </row>
    <row r="1236" spans="1:18" ht="15.75" customHeight="1" x14ac:dyDescent="0.3">
      <c r="A1236" s="23"/>
      <c r="B1236" s="28" t="s">
        <v>34</v>
      </c>
      <c r="C1236" s="28">
        <v>1128299</v>
      </c>
      <c r="D1236" s="29">
        <v>44237</v>
      </c>
      <c r="E1236" s="28" t="s">
        <v>35</v>
      </c>
      <c r="F1236" s="28" t="s">
        <v>68</v>
      </c>
      <c r="G1236" s="28" t="s">
        <v>69</v>
      </c>
      <c r="H1236" s="28" t="s">
        <v>24</v>
      </c>
      <c r="I1236" s="30">
        <v>0.35000000000000003</v>
      </c>
      <c r="J1236" s="31">
        <v>4750</v>
      </c>
      <c r="K1236" s="32">
        <f t="shared" si="8"/>
        <v>1662.5000000000002</v>
      </c>
      <c r="L1236" s="32">
        <f t="shared" si="9"/>
        <v>415.62500000000006</v>
      </c>
      <c r="M1236" s="33">
        <v>0.25</v>
      </c>
      <c r="O1236" s="38"/>
      <c r="P1236" s="39"/>
      <c r="Q1236" s="34"/>
      <c r="R1236" s="35"/>
    </row>
    <row r="1237" spans="1:18" ht="15.75" customHeight="1" x14ac:dyDescent="0.3">
      <c r="A1237" s="23"/>
      <c r="B1237" s="28" t="s">
        <v>34</v>
      </c>
      <c r="C1237" s="28">
        <v>1128299</v>
      </c>
      <c r="D1237" s="29">
        <v>44237</v>
      </c>
      <c r="E1237" s="28" t="s">
        <v>35</v>
      </c>
      <c r="F1237" s="28" t="s">
        <v>68</v>
      </c>
      <c r="G1237" s="28" t="s">
        <v>69</v>
      </c>
      <c r="H1237" s="28" t="s">
        <v>25</v>
      </c>
      <c r="I1237" s="30">
        <v>0.45</v>
      </c>
      <c r="J1237" s="31">
        <v>3750</v>
      </c>
      <c r="K1237" s="32">
        <f t="shared" si="8"/>
        <v>1687.5</v>
      </c>
      <c r="L1237" s="32">
        <f t="shared" si="9"/>
        <v>337.5</v>
      </c>
      <c r="M1237" s="33">
        <v>0.2</v>
      </c>
      <c r="O1237" s="38"/>
      <c r="P1237" s="39"/>
      <c r="Q1237" s="34"/>
      <c r="R1237" s="35"/>
    </row>
    <row r="1238" spans="1:18" ht="15.75" customHeight="1" x14ac:dyDescent="0.3">
      <c r="A1238" s="23"/>
      <c r="B1238" s="28" t="s">
        <v>34</v>
      </c>
      <c r="C1238" s="28">
        <v>1128299</v>
      </c>
      <c r="D1238" s="29">
        <v>44237</v>
      </c>
      <c r="E1238" s="28" t="s">
        <v>35</v>
      </c>
      <c r="F1238" s="28" t="s">
        <v>68</v>
      </c>
      <c r="G1238" s="28" t="s">
        <v>69</v>
      </c>
      <c r="H1238" s="28" t="s">
        <v>26</v>
      </c>
      <c r="I1238" s="30">
        <v>0.45</v>
      </c>
      <c r="J1238" s="31">
        <v>3750</v>
      </c>
      <c r="K1238" s="32">
        <f t="shared" si="8"/>
        <v>1687.5</v>
      </c>
      <c r="L1238" s="32">
        <f t="shared" si="9"/>
        <v>421.875</v>
      </c>
      <c r="M1238" s="33">
        <v>0.25</v>
      </c>
      <c r="O1238" s="38"/>
      <c r="P1238" s="39"/>
      <c r="Q1238" s="34"/>
      <c r="R1238" s="35"/>
    </row>
    <row r="1239" spans="1:18" ht="15.75" customHeight="1" x14ac:dyDescent="0.3">
      <c r="A1239" s="23"/>
      <c r="B1239" s="28" t="s">
        <v>34</v>
      </c>
      <c r="C1239" s="28">
        <v>1128299</v>
      </c>
      <c r="D1239" s="29">
        <v>44237</v>
      </c>
      <c r="E1239" s="28" t="s">
        <v>35</v>
      </c>
      <c r="F1239" s="28" t="s">
        <v>68</v>
      </c>
      <c r="G1239" s="28" t="s">
        <v>69</v>
      </c>
      <c r="H1239" s="28" t="s">
        <v>27</v>
      </c>
      <c r="I1239" s="30">
        <v>0.45</v>
      </c>
      <c r="J1239" s="31">
        <v>2250</v>
      </c>
      <c r="K1239" s="32">
        <f t="shared" si="8"/>
        <v>1012.5</v>
      </c>
      <c r="L1239" s="32">
        <f t="shared" si="9"/>
        <v>253.125</v>
      </c>
      <c r="M1239" s="33">
        <v>0.25</v>
      </c>
      <c r="O1239" s="38"/>
      <c r="P1239" s="39"/>
      <c r="Q1239" s="34"/>
      <c r="R1239" s="35"/>
    </row>
    <row r="1240" spans="1:18" ht="15.75" customHeight="1" x14ac:dyDescent="0.3">
      <c r="A1240" s="23"/>
      <c r="B1240" s="28" t="s">
        <v>34</v>
      </c>
      <c r="C1240" s="28">
        <v>1128299</v>
      </c>
      <c r="D1240" s="29">
        <v>44237</v>
      </c>
      <c r="E1240" s="28" t="s">
        <v>35</v>
      </c>
      <c r="F1240" s="28" t="s">
        <v>68</v>
      </c>
      <c r="G1240" s="28" t="s">
        <v>69</v>
      </c>
      <c r="H1240" s="28" t="s">
        <v>28</v>
      </c>
      <c r="I1240" s="30">
        <v>0.5</v>
      </c>
      <c r="J1240" s="31">
        <v>1500</v>
      </c>
      <c r="K1240" s="32">
        <f t="shared" si="8"/>
        <v>750</v>
      </c>
      <c r="L1240" s="32">
        <f t="shared" si="9"/>
        <v>112.5</v>
      </c>
      <c r="M1240" s="33">
        <v>0.15</v>
      </c>
      <c r="O1240" s="38"/>
      <c r="P1240" s="39"/>
      <c r="Q1240" s="34"/>
      <c r="R1240" s="35"/>
    </row>
    <row r="1241" spans="1:18" ht="15.75" customHeight="1" x14ac:dyDescent="0.3">
      <c r="A1241" s="23"/>
      <c r="B1241" s="28" t="s">
        <v>34</v>
      </c>
      <c r="C1241" s="28">
        <v>1128299</v>
      </c>
      <c r="D1241" s="29">
        <v>44237</v>
      </c>
      <c r="E1241" s="28" t="s">
        <v>35</v>
      </c>
      <c r="F1241" s="28" t="s">
        <v>68</v>
      </c>
      <c r="G1241" s="28" t="s">
        <v>69</v>
      </c>
      <c r="H1241" s="28" t="s">
        <v>29</v>
      </c>
      <c r="I1241" s="30">
        <v>0.45</v>
      </c>
      <c r="J1241" s="31">
        <v>3500</v>
      </c>
      <c r="K1241" s="32">
        <f t="shared" si="8"/>
        <v>1575</v>
      </c>
      <c r="L1241" s="32">
        <f t="shared" si="9"/>
        <v>630</v>
      </c>
      <c r="M1241" s="33">
        <v>0.4</v>
      </c>
      <c r="O1241" s="38"/>
      <c r="P1241" s="39"/>
      <c r="Q1241" s="34"/>
      <c r="R1241" s="35"/>
    </row>
    <row r="1242" spans="1:18" ht="15.75" customHeight="1" x14ac:dyDescent="0.3">
      <c r="A1242" s="23"/>
      <c r="B1242" s="28" t="s">
        <v>34</v>
      </c>
      <c r="C1242" s="28">
        <v>1128299</v>
      </c>
      <c r="D1242" s="29">
        <v>44264</v>
      </c>
      <c r="E1242" s="28" t="s">
        <v>35</v>
      </c>
      <c r="F1242" s="28" t="s">
        <v>68</v>
      </c>
      <c r="G1242" s="28" t="s">
        <v>69</v>
      </c>
      <c r="H1242" s="28" t="s">
        <v>24</v>
      </c>
      <c r="I1242" s="30">
        <v>0.45</v>
      </c>
      <c r="J1242" s="31">
        <v>5000</v>
      </c>
      <c r="K1242" s="32">
        <f t="shared" si="8"/>
        <v>2250</v>
      </c>
      <c r="L1242" s="32">
        <f t="shared" si="9"/>
        <v>562.5</v>
      </c>
      <c r="M1242" s="33">
        <v>0.25</v>
      </c>
      <c r="O1242" s="38"/>
      <c r="P1242" s="39"/>
      <c r="Q1242" s="34"/>
      <c r="R1242" s="35"/>
    </row>
    <row r="1243" spans="1:18" ht="15.75" customHeight="1" x14ac:dyDescent="0.3">
      <c r="A1243" s="23"/>
      <c r="B1243" s="28" t="s">
        <v>34</v>
      </c>
      <c r="C1243" s="28">
        <v>1128299</v>
      </c>
      <c r="D1243" s="29">
        <v>44264</v>
      </c>
      <c r="E1243" s="28" t="s">
        <v>35</v>
      </c>
      <c r="F1243" s="28" t="s">
        <v>68</v>
      </c>
      <c r="G1243" s="28" t="s">
        <v>69</v>
      </c>
      <c r="H1243" s="28" t="s">
        <v>25</v>
      </c>
      <c r="I1243" s="30">
        <v>0.54999999999999993</v>
      </c>
      <c r="J1243" s="31">
        <v>3500</v>
      </c>
      <c r="K1243" s="32">
        <f t="shared" si="8"/>
        <v>1924.9999999999998</v>
      </c>
      <c r="L1243" s="32">
        <f t="shared" si="9"/>
        <v>385</v>
      </c>
      <c r="M1243" s="33">
        <v>0.2</v>
      </c>
      <c r="O1243" s="38"/>
      <c r="P1243" s="39"/>
      <c r="Q1243" s="34"/>
      <c r="R1243" s="35"/>
    </row>
    <row r="1244" spans="1:18" ht="15.75" customHeight="1" x14ac:dyDescent="0.3">
      <c r="A1244" s="23"/>
      <c r="B1244" s="28" t="s">
        <v>34</v>
      </c>
      <c r="C1244" s="28">
        <v>1128299</v>
      </c>
      <c r="D1244" s="29">
        <v>44264</v>
      </c>
      <c r="E1244" s="28" t="s">
        <v>35</v>
      </c>
      <c r="F1244" s="28" t="s">
        <v>68</v>
      </c>
      <c r="G1244" s="28" t="s">
        <v>69</v>
      </c>
      <c r="H1244" s="28" t="s">
        <v>26</v>
      </c>
      <c r="I1244" s="30">
        <v>0.59999999999999987</v>
      </c>
      <c r="J1244" s="31">
        <v>3750</v>
      </c>
      <c r="K1244" s="32">
        <f t="shared" si="8"/>
        <v>2249.9999999999995</v>
      </c>
      <c r="L1244" s="32">
        <f t="shared" si="9"/>
        <v>562.49999999999989</v>
      </c>
      <c r="M1244" s="33">
        <v>0.25</v>
      </c>
      <c r="O1244" s="38"/>
      <c r="P1244" s="39"/>
      <c r="Q1244" s="34"/>
      <c r="R1244" s="35"/>
    </row>
    <row r="1245" spans="1:18" ht="15.75" customHeight="1" x14ac:dyDescent="0.3">
      <c r="A1245" s="23"/>
      <c r="B1245" s="28" t="s">
        <v>34</v>
      </c>
      <c r="C1245" s="28">
        <v>1128299</v>
      </c>
      <c r="D1245" s="29">
        <v>44264</v>
      </c>
      <c r="E1245" s="28" t="s">
        <v>35</v>
      </c>
      <c r="F1245" s="28" t="s">
        <v>68</v>
      </c>
      <c r="G1245" s="28" t="s">
        <v>69</v>
      </c>
      <c r="H1245" s="28" t="s">
        <v>27</v>
      </c>
      <c r="I1245" s="30">
        <v>0.54999999999999993</v>
      </c>
      <c r="J1245" s="31">
        <v>2750</v>
      </c>
      <c r="K1245" s="32">
        <f t="shared" si="8"/>
        <v>1512.4999999999998</v>
      </c>
      <c r="L1245" s="32">
        <f t="shared" si="9"/>
        <v>378.12499999999994</v>
      </c>
      <c r="M1245" s="33">
        <v>0.25</v>
      </c>
      <c r="O1245" s="38"/>
      <c r="P1245" s="39"/>
      <c r="Q1245" s="34"/>
      <c r="R1245" s="35"/>
    </row>
    <row r="1246" spans="1:18" ht="15.75" customHeight="1" x14ac:dyDescent="0.3">
      <c r="A1246" s="23"/>
      <c r="B1246" s="28" t="s">
        <v>34</v>
      </c>
      <c r="C1246" s="28">
        <v>1128299</v>
      </c>
      <c r="D1246" s="29">
        <v>44264</v>
      </c>
      <c r="E1246" s="28" t="s">
        <v>35</v>
      </c>
      <c r="F1246" s="28" t="s">
        <v>68</v>
      </c>
      <c r="G1246" s="28" t="s">
        <v>69</v>
      </c>
      <c r="H1246" s="28" t="s">
        <v>28</v>
      </c>
      <c r="I1246" s="30">
        <v>0.6</v>
      </c>
      <c r="J1246" s="31">
        <v>1250</v>
      </c>
      <c r="K1246" s="32">
        <f t="shared" si="8"/>
        <v>750</v>
      </c>
      <c r="L1246" s="32">
        <f t="shared" si="9"/>
        <v>112.5</v>
      </c>
      <c r="M1246" s="33">
        <v>0.15</v>
      </c>
      <c r="O1246" s="38"/>
      <c r="P1246" s="39"/>
      <c r="Q1246" s="34"/>
      <c r="R1246" s="35"/>
    </row>
    <row r="1247" spans="1:18" ht="15.75" customHeight="1" x14ac:dyDescent="0.3">
      <c r="A1247" s="23"/>
      <c r="B1247" s="28" t="s">
        <v>34</v>
      </c>
      <c r="C1247" s="28">
        <v>1128299</v>
      </c>
      <c r="D1247" s="29">
        <v>44264</v>
      </c>
      <c r="E1247" s="28" t="s">
        <v>35</v>
      </c>
      <c r="F1247" s="28" t="s">
        <v>68</v>
      </c>
      <c r="G1247" s="28" t="s">
        <v>69</v>
      </c>
      <c r="H1247" s="28" t="s">
        <v>29</v>
      </c>
      <c r="I1247" s="30">
        <v>0.54999999999999993</v>
      </c>
      <c r="J1247" s="31">
        <v>3250</v>
      </c>
      <c r="K1247" s="32">
        <f t="shared" si="8"/>
        <v>1787.4999999999998</v>
      </c>
      <c r="L1247" s="32">
        <f t="shared" si="9"/>
        <v>715</v>
      </c>
      <c r="M1247" s="33">
        <v>0.4</v>
      </c>
      <c r="O1247" s="38"/>
      <c r="P1247" s="39"/>
      <c r="Q1247" s="34"/>
      <c r="R1247" s="35"/>
    </row>
    <row r="1248" spans="1:18" ht="15.75" customHeight="1" x14ac:dyDescent="0.3">
      <c r="A1248" s="23"/>
      <c r="B1248" s="28" t="s">
        <v>34</v>
      </c>
      <c r="C1248" s="28">
        <v>1128299</v>
      </c>
      <c r="D1248" s="29">
        <v>44296</v>
      </c>
      <c r="E1248" s="28" t="s">
        <v>35</v>
      </c>
      <c r="F1248" s="28" t="s">
        <v>68</v>
      </c>
      <c r="G1248" s="28" t="s">
        <v>69</v>
      </c>
      <c r="H1248" s="28" t="s">
        <v>24</v>
      </c>
      <c r="I1248" s="30">
        <v>0.6</v>
      </c>
      <c r="J1248" s="31">
        <v>5000</v>
      </c>
      <c r="K1248" s="32">
        <f t="shared" si="8"/>
        <v>3000</v>
      </c>
      <c r="L1248" s="32">
        <f t="shared" si="9"/>
        <v>750</v>
      </c>
      <c r="M1248" s="33">
        <v>0.25</v>
      </c>
      <c r="O1248" s="38"/>
      <c r="P1248" s="39"/>
      <c r="Q1248" s="34"/>
      <c r="R1248" s="35"/>
    </row>
    <row r="1249" spans="1:18" ht="15.75" customHeight="1" x14ac:dyDescent="0.3">
      <c r="A1249" s="23"/>
      <c r="B1249" s="28" t="s">
        <v>34</v>
      </c>
      <c r="C1249" s="28">
        <v>1128299</v>
      </c>
      <c r="D1249" s="29">
        <v>44296</v>
      </c>
      <c r="E1249" s="28" t="s">
        <v>35</v>
      </c>
      <c r="F1249" s="28" t="s">
        <v>68</v>
      </c>
      <c r="G1249" s="28" t="s">
        <v>69</v>
      </c>
      <c r="H1249" s="28" t="s">
        <v>25</v>
      </c>
      <c r="I1249" s="30">
        <v>0.65</v>
      </c>
      <c r="J1249" s="31">
        <v>3000</v>
      </c>
      <c r="K1249" s="32">
        <f t="shared" si="8"/>
        <v>1950</v>
      </c>
      <c r="L1249" s="32">
        <f t="shared" si="9"/>
        <v>390</v>
      </c>
      <c r="M1249" s="33">
        <v>0.2</v>
      </c>
      <c r="O1249" s="38"/>
      <c r="P1249" s="39"/>
      <c r="Q1249" s="34"/>
      <c r="R1249" s="35"/>
    </row>
    <row r="1250" spans="1:18" ht="15.75" customHeight="1" x14ac:dyDescent="0.3">
      <c r="A1250" s="23"/>
      <c r="B1250" s="28" t="s">
        <v>34</v>
      </c>
      <c r="C1250" s="28">
        <v>1128299</v>
      </c>
      <c r="D1250" s="29">
        <v>44296</v>
      </c>
      <c r="E1250" s="28" t="s">
        <v>35</v>
      </c>
      <c r="F1250" s="28" t="s">
        <v>68</v>
      </c>
      <c r="G1250" s="28" t="s">
        <v>69</v>
      </c>
      <c r="H1250" s="28" t="s">
        <v>26</v>
      </c>
      <c r="I1250" s="30">
        <v>0.65</v>
      </c>
      <c r="J1250" s="31">
        <v>3500</v>
      </c>
      <c r="K1250" s="32">
        <f t="shared" si="8"/>
        <v>2275</v>
      </c>
      <c r="L1250" s="32">
        <f t="shared" si="9"/>
        <v>568.75</v>
      </c>
      <c r="M1250" s="33">
        <v>0.25</v>
      </c>
      <c r="O1250" s="38"/>
      <c r="P1250" s="39"/>
      <c r="Q1250" s="34"/>
      <c r="R1250" s="35"/>
    </row>
    <row r="1251" spans="1:18" ht="15.75" customHeight="1" x14ac:dyDescent="0.3">
      <c r="A1251" s="23"/>
      <c r="B1251" s="28" t="s">
        <v>34</v>
      </c>
      <c r="C1251" s="28">
        <v>1128299</v>
      </c>
      <c r="D1251" s="29">
        <v>44296</v>
      </c>
      <c r="E1251" s="28" t="s">
        <v>35</v>
      </c>
      <c r="F1251" s="28" t="s">
        <v>68</v>
      </c>
      <c r="G1251" s="28" t="s">
        <v>69</v>
      </c>
      <c r="H1251" s="28" t="s">
        <v>27</v>
      </c>
      <c r="I1251" s="30">
        <v>0.5</v>
      </c>
      <c r="J1251" s="31">
        <v>2500</v>
      </c>
      <c r="K1251" s="32">
        <f t="shared" si="8"/>
        <v>1250</v>
      </c>
      <c r="L1251" s="32">
        <f t="shared" si="9"/>
        <v>312.5</v>
      </c>
      <c r="M1251" s="33">
        <v>0.25</v>
      </c>
      <c r="O1251" s="38"/>
      <c r="P1251" s="39"/>
      <c r="Q1251" s="34"/>
      <c r="R1251" s="35"/>
    </row>
    <row r="1252" spans="1:18" ht="15.75" customHeight="1" x14ac:dyDescent="0.3">
      <c r="A1252" s="23"/>
      <c r="B1252" s="28" t="s">
        <v>34</v>
      </c>
      <c r="C1252" s="28">
        <v>1128299</v>
      </c>
      <c r="D1252" s="29">
        <v>44296</v>
      </c>
      <c r="E1252" s="28" t="s">
        <v>35</v>
      </c>
      <c r="F1252" s="28" t="s">
        <v>68</v>
      </c>
      <c r="G1252" s="28" t="s">
        <v>69</v>
      </c>
      <c r="H1252" s="28" t="s">
        <v>28</v>
      </c>
      <c r="I1252" s="30">
        <v>0.55000000000000004</v>
      </c>
      <c r="J1252" s="31">
        <v>1500</v>
      </c>
      <c r="K1252" s="32">
        <f t="shared" si="8"/>
        <v>825.00000000000011</v>
      </c>
      <c r="L1252" s="32">
        <f t="shared" si="9"/>
        <v>123.75000000000001</v>
      </c>
      <c r="M1252" s="33">
        <v>0.15</v>
      </c>
      <c r="O1252" s="38"/>
      <c r="P1252" s="39"/>
      <c r="Q1252" s="34"/>
      <c r="R1252" s="35"/>
    </row>
    <row r="1253" spans="1:18" ht="15.75" customHeight="1" x14ac:dyDescent="0.3">
      <c r="A1253" s="23"/>
      <c r="B1253" s="28" t="s">
        <v>34</v>
      </c>
      <c r="C1253" s="28">
        <v>1128299</v>
      </c>
      <c r="D1253" s="29">
        <v>44296</v>
      </c>
      <c r="E1253" s="28" t="s">
        <v>35</v>
      </c>
      <c r="F1253" s="28" t="s">
        <v>68</v>
      </c>
      <c r="G1253" s="28" t="s">
        <v>69</v>
      </c>
      <c r="H1253" s="28" t="s">
        <v>29</v>
      </c>
      <c r="I1253" s="30">
        <v>0.70000000000000007</v>
      </c>
      <c r="J1253" s="31">
        <v>3250</v>
      </c>
      <c r="K1253" s="32">
        <f t="shared" si="8"/>
        <v>2275</v>
      </c>
      <c r="L1253" s="32">
        <f t="shared" si="9"/>
        <v>910</v>
      </c>
      <c r="M1253" s="33">
        <v>0.4</v>
      </c>
      <c r="O1253" s="38"/>
      <c r="P1253" s="39"/>
      <c r="Q1253" s="34"/>
      <c r="R1253" s="35"/>
    </row>
    <row r="1254" spans="1:18" ht="15.75" customHeight="1" x14ac:dyDescent="0.3">
      <c r="A1254" s="23"/>
      <c r="B1254" s="28" t="s">
        <v>34</v>
      </c>
      <c r="C1254" s="28">
        <v>1128299</v>
      </c>
      <c r="D1254" s="29">
        <v>44327</v>
      </c>
      <c r="E1254" s="28" t="s">
        <v>35</v>
      </c>
      <c r="F1254" s="28" t="s">
        <v>68</v>
      </c>
      <c r="G1254" s="28" t="s">
        <v>69</v>
      </c>
      <c r="H1254" s="28" t="s">
        <v>24</v>
      </c>
      <c r="I1254" s="30">
        <v>0.54999999999999993</v>
      </c>
      <c r="J1254" s="31">
        <v>5250</v>
      </c>
      <c r="K1254" s="32">
        <f t="shared" si="8"/>
        <v>2887.4999999999995</v>
      </c>
      <c r="L1254" s="32">
        <f t="shared" si="9"/>
        <v>721.87499999999989</v>
      </c>
      <c r="M1254" s="33">
        <v>0.25</v>
      </c>
      <c r="O1254" s="38"/>
      <c r="P1254" s="39"/>
      <c r="Q1254" s="34"/>
      <c r="R1254" s="35"/>
    </row>
    <row r="1255" spans="1:18" ht="15.75" customHeight="1" x14ac:dyDescent="0.3">
      <c r="A1255" s="23"/>
      <c r="B1255" s="28" t="s">
        <v>34</v>
      </c>
      <c r="C1255" s="28">
        <v>1128299</v>
      </c>
      <c r="D1255" s="29">
        <v>44327</v>
      </c>
      <c r="E1255" s="28" t="s">
        <v>35</v>
      </c>
      <c r="F1255" s="28" t="s">
        <v>68</v>
      </c>
      <c r="G1255" s="28" t="s">
        <v>69</v>
      </c>
      <c r="H1255" s="28" t="s">
        <v>25</v>
      </c>
      <c r="I1255" s="30">
        <v>0.6</v>
      </c>
      <c r="J1255" s="31">
        <v>3750</v>
      </c>
      <c r="K1255" s="32">
        <f t="shared" si="8"/>
        <v>2250</v>
      </c>
      <c r="L1255" s="32">
        <f t="shared" si="9"/>
        <v>450</v>
      </c>
      <c r="M1255" s="33">
        <v>0.2</v>
      </c>
      <c r="O1255" s="38"/>
      <c r="P1255" s="39"/>
      <c r="Q1255" s="34"/>
      <c r="R1255" s="35"/>
    </row>
    <row r="1256" spans="1:18" ht="15.75" customHeight="1" x14ac:dyDescent="0.3">
      <c r="A1256" s="23"/>
      <c r="B1256" s="28" t="s">
        <v>34</v>
      </c>
      <c r="C1256" s="28">
        <v>1128299</v>
      </c>
      <c r="D1256" s="29">
        <v>44327</v>
      </c>
      <c r="E1256" s="28" t="s">
        <v>35</v>
      </c>
      <c r="F1256" s="28" t="s">
        <v>68</v>
      </c>
      <c r="G1256" s="28" t="s">
        <v>69</v>
      </c>
      <c r="H1256" s="28" t="s">
        <v>26</v>
      </c>
      <c r="I1256" s="30">
        <v>0.6</v>
      </c>
      <c r="J1256" s="31">
        <v>3750</v>
      </c>
      <c r="K1256" s="32">
        <f t="shared" si="8"/>
        <v>2250</v>
      </c>
      <c r="L1256" s="32">
        <f t="shared" si="9"/>
        <v>562.5</v>
      </c>
      <c r="M1256" s="33">
        <v>0.25</v>
      </c>
      <c r="O1256" s="38"/>
      <c r="P1256" s="39"/>
      <c r="Q1256" s="34"/>
      <c r="R1256" s="35"/>
    </row>
    <row r="1257" spans="1:18" ht="15.75" customHeight="1" x14ac:dyDescent="0.3">
      <c r="A1257" s="23"/>
      <c r="B1257" s="28" t="s">
        <v>34</v>
      </c>
      <c r="C1257" s="28">
        <v>1128299</v>
      </c>
      <c r="D1257" s="29">
        <v>44327</v>
      </c>
      <c r="E1257" s="28" t="s">
        <v>35</v>
      </c>
      <c r="F1257" s="28" t="s">
        <v>68</v>
      </c>
      <c r="G1257" s="28" t="s">
        <v>69</v>
      </c>
      <c r="H1257" s="28" t="s">
        <v>27</v>
      </c>
      <c r="I1257" s="30">
        <v>0.54999999999999993</v>
      </c>
      <c r="J1257" s="31">
        <v>2750</v>
      </c>
      <c r="K1257" s="32">
        <f t="shared" si="8"/>
        <v>1512.4999999999998</v>
      </c>
      <c r="L1257" s="32">
        <f t="shared" si="9"/>
        <v>378.12499999999994</v>
      </c>
      <c r="M1257" s="33">
        <v>0.25</v>
      </c>
      <c r="O1257" s="38"/>
      <c r="P1257" s="39"/>
      <c r="Q1257" s="34"/>
      <c r="R1257" s="35"/>
    </row>
    <row r="1258" spans="1:18" ht="15.75" customHeight="1" x14ac:dyDescent="0.3">
      <c r="A1258" s="23"/>
      <c r="B1258" s="28" t="s">
        <v>34</v>
      </c>
      <c r="C1258" s="28">
        <v>1128299</v>
      </c>
      <c r="D1258" s="29">
        <v>44327</v>
      </c>
      <c r="E1258" s="28" t="s">
        <v>35</v>
      </c>
      <c r="F1258" s="28" t="s">
        <v>68</v>
      </c>
      <c r="G1258" s="28" t="s">
        <v>69</v>
      </c>
      <c r="H1258" s="28" t="s">
        <v>28</v>
      </c>
      <c r="I1258" s="30">
        <v>0.6</v>
      </c>
      <c r="J1258" s="31">
        <v>1750</v>
      </c>
      <c r="K1258" s="32">
        <f t="shared" si="8"/>
        <v>1050</v>
      </c>
      <c r="L1258" s="32">
        <f t="shared" si="9"/>
        <v>157.5</v>
      </c>
      <c r="M1258" s="33">
        <v>0.15</v>
      </c>
      <c r="O1258" s="38"/>
      <c r="P1258" s="39"/>
      <c r="Q1258" s="34"/>
      <c r="R1258" s="35"/>
    </row>
    <row r="1259" spans="1:18" ht="15.75" customHeight="1" x14ac:dyDescent="0.3">
      <c r="A1259" s="23"/>
      <c r="B1259" s="28" t="s">
        <v>34</v>
      </c>
      <c r="C1259" s="28">
        <v>1128299</v>
      </c>
      <c r="D1259" s="29">
        <v>44327</v>
      </c>
      <c r="E1259" s="28" t="s">
        <v>35</v>
      </c>
      <c r="F1259" s="28" t="s">
        <v>68</v>
      </c>
      <c r="G1259" s="28" t="s">
        <v>69</v>
      </c>
      <c r="H1259" s="28" t="s">
        <v>29</v>
      </c>
      <c r="I1259" s="30">
        <v>0.75</v>
      </c>
      <c r="J1259" s="31">
        <v>4750</v>
      </c>
      <c r="K1259" s="32">
        <f t="shared" si="8"/>
        <v>3562.5</v>
      </c>
      <c r="L1259" s="32">
        <f t="shared" si="9"/>
        <v>1425</v>
      </c>
      <c r="M1259" s="33">
        <v>0.4</v>
      </c>
      <c r="O1259" s="38"/>
      <c r="P1259" s="39"/>
      <c r="Q1259" s="34"/>
      <c r="R1259" s="35"/>
    </row>
    <row r="1260" spans="1:18" ht="15.75" customHeight="1" x14ac:dyDescent="0.3">
      <c r="A1260" s="23"/>
      <c r="B1260" s="28" t="s">
        <v>34</v>
      </c>
      <c r="C1260" s="28">
        <v>1128299</v>
      </c>
      <c r="D1260" s="29">
        <v>44357</v>
      </c>
      <c r="E1260" s="28" t="s">
        <v>35</v>
      </c>
      <c r="F1260" s="28" t="s">
        <v>68</v>
      </c>
      <c r="G1260" s="28" t="s">
        <v>69</v>
      </c>
      <c r="H1260" s="28" t="s">
        <v>24</v>
      </c>
      <c r="I1260" s="30">
        <v>0.7</v>
      </c>
      <c r="J1260" s="31">
        <v>7250</v>
      </c>
      <c r="K1260" s="32">
        <f t="shared" si="8"/>
        <v>5075</v>
      </c>
      <c r="L1260" s="32">
        <f t="shared" si="9"/>
        <v>1268.75</v>
      </c>
      <c r="M1260" s="33">
        <v>0.25</v>
      </c>
      <c r="O1260" s="38"/>
      <c r="P1260" s="39"/>
      <c r="Q1260" s="34"/>
      <c r="R1260" s="35"/>
    </row>
    <row r="1261" spans="1:18" ht="15.75" customHeight="1" x14ac:dyDescent="0.3">
      <c r="A1261" s="23"/>
      <c r="B1261" s="28" t="s">
        <v>34</v>
      </c>
      <c r="C1261" s="28">
        <v>1128299</v>
      </c>
      <c r="D1261" s="29">
        <v>44357</v>
      </c>
      <c r="E1261" s="28" t="s">
        <v>35</v>
      </c>
      <c r="F1261" s="28" t="s">
        <v>68</v>
      </c>
      <c r="G1261" s="28" t="s">
        <v>69</v>
      </c>
      <c r="H1261" s="28" t="s">
        <v>25</v>
      </c>
      <c r="I1261" s="30">
        <v>0.75</v>
      </c>
      <c r="J1261" s="31">
        <v>6000</v>
      </c>
      <c r="K1261" s="32">
        <f t="shared" si="8"/>
        <v>4500</v>
      </c>
      <c r="L1261" s="32">
        <f t="shared" si="9"/>
        <v>900</v>
      </c>
      <c r="M1261" s="33">
        <v>0.2</v>
      </c>
      <c r="O1261" s="38"/>
      <c r="P1261" s="39"/>
      <c r="Q1261" s="34"/>
      <c r="R1261" s="35"/>
    </row>
    <row r="1262" spans="1:18" ht="15.75" customHeight="1" x14ac:dyDescent="0.3">
      <c r="A1262" s="23"/>
      <c r="B1262" s="28" t="s">
        <v>34</v>
      </c>
      <c r="C1262" s="28">
        <v>1128299</v>
      </c>
      <c r="D1262" s="29">
        <v>44357</v>
      </c>
      <c r="E1262" s="28" t="s">
        <v>35</v>
      </c>
      <c r="F1262" s="28" t="s">
        <v>68</v>
      </c>
      <c r="G1262" s="28" t="s">
        <v>69</v>
      </c>
      <c r="H1262" s="28" t="s">
        <v>26</v>
      </c>
      <c r="I1262" s="30">
        <v>0.75</v>
      </c>
      <c r="J1262" s="31">
        <v>6000</v>
      </c>
      <c r="K1262" s="32">
        <f t="shared" si="8"/>
        <v>4500</v>
      </c>
      <c r="L1262" s="32">
        <f t="shared" si="9"/>
        <v>1125</v>
      </c>
      <c r="M1262" s="33">
        <v>0.25</v>
      </c>
      <c r="O1262" s="38"/>
      <c r="P1262" s="39"/>
      <c r="Q1262" s="34"/>
      <c r="R1262" s="35"/>
    </row>
    <row r="1263" spans="1:18" ht="15.75" customHeight="1" x14ac:dyDescent="0.3">
      <c r="A1263" s="23"/>
      <c r="B1263" s="28" t="s">
        <v>34</v>
      </c>
      <c r="C1263" s="28">
        <v>1128299</v>
      </c>
      <c r="D1263" s="29">
        <v>44357</v>
      </c>
      <c r="E1263" s="28" t="s">
        <v>35</v>
      </c>
      <c r="F1263" s="28" t="s">
        <v>68</v>
      </c>
      <c r="G1263" s="28" t="s">
        <v>69</v>
      </c>
      <c r="H1263" s="28" t="s">
        <v>27</v>
      </c>
      <c r="I1263" s="30">
        <v>0.75</v>
      </c>
      <c r="J1263" s="31">
        <v>4750</v>
      </c>
      <c r="K1263" s="32">
        <f t="shared" si="8"/>
        <v>3562.5</v>
      </c>
      <c r="L1263" s="32">
        <f t="shared" si="9"/>
        <v>890.625</v>
      </c>
      <c r="M1263" s="33">
        <v>0.25</v>
      </c>
      <c r="O1263" s="38"/>
      <c r="P1263" s="39"/>
      <c r="Q1263" s="34"/>
      <c r="R1263" s="35"/>
    </row>
    <row r="1264" spans="1:18" ht="15.75" customHeight="1" x14ac:dyDescent="0.3">
      <c r="A1264" s="23"/>
      <c r="B1264" s="28" t="s">
        <v>34</v>
      </c>
      <c r="C1264" s="28">
        <v>1128299</v>
      </c>
      <c r="D1264" s="29">
        <v>44357</v>
      </c>
      <c r="E1264" s="28" t="s">
        <v>35</v>
      </c>
      <c r="F1264" s="28" t="s">
        <v>68</v>
      </c>
      <c r="G1264" s="28" t="s">
        <v>69</v>
      </c>
      <c r="H1264" s="28" t="s">
        <v>28</v>
      </c>
      <c r="I1264" s="30">
        <v>0.85000000000000009</v>
      </c>
      <c r="J1264" s="31">
        <v>3500</v>
      </c>
      <c r="K1264" s="32">
        <f t="shared" si="8"/>
        <v>2975.0000000000005</v>
      </c>
      <c r="L1264" s="32">
        <f t="shared" si="9"/>
        <v>446.25000000000006</v>
      </c>
      <c r="M1264" s="33">
        <v>0.15</v>
      </c>
      <c r="O1264" s="38"/>
      <c r="P1264" s="39"/>
      <c r="Q1264" s="34"/>
      <c r="R1264" s="35"/>
    </row>
    <row r="1265" spans="1:18" ht="15.75" customHeight="1" x14ac:dyDescent="0.3">
      <c r="A1265" s="23"/>
      <c r="B1265" s="28" t="s">
        <v>34</v>
      </c>
      <c r="C1265" s="28">
        <v>1128299</v>
      </c>
      <c r="D1265" s="29">
        <v>44357</v>
      </c>
      <c r="E1265" s="28" t="s">
        <v>35</v>
      </c>
      <c r="F1265" s="28" t="s">
        <v>68</v>
      </c>
      <c r="G1265" s="28" t="s">
        <v>69</v>
      </c>
      <c r="H1265" s="28" t="s">
        <v>29</v>
      </c>
      <c r="I1265" s="30">
        <v>1</v>
      </c>
      <c r="J1265" s="31">
        <v>6500</v>
      </c>
      <c r="K1265" s="32">
        <f t="shared" si="8"/>
        <v>6500</v>
      </c>
      <c r="L1265" s="32">
        <f t="shared" si="9"/>
        <v>2600</v>
      </c>
      <c r="M1265" s="33">
        <v>0.4</v>
      </c>
      <c r="O1265" s="38"/>
      <c r="P1265" s="39"/>
      <c r="Q1265" s="34"/>
      <c r="R1265" s="35"/>
    </row>
    <row r="1266" spans="1:18" ht="15.75" customHeight="1" x14ac:dyDescent="0.3">
      <c r="A1266" s="23"/>
      <c r="B1266" s="28" t="s">
        <v>34</v>
      </c>
      <c r="C1266" s="28">
        <v>1128299</v>
      </c>
      <c r="D1266" s="29">
        <v>44386</v>
      </c>
      <c r="E1266" s="28" t="s">
        <v>35</v>
      </c>
      <c r="F1266" s="28" t="s">
        <v>68</v>
      </c>
      <c r="G1266" s="28" t="s">
        <v>69</v>
      </c>
      <c r="H1266" s="28" t="s">
        <v>24</v>
      </c>
      <c r="I1266" s="30">
        <v>0.8</v>
      </c>
      <c r="J1266" s="31">
        <v>8000</v>
      </c>
      <c r="K1266" s="32">
        <f t="shared" si="8"/>
        <v>6400</v>
      </c>
      <c r="L1266" s="32">
        <f t="shared" si="9"/>
        <v>1600</v>
      </c>
      <c r="M1266" s="33">
        <v>0.25</v>
      </c>
      <c r="O1266" s="38"/>
      <c r="P1266" s="39"/>
      <c r="Q1266" s="34"/>
      <c r="R1266" s="35"/>
    </row>
    <row r="1267" spans="1:18" ht="15.75" customHeight="1" x14ac:dyDescent="0.3">
      <c r="A1267" s="23"/>
      <c r="B1267" s="28" t="s">
        <v>34</v>
      </c>
      <c r="C1267" s="28">
        <v>1128299</v>
      </c>
      <c r="D1267" s="29">
        <v>44386</v>
      </c>
      <c r="E1267" s="28" t="s">
        <v>35</v>
      </c>
      <c r="F1267" s="28" t="s">
        <v>68</v>
      </c>
      <c r="G1267" s="28" t="s">
        <v>69</v>
      </c>
      <c r="H1267" s="28" t="s">
        <v>25</v>
      </c>
      <c r="I1267" s="30">
        <v>0.85000000000000009</v>
      </c>
      <c r="J1267" s="31">
        <v>6500</v>
      </c>
      <c r="K1267" s="32">
        <f t="shared" si="8"/>
        <v>5525.0000000000009</v>
      </c>
      <c r="L1267" s="32">
        <f t="shared" si="9"/>
        <v>1105.0000000000002</v>
      </c>
      <c r="M1267" s="33">
        <v>0.2</v>
      </c>
      <c r="O1267" s="38"/>
      <c r="P1267" s="39"/>
      <c r="Q1267" s="34"/>
      <c r="R1267" s="35"/>
    </row>
    <row r="1268" spans="1:18" ht="15.75" customHeight="1" x14ac:dyDescent="0.3">
      <c r="A1268" s="23"/>
      <c r="B1268" s="28" t="s">
        <v>34</v>
      </c>
      <c r="C1268" s="28">
        <v>1128299</v>
      </c>
      <c r="D1268" s="29">
        <v>44386</v>
      </c>
      <c r="E1268" s="28" t="s">
        <v>35</v>
      </c>
      <c r="F1268" s="28" t="s">
        <v>68</v>
      </c>
      <c r="G1268" s="28" t="s">
        <v>69</v>
      </c>
      <c r="H1268" s="28" t="s">
        <v>26</v>
      </c>
      <c r="I1268" s="30">
        <v>0.85000000000000009</v>
      </c>
      <c r="J1268" s="31">
        <v>6000</v>
      </c>
      <c r="K1268" s="32">
        <f t="shared" si="8"/>
        <v>5100.0000000000009</v>
      </c>
      <c r="L1268" s="32">
        <f t="shared" si="9"/>
        <v>1275.0000000000002</v>
      </c>
      <c r="M1268" s="33">
        <v>0.25</v>
      </c>
      <c r="O1268" s="38"/>
      <c r="P1268" s="39"/>
      <c r="Q1268" s="34"/>
      <c r="R1268" s="35"/>
    </row>
    <row r="1269" spans="1:18" ht="15.75" customHeight="1" x14ac:dyDescent="0.3">
      <c r="A1269" s="23"/>
      <c r="B1269" s="28" t="s">
        <v>34</v>
      </c>
      <c r="C1269" s="28">
        <v>1128299</v>
      </c>
      <c r="D1269" s="29">
        <v>44386</v>
      </c>
      <c r="E1269" s="28" t="s">
        <v>35</v>
      </c>
      <c r="F1269" s="28" t="s">
        <v>68</v>
      </c>
      <c r="G1269" s="28" t="s">
        <v>69</v>
      </c>
      <c r="H1269" s="28" t="s">
        <v>27</v>
      </c>
      <c r="I1269" s="30">
        <v>0.8</v>
      </c>
      <c r="J1269" s="31">
        <v>5000</v>
      </c>
      <c r="K1269" s="32">
        <f t="shared" si="8"/>
        <v>4000</v>
      </c>
      <c r="L1269" s="32">
        <f t="shared" si="9"/>
        <v>1000</v>
      </c>
      <c r="M1269" s="33">
        <v>0.25</v>
      </c>
      <c r="O1269" s="38"/>
      <c r="P1269" s="39"/>
      <c r="Q1269" s="34"/>
      <c r="R1269" s="35"/>
    </row>
    <row r="1270" spans="1:18" ht="15.75" customHeight="1" x14ac:dyDescent="0.3">
      <c r="A1270" s="23"/>
      <c r="B1270" s="28" t="s">
        <v>34</v>
      </c>
      <c r="C1270" s="28">
        <v>1128299</v>
      </c>
      <c r="D1270" s="29">
        <v>44386</v>
      </c>
      <c r="E1270" s="28" t="s">
        <v>35</v>
      </c>
      <c r="F1270" s="28" t="s">
        <v>68</v>
      </c>
      <c r="G1270" s="28" t="s">
        <v>69</v>
      </c>
      <c r="H1270" s="28" t="s">
        <v>28</v>
      </c>
      <c r="I1270" s="30">
        <v>0.85000000000000009</v>
      </c>
      <c r="J1270" s="31">
        <v>5500</v>
      </c>
      <c r="K1270" s="32">
        <f t="shared" si="8"/>
        <v>4675.0000000000009</v>
      </c>
      <c r="L1270" s="32">
        <f t="shared" si="9"/>
        <v>701.25000000000011</v>
      </c>
      <c r="M1270" s="33">
        <v>0.15</v>
      </c>
      <c r="O1270" s="38"/>
      <c r="P1270" s="39"/>
      <c r="Q1270" s="34"/>
      <c r="R1270" s="35"/>
    </row>
    <row r="1271" spans="1:18" ht="15.75" customHeight="1" x14ac:dyDescent="0.3">
      <c r="A1271" s="23"/>
      <c r="B1271" s="28" t="s">
        <v>34</v>
      </c>
      <c r="C1271" s="28">
        <v>1128299</v>
      </c>
      <c r="D1271" s="29">
        <v>44386</v>
      </c>
      <c r="E1271" s="28" t="s">
        <v>35</v>
      </c>
      <c r="F1271" s="28" t="s">
        <v>68</v>
      </c>
      <c r="G1271" s="28" t="s">
        <v>69</v>
      </c>
      <c r="H1271" s="28" t="s">
        <v>29</v>
      </c>
      <c r="I1271" s="30">
        <v>1</v>
      </c>
      <c r="J1271" s="31">
        <v>5500</v>
      </c>
      <c r="K1271" s="32">
        <f t="shared" si="8"/>
        <v>5500</v>
      </c>
      <c r="L1271" s="32">
        <f t="shared" si="9"/>
        <v>2200</v>
      </c>
      <c r="M1271" s="33">
        <v>0.4</v>
      </c>
      <c r="O1271" s="38"/>
      <c r="P1271" s="39"/>
      <c r="Q1271" s="34"/>
      <c r="R1271" s="35"/>
    </row>
    <row r="1272" spans="1:18" ht="15.75" customHeight="1" x14ac:dyDescent="0.3">
      <c r="A1272" s="23"/>
      <c r="B1272" s="28" t="s">
        <v>34</v>
      </c>
      <c r="C1272" s="28">
        <v>1128299</v>
      </c>
      <c r="D1272" s="29">
        <v>44418</v>
      </c>
      <c r="E1272" s="28" t="s">
        <v>35</v>
      </c>
      <c r="F1272" s="28" t="s">
        <v>68</v>
      </c>
      <c r="G1272" s="28" t="s">
        <v>69</v>
      </c>
      <c r="H1272" s="28" t="s">
        <v>24</v>
      </c>
      <c r="I1272" s="30">
        <v>0.85000000000000009</v>
      </c>
      <c r="J1272" s="31">
        <v>7500</v>
      </c>
      <c r="K1272" s="32">
        <f t="shared" si="8"/>
        <v>6375.0000000000009</v>
      </c>
      <c r="L1272" s="32">
        <f t="shared" si="9"/>
        <v>1593.7500000000002</v>
      </c>
      <c r="M1272" s="33">
        <v>0.25</v>
      </c>
      <c r="O1272" s="38"/>
      <c r="P1272" s="39"/>
      <c r="Q1272" s="34"/>
      <c r="R1272" s="35"/>
    </row>
    <row r="1273" spans="1:18" ht="15.75" customHeight="1" x14ac:dyDescent="0.3">
      <c r="A1273" s="23"/>
      <c r="B1273" s="28" t="s">
        <v>34</v>
      </c>
      <c r="C1273" s="28">
        <v>1128299</v>
      </c>
      <c r="D1273" s="29">
        <v>44418</v>
      </c>
      <c r="E1273" s="28" t="s">
        <v>35</v>
      </c>
      <c r="F1273" s="28" t="s">
        <v>68</v>
      </c>
      <c r="G1273" s="28" t="s">
        <v>69</v>
      </c>
      <c r="H1273" s="28" t="s">
        <v>25</v>
      </c>
      <c r="I1273" s="30">
        <v>0.75000000000000011</v>
      </c>
      <c r="J1273" s="31">
        <v>7250</v>
      </c>
      <c r="K1273" s="32">
        <f t="shared" si="8"/>
        <v>5437.5000000000009</v>
      </c>
      <c r="L1273" s="32">
        <f t="shared" si="9"/>
        <v>1087.5000000000002</v>
      </c>
      <c r="M1273" s="33">
        <v>0.2</v>
      </c>
      <c r="O1273" s="38"/>
      <c r="P1273" s="39"/>
      <c r="Q1273" s="34"/>
      <c r="R1273" s="35"/>
    </row>
    <row r="1274" spans="1:18" ht="15.75" customHeight="1" x14ac:dyDescent="0.3">
      <c r="A1274" s="23"/>
      <c r="B1274" s="28" t="s">
        <v>34</v>
      </c>
      <c r="C1274" s="28">
        <v>1128299</v>
      </c>
      <c r="D1274" s="29">
        <v>44418</v>
      </c>
      <c r="E1274" s="28" t="s">
        <v>35</v>
      </c>
      <c r="F1274" s="28" t="s">
        <v>68</v>
      </c>
      <c r="G1274" s="28" t="s">
        <v>69</v>
      </c>
      <c r="H1274" s="28" t="s">
        <v>26</v>
      </c>
      <c r="I1274" s="30">
        <v>0.70000000000000007</v>
      </c>
      <c r="J1274" s="31">
        <v>6000</v>
      </c>
      <c r="K1274" s="32">
        <f t="shared" si="8"/>
        <v>4200</v>
      </c>
      <c r="L1274" s="32">
        <f t="shared" si="9"/>
        <v>1050</v>
      </c>
      <c r="M1274" s="33">
        <v>0.25</v>
      </c>
      <c r="O1274" s="38"/>
      <c r="P1274" s="39"/>
      <c r="Q1274" s="34"/>
      <c r="R1274" s="35"/>
    </row>
    <row r="1275" spans="1:18" ht="15.75" customHeight="1" x14ac:dyDescent="0.3">
      <c r="A1275" s="23"/>
      <c r="B1275" s="28" t="s">
        <v>34</v>
      </c>
      <c r="C1275" s="28">
        <v>1128299</v>
      </c>
      <c r="D1275" s="29">
        <v>44418</v>
      </c>
      <c r="E1275" s="28" t="s">
        <v>35</v>
      </c>
      <c r="F1275" s="28" t="s">
        <v>68</v>
      </c>
      <c r="G1275" s="28" t="s">
        <v>69</v>
      </c>
      <c r="H1275" s="28" t="s">
        <v>27</v>
      </c>
      <c r="I1275" s="30">
        <v>0.70000000000000007</v>
      </c>
      <c r="J1275" s="31">
        <v>5250</v>
      </c>
      <c r="K1275" s="32">
        <f t="shared" si="8"/>
        <v>3675.0000000000005</v>
      </c>
      <c r="L1275" s="32">
        <f t="shared" si="9"/>
        <v>918.75000000000011</v>
      </c>
      <c r="M1275" s="33">
        <v>0.25</v>
      </c>
      <c r="O1275" s="38"/>
      <c r="P1275" s="39"/>
      <c r="Q1275" s="34"/>
      <c r="R1275" s="35"/>
    </row>
    <row r="1276" spans="1:18" ht="15.75" customHeight="1" x14ac:dyDescent="0.3">
      <c r="A1276" s="23"/>
      <c r="B1276" s="28" t="s">
        <v>34</v>
      </c>
      <c r="C1276" s="28">
        <v>1128299</v>
      </c>
      <c r="D1276" s="29">
        <v>44418</v>
      </c>
      <c r="E1276" s="28" t="s">
        <v>35</v>
      </c>
      <c r="F1276" s="28" t="s">
        <v>68</v>
      </c>
      <c r="G1276" s="28" t="s">
        <v>69</v>
      </c>
      <c r="H1276" s="28" t="s">
        <v>28</v>
      </c>
      <c r="I1276" s="30">
        <v>0.7</v>
      </c>
      <c r="J1276" s="31">
        <v>5250</v>
      </c>
      <c r="K1276" s="32">
        <f t="shared" si="8"/>
        <v>3674.9999999999995</v>
      </c>
      <c r="L1276" s="32">
        <f t="shared" si="9"/>
        <v>551.24999999999989</v>
      </c>
      <c r="M1276" s="33">
        <v>0.15</v>
      </c>
      <c r="O1276" s="38"/>
      <c r="P1276" s="39"/>
      <c r="Q1276" s="34"/>
      <c r="R1276" s="35"/>
    </row>
    <row r="1277" spans="1:18" ht="15.75" customHeight="1" x14ac:dyDescent="0.3">
      <c r="A1277" s="23"/>
      <c r="B1277" s="28" t="s">
        <v>34</v>
      </c>
      <c r="C1277" s="28">
        <v>1128299</v>
      </c>
      <c r="D1277" s="29">
        <v>44418</v>
      </c>
      <c r="E1277" s="28" t="s">
        <v>35</v>
      </c>
      <c r="F1277" s="28" t="s">
        <v>68</v>
      </c>
      <c r="G1277" s="28" t="s">
        <v>69</v>
      </c>
      <c r="H1277" s="28" t="s">
        <v>29</v>
      </c>
      <c r="I1277" s="30">
        <v>0.75</v>
      </c>
      <c r="J1277" s="31">
        <v>3500</v>
      </c>
      <c r="K1277" s="32">
        <f t="shared" si="8"/>
        <v>2625</v>
      </c>
      <c r="L1277" s="32">
        <f t="shared" si="9"/>
        <v>1050</v>
      </c>
      <c r="M1277" s="33">
        <v>0.4</v>
      </c>
      <c r="O1277" s="38"/>
      <c r="P1277" s="39"/>
      <c r="Q1277" s="34"/>
      <c r="R1277" s="35"/>
    </row>
    <row r="1278" spans="1:18" ht="15.75" customHeight="1" x14ac:dyDescent="0.3">
      <c r="A1278" s="23"/>
      <c r="B1278" s="28" t="s">
        <v>34</v>
      </c>
      <c r="C1278" s="28">
        <v>1128299</v>
      </c>
      <c r="D1278" s="29">
        <v>44450</v>
      </c>
      <c r="E1278" s="28" t="s">
        <v>35</v>
      </c>
      <c r="F1278" s="28" t="s">
        <v>68</v>
      </c>
      <c r="G1278" s="28" t="s">
        <v>69</v>
      </c>
      <c r="H1278" s="28" t="s">
        <v>24</v>
      </c>
      <c r="I1278" s="30">
        <v>0.65000000000000013</v>
      </c>
      <c r="J1278" s="31">
        <v>5500</v>
      </c>
      <c r="K1278" s="32">
        <f t="shared" si="8"/>
        <v>3575.0000000000009</v>
      </c>
      <c r="L1278" s="32">
        <f t="shared" si="9"/>
        <v>893.75000000000023</v>
      </c>
      <c r="M1278" s="33">
        <v>0.25</v>
      </c>
      <c r="O1278" s="38"/>
      <c r="P1278" s="39"/>
      <c r="Q1278" s="34"/>
      <c r="R1278" s="35"/>
    </row>
    <row r="1279" spans="1:18" ht="15.75" customHeight="1" x14ac:dyDescent="0.3">
      <c r="A1279" s="23"/>
      <c r="B1279" s="28" t="s">
        <v>34</v>
      </c>
      <c r="C1279" s="28">
        <v>1128299</v>
      </c>
      <c r="D1279" s="29">
        <v>44450</v>
      </c>
      <c r="E1279" s="28" t="s">
        <v>35</v>
      </c>
      <c r="F1279" s="28" t="s">
        <v>68</v>
      </c>
      <c r="G1279" s="28" t="s">
        <v>69</v>
      </c>
      <c r="H1279" s="28" t="s">
        <v>25</v>
      </c>
      <c r="I1279" s="30">
        <v>0.70000000000000018</v>
      </c>
      <c r="J1279" s="31">
        <v>5500</v>
      </c>
      <c r="K1279" s="32">
        <f t="shared" si="8"/>
        <v>3850.0000000000009</v>
      </c>
      <c r="L1279" s="32">
        <f t="shared" si="9"/>
        <v>770.00000000000023</v>
      </c>
      <c r="M1279" s="33">
        <v>0.2</v>
      </c>
      <c r="O1279" s="38"/>
      <c r="P1279" s="39"/>
      <c r="Q1279" s="34"/>
      <c r="R1279" s="35"/>
    </row>
    <row r="1280" spans="1:18" ht="15.75" customHeight="1" x14ac:dyDescent="0.3">
      <c r="A1280" s="23"/>
      <c r="B1280" s="28" t="s">
        <v>34</v>
      </c>
      <c r="C1280" s="28">
        <v>1128299</v>
      </c>
      <c r="D1280" s="29">
        <v>44450</v>
      </c>
      <c r="E1280" s="28" t="s">
        <v>35</v>
      </c>
      <c r="F1280" s="28" t="s">
        <v>68</v>
      </c>
      <c r="G1280" s="28" t="s">
        <v>69</v>
      </c>
      <c r="H1280" s="28" t="s">
        <v>26</v>
      </c>
      <c r="I1280" s="30">
        <v>0.65000000000000013</v>
      </c>
      <c r="J1280" s="31">
        <v>3750</v>
      </c>
      <c r="K1280" s="32">
        <f t="shared" si="8"/>
        <v>2437.5000000000005</v>
      </c>
      <c r="L1280" s="32">
        <f t="shared" si="9"/>
        <v>609.37500000000011</v>
      </c>
      <c r="M1280" s="33">
        <v>0.25</v>
      </c>
      <c r="O1280" s="38"/>
      <c r="P1280" s="39"/>
      <c r="Q1280" s="34"/>
      <c r="R1280" s="35"/>
    </row>
    <row r="1281" spans="1:18" ht="15.75" customHeight="1" x14ac:dyDescent="0.3">
      <c r="A1281" s="23"/>
      <c r="B1281" s="28" t="s">
        <v>34</v>
      </c>
      <c r="C1281" s="28">
        <v>1128299</v>
      </c>
      <c r="D1281" s="29">
        <v>44450</v>
      </c>
      <c r="E1281" s="28" t="s">
        <v>35</v>
      </c>
      <c r="F1281" s="28" t="s">
        <v>68</v>
      </c>
      <c r="G1281" s="28" t="s">
        <v>69</v>
      </c>
      <c r="H1281" s="28" t="s">
        <v>27</v>
      </c>
      <c r="I1281" s="30">
        <v>0.65000000000000013</v>
      </c>
      <c r="J1281" s="31">
        <v>3250</v>
      </c>
      <c r="K1281" s="32">
        <f t="shared" ref="K1281:K1535" si="10">I1281*J1281</f>
        <v>2112.5000000000005</v>
      </c>
      <c r="L1281" s="32">
        <f t="shared" ref="L1281:L1535" si="11">K1281*M1281</f>
        <v>528.12500000000011</v>
      </c>
      <c r="M1281" s="33">
        <v>0.25</v>
      </c>
      <c r="O1281" s="38"/>
      <c r="P1281" s="39"/>
      <c r="Q1281" s="34"/>
      <c r="R1281" s="35"/>
    </row>
    <row r="1282" spans="1:18" ht="15.75" customHeight="1" x14ac:dyDescent="0.3">
      <c r="A1282" s="23"/>
      <c r="B1282" s="28" t="s">
        <v>34</v>
      </c>
      <c r="C1282" s="28">
        <v>1128299</v>
      </c>
      <c r="D1282" s="29">
        <v>44450</v>
      </c>
      <c r="E1282" s="28" t="s">
        <v>35</v>
      </c>
      <c r="F1282" s="28" t="s">
        <v>68</v>
      </c>
      <c r="G1282" s="28" t="s">
        <v>69</v>
      </c>
      <c r="H1282" s="28" t="s">
        <v>28</v>
      </c>
      <c r="I1282" s="30">
        <v>0.75000000000000011</v>
      </c>
      <c r="J1282" s="31">
        <v>3500</v>
      </c>
      <c r="K1282" s="32">
        <f t="shared" si="10"/>
        <v>2625.0000000000005</v>
      </c>
      <c r="L1282" s="32">
        <f t="shared" si="11"/>
        <v>393.75000000000006</v>
      </c>
      <c r="M1282" s="33">
        <v>0.15</v>
      </c>
      <c r="O1282" s="38"/>
      <c r="P1282" s="39"/>
      <c r="Q1282" s="34"/>
      <c r="R1282" s="35"/>
    </row>
    <row r="1283" spans="1:18" ht="15.75" customHeight="1" x14ac:dyDescent="0.3">
      <c r="A1283" s="23"/>
      <c r="B1283" s="28" t="s">
        <v>34</v>
      </c>
      <c r="C1283" s="28">
        <v>1128299</v>
      </c>
      <c r="D1283" s="29">
        <v>44450</v>
      </c>
      <c r="E1283" s="28" t="s">
        <v>35</v>
      </c>
      <c r="F1283" s="28" t="s">
        <v>68</v>
      </c>
      <c r="G1283" s="28" t="s">
        <v>69</v>
      </c>
      <c r="H1283" s="28" t="s">
        <v>29</v>
      </c>
      <c r="I1283" s="30">
        <v>0.6</v>
      </c>
      <c r="J1283" s="31">
        <v>3750</v>
      </c>
      <c r="K1283" s="32">
        <f t="shared" si="10"/>
        <v>2250</v>
      </c>
      <c r="L1283" s="32">
        <f t="shared" si="11"/>
        <v>900</v>
      </c>
      <c r="M1283" s="33">
        <v>0.4</v>
      </c>
      <c r="O1283" s="38"/>
      <c r="P1283" s="39"/>
      <c r="Q1283" s="34"/>
      <c r="R1283" s="35"/>
    </row>
    <row r="1284" spans="1:18" ht="15.75" customHeight="1" x14ac:dyDescent="0.3">
      <c r="A1284" s="23"/>
      <c r="B1284" s="28" t="s">
        <v>34</v>
      </c>
      <c r="C1284" s="28">
        <v>1128299</v>
      </c>
      <c r="D1284" s="29">
        <v>44479</v>
      </c>
      <c r="E1284" s="28" t="s">
        <v>35</v>
      </c>
      <c r="F1284" s="28" t="s">
        <v>68</v>
      </c>
      <c r="G1284" s="28" t="s">
        <v>69</v>
      </c>
      <c r="H1284" s="28" t="s">
        <v>24</v>
      </c>
      <c r="I1284" s="30">
        <v>0.55000000000000004</v>
      </c>
      <c r="J1284" s="31">
        <v>4750</v>
      </c>
      <c r="K1284" s="32">
        <f t="shared" si="10"/>
        <v>2612.5</v>
      </c>
      <c r="L1284" s="32">
        <f t="shared" si="11"/>
        <v>653.125</v>
      </c>
      <c r="M1284" s="33">
        <v>0.25</v>
      </c>
      <c r="O1284" s="38"/>
      <c r="P1284" s="39"/>
      <c r="Q1284" s="34"/>
      <c r="R1284" s="35"/>
    </row>
    <row r="1285" spans="1:18" ht="15.75" customHeight="1" x14ac:dyDescent="0.3">
      <c r="A1285" s="23"/>
      <c r="B1285" s="28" t="s">
        <v>34</v>
      </c>
      <c r="C1285" s="28">
        <v>1128299</v>
      </c>
      <c r="D1285" s="29">
        <v>44479</v>
      </c>
      <c r="E1285" s="28" t="s">
        <v>35</v>
      </c>
      <c r="F1285" s="28" t="s">
        <v>68</v>
      </c>
      <c r="G1285" s="28" t="s">
        <v>69</v>
      </c>
      <c r="H1285" s="28" t="s">
        <v>25</v>
      </c>
      <c r="I1285" s="30">
        <v>0.65000000000000013</v>
      </c>
      <c r="J1285" s="31">
        <v>4750</v>
      </c>
      <c r="K1285" s="32">
        <f t="shared" si="10"/>
        <v>3087.5000000000005</v>
      </c>
      <c r="L1285" s="32">
        <f t="shared" si="11"/>
        <v>617.50000000000011</v>
      </c>
      <c r="M1285" s="33">
        <v>0.2</v>
      </c>
      <c r="O1285" s="38"/>
      <c r="P1285" s="39"/>
      <c r="Q1285" s="34"/>
      <c r="R1285" s="35"/>
    </row>
    <row r="1286" spans="1:18" ht="15.75" customHeight="1" x14ac:dyDescent="0.3">
      <c r="A1286" s="23"/>
      <c r="B1286" s="28" t="s">
        <v>34</v>
      </c>
      <c r="C1286" s="28">
        <v>1128299</v>
      </c>
      <c r="D1286" s="29">
        <v>44479</v>
      </c>
      <c r="E1286" s="28" t="s">
        <v>35</v>
      </c>
      <c r="F1286" s="28" t="s">
        <v>68</v>
      </c>
      <c r="G1286" s="28" t="s">
        <v>69</v>
      </c>
      <c r="H1286" s="28" t="s">
        <v>26</v>
      </c>
      <c r="I1286" s="30">
        <v>0.60000000000000009</v>
      </c>
      <c r="J1286" s="31">
        <v>3000</v>
      </c>
      <c r="K1286" s="32">
        <f t="shared" si="10"/>
        <v>1800.0000000000002</v>
      </c>
      <c r="L1286" s="32">
        <f t="shared" si="11"/>
        <v>450.00000000000006</v>
      </c>
      <c r="M1286" s="33">
        <v>0.25</v>
      </c>
      <c r="O1286" s="38"/>
      <c r="P1286" s="39"/>
      <c r="Q1286" s="34"/>
      <c r="R1286" s="35"/>
    </row>
    <row r="1287" spans="1:18" ht="15.75" customHeight="1" x14ac:dyDescent="0.3">
      <c r="A1287" s="23"/>
      <c r="B1287" s="28" t="s">
        <v>34</v>
      </c>
      <c r="C1287" s="28">
        <v>1128299</v>
      </c>
      <c r="D1287" s="29">
        <v>44479</v>
      </c>
      <c r="E1287" s="28" t="s">
        <v>35</v>
      </c>
      <c r="F1287" s="28" t="s">
        <v>68</v>
      </c>
      <c r="G1287" s="28" t="s">
        <v>69</v>
      </c>
      <c r="H1287" s="28" t="s">
        <v>27</v>
      </c>
      <c r="I1287" s="30">
        <v>0.55000000000000004</v>
      </c>
      <c r="J1287" s="31">
        <v>2750</v>
      </c>
      <c r="K1287" s="32">
        <f t="shared" si="10"/>
        <v>1512.5000000000002</v>
      </c>
      <c r="L1287" s="32">
        <f t="shared" si="11"/>
        <v>378.12500000000006</v>
      </c>
      <c r="M1287" s="33">
        <v>0.25</v>
      </c>
      <c r="O1287" s="38"/>
      <c r="P1287" s="39"/>
      <c r="Q1287" s="34"/>
      <c r="R1287" s="35"/>
    </row>
    <row r="1288" spans="1:18" ht="15.75" customHeight="1" x14ac:dyDescent="0.3">
      <c r="A1288" s="23"/>
      <c r="B1288" s="28" t="s">
        <v>34</v>
      </c>
      <c r="C1288" s="28">
        <v>1128299</v>
      </c>
      <c r="D1288" s="29">
        <v>44479</v>
      </c>
      <c r="E1288" s="28" t="s">
        <v>35</v>
      </c>
      <c r="F1288" s="28" t="s">
        <v>68</v>
      </c>
      <c r="G1288" s="28" t="s">
        <v>69</v>
      </c>
      <c r="H1288" s="28" t="s">
        <v>28</v>
      </c>
      <c r="I1288" s="30">
        <v>0.65</v>
      </c>
      <c r="J1288" s="31">
        <v>2500</v>
      </c>
      <c r="K1288" s="32">
        <f t="shared" si="10"/>
        <v>1625</v>
      </c>
      <c r="L1288" s="32">
        <f t="shared" si="11"/>
        <v>243.75</v>
      </c>
      <c r="M1288" s="33">
        <v>0.15</v>
      </c>
      <c r="O1288" s="38"/>
      <c r="P1288" s="39"/>
      <c r="Q1288" s="34"/>
      <c r="R1288" s="35"/>
    </row>
    <row r="1289" spans="1:18" ht="15.75" customHeight="1" x14ac:dyDescent="0.3">
      <c r="A1289" s="23"/>
      <c r="B1289" s="28" t="s">
        <v>34</v>
      </c>
      <c r="C1289" s="28">
        <v>1128299</v>
      </c>
      <c r="D1289" s="29">
        <v>44479</v>
      </c>
      <c r="E1289" s="28" t="s">
        <v>35</v>
      </c>
      <c r="F1289" s="28" t="s">
        <v>68</v>
      </c>
      <c r="G1289" s="28" t="s">
        <v>69</v>
      </c>
      <c r="H1289" s="28" t="s">
        <v>29</v>
      </c>
      <c r="I1289" s="30">
        <v>0.70000000000000007</v>
      </c>
      <c r="J1289" s="31">
        <v>3000</v>
      </c>
      <c r="K1289" s="32">
        <f t="shared" si="10"/>
        <v>2100</v>
      </c>
      <c r="L1289" s="32">
        <f t="shared" si="11"/>
        <v>840</v>
      </c>
      <c r="M1289" s="33">
        <v>0.4</v>
      </c>
      <c r="O1289" s="38"/>
      <c r="P1289" s="39"/>
      <c r="Q1289" s="34"/>
      <c r="R1289" s="35"/>
    </row>
    <row r="1290" spans="1:18" ht="15.75" customHeight="1" x14ac:dyDescent="0.3">
      <c r="A1290" s="23"/>
      <c r="B1290" s="28" t="s">
        <v>34</v>
      </c>
      <c r="C1290" s="28">
        <v>1128299</v>
      </c>
      <c r="D1290" s="29">
        <v>44510</v>
      </c>
      <c r="E1290" s="28" t="s">
        <v>35</v>
      </c>
      <c r="F1290" s="28" t="s">
        <v>68</v>
      </c>
      <c r="G1290" s="28" t="s">
        <v>69</v>
      </c>
      <c r="H1290" s="28" t="s">
        <v>24</v>
      </c>
      <c r="I1290" s="30">
        <v>0.55000000000000004</v>
      </c>
      <c r="J1290" s="31">
        <v>5250</v>
      </c>
      <c r="K1290" s="32">
        <f t="shared" si="10"/>
        <v>2887.5000000000005</v>
      </c>
      <c r="L1290" s="32">
        <f t="shared" si="11"/>
        <v>721.87500000000011</v>
      </c>
      <c r="M1290" s="33">
        <v>0.25</v>
      </c>
      <c r="O1290" s="38"/>
      <c r="P1290" s="39"/>
      <c r="Q1290" s="34"/>
      <c r="R1290" s="35"/>
    </row>
    <row r="1291" spans="1:18" ht="15.75" customHeight="1" x14ac:dyDescent="0.3">
      <c r="A1291" s="23"/>
      <c r="B1291" s="28" t="s">
        <v>34</v>
      </c>
      <c r="C1291" s="28">
        <v>1128299</v>
      </c>
      <c r="D1291" s="29">
        <v>44510</v>
      </c>
      <c r="E1291" s="28" t="s">
        <v>35</v>
      </c>
      <c r="F1291" s="28" t="s">
        <v>68</v>
      </c>
      <c r="G1291" s="28" t="s">
        <v>69</v>
      </c>
      <c r="H1291" s="28" t="s">
        <v>25</v>
      </c>
      <c r="I1291" s="30">
        <v>0.60000000000000009</v>
      </c>
      <c r="J1291" s="31">
        <v>6000</v>
      </c>
      <c r="K1291" s="32">
        <f t="shared" si="10"/>
        <v>3600.0000000000005</v>
      </c>
      <c r="L1291" s="32">
        <f t="shared" si="11"/>
        <v>720.00000000000011</v>
      </c>
      <c r="M1291" s="33">
        <v>0.2</v>
      </c>
      <c r="O1291" s="38"/>
      <c r="P1291" s="39"/>
      <c r="Q1291" s="34"/>
      <c r="R1291" s="35"/>
    </row>
    <row r="1292" spans="1:18" ht="15.75" customHeight="1" x14ac:dyDescent="0.3">
      <c r="A1292" s="23"/>
      <c r="B1292" s="28" t="s">
        <v>34</v>
      </c>
      <c r="C1292" s="28">
        <v>1128299</v>
      </c>
      <c r="D1292" s="29">
        <v>44510</v>
      </c>
      <c r="E1292" s="28" t="s">
        <v>35</v>
      </c>
      <c r="F1292" s="28" t="s">
        <v>68</v>
      </c>
      <c r="G1292" s="28" t="s">
        <v>69</v>
      </c>
      <c r="H1292" s="28" t="s">
        <v>26</v>
      </c>
      <c r="I1292" s="30">
        <v>0.55000000000000004</v>
      </c>
      <c r="J1292" s="31">
        <v>4250</v>
      </c>
      <c r="K1292" s="32">
        <f t="shared" si="10"/>
        <v>2337.5</v>
      </c>
      <c r="L1292" s="32">
        <f t="shared" si="11"/>
        <v>584.375</v>
      </c>
      <c r="M1292" s="33">
        <v>0.25</v>
      </c>
      <c r="O1292" s="38"/>
      <c r="P1292" s="39"/>
      <c r="Q1292" s="34"/>
      <c r="R1292" s="35"/>
    </row>
    <row r="1293" spans="1:18" ht="15.75" customHeight="1" x14ac:dyDescent="0.3">
      <c r="A1293" s="23"/>
      <c r="B1293" s="28" t="s">
        <v>34</v>
      </c>
      <c r="C1293" s="28">
        <v>1128299</v>
      </c>
      <c r="D1293" s="29">
        <v>44510</v>
      </c>
      <c r="E1293" s="28" t="s">
        <v>35</v>
      </c>
      <c r="F1293" s="28" t="s">
        <v>68</v>
      </c>
      <c r="G1293" s="28" t="s">
        <v>69</v>
      </c>
      <c r="H1293" s="28" t="s">
        <v>27</v>
      </c>
      <c r="I1293" s="30">
        <v>0.65000000000000013</v>
      </c>
      <c r="J1293" s="31">
        <v>4000</v>
      </c>
      <c r="K1293" s="32">
        <f t="shared" si="10"/>
        <v>2600.0000000000005</v>
      </c>
      <c r="L1293" s="32">
        <f t="shared" si="11"/>
        <v>650.00000000000011</v>
      </c>
      <c r="M1293" s="33">
        <v>0.25</v>
      </c>
      <c r="O1293" s="38"/>
      <c r="P1293" s="39"/>
      <c r="Q1293" s="34"/>
      <c r="R1293" s="35"/>
    </row>
    <row r="1294" spans="1:18" ht="15.75" customHeight="1" x14ac:dyDescent="0.3">
      <c r="A1294" s="23"/>
      <c r="B1294" s="28" t="s">
        <v>34</v>
      </c>
      <c r="C1294" s="28">
        <v>1128299</v>
      </c>
      <c r="D1294" s="29">
        <v>44510</v>
      </c>
      <c r="E1294" s="28" t="s">
        <v>35</v>
      </c>
      <c r="F1294" s="28" t="s">
        <v>68</v>
      </c>
      <c r="G1294" s="28" t="s">
        <v>69</v>
      </c>
      <c r="H1294" s="28" t="s">
        <v>28</v>
      </c>
      <c r="I1294" s="30">
        <v>0.85000000000000009</v>
      </c>
      <c r="J1294" s="31">
        <v>3750</v>
      </c>
      <c r="K1294" s="32">
        <f t="shared" si="10"/>
        <v>3187.5000000000005</v>
      </c>
      <c r="L1294" s="32">
        <f t="shared" si="11"/>
        <v>478.12500000000006</v>
      </c>
      <c r="M1294" s="33">
        <v>0.15</v>
      </c>
      <c r="O1294" s="38"/>
      <c r="P1294" s="39"/>
      <c r="Q1294" s="34"/>
      <c r="R1294" s="35"/>
    </row>
    <row r="1295" spans="1:18" ht="15.75" customHeight="1" x14ac:dyDescent="0.3">
      <c r="A1295" s="23"/>
      <c r="B1295" s="28" t="s">
        <v>34</v>
      </c>
      <c r="C1295" s="28">
        <v>1128299</v>
      </c>
      <c r="D1295" s="29">
        <v>44510</v>
      </c>
      <c r="E1295" s="28" t="s">
        <v>35</v>
      </c>
      <c r="F1295" s="28" t="s">
        <v>68</v>
      </c>
      <c r="G1295" s="28" t="s">
        <v>69</v>
      </c>
      <c r="H1295" s="28" t="s">
        <v>29</v>
      </c>
      <c r="I1295" s="30">
        <v>0.90000000000000013</v>
      </c>
      <c r="J1295" s="31">
        <v>5000</v>
      </c>
      <c r="K1295" s="32">
        <f t="shared" si="10"/>
        <v>4500.0000000000009</v>
      </c>
      <c r="L1295" s="32">
        <f t="shared" si="11"/>
        <v>1800.0000000000005</v>
      </c>
      <c r="M1295" s="33">
        <v>0.4</v>
      </c>
      <c r="O1295" s="38"/>
      <c r="P1295" s="39"/>
      <c r="Q1295" s="34"/>
      <c r="R1295" s="35"/>
    </row>
    <row r="1296" spans="1:18" ht="15.75" customHeight="1" x14ac:dyDescent="0.3">
      <c r="A1296" s="23"/>
      <c r="B1296" s="28" t="s">
        <v>34</v>
      </c>
      <c r="C1296" s="28">
        <v>1128299</v>
      </c>
      <c r="D1296" s="29">
        <v>44539</v>
      </c>
      <c r="E1296" s="28" t="s">
        <v>35</v>
      </c>
      <c r="F1296" s="28" t="s">
        <v>68</v>
      </c>
      <c r="G1296" s="28" t="s">
        <v>69</v>
      </c>
      <c r="H1296" s="28" t="s">
        <v>24</v>
      </c>
      <c r="I1296" s="30">
        <v>0.75000000000000011</v>
      </c>
      <c r="J1296" s="31">
        <v>7000</v>
      </c>
      <c r="K1296" s="32">
        <f t="shared" si="10"/>
        <v>5250.0000000000009</v>
      </c>
      <c r="L1296" s="32">
        <f t="shared" si="11"/>
        <v>1312.5000000000002</v>
      </c>
      <c r="M1296" s="33">
        <v>0.25</v>
      </c>
      <c r="O1296" s="38"/>
      <c r="P1296" s="39"/>
      <c r="Q1296" s="34"/>
      <c r="R1296" s="35"/>
    </row>
    <row r="1297" spans="1:18" ht="15.75" customHeight="1" x14ac:dyDescent="0.3">
      <c r="A1297" s="23"/>
      <c r="B1297" s="28" t="s">
        <v>34</v>
      </c>
      <c r="C1297" s="28">
        <v>1128299</v>
      </c>
      <c r="D1297" s="29">
        <v>44539</v>
      </c>
      <c r="E1297" s="28" t="s">
        <v>35</v>
      </c>
      <c r="F1297" s="28" t="s">
        <v>68</v>
      </c>
      <c r="G1297" s="28" t="s">
        <v>69</v>
      </c>
      <c r="H1297" s="28" t="s">
        <v>25</v>
      </c>
      <c r="I1297" s="30">
        <v>0.8500000000000002</v>
      </c>
      <c r="J1297" s="31">
        <v>7000</v>
      </c>
      <c r="K1297" s="32">
        <f t="shared" si="10"/>
        <v>5950.0000000000018</v>
      </c>
      <c r="L1297" s="32">
        <f t="shared" si="11"/>
        <v>1190.0000000000005</v>
      </c>
      <c r="M1297" s="33">
        <v>0.2</v>
      </c>
      <c r="O1297" s="38"/>
      <c r="P1297" s="39"/>
      <c r="Q1297" s="34"/>
      <c r="R1297" s="35"/>
    </row>
    <row r="1298" spans="1:18" ht="15.75" customHeight="1" x14ac:dyDescent="0.3">
      <c r="A1298" s="23"/>
      <c r="B1298" s="28" t="s">
        <v>34</v>
      </c>
      <c r="C1298" s="28">
        <v>1128299</v>
      </c>
      <c r="D1298" s="29">
        <v>44539</v>
      </c>
      <c r="E1298" s="28" t="s">
        <v>35</v>
      </c>
      <c r="F1298" s="28" t="s">
        <v>68</v>
      </c>
      <c r="G1298" s="28" t="s">
        <v>69</v>
      </c>
      <c r="H1298" s="28" t="s">
        <v>26</v>
      </c>
      <c r="I1298" s="30">
        <v>0.80000000000000016</v>
      </c>
      <c r="J1298" s="31">
        <v>5000</v>
      </c>
      <c r="K1298" s="32">
        <f t="shared" si="10"/>
        <v>4000.0000000000009</v>
      </c>
      <c r="L1298" s="32">
        <f t="shared" si="11"/>
        <v>1000.0000000000002</v>
      </c>
      <c r="M1298" s="33">
        <v>0.25</v>
      </c>
      <c r="O1298" s="38"/>
      <c r="P1298" s="39"/>
      <c r="Q1298" s="34"/>
      <c r="R1298" s="35"/>
    </row>
    <row r="1299" spans="1:18" ht="15.75" customHeight="1" x14ac:dyDescent="0.3">
      <c r="A1299" s="23"/>
      <c r="B1299" s="28" t="s">
        <v>34</v>
      </c>
      <c r="C1299" s="28">
        <v>1128299</v>
      </c>
      <c r="D1299" s="29">
        <v>44539</v>
      </c>
      <c r="E1299" s="28" t="s">
        <v>35</v>
      </c>
      <c r="F1299" s="28" t="s">
        <v>68</v>
      </c>
      <c r="G1299" s="28" t="s">
        <v>69</v>
      </c>
      <c r="H1299" s="28" t="s">
        <v>27</v>
      </c>
      <c r="I1299" s="30">
        <v>0.80000000000000016</v>
      </c>
      <c r="J1299" s="31">
        <v>5000</v>
      </c>
      <c r="K1299" s="32">
        <f t="shared" si="10"/>
        <v>4000.0000000000009</v>
      </c>
      <c r="L1299" s="32">
        <f t="shared" si="11"/>
        <v>1000.0000000000002</v>
      </c>
      <c r="M1299" s="33">
        <v>0.25</v>
      </c>
      <c r="O1299" s="38"/>
      <c r="P1299" s="39"/>
      <c r="Q1299" s="34"/>
      <c r="R1299" s="35"/>
    </row>
    <row r="1300" spans="1:18" ht="15.75" customHeight="1" x14ac:dyDescent="0.3">
      <c r="A1300" s="23"/>
      <c r="B1300" s="28" t="s">
        <v>34</v>
      </c>
      <c r="C1300" s="28">
        <v>1128299</v>
      </c>
      <c r="D1300" s="29">
        <v>44539</v>
      </c>
      <c r="E1300" s="28" t="s">
        <v>35</v>
      </c>
      <c r="F1300" s="28" t="s">
        <v>68</v>
      </c>
      <c r="G1300" s="28" t="s">
        <v>69</v>
      </c>
      <c r="H1300" s="28" t="s">
        <v>28</v>
      </c>
      <c r="I1300" s="30">
        <v>0.90000000000000013</v>
      </c>
      <c r="J1300" s="31">
        <v>4250</v>
      </c>
      <c r="K1300" s="32">
        <f t="shared" si="10"/>
        <v>3825.0000000000005</v>
      </c>
      <c r="L1300" s="32">
        <f t="shared" si="11"/>
        <v>573.75</v>
      </c>
      <c r="M1300" s="33">
        <v>0.15</v>
      </c>
      <c r="O1300" s="38"/>
      <c r="P1300" s="39"/>
      <c r="Q1300" s="34"/>
      <c r="R1300" s="35"/>
    </row>
    <row r="1301" spans="1:18" ht="15.75" customHeight="1" x14ac:dyDescent="0.3">
      <c r="A1301" s="23"/>
      <c r="B1301" s="28" t="s">
        <v>34</v>
      </c>
      <c r="C1301" s="28">
        <v>1128299</v>
      </c>
      <c r="D1301" s="29">
        <v>44539</v>
      </c>
      <c r="E1301" s="28" t="s">
        <v>35</v>
      </c>
      <c r="F1301" s="28" t="s">
        <v>68</v>
      </c>
      <c r="G1301" s="28" t="s">
        <v>69</v>
      </c>
      <c r="H1301" s="28" t="s">
        <v>29</v>
      </c>
      <c r="I1301" s="30">
        <v>0.95000000000000018</v>
      </c>
      <c r="J1301" s="31">
        <v>5250</v>
      </c>
      <c r="K1301" s="32">
        <f t="shared" si="10"/>
        <v>4987.5000000000009</v>
      </c>
      <c r="L1301" s="32">
        <f t="shared" si="11"/>
        <v>1995.0000000000005</v>
      </c>
      <c r="M1301" s="33">
        <v>0.4</v>
      </c>
      <c r="O1301" s="38"/>
      <c r="P1301" s="39"/>
      <c r="Q1301" s="34"/>
      <c r="R1301" s="35"/>
    </row>
    <row r="1302" spans="1:18" ht="15.75" customHeight="1" x14ac:dyDescent="0.3">
      <c r="A1302" s="23" t="s">
        <v>46</v>
      </c>
      <c r="B1302" s="28" t="s">
        <v>34</v>
      </c>
      <c r="C1302" s="28">
        <v>1128299</v>
      </c>
      <c r="D1302" s="29">
        <v>44213</v>
      </c>
      <c r="E1302" s="28" t="s">
        <v>35</v>
      </c>
      <c r="F1302" s="28" t="s">
        <v>70</v>
      </c>
      <c r="G1302" s="28" t="s">
        <v>71</v>
      </c>
      <c r="H1302" s="28" t="s">
        <v>24</v>
      </c>
      <c r="I1302" s="30">
        <v>0.4</v>
      </c>
      <c r="J1302" s="31">
        <v>4250</v>
      </c>
      <c r="K1302" s="32">
        <f t="shared" si="10"/>
        <v>1700</v>
      </c>
      <c r="L1302" s="32">
        <f t="shared" si="11"/>
        <v>510</v>
      </c>
      <c r="M1302" s="33">
        <v>0.3</v>
      </c>
      <c r="O1302" s="38"/>
      <c r="P1302" s="39">
        <f>Data!$I1302+0.05</f>
        <v>0.45</v>
      </c>
      <c r="Q1302" s="34">
        <f>Data!$J1302+500</f>
        <v>4750</v>
      </c>
      <c r="R1302" s="35">
        <f>Data!$M1302+5%</f>
        <v>0.35</v>
      </c>
    </row>
    <row r="1303" spans="1:18" ht="15.75" customHeight="1" x14ac:dyDescent="0.3">
      <c r="A1303" s="23"/>
      <c r="B1303" s="28" t="s">
        <v>34</v>
      </c>
      <c r="C1303" s="28">
        <v>1128299</v>
      </c>
      <c r="D1303" s="29">
        <v>44213</v>
      </c>
      <c r="E1303" s="28" t="s">
        <v>35</v>
      </c>
      <c r="F1303" s="28" t="s">
        <v>70</v>
      </c>
      <c r="G1303" s="28" t="s">
        <v>71</v>
      </c>
      <c r="H1303" s="28" t="s">
        <v>25</v>
      </c>
      <c r="I1303" s="30">
        <v>0.5</v>
      </c>
      <c r="J1303" s="31">
        <v>4250</v>
      </c>
      <c r="K1303" s="32">
        <f t="shared" si="10"/>
        <v>2125</v>
      </c>
      <c r="L1303" s="32">
        <f t="shared" si="11"/>
        <v>531.25</v>
      </c>
      <c r="M1303" s="33">
        <v>0.25</v>
      </c>
      <c r="O1303" s="38"/>
      <c r="P1303" s="39">
        <f>Data!$I1303+0.05</f>
        <v>0.55000000000000004</v>
      </c>
      <c r="Q1303" s="34">
        <f>Data!$J1303+500</f>
        <v>4750</v>
      </c>
      <c r="R1303" s="35">
        <f>Data!$M1303+5%</f>
        <v>0.3</v>
      </c>
    </row>
    <row r="1304" spans="1:18" ht="15.75" customHeight="1" x14ac:dyDescent="0.3">
      <c r="A1304" s="23"/>
      <c r="B1304" s="28" t="s">
        <v>34</v>
      </c>
      <c r="C1304" s="28">
        <v>1128299</v>
      </c>
      <c r="D1304" s="29">
        <v>44213</v>
      </c>
      <c r="E1304" s="28" t="s">
        <v>35</v>
      </c>
      <c r="F1304" s="28" t="s">
        <v>70</v>
      </c>
      <c r="G1304" s="28" t="s">
        <v>71</v>
      </c>
      <c r="H1304" s="28" t="s">
        <v>26</v>
      </c>
      <c r="I1304" s="30">
        <v>0.5</v>
      </c>
      <c r="J1304" s="31">
        <v>4250</v>
      </c>
      <c r="K1304" s="32">
        <f t="shared" si="10"/>
        <v>2125</v>
      </c>
      <c r="L1304" s="32">
        <f t="shared" si="11"/>
        <v>637.5</v>
      </c>
      <c r="M1304" s="33">
        <v>0.3</v>
      </c>
      <c r="O1304" s="38"/>
      <c r="P1304" s="39">
        <f>Data!$I1304+0.05</f>
        <v>0.55000000000000004</v>
      </c>
      <c r="Q1304" s="34">
        <f>Data!$J1304+500</f>
        <v>4750</v>
      </c>
      <c r="R1304" s="35">
        <f>Data!$M1304+5%</f>
        <v>0.35</v>
      </c>
    </row>
    <row r="1305" spans="1:18" ht="15.75" customHeight="1" x14ac:dyDescent="0.3">
      <c r="A1305" s="23"/>
      <c r="B1305" s="28" t="s">
        <v>34</v>
      </c>
      <c r="C1305" s="28">
        <v>1128299</v>
      </c>
      <c r="D1305" s="29">
        <v>44213</v>
      </c>
      <c r="E1305" s="28" t="s">
        <v>35</v>
      </c>
      <c r="F1305" s="28" t="s">
        <v>70</v>
      </c>
      <c r="G1305" s="28" t="s">
        <v>71</v>
      </c>
      <c r="H1305" s="28" t="s">
        <v>27</v>
      </c>
      <c r="I1305" s="30">
        <v>0.5</v>
      </c>
      <c r="J1305" s="31">
        <v>2750</v>
      </c>
      <c r="K1305" s="32">
        <f t="shared" si="10"/>
        <v>1375</v>
      </c>
      <c r="L1305" s="32">
        <f t="shared" si="11"/>
        <v>412.5</v>
      </c>
      <c r="M1305" s="33">
        <v>0.3</v>
      </c>
      <c r="O1305" s="38"/>
      <c r="P1305" s="39">
        <f>Data!$I1305+0.05</f>
        <v>0.55000000000000004</v>
      </c>
      <c r="Q1305" s="34">
        <f>Data!$J1305+500</f>
        <v>3250</v>
      </c>
      <c r="R1305" s="35">
        <f>Data!$M1305+5%</f>
        <v>0.35</v>
      </c>
    </row>
    <row r="1306" spans="1:18" ht="15.75" customHeight="1" x14ac:dyDescent="0.3">
      <c r="A1306" s="23"/>
      <c r="B1306" s="28" t="s">
        <v>34</v>
      </c>
      <c r="C1306" s="28">
        <v>1128299</v>
      </c>
      <c r="D1306" s="29">
        <v>44213</v>
      </c>
      <c r="E1306" s="28" t="s">
        <v>35</v>
      </c>
      <c r="F1306" s="28" t="s">
        <v>70</v>
      </c>
      <c r="G1306" s="28" t="s">
        <v>71</v>
      </c>
      <c r="H1306" s="28" t="s">
        <v>28</v>
      </c>
      <c r="I1306" s="30">
        <v>0.55000000000000004</v>
      </c>
      <c r="J1306" s="31">
        <v>2250</v>
      </c>
      <c r="K1306" s="32">
        <f t="shared" si="10"/>
        <v>1237.5</v>
      </c>
      <c r="L1306" s="32">
        <f t="shared" si="11"/>
        <v>247.5</v>
      </c>
      <c r="M1306" s="33">
        <v>0.2</v>
      </c>
      <c r="O1306" s="38"/>
      <c r="P1306" s="39">
        <f>Data!$I1306+0.05</f>
        <v>0.60000000000000009</v>
      </c>
      <c r="Q1306" s="34">
        <f>Data!$J1306+500</f>
        <v>2750</v>
      </c>
      <c r="R1306" s="35">
        <f>Data!$M1306+5%</f>
        <v>0.25</v>
      </c>
    </row>
    <row r="1307" spans="1:18" ht="15.75" customHeight="1" x14ac:dyDescent="0.3">
      <c r="A1307" s="23"/>
      <c r="B1307" s="28" t="s">
        <v>34</v>
      </c>
      <c r="C1307" s="28">
        <v>1128299</v>
      </c>
      <c r="D1307" s="29">
        <v>44213</v>
      </c>
      <c r="E1307" s="28" t="s">
        <v>35</v>
      </c>
      <c r="F1307" s="28" t="s">
        <v>70</v>
      </c>
      <c r="G1307" s="28" t="s">
        <v>71</v>
      </c>
      <c r="H1307" s="28" t="s">
        <v>29</v>
      </c>
      <c r="I1307" s="30">
        <v>0.5</v>
      </c>
      <c r="J1307" s="31">
        <v>4750</v>
      </c>
      <c r="K1307" s="32">
        <f t="shared" si="10"/>
        <v>2375</v>
      </c>
      <c r="L1307" s="32">
        <f t="shared" si="11"/>
        <v>1068.75</v>
      </c>
      <c r="M1307" s="33">
        <v>0.45</v>
      </c>
      <c r="O1307" s="38"/>
      <c r="P1307" s="39">
        <f>Data!$I1307+0.05</f>
        <v>0.55000000000000004</v>
      </c>
      <c r="Q1307" s="34">
        <f>Data!$J1307+500</f>
        <v>5250</v>
      </c>
      <c r="R1307" s="35">
        <f>Data!$M1307+5%</f>
        <v>0.5</v>
      </c>
    </row>
    <row r="1308" spans="1:18" ht="15.75" customHeight="1" x14ac:dyDescent="0.3">
      <c r="A1308" s="23"/>
      <c r="B1308" s="28" t="s">
        <v>34</v>
      </c>
      <c r="C1308" s="28">
        <v>1128299</v>
      </c>
      <c r="D1308" s="29">
        <v>44244</v>
      </c>
      <c r="E1308" s="28" t="s">
        <v>35</v>
      </c>
      <c r="F1308" s="28" t="s">
        <v>70</v>
      </c>
      <c r="G1308" s="28" t="s">
        <v>71</v>
      </c>
      <c r="H1308" s="28" t="s">
        <v>24</v>
      </c>
      <c r="I1308" s="30">
        <v>0.4</v>
      </c>
      <c r="J1308" s="31">
        <v>5250</v>
      </c>
      <c r="K1308" s="32">
        <f t="shared" si="10"/>
        <v>2100</v>
      </c>
      <c r="L1308" s="32">
        <f t="shared" si="11"/>
        <v>630</v>
      </c>
      <c r="M1308" s="33">
        <v>0.3</v>
      </c>
      <c r="O1308" s="38"/>
      <c r="P1308" s="39">
        <f>Data!$I1308+0.05</f>
        <v>0.45</v>
      </c>
      <c r="Q1308" s="34">
        <f>Data!$J1308+500</f>
        <v>5750</v>
      </c>
      <c r="R1308" s="35">
        <f>Data!$M1308+5%</f>
        <v>0.35</v>
      </c>
    </row>
    <row r="1309" spans="1:18" ht="15.75" customHeight="1" x14ac:dyDescent="0.3">
      <c r="A1309" s="23"/>
      <c r="B1309" s="28" t="s">
        <v>34</v>
      </c>
      <c r="C1309" s="28">
        <v>1128299</v>
      </c>
      <c r="D1309" s="29">
        <v>44244</v>
      </c>
      <c r="E1309" s="28" t="s">
        <v>35</v>
      </c>
      <c r="F1309" s="28" t="s">
        <v>70</v>
      </c>
      <c r="G1309" s="28" t="s">
        <v>71</v>
      </c>
      <c r="H1309" s="28" t="s">
        <v>25</v>
      </c>
      <c r="I1309" s="30">
        <v>0.5</v>
      </c>
      <c r="J1309" s="31">
        <v>4250</v>
      </c>
      <c r="K1309" s="32">
        <f t="shared" si="10"/>
        <v>2125</v>
      </c>
      <c r="L1309" s="32">
        <f t="shared" si="11"/>
        <v>531.25</v>
      </c>
      <c r="M1309" s="33">
        <v>0.25</v>
      </c>
      <c r="O1309" s="38"/>
      <c r="P1309" s="39">
        <f>Data!$I1309+0.05</f>
        <v>0.55000000000000004</v>
      </c>
      <c r="Q1309" s="34">
        <f>Data!$J1309+500</f>
        <v>4750</v>
      </c>
      <c r="R1309" s="35">
        <f>Data!$M1309+5%</f>
        <v>0.3</v>
      </c>
    </row>
    <row r="1310" spans="1:18" ht="15.75" customHeight="1" x14ac:dyDescent="0.3">
      <c r="A1310" s="23"/>
      <c r="B1310" s="28" t="s">
        <v>34</v>
      </c>
      <c r="C1310" s="28">
        <v>1128299</v>
      </c>
      <c r="D1310" s="29">
        <v>44244</v>
      </c>
      <c r="E1310" s="28" t="s">
        <v>35</v>
      </c>
      <c r="F1310" s="28" t="s">
        <v>70</v>
      </c>
      <c r="G1310" s="28" t="s">
        <v>71</v>
      </c>
      <c r="H1310" s="28" t="s">
        <v>26</v>
      </c>
      <c r="I1310" s="30">
        <v>0.5</v>
      </c>
      <c r="J1310" s="31">
        <v>4250</v>
      </c>
      <c r="K1310" s="32">
        <f t="shared" si="10"/>
        <v>2125</v>
      </c>
      <c r="L1310" s="32">
        <f t="shared" si="11"/>
        <v>637.5</v>
      </c>
      <c r="M1310" s="33">
        <v>0.3</v>
      </c>
      <c r="O1310" s="38"/>
      <c r="P1310" s="39">
        <f>Data!$I1310+0.05</f>
        <v>0.55000000000000004</v>
      </c>
      <c r="Q1310" s="34">
        <f>Data!$J1310+500</f>
        <v>4750</v>
      </c>
      <c r="R1310" s="35">
        <f>Data!$M1310+5%</f>
        <v>0.35</v>
      </c>
    </row>
    <row r="1311" spans="1:18" ht="15.75" customHeight="1" x14ac:dyDescent="0.3">
      <c r="A1311" s="23"/>
      <c r="B1311" s="28" t="s">
        <v>34</v>
      </c>
      <c r="C1311" s="28">
        <v>1128299</v>
      </c>
      <c r="D1311" s="29">
        <v>44244</v>
      </c>
      <c r="E1311" s="28" t="s">
        <v>35</v>
      </c>
      <c r="F1311" s="28" t="s">
        <v>70</v>
      </c>
      <c r="G1311" s="28" t="s">
        <v>71</v>
      </c>
      <c r="H1311" s="28" t="s">
        <v>27</v>
      </c>
      <c r="I1311" s="30">
        <v>0.5</v>
      </c>
      <c r="J1311" s="31">
        <v>2750</v>
      </c>
      <c r="K1311" s="32">
        <f t="shared" si="10"/>
        <v>1375</v>
      </c>
      <c r="L1311" s="32">
        <f t="shared" si="11"/>
        <v>412.5</v>
      </c>
      <c r="M1311" s="33">
        <v>0.3</v>
      </c>
      <c r="O1311" s="38"/>
      <c r="P1311" s="39">
        <f>Data!$I1311+0.05</f>
        <v>0.55000000000000004</v>
      </c>
      <c r="Q1311" s="34">
        <f>Data!$J1311+500</f>
        <v>3250</v>
      </c>
      <c r="R1311" s="35">
        <f>Data!$M1311+5%</f>
        <v>0.35</v>
      </c>
    </row>
    <row r="1312" spans="1:18" ht="15.75" customHeight="1" x14ac:dyDescent="0.3">
      <c r="A1312" s="23"/>
      <c r="B1312" s="28" t="s">
        <v>34</v>
      </c>
      <c r="C1312" s="28">
        <v>1128299</v>
      </c>
      <c r="D1312" s="29">
        <v>44244</v>
      </c>
      <c r="E1312" s="28" t="s">
        <v>35</v>
      </c>
      <c r="F1312" s="28" t="s">
        <v>70</v>
      </c>
      <c r="G1312" s="28" t="s">
        <v>71</v>
      </c>
      <c r="H1312" s="28" t="s">
        <v>28</v>
      </c>
      <c r="I1312" s="30">
        <v>0.55000000000000004</v>
      </c>
      <c r="J1312" s="31">
        <v>2000</v>
      </c>
      <c r="K1312" s="32">
        <f t="shared" si="10"/>
        <v>1100</v>
      </c>
      <c r="L1312" s="32">
        <f t="shared" si="11"/>
        <v>220</v>
      </c>
      <c r="M1312" s="33">
        <v>0.2</v>
      </c>
      <c r="O1312" s="38"/>
      <c r="P1312" s="39">
        <f>Data!$I1312+0.05</f>
        <v>0.60000000000000009</v>
      </c>
      <c r="Q1312" s="34">
        <f>Data!$J1312+500</f>
        <v>2500</v>
      </c>
      <c r="R1312" s="35">
        <f>Data!$M1312+5%</f>
        <v>0.25</v>
      </c>
    </row>
    <row r="1313" spans="1:18" ht="15.75" customHeight="1" x14ac:dyDescent="0.3">
      <c r="A1313" s="23"/>
      <c r="B1313" s="28" t="s">
        <v>34</v>
      </c>
      <c r="C1313" s="28">
        <v>1128299</v>
      </c>
      <c r="D1313" s="29">
        <v>44244</v>
      </c>
      <c r="E1313" s="28" t="s">
        <v>35</v>
      </c>
      <c r="F1313" s="28" t="s">
        <v>70</v>
      </c>
      <c r="G1313" s="28" t="s">
        <v>71</v>
      </c>
      <c r="H1313" s="28" t="s">
        <v>29</v>
      </c>
      <c r="I1313" s="30">
        <v>0.5</v>
      </c>
      <c r="J1313" s="31">
        <v>4000</v>
      </c>
      <c r="K1313" s="32">
        <f t="shared" si="10"/>
        <v>2000</v>
      </c>
      <c r="L1313" s="32">
        <f t="shared" si="11"/>
        <v>900</v>
      </c>
      <c r="M1313" s="33">
        <v>0.45</v>
      </c>
      <c r="O1313" s="38"/>
      <c r="P1313" s="39">
        <f>Data!$I1313+0.05</f>
        <v>0.55000000000000004</v>
      </c>
      <c r="Q1313" s="34">
        <f>Data!$J1313+500</f>
        <v>4500</v>
      </c>
      <c r="R1313" s="35">
        <f>Data!$M1313+5%</f>
        <v>0.5</v>
      </c>
    </row>
    <row r="1314" spans="1:18" ht="15.75" customHeight="1" x14ac:dyDescent="0.3">
      <c r="A1314" s="23"/>
      <c r="B1314" s="28" t="s">
        <v>34</v>
      </c>
      <c r="C1314" s="28">
        <v>1128299</v>
      </c>
      <c r="D1314" s="29">
        <v>44271</v>
      </c>
      <c r="E1314" s="28" t="s">
        <v>35</v>
      </c>
      <c r="F1314" s="28" t="s">
        <v>70</v>
      </c>
      <c r="G1314" s="28" t="s">
        <v>71</v>
      </c>
      <c r="H1314" s="28" t="s">
        <v>24</v>
      </c>
      <c r="I1314" s="30">
        <v>0.5</v>
      </c>
      <c r="J1314" s="31">
        <v>5500</v>
      </c>
      <c r="K1314" s="32">
        <f t="shared" si="10"/>
        <v>2750</v>
      </c>
      <c r="L1314" s="32">
        <f t="shared" si="11"/>
        <v>825</v>
      </c>
      <c r="M1314" s="33">
        <v>0.3</v>
      </c>
      <c r="O1314" s="38"/>
      <c r="P1314" s="39">
        <f>Data!$I1314+0.05</f>
        <v>0.55000000000000004</v>
      </c>
      <c r="Q1314" s="34">
        <f>Data!$J1314+500</f>
        <v>6000</v>
      </c>
      <c r="R1314" s="35">
        <f>Data!$M1314+5%</f>
        <v>0.35</v>
      </c>
    </row>
    <row r="1315" spans="1:18" ht="15.75" customHeight="1" x14ac:dyDescent="0.3">
      <c r="A1315" s="23"/>
      <c r="B1315" s="28" t="s">
        <v>34</v>
      </c>
      <c r="C1315" s="28">
        <v>1128299</v>
      </c>
      <c r="D1315" s="29">
        <v>44271</v>
      </c>
      <c r="E1315" s="28" t="s">
        <v>35</v>
      </c>
      <c r="F1315" s="28" t="s">
        <v>70</v>
      </c>
      <c r="G1315" s="28" t="s">
        <v>71</v>
      </c>
      <c r="H1315" s="28" t="s">
        <v>25</v>
      </c>
      <c r="I1315" s="30">
        <v>0.6</v>
      </c>
      <c r="J1315" s="31">
        <v>4000</v>
      </c>
      <c r="K1315" s="32">
        <f t="shared" si="10"/>
        <v>2400</v>
      </c>
      <c r="L1315" s="32">
        <f t="shared" si="11"/>
        <v>600</v>
      </c>
      <c r="M1315" s="33">
        <v>0.25</v>
      </c>
      <c r="O1315" s="38"/>
      <c r="P1315" s="39">
        <f>Data!$I1315+0.05</f>
        <v>0.65</v>
      </c>
      <c r="Q1315" s="34">
        <f>Data!$J1315+500</f>
        <v>4500</v>
      </c>
      <c r="R1315" s="35">
        <f>Data!$M1315+5%</f>
        <v>0.3</v>
      </c>
    </row>
    <row r="1316" spans="1:18" ht="15.75" customHeight="1" x14ac:dyDescent="0.3">
      <c r="A1316" s="23"/>
      <c r="B1316" s="28" t="s">
        <v>34</v>
      </c>
      <c r="C1316" s="28">
        <v>1128299</v>
      </c>
      <c r="D1316" s="29">
        <v>44271</v>
      </c>
      <c r="E1316" s="28" t="s">
        <v>35</v>
      </c>
      <c r="F1316" s="28" t="s">
        <v>70</v>
      </c>
      <c r="G1316" s="28" t="s">
        <v>71</v>
      </c>
      <c r="H1316" s="28" t="s">
        <v>26</v>
      </c>
      <c r="I1316" s="30">
        <v>0.64999999999999991</v>
      </c>
      <c r="J1316" s="31">
        <v>4250</v>
      </c>
      <c r="K1316" s="32">
        <f t="shared" si="10"/>
        <v>2762.4999999999995</v>
      </c>
      <c r="L1316" s="32">
        <f t="shared" si="11"/>
        <v>828.74999999999989</v>
      </c>
      <c r="M1316" s="33">
        <v>0.3</v>
      </c>
      <c r="O1316" s="38"/>
      <c r="P1316" s="39">
        <f>Data!$I1316+0.05</f>
        <v>0.7</v>
      </c>
      <c r="Q1316" s="34">
        <f>Data!$J1316+500</f>
        <v>4750</v>
      </c>
      <c r="R1316" s="35">
        <f>Data!$M1316+5%</f>
        <v>0.35</v>
      </c>
    </row>
    <row r="1317" spans="1:18" ht="15.75" customHeight="1" x14ac:dyDescent="0.3">
      <c r="A1317" s="23"/>
      <c r="B1317" s="28" t="s">
        <v>34</v>
      </c>
      <c r="C1317" s="28">
        <v>1128299</v>
      </c>
      <c r="D1317" s="29">
        <v>44271</v>
      </c>
      <c r="E1317" s="28" t="s">
        <v>35</v>
      </c>
      <c r="F1317" s="28" t="s">
        <v>70</v>
      </c>
      <c r="G1317" s="28" t="s">
        <v>71</v>
      </c>
      <c r="H1317" s="28" t="s">
        <v>27</v>
      </c>
      <c r="I1317" s="30">
        <v>0.6</v>
      </c>
      <c r="J1317" s="31">
        <v>3250</v>
      </c>
      <c r="K1317" s="32">
        <f t="shared" si="10"/>
        <v>1950</v>
      </c>
      <c r="L1317" s="32">
        <f t="shared" si="11"/>
        <v>585</v>
      </c>
      <c r="M1317" s="33">
        <v>0.3</v>
      </c>
      <c r="O1317" s="38"/>
      <c r="P1317" s="39">
        <f>Data!$I1317+0.05</f>
        <v>0.65</v>
      </c>
      <c r="Q1317" s="34">
        <f>Data!$J1317+500</f>
        <v>3750</v>
      </c>
      <c r="R1317" s="35">
        <f>Data!$M1317+5%</f>
        <v>0.35</v>
      </c>
    </row>
    <row r="1318" spans="1:18" ht="15.75" customHeight="1" x14ac:dyDescent="0.3">
      <c r="A1318" s="23"/>
      <c r="B1318" s="28" t="s">
        <v>34</v>
      </c>
      <c r="C1318" s="28">
        <v>1128299</v>
      </c>
      <c r="D1318" s="29">
        <v>44271</v>
      </c>
      <c r="E1318" s="28" t="s">
        <v>35</v>
      </c>
      <c r="F1318" s="28" t="s">
        <v>70</v>
      </c>
      <c r="G1318" s="28" t="s">
        <v>71</v>
      </c>
      <c r="H1318" s="28" t="s">
        <v>28</v>
      </c>
      <c r="I1318" s="30">
        <v>0.65</v>
      </c>
      <c r="J1318" s="31">
        <v>1750</v>
      </c>
      <c r="K1318" s="32">
        <f t="shared" si="10"/>
        <v>1137.5</v>
      </c>
      <c r="L1318" s="32">
        <f t="shared" si="11"/>
        <v>227.5</v>
      </c>
      <c r="M1318" s="33">
        <v>0.2</v>
      </c>
      <c r="O1318" s="38"/>
      <c r="P1318" s="39">
        <f>Data!$I1318+0.05</f>
        <v>0.70000000000000007</v>
      </c>
      <c r="Q1318" s="34">
        <f>Data!$J1318+500</f>
        <v>2250</v>
      </c>
      <c r="R1318" s="35">
        <f>Data!$M1318+5%</f>
        <v>0.25</v>
      </c>
    </row>
    <row r="1319" spans="1:18" ht="15.75" customHeight="1" x14ac:dyDescent="0.3">
      <c r="A1319" s="23"/>
      <c r="B1319" s="28" t="s">
        <v>34</v>
      </c>
      <c r="C1319" s="28">
        <v>1128299</v>
      </c>
      <c r="D1319" s="29">
        <v>44271</v>
      </c>
      <c r="E1319" s="28" t="s">
        <v>35</v>
      </c>
      <c r="F1319" s="28" t="s">
        <v>70</v>
      </c>
      <c r="G1319" s="28" t="s">
        <v>71</v>
      </c>
      <c r="H1319" s="28" t="s">
        <v>29</v>
      </c>
      <c r="I1319" s="30">
        <v>0.6</v>
      </c>
      <c r="J1319" s="31">
        <v>3750</v>
      </c>
      <c r="K1319" s="32">
        <f t="shared" si="10"/>
        <v>2250</v>
      </c>
      <c r="L1319" s="32">
        <f t="shared" si="11"/>
        <v>1012.5</v>
      </c>
      <c r="M1319" s="33">
        <v>0.45</v>
      </c>
      <c r="O1319" s="38"/>
      <c r="P1319" s="39">
        <f>Data!$I1319+0.05</f>
        <v>0.65</v>
      </c>
      <c r="Q1319" s="34">
        <f>Data!$J1319+500</f>
        <v>4250</v>
      </c>
      <c r="R1319" s="35">
        <f>Data!$M1319+5%</f>
        <v>0.5</v>
      </c>
    </row>
    <row r="1320" spans="1:18" ht="15.75" customHeight="1" x14ac:dyDescent="0.3">
      <c r="A1320" s="23"/>
      <c r="B1320" s="28" t="s">
        <v>34</v>
      </c>
      <c r="C1320" s="28">
        <v>1128299</v>
      </c>
      <c r="D1320" s="29">
        <v>44303</v>
      </c>
      <c r="E1320" s="28" t="s">
        <v>35</v>
      </c>
      <c r="F1320" s="28" t="s">
        <v>70</v>
      </c>
      <c r="G1320" s="28" t="s">
        <v>71</v>
      </c>
      <c r="H1320" s="28" t="s">
        <v>24</v>
      </c>
      <c r="I1320" s="30">
        <v>0.65</v>
      </c>
      <c r="J1320" s="31">
        <v>5500</v>
      </c>
      <c r="K1320" s="32">
        <f t="shared" si="10"/>
        <v>3575</v>
      </c>
      <c r="L1320" s="32">
        <f t="shared" si="11"/>
        <v>1072.5</v>
      </c>
      <c r="M1320" s="33">
        <v>0.3</v>
      </c>
      <c r="O1320" s="38"/>
      <c r="P1320" s="39">
        <f>Data!$I1320+0.05</f>
        <v>0.70000000000000007</v>
      </c>
      <c r="Q1320" s="34">
        <f>Data!$J1320+500</f>
        <v>6000</v>
      </c>
      <c r="R1320" s="35">
        <f>Data!$M1320+5%</f>
        <v>0.35</v>
      </c>
    </row>
    <row r="1321" spans="1:18" ht="15.75" customHeight="1" x14ac:dyDescent="0.3">
      <c r="A1321" s="23"/>
      <c r="B1321" s="28" t="s">
        <v>34</v>
      </c>
      <c r="C1321" s="28">
        <v>1128299</v>
      </c>
      <c r="D1321" s="29">
        <v>44303</v>
      </c>
      <c r="E1321" s="28" t="s">
        <v>35</v>
      </c>
      <c r="F1321" s="28" t="s">
        <v>70</v>
      </c>
      <c r="G1321" s="28" t="s">
        <v>71</v>
      </c>
      <c r="H1321" s="28" t="s">
        <v>25</v>
      </c>
      <c r="I1321" s="30">
        <v>0.70000000000000007</v>
      </c>
      <c r="J1321" s="31">
        <v>3500</v>
      </c>
      <c r="K1321" s="32">
        <f t="shared" si="10"/>
        <v>2450.0000000000005</v>
      </c>
      <c r="L1321" s="32">
        <f t="shared" si="11"/>
        <v>612.50000000000011</v>
      </c>
      <c r="M1321" s="33">
        <v>0.25</v>
      </c>
      <c r="O1321" s="38"/>
      <c r="P1321" s="39">
        <f>Data!$I1321+0.05</f>
        <v>0.75000000000000011</v>
      </c>
      <c r="Q1321" s="34">
        <f>Data!$J1321+500</f>
        <v>4000</v>
      </c>
      <c r="R1321" s="35">
        <f>Data!$M1321+5%</f>
        <v>0.3</v>
      </c>
    </row>
    <row r="1322" spans="1:18" ht="15.75" customHeight="1" x14ac:dyDescent="0.3">
      <c r="A1322" s="23"/>
      <c r="B1322" s="28" t="s">
        <v>34</v>
      </c>
      <c r="C1322" s="28">
        <v>1128299</v>
      </c>
      <c r="D1322" s="29">
        <v>44303</v>
      </c>
      <c r="E1322" s="28" t="s">
        <v>35</v>
      </c>
      <c r="F1322" s="28" t="s">
        <v>70</v>
      </c>
      <c r="G1322" s="28" t="s">
        <v>71</v>
      </c>
      <c r="H1322" s="28" t="s">
        <v>26</v>
      </c>
      <c r="I1322" s="30">
        <v>0.70000000000000007</v>
      </c>
      <c r="J1322" s="31">
        <v>4000</v>
      </c>
      <c r="K1322" s="32">
        <f t="shared" si="10"/>
        <v>2800.0000000000005</v>
      </c>
      <c r="L1322" s="32">
        <f t="shared" si="11"/>
        <v>840.00000000000011</v>
      </c>
      <c r="M1322" s="33">
        <v>0.3</v>
      </c>
      <c r="O1322" s="38"/>
      <c r="P1322" s="39">
        <f>Data!$I1322+0.05</f>
        <v>0.75000000000000011</v>
      </c>
      <c r="Q1322" s="34">
        <f>Data!$J1322+500</f>
        <v>4500</v>
      </c>
      <c r="R1322" s="35">
        <f>Data!$M1322+5%</f>
        <v>0.35</v>
      </c>
    </row>
    <row r="1323" spans="1:18" ht="15.75" customHeight="1" x14ac:dyDescent="0.3">
      <c r="A1323" s="23"/>
      <c r="B1323" s="28" t="s">
        <v>34</v>
      </c>
      <c r="C1323" s="28">
        <v>1128299</v>
      </c>
      <c r="D1323" s="29">
        <v>44303</v>
      </c>
      <c r="E1323" s="28" t="s">
        <v>35</v>
      </c>
      <c r="F1323" s="28" t="s">
        <v>70</v>
      </c>
      <c r="G1323" s="28" t="s">
        <v>71</v>
      </c>
      <c r="H1323" s="28" t="s">
        <v>27</v>
      </c>
      <c r="I1323" s="30">
        <v>0.55000000000000004</v>
      </c>
      <c r="J1323" s="31">
        <v>3000</v>
      </c>
      <c r="K1323" s="32">
        <f t="shared" si="10"/>
        <v>1650.0000000000002</v>
      </c>
      <c r="L1323" s="32">
        <f t="shared" si="11"/>
        <v>495.00000000000006</v>
      </c>
      <c r="M1323" s="33">
        <v>0.3</v>
      </c>
      <c r="O1323" s="38"/>
      <c r="P1323" s="39">
        <f>Data!$I1323+0.05</f>
        <v>0.60000000000000009</v>
      </c>
      <c r="Q1323" s="34">
        <f>Data!$J1323+500</f>
        <v>3500</v>
      </c>
      <c r="R1323" s="35">
        <f>Data!$M1323+5%</f>
        <v>0.35</v>
      </c>
    </row>
    <row r="1324" spans="1:18" ht="15.75" customHeight="1" x14ac:dyDescent="0.3">
      <c r="A1324" s="23"/>
      <c r="B1324" s="28" t="s">
        <v>34</v>
      </c>
      <c r="C1324" s="28">
        <v>1128299</v>
      </c>
      <c r="D1324" s="29">
        <v>44303</v>
      </c>
      <c r="E1324" s="28" t="s">
        <v>35</v>
      </c>
      <c r="F1324" s="28" t="s">
        <v>70</v>
      </c>
      <c r="G1324" s="28" t="s">
        <v>71</v>
      </c>
      <c r="H1324" s="28" t="s">
        <v>28</v>
      </c>
      <c r="I1324" s="30">
        <v>0.60000000000000009</v>
      </c>
      <c r="J1324" s="31">
        <v>2000</v>
      </c>
      <c r="K1324" s="32">
        <f t="shared" si="10"/>
        <v>1200.0000000000002</v>
      </c>
      <c r="L1324" s="32">
        <f t="shared" si="11"/>
        <v>240.00000000000006</v>
      </c>
      <c r="M1324" s="33">
        <v>0.2</v>
      </c>
      <c r="O1324" s="38"/>
      <c r="P1324" s="39">
        <f>Data!$I1324+0.05</f>
        <v>0.65000000000000013</v>
      </c>
      <c r="Q1324" s="34">
        <f>Data!$J1324+500</f>
        <v>2500</v>
      </c>
      <c r="R1324" s="35">
        <f>Data!$M1324+5%</f>
        <v>0.25</v>
      </c>
    </row>
    <row r="1325" spans="1:18" ht="15.75" customHeight="1" x14ac:dyDescent="0.3">
      <c r="A1325" s="23"/>
      <c r="B1325" s="28" t="s">
        <v>34</v>
      </c>
      <c r="C1325" s="28">
        <v>1128299</v>
      </c>
      <c r="D1325" s="29">
        <v>44303</v>
      </c>
      <c r="E1325" s="28" t="s">
        <v>35</v>
      </c>
      <c r="F1325" s="28" t="s">
        <v>70</v>
      </c>
      <c r="G1325" s="28" t="s">
        <v>71</v>
      </c>
      <c r="H1325" s="28" t="s">
        <v>29</v>
      </c>
      <c r="I1325" s="30">
        <v>0.75000000000000011</v>
      </c>
      <c r="J1325" s="31">
        <v>3750</v>
      </c>
      <c r="K1325" s="32">
        <f t="shared" si="10"/>
        <v>2812.5000000000005</v>
      </c>
      <c r="L1325" s="32">
        <f t="shared" si="11"/>
        <v>1265.6250000000002</v>
      </c>
      <c r="M1325" s="33">
        <v>0.45</v>
      </c>
      <c r="O1325" s="38"/>
      <c r="P1325" s="39">
        <f>Data!$I1325+0.05</f>
        <v>0.80000000000000016</v>
      </c>
      <c r="Q1325" s="34">
        <f>Data!$J1325+500</f>
        <v>4250</v>
      </c>
      <c r="R1325" s="35">
        <f>Data!$M1325+5%</f>
        <v>0.5</v>
      </c>
    </row>
    <row r="1326" spans="1:18" ht="15.75" customHeight="1" x14ac:dyDescent="0.3">
      <c r="A1326" s="23"/>
      <c r="B1326" s="28" t="s">
        <v>34</v>
      </c>
      <c r="C1326" s="28">
        <v>1128299</v>
      </c>
      <c r="D1326" s="29">
        <v>44334</v>
      </c>
      <c r="E1326" s="28" t="s">
        <v>35</v>
      </c>
      <c r="F1326" s="28" t="s">
        <v>70</v>
      </c>
      <c r="G1326" s="28" t="s">
        <v>71</v>
      </c>
      <c r="H1326" s="28" t="s">
        <v>24</v>
      </c>
      <c r="I1326" s="30">
        <v>0.6</v>
      </c>
      <c r="J1326" s="31">
        <v>5750</v>
      </c>
      <c r="K1326" s="32">
        <f t="shared" si="10"/>
        <v>3450</v>
      </c>
      <c r="L1326" s="32">
        <f t="shared" si="11"/>
        <v>1035</v>
      </c>
      <c r="M1326" s="33">
        <v>0.3</v>
      </c>
      <c r="O1326" s="38"/>
      <c r="P1326" s="39">
        <f>Data!$I1326+0.05</f>
        <v>0.65</v>
      </c>
      <c r="Q1326" s="34">
        <f>Data!$J1326+500</f>
        <v>6250</v>
      </c>
      <c r="R1326" s="35">
        <f>Data!$M1326+5%</f>
        <v>0.35</v>
      </c>
    </row>
    <row r="1327" spans="1:18" ht="15.75" customHeight="1" x14ac:dyDescent="0.3">
      <c r="A1327" s="23"/>
      <c r="B1327" s="28" t="s">
        <v>34</v>
      </c>
      <c r="C1327" s="28">
        <v>1128299</v>
      </c>
      <c r="D1327" s="29">
        <v>44334</v>
      </c>
      <c r="E1327" s="28" t="s">
        <v>35</v>
      </c>
      <c r="F1327" s="28" t="s">
        <v>70</v>
      </c>
      <c r="G1327" s="28" t="s">
        <v>71</v>
      </c>
      <c r="H1327" s="28" t="s">
        <v>25</v>
      </c>
      <c r="I1327" s="30">
        <v>0.65</v>
      </c>
      <c r="J1327" s="31">
        <v>4250</v>
      </c>
      <c r="K1327" s="32">
        <f t="shared" si="10"/>
        <v>2762.5</v>
      </c>
      <c r="L1327" s="32">
        <f t="shared" si="11"/>
        <v>690.625</v>
      </c>
      <c r="M1327" s="33">
        <v>0.25</v>
      </c>
      <c r="O1327" s="38"/>
      <c r="P1327" s="39">
        <f>Data!$I1327+0.05</f>
        <v>0.70000000000000007</v>
      </c>
      <c r="Q1327" s="34">
        <f>Data!$J1327+500</f>
        <v>4750</v>
      </c>
      <c r="R1327" s="35">
        <f>Data!$M1327+5%</f>
        <v>0.3</v>
      </c>
    </row>
    <row r="1328" spans="1:18" ht="15.75" customHeight="1" x14ac:dyDescent="0.3">
      <c r="A1328" s="23"/>
      <c r="B1328" s="28" t="s">
        <v>34</v>
      </c>
      <c r="C1328" s="28">
        <v>1128299</v>
      </c>
      <c r="D1328" s="29">
        <v>44334</v>
      </c>
      <c r="E1328" s="28" t="s">
        <v>35</v>
      </c>
      <c r="F1328" s="28" t="s">
        <v>70</v>
      </c>
      <c r="G1328" s="28" t="s">
        <v>71</v>
      </c>
      <c r="H1328" s="28" t="s">
        <v>26</v>
      </c>
      <c r="I1328" s="30">
        <v>0.65</v>
      </c>
      <c r="J1328" s="31">
        <v>4250</v>
      </c>
      <c r="K1328" s="32">
        <f t="shared" si="10"/>
        <v>2762.5</v>
      </c>
      <c r="L1328" s="32">
        <f t="shared" si="11"/>
        <v>828.75</v>
      </c>
      <c r="M1328" s="33">
        <v>0.3</v>
      </c>
      <c r="O1328" s="38"/>
      <c r="P1328" s="39">
        <f>Data!$I1328+0.05</f>
        <v>0.70000000000000007</v>
      </c>
      <c r="Q1328" s="34">
        <f>Data!$J1328+500</f>
        <v>4750</v>
      </c>
      <c r="R1328" s="35">
        <f>Data!$M1328+5%</f>
        <v>0.35</v>
      </c>
    </row>
    <row r="1329" spans="1:18" ht="15.75" customHeight="1" x14ac:dyDescent="0.3">
      <c r="A1329" s="23"/>
      <c r="B1329" s="28" t="s">
        <v>34</v>
      </c>
      <c r="C1329" s="28">
        <v>1128299</v>
      </c>
      <c r="D1329" s="29">
        <v>44334</v>
      </c>
      <c r="E1329" s="28" t="s">
        <v>35</v>
      </c>
      <c r="F1329" s="28" t="s">
        <v>70</v>
      </c>
      <c r="G1329" s="28" t="s">
        <v>71</v>
      </c>
      <c r="H1329" s="28" t="s">
        <v>27</v>
      </c>
      <c r="I1329" s="30">
        <v>0.6</v>
      </c>
      <c r="J1329" s="31">
        <v>3250</v>
      </c>
      <c r="K1329" s="32">
        <f t="shared" si="10"/>
        <v>1950</v>
      </c>
      <c r="L1329" s="32">
        <f t="shared" si="11"/>
        <v>585</v>
      </c>
      <c r="M1329" s="33">
        <v>0.3</v>
      </c>
      <c r="O1329" s="38"/>
      <c r="P1329" s="39">
        <f>Data!$I1329+0.05</f>
        <v>0.65</v>
      </c>
      <c r="Q1329" s="34">
        <f>Data!$J1329+500</f>
        <v>3750</v>
      </c>
      <c r="R1329" s="35">
        <f>Data!$M1329+5%</f>
        <v>0.35</v>
      </c>
    </row>
    <row r="1330" spans="1:18" ht="15.75" customHeight="1" x14ac:dyDescent="0.3">
      <c r="A1330" s="23"/>
      <c r="B1330" s="28" t="s">
        <v>34</v>
      </c>
      <c r="C1330" s="28">
        <v>1128299</v>
      </c>
      <c r="D1330" s="29">
        <v>44334</v>
      </c>
      <c r="E1330" s="28" t="s">
        <v>35</v>
      </c>
      <c r="F1330" s="28" t="s">
        <v>70</v>
      </c>
      <c r="G1330" s="28" t="s">
        <v>71</v>
      </c>
      <c r="H1330" s="28" t="s">
        <v>28</v>
      </c>
      <c r="I1330" s="30">
        <v>0.54999999999999993</v>
      </c>
      <c r="J1330" s="31">
        <v>2250</v>
      </c>
      <c r="K1330" s="32">
        <f t="shared" si="10"/>
        <v>1237.4999999999998</v>
      </c>
      <c r="L1330" s="32">
        <f t="shared" si="11"/>
        <v>247.49999999999997</v>
      </c>
      <c r="M1330" s="33">
        <v>0.2</v>
      </c>
      <c r="O1330" s="38"/>
      <c r="P1330" s="39">
        <f>Data!$I1330-0.05</f>
        <v>0.49999999999999994</v>
      </c>
      <c r="Q1330" s="34">
        <f>Data!$J1330+500</f>
        <v>2750</v>
      </c>
      <c r="R1330" s="35">
        <f>Data!$M1330+5%</f>
        <v>0.25</v>
      </c>
    </row>
    <row r="1331" spans="1:18" ht="15.75" customHeight="1" x14ac:dyDescent="0.3">
      <c r="A1331" s="23"/>
      <c r="B1331" s="28" t="s">
        <v>34</v>
      </c>
      <c r="C1331" s="28">
        <v>1128299</v>
      </c>
      <c r="D1331" s="29">
        <v>44334</v>
      </c>
      <c r="E1331" s="28" t="s">
        <v>35</v>
      </c>
      <c r="F1331" s="28" t="s">
        <v>70</v>
      </c>
      <c r="G1331" s="28" t="s">
        <v>71</v>
      </c>
      <c r="H1331" s="28" t="s">
        <v>29</v>
      </c>
      <c r="I1331" s="30">
        <v>0.7</v>
      </c>
      <c r="J1331" s="31">
        <v>5750</v>
      </c>
      <c r="K1331" s="32">
        <f t="shared" si="10"/>
        <v>4024.9999999999995</v>
      </c>
      <c r="L1331" s="32">
        <f t="shared" si="11"/>
        <v>1811.2499999999998</v>
      </c>
      <c r="M1331" s="33">
        <v>0.45</v>
      </c>
      <c r="O1331" s="38"/>
      <c r="P1331" s="39">
        <f>Data!$I1331-0.05</f>
        <v>0.64999999999999991</v>
      </c>
      <c r="Q1331" s="34">
        <f>Data!$J1331+1000</f>
        <v>6750</v>
      </c>
      <c r="R1331" s="35">
        <f>Data!$M1331+5%</f>
        <v>0.5</v>
      </c>
    </row>
    <row r="1332" spans="1:18" ht="15.75" customHeight="1" x14ac:dyDescent="0.3">
      <c r="A1332" s="23"/>
      <c r="B1332" s="28" t="s">
        <v>34</v>
      </c>
      <c r="C1332" s="28">
        <v>1128299</v>
      </c>
      <c r="D1332" s="29">
        <v>44364</v>
      </c>
      <c r="E1332" s="28" t="s">
        <v>35</v>
      </c>
      <c r="F1332" s="28" t="s">
        <v>70</v>
      </c>
      <c r="G1332" s="28" t="s">
        <v>71</v>
      </c>
      <c r="H1332" s="28" t="s">
        <v>24</v>
      </c>
      <c r="I1332" s="30">
        <v>0.64999999999999991</v>
      </c>
      <c r="J1332" s="31">
        <v>8250</v>
      </c>
      <c r="K1332" s="32">
        <f t="shared" si="10"/>
        <v>5362.4999999999991</v>
      </c>
      <c r="L1332" s="32">
        <f t="shared" si="11"/>
        <v>1608.7499999999998</v>
      </c>
      <c r="M1332" s="33">
        <v>0.3</v>
      </c>
      <c r="O1332" s="38"/>
      <c r="P1332" s="39">
        <f>Data!$I1332-0.05</f>
        <v>0.59999999999999987</v>
      </c>
      <c r="Q1332" s="34">
        <f>Data!$J1332+1000</f>
        <v>9250</v>
      </c>
      <c r="R1332" s="35">
        <f>Data!$M1332+5%</f>
        <v>0.35</v>
      </c>
    </row>
    <row r="1333" spans="1:18" ht="15.75" customHeight="1" x14ac:dyDescent="0.3">
      <c r="A1333" s="23"/>
      <c r="B1333" s="28" t="s">
        <v>34</v>
      </c>
      <c r="C1333" s="28">
        <v>1128299</v>
      </c>
      <c r="D1333" s="29">
        <v>44364</v>
      </c>
      <c r="E1333" s="28" t="s">
        <v>35</v>
      </c>
      <c r="F1333" s="28" t="s">
        <v>70</v>
      </c>
      <c r="G1333" s="28" t="s">
        <v>71</v>
      </c>
      <c r="H1333" s="28" t="s">
        <v>25</v>
      </c>
      <c r="I1333" s="30">
        <v>0.7</v>
      </c>
      <c r="J1333" s="31">
        <v>7000</v>
      </c>
      <c r="K1333" s="32">
        <f t="shared" si="10"/>
        <v>4900</v>
      </c>
      <c r="L1333" s="32">
        <f t="shared" si="11"/>
        <v>1225</v>
      </c>
      <c r="M1333" s="33">
        <v>0.25</v>
      </c>
      <c r="O1333" s="38"/>
      <c r="P1333" s="39">
        <f>Data!$I1333-0.05</f>
        <v>0.64999999999999991</v>
      </c>
      <c r="Q1333" s="34">
        <f>Data!$J1333+1000</f>
        <v>8000</v>
      </c>
      <c r="R1333" s="35">
        <f>Data!$M1333+5%</f>
        <v>0.3</v>
      </c>
    </row>
    <row r="1334" spans="1:18" ht="15.75" customHeight="1" x14ac:dyDescent="0.3">
      <c r="A1334" s="23"/>
      <c r="B1334" s="28" t="s">
        <v>34</v>
      </c>
      <c r="C1334" s="28">
        <v>1128299</v>
      </c>
      <c r="D1334" s="29">
        <v>44364</v>
      </c>
      <c r="E1334" s="28" t="s">
        <v>35</v>
      </c>
      <c r="F1334" s="28" t="s">
        <v>70</v>
      </c>
      <c r="G1334" s="28" t="s">
        <v>71</v>
      </c>
      <c r="H1334" s="28" t="s">
        <v>26</v>
      </c>
      <c r="I1334" s="30">
        <v>0.85</v>
      </c>
      <c r="J1334" s="31">
        <v>7000</v>
      </c>
      <c r="K1334" s="32">
        <f t="shared" si="10"/>
        <v>5950</v>
      </c>
      <c r="L1334" s="32">
        <f t="shared" si="11"/>
        <v>1785</v>
      </c>
      <c r="M1334" s="33">
        <v>0.3</v>
      </c>
      <c r="O1334" s="38"/>
      <c r="P1334" s="39">
        <f>Data!$I1334+0.1</f>
        <v>0.95</v>
      </c>
      <c r="Q1334" s="34">
        <f>Data!$J1334+1000</f>
        <v>8000</v>
      </c>
      <c r="R1334" s="35">
        <f>Data!$M1334+5%</f>
        <v>0.35</v>
      </c>
    </row>
    <row r="1335" spans="1:18" ht="15.75" customHeight="1" x14ac:dyDescent="0.3">
      <c r="A1335" s="23"/>
      <c r="B1335" s="28" t="s">
        <v>34</v>
      </c>
      <c r="C1335" s="28">
        <v>1128299</v>
      </c>
      <c r="D1335" s="29">
        <v>44364</v>
      </c>
      <c r="E1335" s="28" t="s">
        <v>35</v>
      </c>
      <c r="F1335" s="28" t="s">
        <v>70</v>
      </c>
      <c r="G1335" s="28" t="s">
        <v>71</v>
      </c>
      <c r="H1335" s="28" t="s">
        <v>27</v>
      </c>
      <c r="I1335" s="30">
        <v>0.85</v>
      </c>
      <c r="J1335" s="31">
        <v>5750</v>
      </c>
      <c r="K1335" s="32">
        <f t="shared" si="10"/>
        <v>4887.5</v>
      </c>
      <c r="L1335" s="32">
        <f t="shared" si="11"/>
        <v>1466.25</v>
      </c>
      <c r="M1335" s="33">
        <v>0.3</v>
      </c>
      <c r="O1335" s="38"/>
      <c r="P1335" s="39">
        <f>Data!$I1335+0.1</f>
        <v>0.95</v>
      </c>
      <c r="Q1335" s="34">
        <f>Data!$J1335+1000</f>
        <v>6750</v>
      </c>
      <c r="R1335" s="35">
        <f>Data!$M1335+5%</f>
        <v>0.35</v>
      </c>
    </row>
    <row r="1336" spans="1:18" ht="15.75" customHeight="1" x14ac:dyDescent="0.3">
      <c r="A1336" s="23"/>
      <c r="B1336" s="28" t="s">
        <v>34</v>
      </c>
      <c r="C1336" s="28">
        <v>1128299</v>
      </c>
      <c r="D1336" s="29">
        <v>44364</v>
      </c>
      <c r="E1336" s="28" t="s">
        <v>35</v>
      </c>
      <c r="F1336" s="28" t="s">
        <v>70</v>
      </c>
      <c r="G1336" s="28" t="s">
        <v>71</v>
      </c>
      <c r="H1336" s="28" t="s">
        <v>28</v>
      </c>
      <c r="I1336" s="30">
        <v>0.95000000000000007</v>
      </c>
      <c r="J1336" s="31">
        <v>4500</v>
      </c>
      <c r="K1336" s="32">
        <f t="shared" si="10"/>
        <v>4275</v>
      </c>
      <c r="L1336" s="32">
        <f t="shared" si="11"/>
        <v>855</v>
      </c>
      <c r="M1336" s="33">
        <v>0.2</v>
      </c>
      <c r="O1336" s="38"/>
      <c r="P1336" s="39">
        <f>Data!$I1336+0.1</f>
        <v>1.05</v>
      </c>
      <c r="Q1336" s="34">
        <f>Data!$J1336+1000</f>
        <v>5500</v>
      </c>
      <c r="R1336" s="35">
        <f>Data!$M1336+5%</f>
        <v>0.25</v>
      </c>
    </row>
    <row r="1337" spans="1:18" ht="15.75" customHeight="1" x14ac:dyDescent="0.3">
      <c r="A1337" s="23"/>
      <c r="B1337" s="28" t="s">
        <v>34</v>
      </c>
      <c r="C1337" s="28">
        <v>1128299</v>
      </c>
      <c r="D1337" s="29">
        <v>44364</v>
      </c>
      <c r="E1337" s="28" t="s">
        <v>35</v>
      </c>
      <c r="F1337" s="28" t="s">
        <v>70</v>
      </c>
      <c r="G1337" s="28" t="s">
        <v>71</v>
      </c>
      <c r="H1337" s="28" t="s">
        <v>29</v>
      </c>
      <c r="I1337" s="30">
        <v>1.1000000000000001</v>
      </c>
      <c r="J1337" s="31">
        <v>7500</v>
      </c>
      <c r="K1337" s="32">
        <f t="shared" si="10"/>
        <v>8250</v>
      </c>
      <c r="L1337" s="32">
        <f t="shared" si="11"/>
        <v>3712.5</v>
      </c>
      <c r="M1337" s="33">
        <v>0.45</v>
      </c>
      <c r="O1337" s="38"/>
      <c r="P1337" s="39">
        <f>Data!$I1337+0.1</f>
        <v>1.2000000000000002</v>
      </c>
      <c r="Q1337" s="34">
        <f>Data!$J1337+1000</f>
        <v>8500</v>
      </c>
      <c r="R1337" s="35">
        <f>Data!$M1337+5%</f>
        <v>0.5</v>
      </c>
    </row>
    <row r="1338" spans="1:18" ht="15.75" customHeight="1" x14ac:dyDescent="0.3">
      <c r="A1338" s="23"/>
      <c r="B1338" s="28" t="s">
        <v>34</v>
      </c>
      <c r="C1338" s="28">
        <v>1128299</v>
      </c>
      <c r="D1338" s="29">
        <v>44393</v>
      </c>
      <c r="E1338" s="28" t="s">
        <v>35</v>
      </c>
      <c r="F1338" s="28" t="s">
        <v>70</v>
      </c>
      <c r="G1338" s="28" t="s">
        <v>71</v>
      </c>
      <c r="H1338" s="28" t="s">
        <v>24</v>
      </c>
      <c r="I1338" s="30">
        <v>0.9</v>
      </c>
      <c r="J1338" s="31">
        <v>9000</v>
      </c>
      <c r="K1338" s="32">
        <f t="shared" si="10"/>
        <v>8100</v>
      </c>
      <c r="L1338" s="32">
        <f t="shared" si="11"/>
        <v>2430</v>
      </c>
      <c r="M1338" s="33">
        <v>0.3</v>
      </c>
      <c r="O1338" s="38"/>
      <c r="P1338" s="39">
        <f>Data!$I1338+0.1</f>
        <v>1</v>
      </c>
      <c r="Q1338" s="34">
        <f>Data!$J1338+1000</f>
        <v>10000</v>
      </c>
      <c r="R1338" s="35">
        <f>Data!$M1338+5%</f>
        <v>0.35</v>
      </c>
    </row>
    <row r="1339" spans="1:18" ht="15.75" customHeight="1" x14ac:dyDescent="0.3">
      <c r="A1339" s="23"/>
      <c r="B1339" s="28" t="s">
        <v>34</v>
      </c>
      <c r="C1339" s="28">
        <v>1128299</v>
      </c>
      <c r="D1339" s="29">
        <v>44393</v>
      </c>
      <c r="E1339" s="28" t="s">
        <v>35</v>
      </c>
      <c r="F1339" s="28" t="s">
        <v>70</v>
      </c>
      <c r="G1339" s="28" t="s">
        <v>71</v>
      </c>
      <c r="H1339" s="28" t="s">
        <v>25</v>
      </c>
      <c r="I1339" s="30">
        <v>0.95000000000000007</v>
      </c>
      <c r="J1339" s="31">
        <v>7500</v>
      </c>
      <c r="K1339" s="32">
        <f t="shared" si="10"/>
        <v>7125.0000000000009</v>
      </c>
      <c r="L1339" s="32">
        <f t="shared" si="11"/>
        <v>1781.2500000000002</v>
      </c>
      <c r="M1339" s="33">
        <v>0.25</v>
      </c>
      <c r="O1339" s="38"/>
      <c r="P1339" s="39">
        <f>Data!$I1339+0.1</f>
        <v>1.05</v>
      </c>
      <c r="Q1339" s="34">
        <f>Data!$J1339+1000</f>
        <v>8500</v>
      </c>
      <c r="R1339" s="35">
        <f>Data!$M1339+5%</f>
        <v>0.3</v>
      </c>
    </row>
    <row r="1340" spans="1:18" ht="15.75" customHeight="1" x14ac:dyDescent="0.3">
      <c r="A1340" s="23"/>
      <c r="B1340" s="28" t="s">
        <v>34</v>
      </c>
      <c r="C1340" s="28">
        <v>1128299</v>
      </c>
      <c r="D1340" s="29">
        <v>44393</v>
      </c>
      <c r="E1340" s="28" t="s">
        <v>35</v>
      </c>
      <c r="F1340" s="28" t="s">
        <v>70</v>
      </c>
      <c r="G1340" s="28" t="s">
        <v>71</v>
      </c>
      <c r="H1340" s="28" t="s">
        <v>26</v>
      </c>
      <c r="I1340" s="30">
        <v>0.95000000000000007</v>
      </c>
      <c r="J1340" s="31">
        <v>7000</v>
      </c>
      <c r="K1340" s="32">
        <f t="shared" si="10"/>
        <v>6650.0000000000009</v>
      </c>
      <c r="L1340" s="32">
        <f t="shared" si="11"/>
        <v>1995.0000000000002</v>
      </c>
      <c r="M1340" s="33">
        <v>0.3</v>
      </c>
      <c r="O1340" s="38"/>
      <c r="P1340" s="39">
        <f>Data!$I1340+0.1</f>
        <v>1.05</v>
      </c>
      <c r="Q1340" s="34">
        <f>Data!$J1340+1000</f>
        <v>8000</v>
      </c>
      <c r="R1340" s="35">
        <f>Data!$M1340+5%</f>
        <v>0.35</v>
      </c>
    </row>
    <row r="1341" spans="1:18" ht="15.75" customHeight="1" x14ac:dyDescent="0.3">
      <c r="A1341" s="23"/>
      <c r="B1341" s="28" t="s">
        <v>34</v>
      </c>
      <c r="C1341" s="28">
        <v>1128299</v>
      </c>
      <c r="D1341" s="29">
        <v>44393</v>
      </c>
      <c r="E1341" s="28" t="s">
        <v>35</v>
      </c>
      <c r="F1341" s="28" t="s">
        <v>70</v>
      </c>
      <c r="G1341" s="28" t="s">
        <v>71</v>
      </c>
      <c r="H1341" s="28" t="s">
        <v>27</v>
      </c>
      <c r="I1341" s="30">
        <v>0.9</v>
      </c>
      <c r="J1341" s="31">
        <v>6000</v>
      </c>
      <c r="K1341" s="32">
        <f t="shared" si="10"/>
        <v>5400</v>
      </c>
      <c r="L1341" s="32">
        <f t="shared" si="11"/>
        <v>1620</v>
      </c>
      <c r="M1341" s="33">
        <v>0.3</v>
      </c>
      <c r="O1341" s="38"/>
      <c r="P1341" s="39">
        <f>Data!$I1341+0.1</f>
        <v>1</v>
      </c>
      <c r="Q1341" s="34">
        <f>Data!$J1341+1000</f>
        <v>7000</v>
      </c>
      <c r="R1341" s="35">
        <f>Data!$M1341+5%</f>
        <v>0.35</v>
      </c>
    </row>
    <row r="1342" spans="1:18" ht="15.75" customHeight="1" x14ac:dyDescent="0.3">
      <c r="A1342" s="23"/>
      <c r="B1342" s="28" t="s">
        <v>34</v>
      </c>
      <c r="C1342" s="28">
        <v>1128299</v>
      </c>
      <c r="D1342" s="29">
        <v>44393</v>
      </c>
      <c r="E1342" s="28" t="s">
        <v>35</v>
      </c>
      <c r="F1342" s="28" t="s">
        <v>70</v>
      </c>
      <c r="G1342" s="28" t="s">
        <v>71</v>
      </c>
      <c r="H1342" s="28" t="s">
        <v>28</v>
      </c>
      <c r="I1342" s="30">
        <v>0.95000000000000007</v>
      </c>
      <c r="J1342" s="31">
        <v>6500</v>
      </c>
      <c r="K1342" s="32">
        <f t="shared" si="10"/>
        <v>6175</v>
      </c>
      <c r="L1342" s="32">
        <f t="shared" si="11"/>
        <v>1235</v>
      </c>
      <c r="M1342" s="33">
        <v>0.2</v>
      </c>
      <c r="O1342" s="38"/>
      <c r="P1342" s="39">
        <f>Data!$I1342+0.1</f>
        <v>1.05</v>
      </c>
      <c r="Q1342" s="34">
        <f>Data!$J1342+1000</f>
        <v>7500</v>
      </c>
      <c r="R1342" s="35">
        <f>Data!$M1342+5%</f>
        <v>0.25</v>
      </c>
    </row>
    <row r="1343" spans="1:18" ht="15.75" customHeight="1" x14ac:dyDescent="0.3">
      <c r="A1343" s="23"/>
      <c r="B1343" s="28" t="s">
        <v>34</v>
      </c>
      <c r="C1343" s="28">
        <v>1128299</v>
      </c>
      <c r="D1343" s="29">
        <v>44393</v>
      </c>
      <c r="E1343" s="28" t="s">
        <v>35</v>
      </c>
      <c r="F1343" s="28" t="s">
        <v>70</v>
      </c>
      <c r="G1343" s="28" t="s">
        <v>71</v>
      </c>
      <c r="H1343" s="28" t="s">
        <v>29</v>
      </c>
      <c r="I1343" s="30">
        <v>1.1000000000000001</v>
      </c>
      <c r="J1343" s="31">
        <v>6500</v>
      </c>
      <c r="K1343" s="32">
        <f t="shared" si="10"/>
        <v>7150.0000000000009</v>
      </c>
      <c r="L1343" s="32">
        <f t="shared" si="11"/>
        <v>3217.5000000000005</v>
      </c>
      <c r="M1343" s="33">
        <v>0.45</v>
      </c>
      <c r="O1343" s="38"/>
      <c r="P1343" s="39">
        <f>Data!$I1343+0.1</f>
        <v>1.2000000000000002</v>
      </c>
      <c r="Q1343" s="34">
        <f>Data!$J1343+1000</f>
        <v>7500</v>
      </c>
      <c r="R1343" s="35">
        <f>Data!$M1343+5%</f>
        <v>0.5</v>
      </c>
    </row>
    <row r="1344" spans="1:18" ht="15.75" customHeight="1" x14ac:dyDescent="0.3">
      <c r="A1344" s="23"/>
      <c r="B1344" s="28" t="s">
        <v>34</v>
      </c>
      <c r="C1344" s="28">
        <v>1128299</v>
      </c>
      <c r="D1344" s="29">
        <v>44425</v>
      </c>
      <c r="E1344" s="28" t="s">
        <v>35</v>
      </c>
      <c r="F1344" s="28" t="s">
        <v>70</v>
      </c>
      <c r="G1344" s="28" t="s">
        <v>71</v>
      </c>
      <c r="H1344" s="28" t="s">
        <v>24</v>
      </c>
      <c r="I1344" s="30">
        <v>0.95000000000000007</v>
      </c>
      <c r="J1344" s="31">
        <v>8500</v>
      </c>
      <c r="K1344" s="32">
        <f t="shared" si="10"/>
        <v>8075.0000000000009</v>
      </c>
      <c r="L1344" s="32">
        <f t="shared" si="11"/>
        <v>2422.5</v>
      </c>
      <c r="M1344" s="33">
        <v>0.3</v>
      </c>
      <c r="O1344" s="38"/>
      <c r="P1344" s="39">
        <f>Data!$I1344+0.1</f>
        <v>1.05</v>
      </c>
      <c r="Q1344" s="34">
        <f>Data!$J1344+1000</f>
        <v>9500</v>
      </c>
      <c r="R1344" s="35">
        <f>Data!$M1344+5%</f>
        <v>0.35</v>
      </c>
    </row>
    <row r="1345" spans="1:18" ht="15.75" customHeight="1" x14ac:dyDescent="0.3">
      <c r="A1345" s="23"/>
      <c r="B1345" s="28" t="s">
        <v>34</v>
      </c>
      <c r="C1345" s="28">
        <v>1128299</v>
      </c>
      <c r="D1345" s="29">
        <v>44425</v>
      </c>
      <c r="E1345" s="28" t="s">
        <v>35</v>
      </c>
      <c r="F1345" s="28" t="s">
        <v>70</v>
      </c>
      <c r="G1345" s="28" t="s">
        <v>71</v>
      </c>
      <c r="H1345" s="28" t="s">
        <v>25</v>
      </c>
      <c r="I1345" s="30">
        <v>0.85000000000000009</v>
      </c>
      <c r="J1345" s="31">
        <v>8250</v>
      </c>
      <c r="K1345" s="32">
        <f t="shared" si="10"/>
        <v>7012.5000000000009</v>
      </c>
      <c r="L1345" s="32">
        <f t="shared" si="11"/>
        <v>1753.1250000000002</v>
      </c>
      <c r="M1345" s="33">
        <v>0.25</v>
      </c>
      <c r="O1345" s="38"/>
      <c r="P1345" s="39">
        <f>Data!$I1345+0.1</f>
        <v>0.95000000000000007</v>
      </c>
      <c r="Q1345" s="34">
        <f>Data!$J1345+1000</f>
        <v>9250</v>
      </c>
      <c r="R1345" s="35">
        <f>Data!$M1345+5%</f>
        <v>0.3</v>
      </c>
    </row>
    <row r="1346" spans="1:18" ht="15.75" customHeight="1" x14ac:dyDescent="0.3">
      <c r="A1346" s="23"/>
      <c r="B1346" s="28" t="s">
        <v>34</v>
      </c>
      <c r="C1346" s="28">
        <v>1128299</v>
      </c>
      <c r="D1346" s="29">
        <v>44425</v>
      </c>
      <c r="E1346" s="28" t="s">
        <v>35</v>
      </c>
      <c r="F1346" s="28" t="s">
        <v>70</v>
      </c>
      <c r="G1346" s="28" t="s">
        <v>71</v>
      </c>
      <c r="H1346" s="28" t="s">
        <v>26</v>
      </c>
      <c r="I1346" s="30">
        <v>0.8</v>
      </c>
      <c r="J1346" s="31">
        <v>7000</v>
      </c>
      <c r="K1346" s="32">
        <f t="shared" si="10"/>
        <v>5600</v>
      </c>
      <c r="L1346" s="32">
        <f t="shared" si="11"/>
        <v>1680</v>
      </c>
      <c r="M1346" s="33">
        <v>0.3</v>
      </c>
      <c r="O1346" s="38"/>
      <c r="P1346" s="39">
        <f>Data!$I1346+0.1</f>
        <v>0.9</v>
      </c>
      <c r="Q1346" s="34">
        <f>Data!$J1346+1000</f>
        <v>8000</v>
      </c>
      <c r="R1346" s="35">
        <f>Data!$M1346+5%</f>
        <v>0.35</v>
      </c>
    </row>
    <row r="1347" spans="1:18" ht="15.75" customHeight="1" x14ac:dyDescent="0.3">
      <c r="A1347" s="23"/>
      <c r="B1347" s="28" t="s">
        <v>34</v>
      </c>
      <c r="C1347" s="28">
        <v>1128299</v>
      </c>
      <c r="D1347" s="29">
        <v>44425</v>
      </c>
      <c r="E1347" s="28" t="s">
        <v>35</v>
      </c>
      <c r="F1347" s="28" t="s">
        <v>70</v>
      </c>
      <c r="G1347" s="28" t="s">
        <v>71</v>
      </c>
      <c r="H1347" s="28" t="s">
        <v>27</v>
      </c>
      <c r="I1347" s="30">
        <v>0.8</v>
      </c>
      <c r="J1347" s="31">
        <v>4750</v>
      </c>
      <c r="K1347" s="32">
        <f t="shared" si="10"/>
        <v>3800</v>
      </c>
      <c r="L1347" s="32">
        <f t="shared" si="11"/>
        <v>1140</v>
      </c>
      <c r="M1347" s="33">
        <v>0.3</v>
      </c>
      <c r="O1347" s="38"/>
      <c r="P1347" s="39">
        <f>Data!$I1347+0.1</f>
        <v>0.9</v>
      </c>
      <c r="Q1347" s="34">
        <f>Data!$J1347-500</f>
        <v>4250</v>
      </c>
      <c r="R1347" s="35">
        <f>Data!$M1347+5%</f>
        <v>0.35</v>
      </c>
    </row>
    <row r="1348" spans="1:18" ht="15.75" customHeight="1" x14ac:dyDescent="0.3">
      <c r="A1348" s="23"/>
      <c r="B1348" s="28" t="s">
        <v>34</v>
      </c>
      <c r="C1348" s="28">
        <v>1128299</v>
      </c>
      <c r="D1348" s="29">
        <v>44425</v>
      </c>
      <c r="E1348" s="28" t="s">
        <v>35</v>
      </c>
      <c r="F1348" s="28" t="s">
        <v>70</v>
      </c>
      <c r="G1348" s="28" t="s">
        <v>71</v>
      </c>
      <c r="H1348" s="28" t="s">
        <v>28</v>
      </c>
      <c r="I1348" s="30">
        <v>0.79999999999999993</v>
      </c>
      <c r="J1348" s="31">
        <v>4750</v>
      </c>
      <c r="K1348" s="32">
        <f t="shared" si="10"/>
        <v>3799.9999999999995</v>
      </c>
      <c r="L1348" s="32">
        <f t="shared" si="11"/>
        <v>760</v>
      </c>
      <c r="M1348" s="33">
        <v>0.2</v>
      </c>
      <c r="O1348" s="38"/>
      <c r="P1348" s="39">
        <f>Data!$I1348+0.1</f>
        <v>0.89999999999999991</v>
      </c>
      <c r="Q1348" s="34">
        <f>Data!$J1348-500</f>
        <v>4250</v>
      </c>
      <c r="R1348" s="35">
        <f>Data!$M1348+5%</f>
        <v>0.25</v>
      </c>
    </row>
    <row r="1349" spans="1:18" ht="15.75" customHeight="1" x14ac:dyDescent="0.3">
      <c r="A1349" s="23"/>
      <c r="B1349" s="28" t="s">
        <v>34</v>
      </c>
      <c r="C1349" s="28">
        <v>1128299</v>
      </c>
      <c r="D1349" s="29">
        <v>44425</v>
      </c>
      <c r="E1349" s="28" t="s">
        <v>35</v>
      </c>
      <c r="F1349" s="28" t="s">
        <v>70</v>
      </c>
      <c r="G1349" s="28" t="s">
        <v>71</v>
      </c>
      <c r="H1349" s="28" t="s">
        <v>29</v>
      </c>
      <c r="I1349" s="30">
        <v>0.85</v>
      </c>
      <c r="J1349" s="31">
        <v>3000</v>
      </c>
      <c r="K1349" s="32">
        <f t="shared" si="10"/>
        <v>2550</v>
      </c>
      <c r="L1349" s="32">
        <f t="shared" si="11"/>
        <v>1147.5</v>
      </c>
      <c r="M1349" s="33">
        <v>0.45</v>
      </c>
      <c r="O1349" s="38"/>
      <c r="P1349" s="39">
        <f>Data!$I1349+0.1</f>
        <v>0.95</v>
      </c>
      <c r="Q1349" s="34">
        <f>Data!$J1349-500</f>
        <v>2500</v>
      </c>
      <c r="R1349" s="35">
        <f>Data!$M1349+5%</f>
        <v>0.5</v>
      </c>
    </row>
    <row r="1350" spans="1:18" ht="15.75" customHeight="1" x14ac:dyDescent="0.3">
      <c r="A1350" s="23"/>
      <c r="B1350" s="28" t="s">
        <v>34</v>
      </c>
      <c r="C1350" s="28">
        <v>1128299</v>
      </c>
      <c r="D1350" s="29">
        <v>44457</v>
      </c>
      <c r="E1350" s="28" t="s">
        <v>35</v>
      </c>
      <c r="F1350" s="28" t="s">
        <v>70</v>
      </c>
      <c r="G1350" s="28" t="s">
        <v>71</v>
      </c>
      <c r="H1350" s="28" t="s">
        <v>24</v>
      </c>
      <c r="I1350" s="30">
        <v>0.60000000000000009</v>
      </c>
      <c r="J1350" s="31">
        <v>5000</v>
      </c>
      <c r="K1350" s="32">
        <f t="shared" si="10"/>
        <v>3000.0000000000005</v>
      </c>
      <c r="L1350" s="32">
        <f t="shared" si="11"/>
        <v>900.00000000000011</v>
      </c>
      <c r="M1350" s="33">
        <v>0.3</v>
      </c>
      <c r="O1350" s="38"/>
      <c r="P1350" s="39">
        <f>Data!$I1350-0.05</f>
        <v>0.55000000000000004</v>
      </c>
      <c r="Q1350" s="34">
        <f>Data!$J1350-500</f>
        <v>4500</v>
      </c>
      <c r="R1350" s="35">
        <f>Data!$M1350+5%</f>
        <v>0.35</v>
      </c>
    </row>
    <row r="1351" spans="1:18" ht="15.75" customHeight="1" x14ac:dyDescent="0.3">
      <c r="A1351" s="23"/>
      <c r="B1351" s="28" t="s">
        <v>34</v>
      </c>
      <c r="C1351" s="28">
        <v>1128299</v>
      </c>
      <c r="D1351" s="29">
        <v>44457</v>
      </c>
      <c r="E1351" s="28" t="s">
        <v>35</v>
      </c>
      <c r="F1351" s="28" t="s">
        <v>70</v>
      </c>
      <c r="G1351" s="28" t="s">
        <v>71</v>
      </c>
      <c r="H1351" s="28" t="s">
        <v>25</v>
      </c>
      <c r="I1351" s="30">
        <v>0.65000000000000013</v>
      </c>
      <c r="J1351" s="31">
        <v>5000</v>
      </c>
      <c r="K1351" s="32">
        <f t="shared" si="10"/>
        <v>3250.0000000000005</v>
      </c>
      <c r="L1351" s="32">
        <f t="shared" si="11"/>
        <v>812.50000000000011</v>
      </c>
      <c r="M1351" s="33">
        <v>0.25</v>
      </c>
      <c r="O1351" s="38"/>
      <c r="P1351" s="39">
        <f>Data!$I1351-0.05</f>
        <v>0.60000000000000009</v>
      </c>
      <c r="Q1351" s="34">
        <f>Data!$J1351-500</f>
        <v>4500</v>
      </c>
      <c r="R1351" s="35">
        <f>Data!$M1351+5%</f>
        <v>0.3</v>
      </c>
    </row>
    <row r="1352" spans="1:18" ht="15.75" customHeight="1" x14ac:dyDescent="0.3">
      <c r="A1352" s="23"/>
      <c r="B1352" s="28" t="s">
        <v>34</v>
      </c>
      <c r="C1352" s="28">
        <v>1128299</v>
      </c>
      <c r="D1352" s="29">
        <v>44457</v>
      </c>
      <c r="E1352" s="28" t="s">
        <v>35</v>
      </c>
      <c r="F1352" s="28" t="s">
        <v>70</v>
      </c>
      <c r="G1352" s="28" t="s">
        <v>71</v>
      </c>
      <c r="H1352" s="28" t="s">
        <v>26</v>
      </c>
      <c r="I1352" s="30">
        <v>0.60000000000000009</v>
      </c>
      <c r="J1352" s="31">
        <v>3000</v>
      </c>
      <c r="K1352" s="32">
        <f t="shared" si="10"/>
        <v>1800.0000000000002</v>
      </c>
      <c r="L1352" s="32">
        <f t="shared" si="11"/>
        <v>540</v>
      </c>
      <c r="M1352" s="33">
        <v>0.3</v>
      </c>
      <c r="O1352" s="38"/>
      <c r="P1352" s="39">
        <f>Data!$I1352-0.05</f>
        <v>0.55000000000000004</v>
      </c>
      <c r="Q1352" s="34">
        <f>Data!$J1352-750</f>
        <v>2250</v>
      </c>
      <c r="R1352" s="35">
        <f>Data!$M1352+5%</f>
        <v>0.35</v>
      </c>
    </row>
    <row r="1353" spans="1:18" ht="15.75" customHeight="1" x14ac:dyDescent="0.3">
      <c r="A1353" s="23"/>
      <c r="B1353" s="28" t="s">
        <v>34</v>
      </c>
      <c r="C1353" s="28">
        <v>1128299</v>
      </c>
      <c r="D1353" s="29">
        <v>44457</v>
      </c>
      <c r="E1353" s="28" t="s">
        <v>35</v>
      </c>
      <c r="F1353" s="28" t="s">
        <v>70</v>
      </c>
      <c r="G1353" s="28" t="s">
        <v>71</v>
      </c>
      <c r="H1353" s="28" t="s">
        <v>27</v>
      </c>
      <c r="I1353" s="30">
        <v>0.60000000000000009</v>
      </c>
      <c r="J1353" s="31">
        <v>2500</v>
      </c>
      <c r="K1353" s="32">
        <f t="shared" si="10"/>
        <v>1500.0000000000002</v>
      </c>
      <c r="L1353" s="32">
        <f t="shared" si="11"/>
        <v>450.00000000000006</v>
      </c>
      <c r="M1353" s="33">
        <v>0.3</v>
      </c>
      <c r="O1353" s="38"/>
      <c r="P1353" s="39">
        <f>Data!$I1353-0.05</f>
        <v>0.55000000000000004</v>
      </c>
      <c r="Q1353" s="34">
        <f>Data!$J1353-750</f>
        <v>1750</v>
      </c>
      <c r="R1353" s="35">
        <f>Data!$M1353+5%</f>
        <v>0.35</v>
      </c>
    </row>
    <row r="1354" spans="1:18" ht="15.75" customHeight="1" x14ac:dyDescent="0.3">
      <c r="A1354" s="23"/>
      <c r="B1354" s="28" t="s">
        <v>34</v>
      </c>
      <c r="C1354" s="28">
        <v>1128299</v>
      </c>
      <c r="D1354" s="29">
        <v>44457</v>
      </c>
      <c r="E1354" s="28" t="s">
        <v>35</v>
      </c>
      <c r="F1354" s="28" t="s">
        <v>70</v>
      </c>
      <c r="G1354" s="28" t="s">
        <v>71</v>
      </c>
      <c r="H1354" s="28" t="s">
        <v>28</v>
      </c>
      <c r="I1354" s="30">
        <v>0.70000000000000007</v>
      </c>
      <c r="J1354" s="31">
        <v>2750</v>
      </c>
      <c r="K1354" s="32">
        <f t="shared" si="10"/>
        <v>1925.0000000000002</v>
      </c>
      <c r="L1354" s="32">
        <f t="shared" si="11"/>
        <v>385.00000000000006</v>
      </c>
      <c r="M1354" s="33">
        <v>0.2</v>
      </c>
      <c r="O1354" s="38"/>
      <c r="P1354" s="39">
        <f>Data!$I1354-0.05</f>
        <v>0.65</v>
      </c>
      <c r="Q1354" s="34">
        <f>Data!$J1354-750</f>
        <v>2000</v>
      </c>
      <c r="R1354" s="35">
        <f>Data!$M1354+5%</f>
        <v>0.25</v>
      </c>
    </row>
    <row r="1355" spans="1:18" ht="15.75" customHeight="1" x14ac:dyDescent="0.3">
      <c r="A1355" s="23"/>
      <c r="B1355" s="28" t="s">
        <v>34</v>
      </c>
      <c r="C1355" s="28">
        <v>1128299</v>
      </c>
      <c r="D1355" s="29">
        <v>44457</v>
      </c>
      <c r="E1355" s="28" t="s">
        <v>35</v>
      </c>
      <c r="F1355" s="28" t="s">
        <v>70</v>
      </c>
      <c r="G1355" s="28" t="s">
        <v>71</v>
      </c>
      <c r="H1355" s="28" t="s">
        <v>29</v>
      </c>
      <c r="I1355" s="30">
        <v>0.54999999999999993</v>
      </c>
      <c r="J1355" s="31">
        <v>3000</v>
      </c>
      <c r="K1355" s="32">
        <f t="shared" si="10"/>
        <v>1649.9999999999998</v>
      </c>
      <c r="L1355" s="32">
        <f t="shared" si="11"/>
        <v>742.49999999999989</v>
      </c>
      <c r="M1355" s="33">
        <v>0.45</v>
      </c>
      <c r="O1355" s="38"/>
      <c r="P1355" s="39">
        <f>Data!$I1355-0.05</f>
        <v>0.49999999999999994</v>
      </c>
      <c r="Q1355" s="34">
        <f>Data!$J1355-750</f>
        <v>2250</v>
      </c>
      <c r="R1355" s="35">
        <f>Data!$M1355+5%</f>
        <v>0.5</v>
      </c>
    </row>
    <row r="1356" spans="1:18" ht="15.75" customHeight="1" x14ac:dyDescent="0.3">
      <c r="A1356" s="23"/>
      <c r="B1356" s="28" t="s">
        <v>34</v>
      </c>
      <c r="C1356" s="28">
        <v>1128299</v>
      </c>
      <c r="D1356" s="29">
        <v>44486</v>
      </c>
      <c r="E1356" s="28" t="s">
        <v>35</v>
      </c>
      <c r="F1356" s="28" t="s">
        <v>70</v>
      </c>
      <c r="G1356" s="28" t="s">
        <v>71</v>
      </c>
      <c r="H1356" s="28" t="s">
        <v>24</v>
      </c>
      <c r="I1356" s="30">
        <v>0.5</v>
      </c>
      <c r="J1356" s="31">
        <v>4000</v>
      </c>
      <c r="K1356" s="32">
        <f t="shared" si="10"/>
        <v>2000</v>
      </c>
      <c r="L1356" s="32">
        <f t="shared" si="11"/>
        <v>600</v>
      </c>
      <c r="M1356" s="33">
        <v>0.3</v>
      </c>
      <c r="O1356" s="38"/>
      <c r="P1356" s="39">
        <f>Data!$I1356-0.05</f>
        <v>0.45</v>
      </c>
      <c r="Q1356" s="34">
        <f>Data!$J1356-750</f>
        <v>3250</v>
      </c>
      <c r="R1356" s="35">
        <f>Data!$M1356+5%</f>
        <v>0.35</v>
      </c>
    </row>
    <row r="1357" spans="1:18" ht="15.75" customHeight="1" x14ac:dyDescent="0.3">
      <c r="A1357" s="23"/>
      <c r="B1357" s="28" t="s">
        <v>34</v>
      </c>
      <c r="C1357" s="28">
        <v>1128299</v>
      </c>
      <c r="D1357" s="29">
        <v>44486</v>
      </c>
      <c r="E1357" s="28" t="s">
        <v>35</v>
      </c>
      <c r="F1357" s="28" t="s">
        <v>70</v>
      </c>
      <c r="G1357" s="28" t="s">
        <v>71</v>
      </c>
      <c r="H1357" s="28" t="s">
        <v>25</v>
      </c>
      <c r="I1357" s="30">
        <v>0.65000000000000013</v>
      </c>
      <c r="J1357" s="31">
        <v>5750</v>
      </c>
      <c r="K1357" s="32">
        <f t="shared" si="10"/>
        <v>3737.5000000000009</v>
      </c>
      <c r="L1357" s="32">
        <f t="shared" si="11"/>
        <v>934.37500000000023</v>
      </c>
      <c r="M1357" s="33">
        <v>0.25</v>
      </c>
      <c r="O1357" s="38"/>
      <c r="P1357" s="39">
        <f>Data!$I1357-0</f>
        <v>0.65000000000000013</v>
      </c>
      <c r="Q1357" s="34">
        <f>Data!$J1357+1000</f>
        <v>6750</v>
      </c>
      <c r="R1357" s="35">
        <f>Data!$M1357+5%</f>
        <v>0.3</v>
      </c>
    </row>
    <row r="1358" spans="1:18" ht="15.75" customHeight="1" x14ac:dyDescent="0.3">
      <c r="A1358" s="23"/>
      <c r="B1358" s="28" t="s">
        <v>34</v>
      </c>
      <c r="C1358" s="28">
        <v>1128299</v>
      </c>
      <c r="D1358" s="29">
        <v>44486</v>
      </c>
      <c r="E1358" s="28" t="s">
        <v>35</v>
      </c>
      <c r="F1358" s="28" t="s">
        <v>70</v>
      </c>
      <c r="G1358" s="28" t="s">
        <v>71</v>
      </c>
      <c r="H1358" s="28" t="s">
        <v>26</v>
      </c>
      <c r="I1358" s="30">
        <v>0.60000000000000009</v>
      </c>
      <c r="J1358" s="31">
        <v>4000</v>
      </c>
      <c r="K1358" s="32">
        <f t="shared" si="10"/>
        <v>2400.0000000000005</v>
      </c>
      <c r="L1358" s="32">
        <f t="shared" si="11"/>
        <v>720.00000000000011</v>
      </c>
      <c r="M1358" s="33">
        <v>0.3</v>
      </c>
      <c r="O1358" s="38"/>
      <c r="P1358" s="39">
        <f>Data!$I1358-0</f>
        <v>0.60000000000000009</v>
      </c>
      <c r="Q1358" s="34">
        <f>Data!$J1358+1000</f>
        <v>5000</v>
      </c>
      <c r="R1358" s="35">
        <f>Data!$M1358+5%</f>
        <v>0.35</v>
      </c>
    </row>
    <row r="1359" spans="1:18" ht="15.75" customHeight="1" x14ac:dyDescent="0.3">
      <c r="A1359" s="23"/>
      <c r="B1359" s="28" t="s">
        <v>34</v>
      </c>
      <c r="C1359" s="28">
        <v>1128299</v>
      </c>
      <c r="D1359" s="29">
        <v>44486</v>
      </c>
      <c r="E1359" s="28" t="s">
        <v>35</v>
      </c>
      <c r="F1359" s="28" t="s">
        <v>70</v>
      </c>
      <c r="G1359" s="28" t="s">
        <v>71</v>
      </c>
      <c r="H1359" s="28" t="s">
        <v>27</v>
      </c>
      <c r="I1359" s="30">
        <v>0.55000000000000004</v>
      </c>
      <c r="J1359" s="31">
        <v>3750</v>
      </c>
      <c r="K1359" s="32">
        <f t="shared" si="10"/>
        <v>2062.5</v>
      </c>
      <c r="L1359" s="32">
        <f t="shared" si="11"/>
        <v>618.75</v>
      </c>
      <c r="M1359" s="33">
        <v>0.3</v>
      </c>
      <c r="O1359" s="38"/>
      <c r="P1359" s="39">
        <f>Data!$I1359-0</f>
        <v>0.55000000000000004</v>
      </c>
      <c r="Q1359" s="34">
        <f>Data!$J1359+1000</f>
        <v>4750</v>
      </c>
      <c r="R1359" s="35">
        <f>Data!$M1359+5%</f>
        <v>0.35</v>
      </c>
    </row>
    <row r="1360" spans="1:18" ht="15.75" customHeight="1" x14ac:dyDescent="0.3">
      <c r="A1360" s="23"/>
      <c r="B1360" s="28" t="s">
        <v>34</v>
      </c>
      <c r="C1360" s="28">
        <v>1128299</v>
      </c>
      <c r="D1360" s="29">
        <v>44486</v>
      </c>
      <c r="E1360" s="28" t="s">
        <v>35</v>
      </c>
      <c r="F1360" s="28" t="s">
        <v>70</v>
      </c>
      <c r="G1360" s="28" t="s">
        <v>71</v>
      </c>
      <c r="H1360" s="28" t="s">
        <v>28</v>
      </c>
      <c r="I1360" s="30">
        <v>0.65</v>
      </c>
      <c r="J1360" s="31">
        <v>3500</v>
      </c>
      <c r="K1360" s="32">
        <f t="shared" si="10"/>
        <v>2275</v>
      </c>
      <c r="L1360" s="32">
        <f t="shared" si="11"/>
        <v>455</v>
      </c>
      <c r="M1360" s="33">
        <v>0.2</v>
      </c>
      <c r="O1360" s="38"/>
      <c r="P1360" s="39">
        <f>Data!$I1360-0</f>
        <v>0.65</v>
      </c>
      <c r="Q1360" s="34">
        <f>Data!$J1360+1000</f>
        <v>4500</v>
      </c>
      <c r="R1360" s="35">
        <f>Data!$M1360+5%</f>
        <v>0.25</v>
      </c>
    </row>
    <row r="1361" spans="1:18" ht="15.75" customHeight="1" x14ac:dyDescent="0.3">
      <c r="A1361" s="23"/>
      <c r="B1361" s="28" t="s">
        <v>34</v>
      </c>
      <c r="C1361" s="28">
        <v>1128299</v>
      </c>
      <c r="D1361" s="29">
        <v>44486</v>
      </c>
      <c r="E1361" s="28" t="s">
        <v>35</v>
      </c>
      <c r="F1361" s="28" t="s">
        <v>70</v>
      </c>
      <c r="G1361" s="28" t="s">
        <v>71</v>
      </c>
      <c r="H1361" s="28" t="s">
        <v>29</v>
      </c>
      <c r="I1361" s="30">
        <v>0.70000000000000007</v>
      </c>
      <c r="J1361" s="31">
        <v>4000</v>
      </c>
      <c r="K1361" s="32">
        <f t="shared" si="10"/>
        <v>2800.0000000000005</v>
      </c>
      <c r="L1361" s="32">
        <f t="shared" si="11"/>
        <v>1260.0000000000002</v>
      </c>
      <c r="M1361" s="33">
        <v>0.45</v>
      </c>
      <c r="O1361" s="38"/>
      <c r="P1361" s="39">
        <f>Data!$I1361-0</f>
        <v>0.70000000000000007</v>
      </c>
      <c r="Q1361" s="34">
        <f>Data!$J1361+1000</f>
        <v>5000</v>
      </c>
      <c r="R1361" s="35">
        <f>Data!$M1361+5%</f>
        <v>0.5</v>
      </c>
    </row>
    <row r="1362" spans="1:18" ht="15.75" customHeight="1" x14ac:dyDescent="0.3">
      <c r="A1362" s="23"/>
      <c r="B1362" s="28" t="s">
        <v>34</v>
      </c>
      <c r="C1362" s="28">
        <v>1128299</v>
      </c>
      <c r="D1362" s="29">
        <v>44517</v>
      </c>
      <c r="E1362" s="28" t="s">
        <v>35</v>
      </c>
      <c r="F1362" s="28" t="s">
        <v>70</v>
      </c>
      <c r="G1362" s="28" t="s">
        <v>71</v>
      </c>
      <c r="H1362" s="28" t="s">
        <v>24</v>
      </c>
      <c r="I1362" s="30">
        <v>0.55000000000000004</v>
      </c>
      <c r="J1362" s="31">
        <v>6250</v>
      </c>
      <c r="K1362" s="32">
        <f t="shared" si="10"/>
        <v>3437.5000000000005</v>
      </c>
      <c r="L1362" s="32">
        <f t="shared" si="11"/>
        <v>1031.25</v>
      </c>
      <c r="M1362" s="33">
        <v>0.3</v>
      </c>
      <c r="O1362" s="38"/>
      <c r="P1362" s="39">
        <f>Data!$I1362-0</f>
        <v>0.55000000000000004</v>
      </c>
      <c r="Q1362" s="34">
        <f>Data!$J1362+1000</f>
        <v>7250</v>
      </c>
      <c r="R1362" s="35">
        <f>Data!$M1362+5%</f>
        <v>0.35</v>
      </c>
    </row>
    <row r="1363" spans="1:18" ht="15.75" customHeight="1" x14ac:dyDescent="0.3">
      <c r="A1363" s="23"/>
      <c r="B1363" s="28" t="s">
        <v>34</v>
      </c>
      <c r="C1363" s="28">
        <v>1128299</v>
      </c>
      <c r="D1363" s="29">
        <v>44517</v>
      </c>
      <c r="E1363" s="28" t="s">
        <v>35</v>
      </c>
      <c r="F1363" s="28" t="s">
        <v>70</v>
      </c>
      <c r="G1363" s="28" t="s">
        <v>71</v>
      </c>
      <c r="H1363" s="28" t="s">
        <v>25</v>
      </c>
      <c r="I1363" s="30">
        <v>0.60000000000000009</v>
      </c>
      <c r="J1363" s="31">
        <v>7000</v>
      </c>
      <c r="K1363" s="32">
        <f t="shared" si="10"/>
        <v>4200.0000000000009</v>
      </c>
      <c r="L1363" s="32">
        <f t="shared" si="11"/>
        <v>1050.0000000000002</v>
      </c>
      <c r="M1363" s="33">
        <v>0.25</v>
      </c>
      <c r="O1363" s="38"/>
      <c r="P1363" s="39">
        <f>Data!$I1363-0</f>
        <v>0.60000000000000009</v>
      </c>
      <c r="Q1363" s="34">
        <f>Data!$J1363+1000</f>
        <v>8000</v>
      </c>
      <c r="R1363" s="35">
        <f>Data!$M1363+5%</f>
        <v>0.3</v>
      </c>
    </row>
    <row r="1364" spans="1:18" ht="15.75" customHeight="1" x14ac:dyDescent="0.3">
      <c r="A1364" s="23"/>
      <c r="B1364" s="28" t="s">
        <v>34</v>
      </c>
      <c r="C1364" s="28">
        <v>1128299</v>
      </c>
      <c r="D1364" s="29">
        <v>44517</v>
      </c>
      <c r="E1364" s="28" t="s">
        <v>35</v>
      </c>
      <c r="F1364" s="28" t="s">
        <v>70</v>
      </c>
      <c r="G1364" s="28" t="s">
        <v>71</v>
      </c>
      <c r="H1364" s="28" t="s">
        <v>26</v>
      </c>
      <c r="I1364" s="30">
        <v>0.55000000000000004</v>
      </c>
      <c r="J1364" s="31">
        <v>5250</v>
      </c>
      <c r="K1364" s="32">
        <f t="shared" si="10"/>
        <v>2887.5000000000005</v>
      </c>
      <c r="L1364" s="32">
        <f t="shared" si="11"/>
        <v>866.25000000000011</v>
      </c>
      <c r="M1364" s="33">
        <v>0.3</v>
      </c>
      <c r="O1364" s="38"/>
      <c r="P1364" s="39">
        <f>Data!$I1364-0</f>
        <v>0.55000000000000004</v>
      </c>
      <c r="Q1364" s="34">
        <f>Data!$J1364+1000</f>
        <v>6250</v>
      </c>
      <c r="R1364" s="35">
        <f>Data!$M1364+5%</f>
        <v>0.35</v>
      </c>
    </row>
    <row r="1365" spans="1:18" ht="15.75" customHeight="1" x14ac:dyDescent="0.3">
      <c r="A1365" s="23"/>
      <c r="B1365" s="28" t="s">
        <v>34</v>
      </c>
      <c r="C1365" s="28">
        <v>1128299</v>
      </c>
      <c r="D1365" s="29">
        <v>44517</v>
      </c>
      <c r="E1365" s="28" t="s">
        <v>35</v>
      </c>
      <c r="F1365" s="28" t="s">
        <v>70</v>
      </c>
      <c r="G1365" s="28" t="s">
        <v>71</v>
      </c>
      <c r="H1365" s="28" t="s">
        <v>27</v>
      </c>
      <c r="I1365" s="30">
        <v>0.65000000000000013</v>
      </c>
      <c r="J1365" s="31">
        <v>5000</v>
      </c>
      <c r="K1365" s="32">
        <f t="shared" si="10"/>
        <v>3250.0000000000005</v>
      </c>
      <c r="L1365" s="32">
        <f t="shared" si="11"/>
        <v>975.00000000000011</v>
      </c>
      <c r="M1365" s="33">
        <v>0.3</v>
      </c>
      <c r="O1365" s="38"/>
      <c r="P1365" s="39">
        <f>Data!$I1365-0</f>
        <v>0.65000000000000013</v>
      </c>
      <c r="Q1365" s="34">
        <f>Data!$J1365+1000</f>
        <v>6000</v>
      </c>
      <c r="R1365" s="35">
        <f>Data!$M1365+5%</f>
        <v>0.35</v>
      </c>
    </row>
    <row r="1366" spans="1:18" ht="15.75" customHeight="1" x14ac:dyDescent="0.3">
      <c r="A1366" s="23"/>
      <c r="B1366" s="28" t="s">
        <v>34</v>
      </c>
      <c r="C1366" s="28">
        <v>1128299</v>
      </c>
      <c r="D1366" s="29">
        <v>44517</v>
      </c>
      <c r="E1366" s="28" t="s">
        <v>35</v>
      </c>
      <c r="F1366" s="28" t="s">
        <v>70</v>
      </c>
      <c r="G1366" s="28" t="s">
        <v>71</v>
      </c>
      <c r="H1366" s="28" t="s">
        <v>28</v>
      </c>
      <c r="I1366" s="30">
        <v>0.85000000000000009</v>
      </c>
      <c r="J1366" s="31">
        <v>4750</v>
      </c>
      <c r="K1366" s="32">
        <f t="shared" si="10"/>
        <v>4037.5000000000005</v>
      </c>
      <c r="L1366" s="32">
        <f t="shared" si="11"/>
        <v>807.50000000000011</v>
      </c>
      <c r="M1366" s="33">
        <v>0.2</v>
      </c>
      <c r="O1366" s="38"/>
      <c r="P1366" s="39">
        <f>Data!$I1366-0</f>
        <v>0.85000000000000009</v>
      </c>
      <c r="Q1366" s="34">
        <f>Data!$J1366+1000</f>
        <v>5750</v>
      </c>
      <c r="R1366" s="35">
        <f>Data!$M1366+5%</f>
        <v>0.25</v>
      </c>
    </row>
    <row r="1367" spans="1:18" ht="15.75" customHeight="1" x14ac:dyDescent="0.3">
      <c r="A1367" s="23"/>
      <c r="B1367" s="28" t="s">
        <v>34</v>
      </c>
      <c r="C1367" s="28">
        <v>1128299</v>
      </c>
      <c r="D1367" s="29">
        <v>44517</v>
      </c>
      <c r="E1367" s="28" t="s">
        <v>35</v>
      </c>
      <c r="F1367" s="28" t="s">
        <v>70</v>
      </c>
      <c r="G1367" s="28" t="s">
        <v>71</v>
      </c>
      <c r="H1367" s="28" t="s">
        <v>29</v>
      </c>
      <c r="I1367" s="30">
        <v>0.90000000000000013</v>
      </c>
      <c r="J1367" s="31">
        <v>6000</v>
      </c>
      <c r="K1367" s="32">
        <f t="shared" si="10"/>
        <v>5400.0000000000009</v>
      </c>
      <c r="L1367" s="32">
        <f t="shared" si="11"/>
        <v>2430.0000000000005</v>
      </c>
      <c r="M1367" s="33">
        <v>0.45</v>
      </c>
      <c r="O1367" s="38"/>
      <c r="P1367" s="39">
        <f>Data!$I1367-0</f>
        <v>0.90000000000000013</v>
      </c>
      <c r="Q1367" s="34">
        <f>Data!$J1367+1000</f>
        <v>7000</v>
      </c>
      <c r="R1367" s="35">
        <f>Data!$M1367+5%</f>
        <v>0.5</v>
      </c>
    </row>
    <row r="1368" spans="1:18" ht="15.75" customHeight="1" x14ac:dyDescent="0.3">
      <c r="A1368" s="23"/>
      <c r="B1368" s="28" t="s">
        <v>34</v>
      </c>
      <c r="C1368" s="28">
        <v>1128299</v>
      </c>
      <c r="D1368" s="29">
        <v>44546</v>
      </c>
      <c r="E1368" s="28" t="s">
        <v>35</v>
      </c>
      <c r="F1368" s="28" t="s">
        <v>70</v>
      </c>
      <c r="G1368" s="28" t="s">
        <v>71</v>
      </c>
      <c r="H1368" s="28" t="s">
        <v>24</v>
      </c>
      <c r="I1368" s="30">
        <v>0.75000000000000011</v>
      </c>
      <c r="J1368" s="31">
        <v>8000</v>
      </c>
      <c r="K1368" s="32">
        <f t="shared" si="10"/>
        <v>6000.0000000000009</v>
      </c>
      <c r="L1368" s="32">
        <f t="shared" si="11"/>
        <v>1800.0000000000002</v>
      </c>
      <c r="M1368" s="33">
        <v>0.3</v>
      </c>
      <c r="O1368" s="38"/>
      <c r="P1368" s="39">
        <f>Data!$I1368-0</f>
        <v>0.75000000000000011</v>
      </c>
      <c r="Q1368" s="34">
        <f>Data!$J1368+1000</f>
        <v>9000</v>
      </c>
      <c r="R1368" s="35">
        <f>Data!$M1368+5%</f>
        <v>0.35</v>
      </c>
    </row>
    <row r="1369" spans="1:18" ht="15.75" customHeight="1" x14ac:dyDescent="0.3">
      <c r="A1369" s="23"/>
      <c r="B1369" s="28" t="s">
        <v>34</v>
      </c>
      <c r="C1369" s="28">
        <v>1128299</v>
      </c>
      <c r="D1369" s="29">
        <v>44546</v>
      </c>
      <c r="E1369" s="28" t="s">
        <v>35</v>
      </c>
      <c r="F1369" s="28" t="s">
        <v>70</v>
      </c>
      <c r="G1369" s="28" t="s">
        <v>71</v>
      </c>
      <c r="H1369" s="28" t="s">
        <v>25</v>
      </c>
      <c r="I1369" s="30">
        <v>0.8500000000000002</v>
      </c>
      <c r="J1369" s="31">
        <v>8000</v>
      </c>
      <c r="K1369" s="32">
        <f t="shared" si="10"/>
        <v>6800.0000000000018</v>
      </c>
      <c r="L1369" s="32">
        <f t="shared" si="11"/>
        <v>1700.0000000000005</v>
      </c>
      <c r="M1369" s="33">
        <v>0.25</v>
      </c>
      <c r="O1369" s="38"/>
      <c r="P1369" s="39">
        <f>Data!$I1369-0</f>
        <v>0.8500000000000002</v>
      </c>
      <c r="Q1369" s="34">
        <f>Data!$J1369+1000</f>
        <v>9000</v>
      </c>
      <c r="R1369" s="35">
        <f>Data!$M1369+5%</f>
        <v>0.3</v>
      </c>
    </row>
    <row r="1370" spans="1:18" ht="15.75" customHeight="1" x14ac:dyDescent="0.3">
      <c r="A1370" s="23"/>
      <c r="B1370" s="28" t="s">
        <v>34</v>
      </c>
      <c r="C1370" s="28">
        <v>1128299</v>
      </c>
      <c r="D1370" s="29">
        <v>44546</v>
      </c>
      <c r="E1370" s="28" t="s">
        <v>35</v>
      </c>
      <c r="F1370" s="28" t="s">
        <v>70</v>
      </c>
      <c r="G1370" s="28" t="s">
        <v>71</v>
      </c>
      <c r="H1370" s="28" t="s">
        <v>26</v>
      </c>
      <c r="I1370" s="30">
        <v>0.80000000000000016</v>
      </c>
      <c r="J1370" s="31">
        <v>6000</v>
      </c>
      <c r="K1370" s="32">
        <f t="shared" si="10"/>
        <v>4800.0000000000009</v>
      </c>
      <c r="L1370" s="32">
        <f t="shared" si="11"/>
        <v>1440.0000000000002</v>
      </c>
      <c r="M1370" s="33">
        <v>0.3</v>
      </c>
      <c r="O1370" s="38"/>
      <c r="P1370" s="39">
        <f>Data!$I1370-0</f>
        <v>0.80000000000000016</v>
      </c>
      <c r="Q1370" s="34">
        <f>Data!$J1370+1000</f>
        <v>7000</v>
      </c>
      <c r="R1370" s="35">
        <f>Data!$M1370+5%</f>
        <v>0.35</v>
      </c>
    </row>
    <row r="1371" spans="1:18" ht="15.75" customHeight="1" x14ac:dyDescent="0.3">
      <c r="A1371" s="23"/>
      <c r="B1371" s="28" t="s">
        <v>34</v>
      </c>
      <c r="C1371" s="28">
        <v>1128299</v>
      </c>
      <c r="D1371" s="29">
        <v>44546</v>
      </c>
      <c r="E1371" s="28" t="s">
        <v>35</v>
      </c>
      <c r="F1371" s="28" t="s">
        <v>70</v>
      </c>
      <c r="G1371" s="28" t="s">
        <v>71</v>
      </c>
      <c r="H1371" s="28" t="s">
        <v>27</v>
      </c>
      <c r="I1371" s="30">
        <v>0.80000000000000016</v>
      </c>
      <c r="J1371" s="31">
        <v>6000</v>
      </c>
      <c r="K1371" s="32">
        <f t="shared" si="10"/>
        <v>4800.0000000000009</v>
      </c>
      <c r="L1371" s="32">
        <f t="shared" si="11"/>
        <v>1440.0000000000002</v>
      </c>
      <c r="M1371" s="33">
        <v>0.3</v>
      </c>
      <c r="O1371" s="38"/>
      <c r="P1371" s="39">
        <f>Data!$I1371-0</f>
        <v>0.80000000000000016</v>
      </c>
      <c r="Q1371" s="34">
        <f>Data!$J1371+1000</f>
        <v>7000</v>
      </c>
      <c r="R1371" s="35">
        <f>Data!$M1371+5%</f>
        <v>0.35</v>
      </c>
    </row>
    <row r="1372" spans="1:18" ht="15.75" customHeight="1" x14ac:dyDescent="0.3">
      <c r="A1372" s="23"/>
      <c r="B1372" s="28" t="s">
        <v>34</v>
      </c>
      <c r="C1372" s="28">
        <v>1128299</v>
      </c>
      <c r="D1372" s="29">
        <v>44546</v>
      </c>
      <c r="E1372" s="28" t="s">
        <v>35</v>
      </c>
      <c r="F1372" s="28" t="s">
        <v>70</v>
      </c>
      <c r="G1372" s="28" t="s">
        <v>71</v>
      </c>
      <c r="H1372" s="28" t="s">
        <v>28</v>
      </c>
      <c r="I1372" s="30">
        <v>0.90000000000000013</v>
      </c>
      <c r="J1372" s="31">
        <v>5250</v>
      </c>
      <c r="K1372" s="32">
        <f t="shared" si="10"/>
        <v>4725.0000000000009</v>
      </c>
      <c r="L1372" s="32">
        <f t="shared" si="11"/>
        <v>945.00000000000023</v>
      </c>
      <c r="M1372" s="33">
        <v>0.2</v>
      </c>
      <c r="O1372" s="38"/>
      <c r="P1372" s="39">
        <f>Data!$I1372-0</f>
        <v>0.90000000000000013</v>
      </c>
      <c r="Q1372" s="34">
        <f>Data!$J1372+1000</f>
        <v>6250</v>
      </c>
      <c r="R1372" s="35">
        <f>Data!$M1372+5%</f>
        <v>0.25</v>
      </c>
    </row>
    <row r="1373" spans="1:18" ht="15.75" customHeight="1" x14ac:dyDescent="0.3">
      <c r="A1373" s="23"/>
      <c r="B1373" s="28" t="s">
        <v>34</v>
      </c>
      <c r="C1373" s="28">
        <v>1128299</v>
      </c>
      <c r="D1373" s="29">
        <v>44546</v>
      </c>
      <c r="E1373" s="28" t="s">
        <v>35</v>
      </c>
      <c r="F1373" s="28" t="s">
        <v>70</v>
      </c>
      <c r="G1373" s="28" t="s">
        <v>71</v>
      </c>
      <c r="H1373" s="28" t="s">
        <v>29</v>
      </c>
      <c r="I1373" s="30">
        <v>0.95000000000000018</v>
      </c>
      <c r="J1373" s="31">
        <v>6250</v>
      </c>
      <c r="K1373" s="32">
        <f t="shared" si="10"/>
        <v>5937.5000000000009</v>
      </c>
      <c r="L1373" s="32">
        <f t="shared" si="11"/>
        <v>2671.8750000000005</v>
      </c>
      <c r="M1373" s="33">
        <v>0.45</v>
      </c>
      <c r="O1373" s="38"/>
      <c r="P1373" s="39">
        <f>Data!$I1373-0</f>
        <v>0.95000000000000018</v>
      </c>
      <c r="Q1373" s="34">
        <f>Data!$J1373+1000</f>
        <v>7250</v>
      </c>
      <c r="R1373" s="35">
        <f>Data!$M1373+5%</f>
        <v>0.5</v>
      </c>
    </row>
    <row r="1374" spans="1:18" ht="15.75" customHeight="1" x14ac:dyDescent="0.3">
      <c r="A1374" s="23" t="s">
        <v>46</v>
      </c>
      <c r="B1374" s="28" t="s">
        <v>21</v>
      </c>
      <c r="C1374" s="28">
        <v>1185732</v>
      </c>
      <c r="D1374" s="29">
        <v>44208</v>
      </c>
      <c r="E1374" s="28" t="s">
        <v>53</v>
      </c>
      <c r="F1374" s="28" t="s">
        <v>54</v>
      </c>
      <c r="G1374" s="28" t="s">
        <v>72</v>
      </c>
      <c r="H1374" s="28" t="s">
        <v>24</v>
      </c>
      <c r="I1374" s="30">
        <v>0.45</v>
      </c>
      <c r="J1374" s="31">
        <v>8500</v>
      </c>
      <c r="K1374" s="32">
        <f t="shared" si="10"/>
        <v>3825</v>
      </c>
      <c r="L1374" s="32">
        <f t="shared" si="11"/>
        <v>1721.25</v>
      </c>
      <c r="M1374" s="33">
        <v>0.45</v>
      </c>
      <c r="P1374" s="34"/>
    </row>
    <row r="1375" spans="1:18" ht="15.75" customHeight="1" x14ac:dyDescent="0.3">
      <c r="A1375" s="23"/>
      <c r="B1375" s="28" t="s">
        <v>21</v>
      </c>
      <c r="C1375" s="28">
        <v>1185732</v>
      </c>
      <c r="D1375" s="29">
        <v>44208</v>
      </c>
      <c r="E1375" s="28" t="s">
        <v>53</v>
      </c>
      <c r="F1375" s="28" t="s">
        <v>54</v>
      </c>
      <c r="G1375" s="28" t="s">
        <v>72</v>
      </c>
      <c r="H1375" s="28" t="s">
        <v>25</v>
      </c>
      <c r="I1375" s="30">
        <v>0.45</v>
      </c>
      <c r="J1375" s="31">
        <v>6500</v>
      </c>
      <c r="K1375" s="32">
        <f t="shared" si="10"/>
        <v>2925</v>
      </c>
      <c r="L1375" s="32">
        <f t="shared" si="11"/>
        <v>1023.7499999999999</v>
      </c>
      <c r="M1375" s="33">
        <v>0.35</v>
      </c>
      <c r="P1375" s="34"/>
    </row>
    <row r="1376" spans="1:18" ht="15.75" customHeight="1" x14ac:dyDescent="0.3">
      <c r="A1376" s="23"/>
      <c r="B1376" s="28" t="s">
        <v>21</v>
      </c>
      <c r="C1376" s="28">
        <v>1185732</v>
      </c>
      <c r="D1376" s="29">
        <v>44208</v>
      </c>
      <c r="E1376" s="28" t="s">
        <v>53</v>
      </c>
      <c r="F1376" s="28" t="s">
        <v>54</v>
      </c>
      <c r="G1376" s="28" t="s">
        <v>72</v>
      </c>
      <c r="H1376" s="28" t="s">
        <v>26</v>
      </c>
      <c r="I1376" s="30">
        <v>0.35000000000000003</v>
      </c>
      <c r="J1376" s="31">
        <v>6500</v>
      </c>
      <c r="K1376" s="32">
        <f t="shared" si="10"/>
        <v>2275</v>
      </c>
      <c r="L1376" s="32">
        <f t="shared" si="11"/>
        <v>568.75</v>
      </c>
      <c r="M1376" s="33">
        <v>0.25</v>
      </c>
      <c r="P1376" s="34"/>
    </row>
    <row r="1377" spans="1:16" ht="15.75" customHeight="1" x14ac:dyDescent="0.3">
      <c r="A1377" s="23"/>
      <c r="B1377" s="28" t="s">
        <v>21</v>
      </c>
      <c r="C1377" s="28">
        <v>1185732</v>
      </c>
      <c r="D1377" s="29">
        <v>44208</v>
      </c>
      <c r="E1377" s="28" t="s">
        <v>53</v>
      </c>
      <c r="F1377" s="28" t="s">
        <v>54</v>
      </c>
      <c r="G1377" s="28" t="s">
        <v>72</v>
      </c>
      <c r="H1377" s="28" t="s">
        <v>27</v>
      </c>
      <c r="I1377" s="30">
        <v>0.39999999999999997</v>
      </c>
      <c r="J1377" s="31">
        <v>5000</v>
      </c>
      <c r="K1377" s="32">
        <f t="shared" si="10"/>
        <v>1999.9999999999998</v>
      </c>
      <c r="L1377" s="32">
        <f t="shared" si="11"/>
        <v>599.99999999999989</v>
      </c>
      <c r="M1377" s="33">
        <v>0.3</v>
      </c>
      <c r="P1377" s="34"/>
    </row>
    <row r="1378" spans="1:16" ht="15.75" customHeight="1" x14ac:dyDescent="0.3">
      <c r="A1378" s="23"/>
      <c r="B1378" s="28" t="s">
        <v>21</v>
      </c>
      <c r="C1378" s="28">
        <v>1185732</v>
      </c>
      <c r="D1378" s="29">
        <v>44208</v>
      </c>
      <c r="E1378" s="28" t="s">
        <v>53</v>
      </c>
      <c r="F1378" s="28" t="s">
        <v>54</v>
      </c>
      <c r="G1378" s="28" t="s">
        <v>72</v>
      </c>
      <c r="H1378" s="28" t="s">
        <v>28</v>
      </c>
      <c r="I1378" s="30">
        <v>0.55000000000000004</v>
      </c>
      <c r="J1378" s="31">
        <v>5500</v>
      </c>
      <c r="K1378" s="32">
        <f t="shared" si="10"/>
        <v>3025.0000000000005</v>
      </c>
      <c r="L1378" s="32">
        <f t="shared" si="11"/>
        <v>1058.75</v>
      </c>
      <c r="M1378" s="33">
        <v>0.35</v>
      </c>
      <c r="P1378" s="34"/>
    </row>
    <row r="1379" spans="1:16" ht="15.75" customHeight="1" x14ac:dyDescent="0.3">
      <c r="A1379" s="23"/>
      <c r="B1379" s="28" t="s">
        <v>21</v>
      </c>
      <c r="C1379" s="28">
        <v>1185732</v>
      </c>
      <c r="D1379" s="29">
        <v>44208</v>
      </c>
      <c r="E1379" s="28" t="s">
        <v>53</v>
      </c>
      <c r="F1379" s="28" t="s">
        <v>54</v>
      </c>
      <c r="G1379" s="28" t="s">
        <v>72</v>
      </c>
      <c r="H1379" s="28" t="s">
        <v>29</v>
      </c>
      <c r="I1379" s="30">
        <v>0.45</v>
      </c>
      <c r="J1379" s="31">
        <v>6500</v>
      </c>
      <c r="K1379" s="32">
        <f t="shared" si="10"/>
        <v>2925</v>
      </c>
      <c r="L1379" s="32">
        <f t="shared" si="11"/>
        <v>1462.5</v>
      </c>
      <c r="M1379" s="33">
        <v>0.5</v>
      </c>
      <c r="P1379" s="34"/>
    </row>
    <row r="1380" spans="1:16" ht="15.75" customHeight="1" x14ac:dyDescent="0.3">
      <c r="A1380" s="23"/>
      <c r="B1380" s="28" t="s">
        <v>21</v>
      </c>
      <c r="C1380" s="28">
        <v>1185732</v>
      </c>
      <c r="D1380" s="29">
        <v>44237</v>
      </c>
      <c r="E1380" s="28" t="s">
        <v>53</v>
      </c>
      <c r="F1380" s="28" t="s">
        <v>54</v>
      </c>
      <c r="G1380" s="28" t="s">
        <v>72</v>
      </c>
      <c r="H1380" s="28" t="s">
        <v>24</v>
      </c>
      <c r="I1380" s="30">
        <v>0.45</v>
      </c>
      <c r="J1380" s="31">
        <v>9000</v>
      </c>
      <c r="K1380" s="32">
        <f t="shared" si="10"/>
        <v>4050</v>
      </c>
      <c r="L1380" s="32">
        <f t="shared" si="11"/>
        <v>1822.5</v>
      </c>
      <c r="M1380" s="33">
        <v>0.45</v>
      </c>
      <c r="P1380" s="34"/>
    </row>
    <row r="1381" spans="1:16" ht="15.75" customHeight="1" x14ac:dyDescent="0.3">
      <c r="A1381" s="23"/>
      <c r="B1381" s="28" t="s">
        <v>21</v>
      </c>
      <c r="C1381" s="28">
        <v>1185732</v>
      </c>
      <c r="D1381" s="29">
        <v>44237</v>
      </c>
      <c r="E1381" s="28" t="s">
        <v>53</v>
      </c>
      <c r="F1381" s="28" t="s">
        <v>54</v>
      </c>
      <c r="G1381" s="28" t="s">
        <v>72</v>
      </c>
      <c r="H1381" s="28" t="s">
        <v>25</v>
      </c>
      <c r="I1381" s="30">
        <v>0.45</v>
      </c>
      <c r="J1381" s="31">
        <v>5500</v>
      </c>
      <c r="K1381" s="32">
        <f t="shared" si="10"/>
        <v>2475</v>
      </c>
      <c r="L1381" s="32">
        <f t="shared" si="11"/>
        <v>866.25</v>
      </c>
      <c r="M1381" s="33">
        <v>0.35</v>
      </c>
      <c r="P1381" s="34"/>
    </row>
    <row r="1382" spans="1:16" ht="15.75" customHeight="1" x14ac:dyDescent="0.3">
      <c r="A1382" s="23"/>
      <c r="B1382" s="28" t="s">
        <v>21</v>
      </c>
      <c r="C1382" s="28">
        <v>1185732</v>
      </c>
      <c r="D1382" s="29">
        <v>44237</v>
      </c>
      <c r="E1382" s="28" t="s">
        <v>53</v>
      </c>
      <c r="F1382" s="28" t="s">
        <v>54</v>
      </c>
      <c r="G1382" s="28" t="s">
        <v>72</v>
      </c>
      <c r="H1382" s="28" t="s">
        <v>26</v>
      </c>
      <c r="I1382" s="30">
        <v>0.35000000000000003</v>
      </c>
      <c r="J1382" s="31">
        <v>6000</v>
      </c>
      <c r="K1382" s="32">
        <f t="shared" si="10"/>
        <v>2100</v>
      </c>
      <c r="L1382" s="32">
        <f t="shared" si="11"/>
        <v>525</v>
      </c>
      <c r="M1382" s="33">
        <v>0.25</v>
      </c>
      <c r="P1382" s="34"/>
    </row>
    <row r="1383" spans="1:16" ht="15.75" customHeight="1" x14ac:dyDescent="0.3">
      <c r="A1383" s="23"/>
      <c r="B1383" s="28" t="s">
        <v>21</v>
      </c>
      <c r="C1383" s="28">
        <v>1185732</v>
      </c>
      <c r="D1383" s="29">
        <v>44237</v>
      </c>
      <c r="E1383" s="28" t="s">
        <v>53</v>
      </c>
      <c r="F1383" s="28" t="s">
        <v>54</v>
      </c>
      <c r="G1383" s="28" t="s">
        <v>72</v>
      </c>
      <c r="H1383" s="28" t="s">
        <v>27</v>
      </c>
      <c r="I1383" s="30">
        <v>0.39999999999999997</v>
      </c>
      <c r="J1383" s="31">
        <v>4750</v>
      </c>
      <c r="K1383" s="32">
        <f t="shared" si="10"/>
        <v>1899.9999999999998</v>
      </c>
      <c r="L1383" s="32">
        <f t="shared" si="11"/>
        <v>569.99999999999989</v>
      </c>
      <c r="M1383" s="33">
        <v>0.3</v>
      </c>
      <c r="P1383" s="34"/>
    </row>
    <row r="1384" spans="1:16" ht="15.75" customHeight="1" x14ac:dyDescent="0.3">
      <c r="A1384" s="23"/>
      <c r="B1384" s="28" t="s">
        <v>21</v>
      </c>
      <c r="C1384" s="28">
        <v>1185732</v>
      </c>
      <c r="D1384" s="29">
        <v>44237</v>
      </c>
      <c r="E1384" s="28" t="s">
        <v>53</v>
      </c>
      <c r="F1384" s="28" t="s">
        <v>54</v>
      </c>
      <c r="G1384" s="28" t="s">
        <v>72</v>
      </c>
      <c r="H1384" s="28" t="s">
        <v>28</v>
      </c>
      <c r="I1384" s="30">
        <v>0.55000000000000004</v>
      </c>
      <c r="J1384" s="31">
        <v>5500</v>
      </c>
      <c r="K1384" s="32">
        <f t="shared" si="10"/>
        <v>3025.0000000000005</v>
      </c>
      <c r="L1384" s="32">
        <f t="shared" si="11"/>
        <v>1058.75</v>
      </c>
      <c r="M1384" s="33">
        <v>0.35</v>
      </c>
      <c r="P1384" s="34"/>
    </row>
    <row r="1385" spans="1:16" ht="15.75" customHeight="1" x14ac:dyDescent="0.3">
      <c r="A1385" s="23"/>
      <c r="B1385" s="28" t="s">
        <v>21</v>
      </c>
      <c r="C1385" s="28">
        <v>1185732</v>
      </c>
      <c r="D1385" s="29">
        <v>44237</v>
      </c>
      <c r="E1385" s="28" t="s">
        <v>53</v>
      </c>
      <c r="F1385" s="28" t="s">
        <v>54</v>
      </c>
      <c r="G1385" s="28" t="s">
        <v>72</v>
      </c>
      <c r="H1385" s="28" t="s">
        <v>29</v>
      </c>
      <c r="I1385" s="30">
        <v>0.45</v>
      </c>
      <c r="J1385" s="31">
        <v>6500</v>
      </c>
      <c r="K1385" s="32">
        <f t="shared" si="10"/>
        <v>2925</v>
      </c>
      <c r="L1385" s="32">
        <f t="shared" si="11"/>
        <v>1462.5</v>
      </c>
      <c r="M1385" s="33">
        <v>0.5</v>
      </c>
      <c r="P1385" s="34"/>
    </row>
    <row r="1386" spans="1:16" ht="15.75" customHeight="1" x14ac:dyDescent="0.3">
      <c r="A1386" s="23"/>
      <c r="B1386" s="28" t="s">
        <v>21</v>
      </c>
      <c r="C1386" s="28">
        <v>1185732</v>
      </c>
      <c r="D1386" s="29">
        <v>44263</v>
      </c>
      <c r="E1386" s="28" t="s">
        <v>53</v>
      </c>
      <c r="F1386" s="28" t="s">
        <v>54</v>
      </c>
      <c r="G1386" s="28" t="s">
        <v>72</v>
      </c>
      <c r="H1386" s="28" t="s">
        <v>24</v>
      </c>
      <c r="I1386" s="30">
        <v>0.45</v>
      </c>
      <c r="J1386" s="31">
        <v>8700</v>
      </c>
      <c r="K1386" s="32">
        <f t="shared" si="10"/>
        <v>3915</v>
      </c>
      <c r="L1386" s="32">
        <f t="shared" si="11"/>
        <v>1761.75</v>
      </c>
      <c r="M1386" s="33">
        <v>0.45</v>
      </c>
      <c r="P1386" s="34"/>
    </row>
    <row r="1387" spans="1:16" ht="15.75" customHeight="1" x14ac:dyDescent="0.3">
      <c r="A1387" s="23"/>
      <c r="B1387" s="28" t="s">
        <v>21</v>
      </c>
      <c r="C1387" s="28">
        <v>1185732</v>
      </c>
      <c r="D1387" s="29">
        <v>44263</v>
      </c>
      <c r="E1387" s="28" t="s">
        <v>53</v>
      </c>
      <c r="F1387" s="28" t="s">
        <v>54</v>
      </c>
      <c r="G1387" s="28" t="s">
        <v>72</v>
      </c>
      <c r="H1387" s="28" t="s">
        <v>25</v>
      </c>
      <c r="I1387" s="30">
        <v>0.45</v>
      </c>
      <c r="J1387" s="31">
        <v>5500</v>
      </c>
      <c r="K1387" s="32">
        <f t="shared" si="10"/>
        <v>2475</v>
      </c>
      <c r="L1387" s="32">
        <f t="shared" si="11"/>
        <v>866.25</v>
      </c>
      <c r="M1387" s="33">
        <v>0.35</v>
      </c>
      <c r="P1387" s="34"/>
    </row>
    <row r="1388" spans="1:16" ht="15.75" customHeight="1" x14ac:dyDescent="0.3">
      <c r="A1388" s="23"/>
      <c r="B1388" s="28" t="s">
        <v>21</v>
      </c>
      <c r="C1388" s="28">
        <v>1185732</v>
      </c>
      <c r="D1388" s="29">
        <v>44263</v>
      </c>
      <c r="E1388" s="28" t="s">
        <v>53</v>
      </c>
      <c r="F1388" s="28" t="s">
        <v>54</v>
      </c>
      <c r="G1388" s="28" t="s">
        <v>72</v>
      </c>
      <c r="H1388" s="28" t="s">
        <v>26</v>
      </c>
      <c r="I1388" s="30">
        <v>0.35000000000000003</v>
      </c>
      <c r="J1388" s="31">
        <v>5750</v>
      </c>
      <c r="K1388" s="32">
        <f t="shared" si="10"/>
        <v>2012.5000000000002</v>
      </c>
      <c r="L1388" s="32">
        <f t="shared" si="11"/>
        <v>503.12500000000006</v>
      </c>
      <c r="M1388" s="33">
        <v>0.25</v>
      </c>
      <c r="P1388" s="34"/>
    </row>
    <row r="1389" spans="1:16" ht="15.75" customHeight="1" x14ac:dyDescent="0.3">
      <c r="A1389" s="23"/>
      <c r="B1389" s="28" t="s">
        <v>21</v>
      </c>
      <c r="C1389" s="28">
        <v>1185732</v>
      </c>
      <c r="D1389" s="29">
        <v>44263</v>
      </c>
      <c r="E1389" s="28" t="s">
        <v>53</v>
      </c>
      <c r="F1389" s="28" t="s">
        <v>54</v>
      </c>
      <c r="G1389" s="28" t="s">
        <v>72</v>
      </c>
      <c r="H1389" s="28" t="s">
        <v>27</v>
      </c>
      <c r="I1389" s="30">
        <v>0.39999999999999997</v>
      </c>
      <c r="J1389" s="31">
        <v>4250</v>
      </c>
      <c r="K1389" s="32">
        <f t="shared" si="10"/>
        <v>1699.9999999999998</v>
      </c>
      <c r="L1389" s="32">
        <f t="shared" si="11"/>
        <v>509.99999999999989</v>
      </c>
      <c r="M1389" s="33">
        <v>0.3</v>
      </c>
      <c r="P1389" s="34"/>
    </row>
    <row r="1390" spans="1:16" ht="15.75" customHeight="1" x14ac:dyDescent="0.3">
      <c r="A1390" s="23"/>
      <c r="B1390" s="28" t="s">
        <v>21</v>
      </c>
      <c r="C1390" s="28">
        <v>1185732</v>
      </c>
      <c r="D1390" s="29">
        <v>44263</v>
      </c>
      <c r="E1390" s="28" t="s">
        <v>53</v>
      </c>
      <c r="F1390" s="28" t="s">
        <v>54</v>
      </c>
      <c r="G1390" s="28" t="s">
        <v>72</v>
      </c>
      <c r="H1390" s="28" t="s">
        <v>28</v>
      </c>
      <c r="I1390" s="30">
        <v>0.55000000000000004</v>
      </c>
      <c r="J1390" s="31">
        <v>4750</v>
      </c>
      <c r="K1390" s="32">
        <f t="shared" si="10"/>
        <v>2612.5</v>
      </c>
      <c r="L1390" s="32">
        <f t="shared" si="11"/>
        <v>914.37499999999989</v>
      </c>
      <c r="M1390" s="33">
        <v>0.35</v>
      </c>
      <c r="P1390" s="34"/>
    </row>
    <row r="1391" spans="1:16" ht="15.75" customHeight="1" x14ac:dyDescent="0.3">
      <c r="A1391" s="23"/>
      <c r="B1391" s="28" t="s">
        <v>21</v>
      </c>
      <c r="C1391" s="28">
        <v>1185732</v>
      </c>
      <c r="D1391" s="29">
        <v>44263</v>
      </c>
      <c r="E1391" s="28" t="s">
        <v>53</v>
      </c>
      <c r="F1391" s="28" t="s">
        <v>54</v>
      </c>
      <c r="G1391" s="28" t="s">
        <v>72</v>
      </c>
      <c r="H1391" s="28" t="s">
        <v>29</v>
      </c>
      <c r="I1391" s="30">
        <v>0.45</v>
      </c>
      <c r="J1391" s="31">
        <v>5750</v>
      </c>
      <c r="K1391" s="32">
        <f t="shared" si="10"/>
        <v>2587.5</v>
      </c>
      <c r="L1391" s="32">
        <f t="shared" si="11"/>
        <v>1293.75</v>
      </c>
      <c r="M1391" s="33">
        <v>0.5</v>
      </c>
      <c r="P1391" s="34"/>
    </row>
    <row r="1392" spans="1:16" ht="15.75" customHeight="1" x14ac:dyDescent="0.3">
      <c r="A1392" s="23"/>
      <c r="B1392" s="28" t="s">
        <v>21</v>
      </c>
      <c r="C1392" s="28">
        <v>1185732</v>
      </c>
      <c r="D1392" s="29">
        <v>44295</v>
      </c>
      <c r="E1392" s="28" t="s">
        <v>53</v>
      </c>
      <c r="F1392" s="28" t="s">
        <v>54</v>
      </c>
      <c r="G1392" s="28" t="s">
        <v>72</v>
      </c>
      <c r="H1392" s="28" t="s">
        <v>24</v>
      </c>
      <c r="I1392" s="30">
        <v>0.45</v>
      </c>
      <c r="J1392" s="31">
        <v>8250</v>
      </c>
      <c r="K1392" s="32">
        <f t="shared" si="10"/>
        <v>3712.5</v>
      </c>
      <c r="L1392" s="32">
        <f t="shared" si="11"/>
        <v>1670.625</v>
      </c>
      <c r="M1392" s="33">
        <v>0.45</v>
      </c>
      <c r="P1392" s="34"/>
    </row>
    <row r="1393" spans="1:16" ht="15.75" customHeight="1" x14ac:dyDescent="0.3">
      <c r="A1393" s="23"/>
      <c r="B1393" s="28" t="s">
        <v>21</v>
      </c>
      <c r="C1393" s="28">
        <v>1185732</v>
      </c>
      <c r="D1393" s="29">
        <v>44295</v>
      </c>
      <c r="E1393" s="28" t="s">
        <v>53</v>
      </c>
      <c r="F1393" s="28" t="s">
        <v>54</v>
      </c>
      <c r="G1393" s="28" t="s">
        <v>72</v>
      </c>
      <c r="H1393" s="28" t="s">
        <v>25</v>
      </c>
      <c r="I1393" s="30">
        <v>0.45</v>
      </c>
      <c r="J1393" s="31">
        <v>5250</v>
      </c>
      <c r="K1393" s="32">
        <f t="shared" si="10"/>
        <v>2362.5</v>
      </c>
      <c r="L1393" s="32">
        <f t="shared" si="11"/>
        <v>826.875</v>
      </c>
      <c r="M1393" s="33">
        <v>0.35</v>
      </c>
      <c r="P1393" s="34"/>
    </row>
    <row r="1394" spans="1:16" ht="15.75" customHeight="1" x14ac:dyDescent="0.3">
      <c r="A1394" s="23"/>
      <c r="B1394" s="28" t="s">
        <v>21</v>
      </c>
      <c r="C1394" s="28">
        <v>1185732</v>
      </c>
      <c r="D1394" s="29">
        <v>44295</v>
      </c>
      <c r="E1394" s="28" t="s">
        <v>53</v>
      </c>
      <c r="F1394" s="28" t="s">
        <v>54</v>
      </c>
      <c r="G1394" s="28" t="s">
        <v>72</v>
      </c>
      <c r="H1394" s="28" t="s">
        <v>26</v>
      </c>
      <c r="I1394" s="30">
        <v>0.35000000000000003</v>
      </c>
      <c r="J1394" s="31">
        <v>5250</v>
      </c>
      <c r="K1394" s="32">
        <f t="shared" si="10"/>
        <v>1837.5000000000002</v>
      </c>
      <c r="L1394" s="32">
        <f t="shared" si="11"/>
        <v>459.37500000000006</v>
      </c>
      <c r="M1394" s="33">
        <v>0.25</v>
      </c>
      <c r="P1394" s="34"/>
    </row>
    <row r="1395" spans="1:16" ht="15.75" customHeight="1" x14ac:dyDescent="0.3">
      <c r="A1395" s="23"/>
      <c r="B1395" s="28" t="s">
        <v>21</v>
      </c>
      <c r="C1395" s="28">
        <v>1185732</v>
      </c>
      <c r="D1395" s="29">
        <v>44295</v>
      </c>
      <c r="E1395" s="28" t="s">
        <v>53</v>
      </c>
      <c r="F1395" s="28" t="s">
        <v>54</v>
      </c>
      <c r="G1395" s="28" t="s">
        <v>72</v>
      </c>
      <c r="H1395" s="28" t="s">
        <v>27</v>
      </c>
      <c r="I1395" s="30">
        <v>0.39999999999999997</v>
      </c>
      <c r="J1395" s="31">
        <v>4500</v>
      </c>
      <c r="K1395" s="32">
        <f t="shared" si="10"/>
        <v>1799.9999999999998</v>
      </c>
      <c r="L1395" s="32">
        <f t="shared" si="11"/>
        <v>539.99999999999989</v>
      </c>
      <c r="M1395" s="33">
        <v>0.3</v>
      </c>
      <c r="P1395" s="34"/>
    </row>
    <row r="1396" spans="1:16" ht="15.75" customHeight="1" x14ac:dyDescent="0.3">
      <c r="A1396" s="23"/>
      <c r="B1396" s="28" t="s">
        <v>21</v>
      </c>
      <c r="C1396" s="28">
        <v>1185732</v>
      </c>
      <c r="D1396" s="29">
        <v>44295</v>
      </c>
      <c r="E1396" s="28" t="s">
        <v>53</v>
      </c>
      <c r="F1396" s="28" t="s">
        <v>54</v>
      </c>
      <c r="G1396" s="28" t="s">
        <v>72</v>
      </c>
      <c r="H1396" s="28" t="s">
        <v>28</v>
      </c>
      <c r="I1396" s="30">
        <v>0.55000000000000004</v>
      </c>
      <c r="J1396" s="31">
        <v>4750</v>
      </c>
      <c r="K1396" s="32">
        <f t="shared" si="10"/>
        <v>2612.5</v>
      </c>
      <c r="L1396" s="32">
        <f t="shared" si="11"/>
        <v>914.37499999999989</v>
      </c>
      <c r="M1396" s="33">
        <v>0.35</v>
      </c>
      <c r="P1396" s="34"/>
    </row>
    <row r="1397" spans="1:16" ht="15.75" customHeight="1" x14ac:dyDescent="0.3">
      <c r="A1397" s="23"/>
      <c r="B1397" s="28" t="s">
        <v>21</v>
      </c>
      <c r="C1397" s="28">
        <v>1185732</v>
      </c>
      <c r="D1397" s="29">
        <v>44295</v>
      </c>
      <c r="E1397" s="28" t="s">
        <v>53</v>
      </c>
      <c r="F1397" s="28" t="s">
        <v>54</v>
      </c>
      <c r="G1397" s="28" t="s">
        <v>72</v>
      </c>
      <c r="H1397" s="28" t="s">
        <v>29</v>
      </c>
      <c r="I1397" s="30">
        <v>0.45</v>
      </c>
      <c r="J1397" s="31">
        <v>6000</v>
      </c>
      <c r="K1397" s="32">
        <f t="shared" si="10"/>
        <v>2700</v>
      </c>
      <c r="L1397" s="32">
        <f t="shared" si="11"/>
        <v>1350</v>
      </c>
      <c r="M1397" s="33">
        <v>0.5</v>
      </c>
      <c r="P1397" s="34"/>
    </row>
    <row r="1398" spans="1:16" ht="15.75" customHeight="1" x14ac:dyDescent="0.3">
      <c r="A1398" s="23"/>
      <c r="B1398" s="28" t="s">
        <v>21</v>
      </c>
      <c r="C1398" s="28">
        <v>1185732</v>
      </c>
      <c r="D1398" s="29">
        <v>44324</v>
      </c>
      <c r="E1398" s="28" t="s">
        <v>53</v>
      </c>
      <c r="F1398" s="28" t="s">
        <v>54</v>
      </c>
      <c r="G1398" s="28" t="s">
        <v>72</v>
      </c>
      <c r="H1398" s="28" t="s">
        <v>24</v>
      </c>
      <c r="I1398" s="30">
        <v>0.55000000000000004</v>
      </c>
      <c r="J1398" s="31">
        <v>8700</v>
      </c>
      <c r="K1398" s="32">
        <f t="shared" si="10"/>
        <v>4785</v>
      </c>
      <c r="L1398" s="32">
        <f t="shared" si="11"/>
        <v>2153.25</v>
      </c>
      <c r="M1398" s="33">
        <v>0.45</v>
      </c>
      <c r="P1398" s="34"/>
    </row>
    <row r="1399" spans="1:16" ht="15.75" customHeight="1" x14ac:dyDescent="0.3">
      <c r="A1399" s="23"/>
      <c r="B1399" s="28" t="s">
        <v>21</v>
      </c>
      <c r="C1399" s="28">
        <v>1185732</v>
      </c>
      <c r="D1399" s="29">
        <v>44324</v>
      </c>
      <c r="E1399" s="28" t="s">
        <v>53</v>
      </c>
      <c r="F1399" s="28" t="s">
        <v>54</v>
      </c>
      <c r="G1399" s="28" t="s">
        <v>72</v>
      </c>
      <c r="H1399" s="28" t="s">
        <v>25</v>
      </c>
      <c r="I1399" s="30">
        <v>0.55000000000000004</v>
      </c>
      <c r="J1399" s="31">
        <v>5750</v>
      </c>
      <c r="K1399" s="32">
        <f t="shared" si="10"/>
        <v>3162.5000000000005</v>
      </c>
      <c r="L1399" s="32">
        <f t="shared" si="11"/>
        <v>1106.875</v>
      </c>
      <c r="M1399" s="33">
        <v>0.35</v>
      </c>
      <c r="P1399" s="34"/>
    </row>
    <row r="1400" spans="1:16" ht="15.75" customHeight="1" x14ac:dyDescent="0.3">
      <c r="A1400" s="23"/>
      <c r="B1400" s="28" t="s">
        <v>21</v>
      </c>
      <c r="C1400" s="28">
        <v>1185732</v>
      </c>
      <c r="D1400" s="29">
        <v>44324</v>
      </c>
      <c r="E1400" s="28" t="s">
        <v>53</v>
      </c>
      <c r="F1400" s="28" t="s">
        <v>54</v>
      </c>
      <c r="G1400" s="28" t="s">
        <v>72</v>
      </c>
      <c r="H1400" s="28" t="s">
        <v>26</v>
      </c>
      <c r="I1400" s="30">
        <v>0.5</v>
      </c>
      <c r="J1400" s="31">
        <v>5500</v>
      </c>
      <c r="K1400" s="32">
        <f t="shared" si="10"/>
        <v>2750</v>
      </c>
      <c r="L1400" s="32">
        <f t="shared" si="11"/>
        <v>687.5</v>
      </c>
      <c r="M1400" s="33">
        <v>0.25</v>
      </c>
      <c r="P1400" s="34"/>
    </row>
    <row r="1401" spans="1:16" ht="15.75" customHeight="1" x14ac:dyDescent="0.3">
      <c r="A1401" s="23"/>
      <c r="B1401" s="28" t="s">
        <v>21</v>
      </c>
      <c r="C1401" s="28">
        <v>1185732</v>
      </c>
      <c r="D1401" s="29">
        <v>44324</v>
      </c>
      <c r="E1401" s="28" t="s">
        <v>53</v>
      </c>
      <c r="F1401" s="28" t="s">
        <v>54</v>
      </c>
      <c r="G1401" s="28" t="s">
        <v>72</v>
      </c>
      <c r="H1401" s="28" t="s">
        <v>27</v>
      </c>
      <c r="I1401" s="30">
        <v>0.5</v>
      </c>
      <c r="J1401" s="31">
        <v>5000</v>
      </c>
      <c r="K1401" s="32">
        <f t="shared" si="10"/>
        <v>2500</v>
      </c>
      <c r="L1401" s="32">
        <f t="shared" si="11"/>
        <v>750</v>
      </c>
      <c r="M1401" s="33">
        <v>0.3</v>
      </c>
      <c r="P1401" s="34"/>
    </row>
    <row r="1402" spans="1:16" ht="15.75" customHeight="1" x14ac:dyDescent="0.3">
      <c r="A1402" s="23"/>
      <c r="B1402" s="28" t="s">
        <v>21</v>
      </c>
      <c r="C1402" s="28">
        <v>1185732</v>
      </c>
      <c r="D1402" s="29">
        <v>44324</v>
      </c>
      <c r="E1402" s="28" t="s">
        <v>53</v>
      </c>
      <c r="F1402" s="28" t="s">
        <v>54</v>
      </c>
      <c r="G1402" s="28" t="s">
        <v>72</v>
      </c>
      <c r="H1402" s="28" t="s">
        <v>28</v>
      </c>
      <c r="I1402" s="30">
        <v>0.6</v>
      </c>
      <c r="J1402" s="31">
        <v>5250</v>
      </c>
      <c r="K1402" s="32">
        <f t="shared" si="10"/>
        <v>3150</v>
      </c>
      <c r="L1402" s="32">
        <f t="shared" si="11"/>
        <v>1102.5</v>
      </c>
      <c r="M1402" s="33">
        <v>0.35</v>
      </c>
      <c r="P1402" s="34"/>
    </row>
    <row r="1403" spans="1:16" ht="15.75" customHeight="1" x14ac:dyDescent="0.3">
      <c r="A1403" s="23"/>
      <c r="B1403" s="28" t="s">
        <v>21</v>
      </c>
      <c r="C1403" s="28">
        <v>1185732</v>
      </c>
      <c r="D1403" s="29">
        <v>44324</v>
      </c>
      <c r="E1403" s="28" t="s">
        <v>53</v>
      </c>
      <c r="F1403" s="28" t="s">
        <v>54</v>
      </c>
      <c r="G1403" s="28" t="s">
        <v>72</v>
      </c>
      <c r="H1403" s="28" t="s">
        <v>29</v>
      </c>
      <c r="I1403" s="30">
        <v>0.65</v>
      </c>
      <c r="J1403" s="31">
        <v>6250</v>
      </c>
      <c r="K1403" s="32">
        <f t="shared" si="10"/>
        <v>4062.5</v>
      </c>
      <c r="L1403" s="32">
        <f t="shared" si="11"/>
        <v>2031.25</v>
      </c>
      <c r="M1403" s="33">
        <v>0.5</v>
      </c>
      <c r="P1403" s="34"/>
    </row>
    <row r="1404" spans="1:16" ht="15.75" customHeight="1" x14ac:dyDescent="0.3">
      <c r="A1404" s="23"/>
      <c r="B1404" s="28" t="s">
        <v>21</v>
      </c>
      <c r="C1404" s="28">
        <v>1185732</v>
      </c>
      <c r="D1404" s="29">
        <v>44357</v>
      </c>
      <c r="E1404" s="28" t="s">
        <v>53</v>
      </c>
      <c r="F1404" s="28" t="s">
        <v>54</v>
      </c>
      <c r="G1404" s="28" t="s">
        <v>72</v>
      </c>
      <c r="H1404" s="28" t="s">
        <v>24</v>
      </c>
      <c r="I1404" s="30">
        <v>0.6</v>
      </c>
      <c r="J1404" s="31">
        <v>8750</v>
      </c>
      <c r="K1404" s="32">
        <f t="shared" si="10"/>
        <v>5250</v>
      </c>
      <c r="L1404" s="32">
        <f t="shared" si="11"/>
        <v>2362.5</v>
      </c>
      <c r="M1404" s="33">
        <v>0.45</v>
      </c>
      <c r="P1404" s="34"/>
    </row>
    <row r="1405" spans="1:16" ht="15.75" customHeight="1" x14ac:dyDescent="0.3">
      <c r="A1405" s="23"/>
      <c r="B1405" s="28" t="s">
        <v>21</v>
      </c>
      <c r="C1405" s="28">
        <v>1185732</v>
      </c>
      <c r="D1405" s="29">
        <v>44357</v>
      </c>
      <c r="E1405" s="28" t="s">
        <v>53</v>
      </c>
      <c r="F1405" s="28" t="s">
        <v>54</v>
      </c>
      <c r="G1405" s="28" t="s">
        <v>72</v>
      </c>
      <c r="H1405" s="28" t="s">
        <v>25</v>
      </c>
      <c r="I1405" s="30">
        <v>0.55000000000000004</v>
      </c>
      <c r="J1405" s="31">
        <v>6250</v>
      </c>
      <c r="K1405" s="32">
        <f t="shared" si="10"/>
        <v>3437.5000000000005</v>
      </c>
      <c r="L1405" s="32">
        <f t="shared" si="11"/>
        <v>1203.125</v>
      </c>
      <c r="M1405" s="33">
        <v>0.35</v>
      </c>
      <c r="P1405" s="34"/>
    </row>
    <row r="1406" spans="1:16" ht="15.75" customHeight="1" x14ac:dyDescent="0.3">
      <c r="A1406" s="23"/>
      <c r="B1406" s="28" t="s">
        <v>21</v>
      </c>
      <c r="C1406" s="28">
        <v>1185732</v>
      </c>
      <c r="D1406" s="29">
        <v>44357</v>
      </c>
      <c r="E1406" s="28" t="s">
        <v>53</v>
      </c>
      <c r="F1406" s="28" t="s">
        <v>54</v>
      </c>
      <c r="G1406" s="28" t="s">
        <v>72</v>
      </c>
      <c r="H1406" s="28" t="s">
        <v>26</v>
      </c>
      <c r="I1406" s="30">
        <v>0.5</v>
      </c>
      <c r="J1406" s="31">
        <v>6000</v>
      </c>
      <c r="K1406" s="32">
        <f t="shared" si="10"/>
        <v>3000</v>
      </c>
      <c r="L1406" s="32">
        <f t="shared" si="11"/>
        <v>750</v>
      </c>
      <c r="M1406" s="33">
        <v>0.25</v>
      </c>
      <c r="P1406" s="34"/>
    </row>
    <row r="1407" spans="1:16" ht="15.75" customHeight="1" x14ac:dyDescent="0.3">
      <c r="A1407" s="23"/>
      <c r="B1407" s="28" t="s">
        <v>21</v>
      </c>
      <c r="C1407" s="28">
        <v>1185732</v>
      </c>
      <c r="D1407" s="29">
        <v>44357</v>
      </c>
      <c r="E1407" s="28" t="s">
        <v>53</v>
      </c>
      <c r="F1407" s="28" t="s">
        <v>54</v>
      </c>
      <c r="G1407" s="28" t="s">
        <v>72</v>
      </c>
      <c r="H1407" s="28" t="s">
        <v>27</v>
      </c>
      <c r="I1407" s="30">
        <v>0.5</v>
      </c>
      <c r="J1407" s="31">
        <v>5750</v>
      </c>
      <c r="K1407" s="32">
        <f t="shared" si="10"/>
        <v>2875</v>
      </c>
      <c r="L1407" s="32">
        <f t="shared" si="11"/>
        <v>862.5</v>
      </c>
      <c r="M1407" s="33">
        <v>0.3</v>
      </c>
      <c r="P1407" s="34"/>
    </row>
    <row r="1408" spans="1:16" ht="15.75" customHeight="1" x14ac:dyDescent="0.3">
      <c r="A1408" s="23"/>
      <c r="B1408" s="28" t="s">
        <v>21</v>
      </c>
      <c r="C1408" s="28">
        <v>1185732</v>
      </c>
      <c r="D1408" s="29">
        <v>44357</v>
      </c>
      <c r="E1408" s="28" t="s">
        <v>53</v>
      </c>
      <c r="F1408" s="28" t="s">
        <v>54</v>
      </c>
      <c r="G1408" s="28" t="s">
        <v>72</v>
      </c>
      <c r="H1408" s="28" t="s">
        <v>28</v>
      </c>
      <c r="I1408" s="30">
        <v>0.65</v>
      </c>
      <c r="J1408" s="31">
        <v>5750</v>
      </c>
      <c r="K1408" s="32">
        <f t="shared" si="10"/>
        <v>3737.5</v>
      </c>
      <c r="L1408" s="32">
        <f t="shared" si="11"/>
        <v>1308.125</v>
      </c>
      <c r="M1408" s="33">
        <v>0.35</v>
      </c>
      <c r="P1408" s="34"/>
    </row>
    <row r="1409" spans="1:16" ht="15.75" customHeight="1" x14ac:dyDescent="0.3">
      <c r="A1409" s="23"/>
      <c r="B1409" s="28" t="s">
        <v>21</v>
      </c>
      <c r="C1409" s="28">
        <v>1185732</v>
      </c>
      <c r="D1409" s="29">
        <v>44357</v>
      </c>
      <c r="E1409" s="28" t="s">
        <v>53</v>
      </c>
      <c r="F1409" s="28" t="s">
        <v>54</v>
      </c>
      <c r="G1409" s="28" t="s">
        <v>72</v>
      </c>
      <c r="H1409" s="28" t="s">
        <v>29</v>
      </c>
      <c r="I1409" s="30">
        <v>0.70000000000000007</v>
      </c>
      <c r="J1409" s="31">
        <v>7250</v>
      </c>
      <c r="K1409" s="32">
        <f t="shared" si="10"/>
        <v>5075.0000000000009</v>
      </c>
      <c r="L1409" s="32">
        <f t="shared" si="11"/>
        <v>2537.5000000000005</v>
      </c>
      <c r="M1409" s="33">
        <v>0.5</v>
      </c>
      <c r="P1409" s="34"/>
    </row>
    <row r="1410" spans="1:16" ht="15.75" customHeight="1" x14ac:dyDescent="0.3">
      <c r="A1410" s="23"/>
      <c r="B1410" s="28" t="s">
        <v>21</v>
      </c>
      <c r="C1410" s="28">
        <v>1185732</v>
      </c>
      <c r="D1410" s="29">
        <v>44385</v>
      </c>
      <c r="E1410" s="28" t="s">
        <v>53</v>
      </c>
      <c r="F1410" s="28" t="s">
        <v>54</v>
      </c>
      <c r="G1410" s="28" t="s">
        <v>72</v>
      </c>
      <c r="H1410" s="28" t="s">
        <v>24</v>
      </c>
      <c r="I1410" s="30">
        <v>0.65</v>
      </c>
      <c r="J1410" s="31">
        <v>9500</v>
      </c>
      <c r="K1410" s="32">
        <f t="shared" si="10"/>
        <v>6175</v>
      </c>
      <c r="L1410" s="32">
        <f t="shared" si="11"/>
        <v>2778.75</v>
      </c>
      <c r="M1410" s="33">
        <v>0.45</v>
      </c>
      <c r="P1410" s="34"/>
    </row>
    <row r="1411" spans="1:16" ht="15.75" customHeight="1" x14ac:dyDescent="0.3">
      <c r="A1411" s="23"/>
      <c r="B1411" s="28" t="s">
        <v>21</v>
      </c>
      <c r="C1411" s="28">
        <v>1185732</v>
      </c>
      <c r="D1411" s="29">
        <v>44385</v>
      </c>
      <c r="E1411" s="28" t="s">
        <v>53</v>
      </c>
      <c r="F1411" s="28" t="s">
        <v>54</v>
      </c>
      <c r="G1411" s="28" t="s">
        <v>72</v>
      </c>
      <c r="H1411" s="28" t="s">
        <v>25</v>
      </c>
      <c r="I1411" s="30">
        <v>0.60000000000000009</v>
      </c>
      <c r="J1411" s="31">
        <v>7000</v>
      </c>
      <c r="K1411" s="32">
        <f t="shared" si="10"/>
        <v>4200.0000000000009</v>
      </c>
      <c r="L1411" s="32">
        <f t="shared" si="11"/>
        <v>1470.0000000000002</v>
      </c>
      <c r="M1411" s="33">
        <v>0.35</v>
      </c>
      <c r="P1411" s="34"/>
    </row>
    <row r="1412" spans="1:16" ht="15.75" customHeight="1" x14ac:dyDescent="0.3">
      <c r="A1412" s="23"/>
      <c r="B1412" s="28" t="s">
        <v>21</v>
      </c>
      <c r="C1412" s="28">
        <v>1185732</v>
      </c>
      <c r="D1412" s="29">
        <v>44385</v>
      </c>
      <c r="E1412" s="28" t="s">
        <v>53</v>
      </c>
      <c r="F1412" s="28" t="s">
        <v>54</v>
      </c>
      <c r="G1412" s="28" t="s">
        <v>72</v>
      </c>
      <c r="H1412" s="28" t="s">
        <v>26</v>
      </c>
      <c r="I1412" s="30">
        <v>0.55000000000000004</v>
      </c>
      <c r="J1412" s="31">
        <v>6250</v>
      </c>
      <c r="K1412" s="32">
        <f t="shared" si="10"/>
        <v>3437.5000000000005</v>
      </c>
      <c r="L1412" s="32">
        <f t="shared" si="11"/>
        <v>859.37500000000011</v>
      </c>
      <c r="M1412" s="33">
        <v>0.25</v>
      </c>
      <c r="P1412" s="34"/>
    </row>
    <row r="1413" spans="1:16" ht="15.75" customHeight="1" x14ac:dyDescent="0.3">
      <c r="A1413" s="23"/>
      <c r="B1413" s="28" t="s">
        <v>21</v>
      </c>
      <c r="C1413" s="28">
        <v>1185732</v>
      </c>
      <c r="D1413" s="29">
        <v>44385</v>
      </c>
      <c r="E1413" s="28" t="s">
        <v>53</v>
      </c>
      <c r="F1413" s="28" t="s">
        <v>54</v>
      </c>
      <c r="G1413" s="28" t="s">
        <v>72</v>
      </c>
      <c r="H1413" s="28" t="s">
        <v>27</v>
      </c>
      <c r="I1413" s="30">
        <v>0.55000000000000004</v>
      </c>
      <c r="J1413" s="31">
        <v>5750</v>
      </c>
      <c r="K1413" s="32">
        <f t="shared" si="10"/>
        <v>3162.5000000000005</v>
      </c>
      <c r="L1413" s="32">
        <f t="shared" si="11"/>
        <v>948.75000000000011</v>
      </c>
      <c r="M1413" s="33">
        <v>0.3</v>
      </c>
      <c r="P1413" s="34"/>
    </row>
    <row r="1414" spans="1:16" ht="15.75" customHeight="1" x14ac:dyDescent="0.3">
      <c r="A1414" s="23"/>
      <c r="B1414" s="28" t="s">
        <v>21</v>
      </c>
      <c r="C1414" s="28">
        <v>1185732</v>
      </c>
      <c r="D1414" s="29">
        <v>44385</v>
      </c>
      <c r="E1414" s="28" t="s">
        <v>53</v>
      </c>
      <c r="F1414" s="28" t="s">
        <v>54</v>
      </c>
      <c r="G1414" s="28" t="s">
        <v>72</v>
      </c>
      <c r="H1414" s="28" t="s">
        <v>28</v>
      </c>
      <c r="I1414" s="30">
        <v>0.65</v>
      </c>
      <c r="J1414" s="31">
        <v>6000</v>
      </c>
      <c r="K1414" s="32">
        <f t="shared" si="10"/>
        <v>3900</v>
      </c>
      <c r="L1414" s="32">
        <f t="shared" si="11"/>
        <v>1365</v>
      </c>
      <c r="M1414" s="33">
        <v>0.35</v>
      </c>
      <c r="P1414" s="34"/>
    </row>
    <row r="1415" spans="1:16" ht="15.75" customHeight="1" x14ac:dyDescent="0.3">
      <c r="A1415" s="23"/>
      <c r="B1415" s="28" t="s">
        <v>21</v>
      </c>
      <c r="C1415" s="28">
        <v>1185732</v>
      </c>
      <c r="D1415" s="29">
        <v>44385</v>
      </c>
      <c r="E1415" s="28" t="s">
        <v>53</v>
      </c>
      <c r="F1415" s="28" t="s">
        <v>54</v>
      </c>
      <c r="G1415" s="28" t="s">
        <v>72</v>
      </c>
      <c r="H1415" s="28" t="s">
        <v>29</v>
      </c>
      <c r="I1415" s="30">
        <v>0.70000000000000007</v>
      </c>
      <c r="J1415" s="31">
        <v>7750</v>
      </c>
      <c r="K1415" s="32">
        <f t="shared" si="10"/>
        <v>5425.0000000000009</v>
      </c>
      <c r="L1415" s="32">
        <f t="shared" si="11"/>
        <v>2712.5000000000005</v>
      </c>
      <c r="M1415" s="33">
        <v>0.5</v>
      </c>
      <c r="P1415" s="34"/>
    </row>
    <row r="1416" spans="1:16" ht="15.75" customHeight="1" x14ac:dyDescent="0.3">
      <c r="A1416" s="23"/>
      <c r="B1416" s="28" t="s">
        <v>21</v>
      </c>
      <c r="C1416" s="28">
        <v>1185732</v>
      </c>
      <c r="D1416" s="29">
        <v>44417</v>
      </c>
      <c r="E1416" s="28" t="s">
        <v>53</v>
      </c>
      <c r="F1416" s="28" t="s">
        <v>54</v>
      </c>
      <c r="G1416" s="28" t="s">
        <v>72</v>
      </c>
      <c r="H1416" s="28" t="s">
        <v>24</v>
      </c>
      <c r="I1416" s="30">
        <v>0.65</v>
      </c>
      <c r="J1416" s="31">
        <v>9250</v>
      </c>
      <c r="K1416" s="32">
        <f t="shared" si="10"/>
        <v>6012.5</v>
      </c>
      <c r="L1416" s="32">
        <f t="shared" si="11"/>
        <v>2705.625</v>
      </c>
      <c r="M1416" s="33">
        <v>0.45</v>
      </c>
      <c r="P1416" s="34"/>
    </row>
    <row r="1417" spans="1:16" ht="15.75" customHeight="1" x14ac:dyDescent="0.3">
      <c r="A1417" s="23"/>
      <c r="B1417" s="28" t="s">
        <v>21</v>
      </c>
      <c r="C1417" s="28">
        <v>1185732</v>
      </c>
      <c r="D1417" s="29">
        <v>44417</v>
      </c>
      <c r="E1417" s="28" t="s">
        <v>53</v>
      </c>
      <c r="F1417" s="28" t="s">
        <v>54</v>
      </c>
      <c r="G1417" s="28" t="s">
        <v>72</v>
      </c>
      <c r="H1417" s="28" t="s">
        <v>25</v>
      </c>
      <c r="I1417" s="30">
        <v>0.60000000000000009</v>
      </c>
      <c r="J1417" s="31">
        <v>7000</v>
      </c>
      <c r="K1417" s="32">
        <f t="shared" si="10"/>
        <v>4200.0000000000009</v>
      </c>
      <c r="L1417" s="32">
        <f t="shared" si="11"/>
        <v>1470.0000000000002</v>
      </c>
      <c r="M1417" s="33">
        <v>0.35</v>
      </c>
      <c r="P1417" s="34"/>
    </row>
    <row r="1418" spans="1:16" ht="15.75" customHeight="1" x14ac:dyDescent="0.3">
      <c r="A1418" s="23"/>
      <c r="B1418" s="28" t="s">
        <v>21</v>
      </c>
      <c r="C1418" s="28">
        <v>1185732</v>
      </c>
      <c r="D1418" s="29">
        <v>44417</v>
      </c>
      <c r="E1418" s="28" t="s">
        <v>53</v>
      </c>
      <c r="F1418" s="28" t="s">
        <v>54</v>
      </c>
      <c r="G1418" s="28" t="s">
        <v>72</v>
      </c>
      <c r="H1418" s="28" t="s">
        <v>26</v>
      </c>
      <c r="I1418" s="30">
        <v>0.55000000000000004</v>
      </c>
      <c r="J1418" s="31">
        <v>6250</v>
      </c>
      <c r="K1418" s="32">
        <f t="shared" si="10"/>
        <v>3437.5000000000005</v>
      </c>
      <c r="L1418" s="32">
        <f t="shared" si="11"/>
        <v>859.37500000000011</v>
      </c>
      <c r="M1418" s="33">
        <v>0.25</v>
      </c>
      <c r="P1418" s="34"/>
    </row>
    <row r="1419" spans="1:16" ht="15.75" customHeight="1" x14ac:dyDescent="0.3">
      <c r="A1419" s="23"/>
      <c r="B1419" s="28" t="s">
        <v>21</v>
      </c>
      <c r="C1419" s="28">
        <v>1185732</v>
      </c>
      <c r="D1419" s="29">
        <v>44417</v>
      </c>
      <c r="E1419" s="28" t="s">
        <v>53</v>
      </c>
      <c r="F1419" s="28" t="s">
        <v>54</v>
      </c>
      <c r="G1419" s="28" t="s">
        <v>72</v>
      </c>
      <c r="H1419" s="28" t="s">
        <v>27</v>
      </c>
      <c r="I1419" s="30">
        <v>0.45</v>
      </c>
      <c r="J1419" s="31">
        <v>5750</v>
      </c>
      <c r="K1419" s="32">
        <f t="shared" si="10"/>
        <v>2587.5</v>
      </c>
      <c r="L1419" s="32">
        <f t="shared" si="11"/>
        <v>776.25</v>
      </c>
      <c r="M1419" s="33">
        <v>0.3</v>
      </c>
      <c r="P1419" s="34"/>
    </row>
    <row r="1420" spans="1:16" ht="15.75" customHeight="1" x14ac:dyDescent="0.3">
      <c r="A1420" s="23"/>
      <c r="B1420" s="28" t="s">
        <v>21</v>
      </c>
      <c r="C1420" s="28">
        <v>1185732</v>
      </c>
      <c r="D1420" s="29">
        <v>44417</v>
      </c>
      <c r="E1420" s="28" t="s">
        <v>53</v>
      </c>
      <c r="F1420" s="28" t="s">
        <v>54</v>
      </c>
      <c r="G1420" s="28" t="s">
        <v>72</v>
      </c>
      <c r="H1420" s="28" t="s">
        <v>28</v>
      </c>
      <c r="I1420" s="30">
        <v>0.55000000000000004</v>
      </c>
      <c r="J1420" s="31">
        <v>5500</v>
      </c>
      <c r="K1420" s="32">
        <f t="shared" si="10"/>
        <v>3025.0000000000005</v>
      </c>
      <c r="L1420" s="32">
        <f t="shared" si="11"/>
        <v>1058.75</v>
      </c>
      <c r="M1420" s="33">
        <v>0.35</v>
      </c>
      <c r="P1420" s="34"/>
    </row>
    <row r="1421" spans="1:16" ht="15.75" customHeight="1" x14ac:dyDescent="0.3">
      <c r="A1421" s="23"/>
      <c r="B1421" s="28" t="s">
        <v>21</v>
      </c>
      <c r="C1421" s="28">
        <v>1185732</v>
      </c>
      <c r="D1421" s="29">
        <v>44417</v>
      </c>
      <c r="E1421" s="28" t="s">
        <v>53</v>
      </c>
      <c r="F1421" s="28" t="s">
        <v>54</v>
      </c>
      <c r="G1421" s="28" t="s">
        <v>72</v>
      </c>
      <c r="H1421" s="28" t="s">
        <v>29</v>
      </c>
      <c r="I1421" s="30">
        <v>0.60000000000000009</v>
      </c>
      <c r="J1421" s="31">
        <v>7250</v>
      </c>
      <c r="K1421" s="32">
        <f t="shared" si="10"/>
        <v>4350.0000000000009</v>
      </c>
      <c r="L1421" s="32">
        <f t="shared" si="11"/>
        <v>2175.0000000000005</v>
      </c>
      <c r="M1421" s="33">
        <v>0.5</v>
      </c>
      <c r="P1421" s="34"/>
    </row>
    <row r="1422" spans="1:16" ht="15.75" customHeight="1" x14ac:dyDescent="0.3">
      <c r="A1422" s="23"/>
      <c r="B1422" s="28" t="s">
        <v>21</v>
      </c>
      <c r="C1422" s="28">
        <v>1185732</v>
      </c>
      <c r="D1422" s="29">
        <v>44447</v>
      </c>
      <c r="E1422" s="28" t="s">
        <v>53</v>
      </c>
      <c r="F1422" s="28" t="s">
        <v>54</v>
      </c>
      <c r="G1422" s="28" t="s">
        <v>72</v>
      </c>
      <c r="H1422" s="28" t="s">
        <v>24</v>
      </c>
      <c r="I1422" s="30">
        <v>0.55000000000000004</v>
      </c>
      <c r="J1422" s="31">
        <v>8500</v>
      </c>
      <c r="K1422" s="32">
        <f t="shared" si="10"/>
        <v>4675</v>
      </c>
      <c r="L1422" s="32">
        <f t="shared" si="11"/>
        <v>2103.75</v>
      </c>
      <c r="M1422" s="33">
        <v>0.45</v>
      </c>
      <c r="P1422" s="34"/>
    </row>
    <row r="1423" spans="1:16" ht="15.75" customHeight="1" x14ac:dyDescent="0.3">
      <c r="A1423" s="23"/>
      <c r="B1423" s="28" t="s">
        <v>21</v>
      </c>
      <c r="C1423" s="28">
        <v>1185732</v>
      </c>
      <c r="D1423" s="29">
        <v>44447</v>
      </c>
      <c r="E1423" s="28" t="s">
        <v>53</v>
      </c>
      <c r="F1423" s="28" t="s">
        <v>54</v>
      </c>
      <c r="G1423" s="28" t="s">
        <v>72</v>
      </c>
      <c r="H1423" s="28" t="s">
        <v>25</v>
      </c>
      <c r="I1423" s="30">
        <v>0.50000000000000011</v>
      </c>
      <c r="J1423" s="31">
        <v>6500</v>
      </c>
      <c r="K1423" s="32">
        <f t="shared" si="10"/>
        <v>3250.0000000000009</v>
      </c>
      <c r="L1423" s="32">
        <f t="shared" si="11"/>
        <v>1137.5000000000002</v>
      </c>
      <c r="M1423" s="33">
        <v>0.35</v>
      </c>
      <c r="P1423" s="34"/>
    </row>
    <row r="1424" spans="1:16" ht="15.75" customHeight="1" x14ac:dyDescent="0.3">
      <c r="A1424" s="23"/>
      <c r="B1424" s="28" t="s">
        <v>21</v>
      </c>
      <c r="C1424" s="28">
        <v>1185732</v>
      </c>
      <c r="D1424" s="29">
        <v>44447</v>
      </c>
      <c r="E1424" s="28" t="s">
        <v>53</v>
      </c>
      <c r="F1424" s="28" t="s">
        <v>54</v>
      </c>
      <c r="G1424" s="28" t="s">
        <v>72</v>
      </c>
      <c r="H1424" s="28" t="s">
        <v>26</v>
      </c>
      <c r="I1424" s="30">
        <v>0.45</v>
      </c>
      <c r="J1424" s="31">
        <v>5500</v>
      </c>
      <c r="K1424" s="32">
        <f t="shared" si="10"/>
        <v>2475</v>
      </c>
      <c r="L1424" s="32">
        <f t="shared" si="11"/>
        <v>618.75</v>
      </c>
      <c r="M1424" s="33">
        <v>0.25</v>
      </c>
      <c r="P1424" s="34"/>
    </row>
    <row r="1425" spans="1:16" ht="15.75" customHeight="1" x14ac:dyDescent="0.3">
      <c r="A1425" s="23"/>
      <c r="B1425" s="28" t="s">
        <v>21</v>
      </c>
      <c r="C1425" s="28">
        <v>1185732</v>
      </c>
      <c r="D1425" s="29">
        <v>44447</v>
      </c>
      <c r="E1425" s="28" t="s">
        <v>53</v>
      </c>
      <c r="F1425" s="28" t="s">
        <v>54</v>
      </c>
      <c r="G1425" s="28" t="s">
        <v>72</v>
      </c>
      <c r="H1425" s="28" t="s">
        <v>27</v>
      </c>
      <c r="I1425" s="30">
        <v>0.45</v>
      </c>
      <c r="J1425" s="31">
        <v>5250</v>
      </c>
      <c r="K1425" s="32">
        <f t="shared" si="10"/>
        <v>2362.5</v>
      </c>
      <c r="L1425" s="32">
        <f t="shared" si="11"/>
        <v>708.75</v>
      </c>
      <c r="M1425" s="33">
        <v>0.3</v>
      </c>
      <c r="P1425" s="34"/>
    </row>
    <row r="1426" spans="1:16" ht="15.75" customHeight="1" x14ac:dyDescent="0.3">
      <c r="A1426" s="23"/>
      <c r="B1426" s="28" t="s">
        <v>21</v>
      </c>
      <c r="C1426" s="28">
        <v>1185732</v>
      </c>
      <c r="D1426" s="29">
        <v>44447</v>
      </c>
      <c r="E1426" s="28" t="s">
        <v>53</v>
      </c>
      <c r="F1426" s="28" t="s">
        <v>54</v>
      </c>
      <c r="G1426" s="28" t="s">
        <v>72</v>
      </c>
      <c r="H1426" s="28" t="s">
        <v>28</v>
      </c>
      <c r="I1426" s="30">
        <v>0.55000000000000004</v>
      </c>
      <c r="J1426" s="31">
        <v>5250</v>
      </c>
      <c r="K1426" s="32">
        <f t="shared" si="10"/>
        <v>2887.5000000000005</v>
      </c>
      <c r="L1426" s="32">
        <f t="shared" si="11"/>
        <v>1010.6250000000001</v>
      </c>
      <c r="M1426" s="33">
        <v>0.35</v>
      </c>
      <c r="P1426" s="34"/>
    </row>
    <row r="1427" spans="1:16" ht="15.75" customHeight="1" x14ac:dyDescent="0.3">
      <c r="A1427" s="23"/>
      <c r="B1427" s="28" t="s">
        <v>21</v>
      </c>
      <c r="C1427" s="28">
        <v>1185732</v>
      </c>
      <c r="D1427" s="29">
        <v>44447</v>
      </c>
      <c r="E1427" s="28" t="s">
        <v>53</v>
      </c>
      <c r="F1427" s="28" t="s">
        <v>54</v>
      </c>
      <c r="G1427" s="28" t="s">
        <v>72</v>
      </c>
      <c r="H1427" s="28" t="s">
        <v>29</v>
      </c>
      <c r="I1427" s="30">
        <v>0.60000000000000009</v>
      </c>
      <c r="J1427" s="31">
        <v>6250</v>
      </c>
      <c r="K1427" s="32">
        <f t="shared" si="10"/>
        <v>3750.0000000000005</v>
      </c>
      <c r="L1427" s="32">
        <f t="shared" si="11"/>
        <v>1875.0000000000002</v>
      </c>
      <c r="M1427" s="33">
        <v>0.5</v>
      </c>
      <c r="P1427" s="34"/>
    </row>
    <row r="1428" spans="1:16" ht="15.75" customHeight="1" x14ac:dyDescent="0.3">
      <c r="A1428" s="23"/>
      <c r="B1428" s="28" t="s">
        <v>21</v>
      </c>
      <c r="C1428" s="28">
        <v>1185732</v>
      </c>
      <c r="D1428" s="29">
        <v>44479</v>
      </c>
      <c r="E1428" s="28" t="s">
        <v>53</v>
      </c>
      <c r="F1428" s="28" t="s">
        <v>54</v>
      </c>
      <c r="G1428" s="28" t="s">
        <v>72</v>
      </c>
      <c r="H1428" s="28" t="s">
        <v>24</v>
      </c>
      <c r="I1428" s="30">
        <v>0.60000000000000009</v>
      </c>
      <c r="J1428" s="31">
        <v>8000</v>
      </c>
      <c r="K1428" s="32">
        <f t="shared" si="10"/>
        <v>4800.0000000000009</v>
      </c>
      <c r="L1428" s="32">
        <f t="shared" si="11"/>
        <v>2160.0000000000005</v>
      </c>
      <c r="M1428" s="33">
        <v>0.45</v>
      </c>
      <c r="P1428" s="34"/>
    </row>
    <row r="1429" spans="1:16" ht="15.75" customHeight="1" x14ac:dyDescent="0.3">
      <c r="A1429" s="23"/>
      <c r="B1429" s="28" t="s">
        <v>21</v>
      </c>
      <c r="C1429" s="28">
        <v>1185732</v>
      </c>
      <c r="D1429" s="29">
        <v>44479</v>
      </c>
      <c r="E1429" s="28" t="s">
        <v>53</v>
      </c>
      <c r="F1429" s="28" t="s">
        <v>54</v>
      </c>
      <c r="G1429" s="28" t="s">
        <v>72</v>
      </c>
      <c r="H1429" s="28" t="s">
        <v>25</v>
      </c>
      <c r="I1429" s="30">
        <v>0.50000000000000011</v>
      </c>
      <c r="J1429" s="31">
        <v>6250</v>
      </c>
      <c r="K1429" s="32">
        <f t="shared" si="10"/>
        <v>3125.0000000000009</v>
      </c>
      <c r="L1429" s="32">
        <f t="shared" si="11"/>
        <v>1093.7500000000002</v>
      </c>
      <c r="M1429" s="33">
        <v>0.35</v>
      </c>
      <c r="P1429" s="34"/>
    </row>
    <row r="1430" spans="1:16" ht="15.75" customHeight="1" x14ac:dyDescent="0.3">
      <c r="A1430" s="23"/>
      <c r="B1430" s="28" t="s">
        <v>21</v>
      </c>
      <c r="C1430" s="28">
        <v>1185732</v>
      </c>
      <c r="D1430" s="29">
        <v>44479</v>
      </c>
      <c r="E1430" s="28" t="s">
        <v>53</v>
      </c>
      <c r="F1430" s="28" t="s">
        <v>54</v>
      </c>
      <c r="G1430" s="28" t="s">
        <v>72</v>
      </c>
      <c r="H1430" s="28" t="s">
        <v>26</v>
      </c>
      <c r="I1430" s="30">
        <v>0.50000000000000011</v>
      </c>
      <c r="J1430" s="31">
        <v>5250</v>
      </c>
      <c r="K1430" s="32">
        <f t="shared" si="10"/>
        <v>2625.0000000000005</v>
      </c>
      <c r="L1430" s="32">
        <f t="shared" si="11"/>
        <v>656.25000000000011</v>
      </c>
      <c r="M1430" s="33">
        <v>0.25</v>
      </c>
      <c r="P1430" s="34"/>
    </row>
    <row r="1431" spans="1:16" ht="15.75" customHeight="1" x14ac:dyDescent="0.3">
      <c r="A1431" s="23"/>
      <c r="B1431" s="28" t="s">
        <v>21</v>
      </c>
      <c r="C1431" s="28">
        <v>1185732</v>
      </c>
      <c r="D1431" s="29">
        <v>44479</v>
      </c>
      <c r="E1431" s="28" t="s">
        <v>53</v>
      </c>
      <c r="F1431" s="28" t="s">
        <v>54</v>
      </c>
      <c r="G1431" s="28" t="s">
        <v>72</v>
      </c>
      <c r="H1431" s="28" t="s">
        <v>27</v>
      </c>
      <c r="I1431" s="30">
        <v>0.50000000000000011</v>
      </c>
      <c r="J1431" s="31">
        <v>5000</v>
      </c>
      <c r="K1431" s="32">
        <f t="shared" si="10"/>
        <v>2500.0000000000005</v>
      </c>
      <c r="L1431" s="32">
        <f t="shared" si="11"/>
        <v>750.00000000000011</v>
      </c>
      <c r="M1431" s="33">
        <v>0.3</v>
      </c>
      <c r="P1431" s="34"/>
    </row>
    <row r="1432" spans="1:16" ht="15.75" customHeight="1" x14ac:dyDescent="0.3">
      <c r="A1432" s="23"/>
      <c r="B1432" s="28" t="s">
        <v>21</v>
      </c>
      <c r="C1432" s="28">
        <v>1185732</v>
      </c>
      <c r="D1432" s="29">
        <v>44479</v>
      </c>
      <c r="E1432" s="28" t="s">
        <v>53</v>
      </c>
      <c r="F1432" s="28" t="s">
        <v>54</v>
      </c>
      <c r="G1432" s="28" t="s">
        <v>72</v>
      </c>
      <c r="H1432" s="28" t="s">
        <v>28</v>
      </c>
      <c r="I1432" s="30">
        <v>0.60000000000000009</v>
      </c>
      <c r="J1432" s="31">
        <v>5000</v>
      </c>
      <c r="K1432" s="32">
        <f t="shared" si="10"/>
        <v>3000.0000000000005</v>
      </c>
      <c r="L1432" s="32">
        <f t="shared" si="11"/>
        <v>1050</v>
      </c>
      <c r="M1432" s="33">
        <v>0.35</v>
      </c>
      <c r="P1432" s="34"/>
    </row>
    <row r="1433" spans="1:16" ht="15.75" customHeight="1" x14ac:dyDescent="0.3">
      <c r="A1433" s="23"/>
      <c r="B1433" s="28" t="s">
        <v>21</v>
      </c>
      <c r="C1433" s="28">
        <v>1185732</v>
      </c>
      <c r="D1433" s="29">
        <v>44479</v>
      </c>
      <c r="E1433" s="28" t="s">
        <v>53</v>
      </c>
      <c r="F1433" s="28" t="s">
        <v>54</v>
      </c>
      <c r="G1433" s="28" t="s">
        <v>72</v>
      </c>
      <c r="H1433" s="28" t="s">
        <v>29</v>
      </c>
      <c r="I1433" s="30">
        <v>0.65</v>
      </c>
      <c r="J1433" s="31">
        <v>6250</v>
      </c>
      <c r="K1433" s="32">
        <f t="shared" si="10"/>
        <v>4062.5</v>
      </c>
      <c r="L1433" s="32">
        <f t="shared" si="11"/>
        <v>2031.25</v>
      </c>
      <c r="M1433" s="33">
        <v>0.5</v>
      </c>
      <c r="P1433" s="34"/>
    </row>
    <row r="1434" spans="1:16" ht="15.75" customHeight="1" x14ac:dyDescent="0.3">
      <c r="A1434" s="23"/>
      <c r="B1434" s="28" t="s">
        <v>21</v>
      </c>
      <c r="C1434" s="28">
        <v>1185732</v>
      </c>
      <c r="D1434" s="29">
        <v>44509</v>
      </c>
      <c r="E1434" s="28" t="s">
        <v>53</v>
      </c>
      <c r="F1434" s="28" t="s">
        <v>54</v>
      </c>
      <c r="G1434" s="28" t="s">
        <v>72</v>
      </c>
      <c r="H1434" s="28" t="s">
        <v>24</v>
      </c>
      <c r="I1434" s="30">
        <v>0.60000000000000009</v>
      </c>
      <c r="J1434" s="31">
        <v>7750</v>
      </c>
      <c r="K1434" s="32">
        <f t="shared" si="10"/>
        <v>4650.0000000000009</v>
      </c>
      <c r="L1434" s="32">
        <f t="shared" si="11"/>
        <v>2092.5000000000005</v>
      </c>
      <c r="M1434" s="33">
        <v>0.45</v>
      </c>
      <c r="P1434" s="34"/>
    </row>
    <row r="1435" spans="1:16" ht="15.75" customHeight="1" x14ac:dyDescent="0.3">
      <c r="A1435" s="23"/>
      <c r="B1435" s="28" t="s">
        <v>21</v>
      </c>
      <c r="C1435" s="28">
        <v>1185732</v>
      </c>
      <c r="D1435" s="29">
        <v>44509</v>
      </c>
      <c r="E1435" s="28" t="s">
        <v>53</v>
      </c>
      <c r="F1435" s="28" t="s">
        <v>54</v>
      </c>
      <c r="G1435" s="28" t="s">
        <v>72</v>
      </c>
      <c r="H1435" s="28" t="s">
        <v>25</v>
      </c>
      <c r="I1435" s="30">
        <v>0.50000000000000011</v>
      </c>
      <c r="J1435" s="31">
        <v>6000</v>
      </c>
      <c r="K1435" s="32">
        <f t="shared" si="10"/>
        <v>3000.0000000000005</v>
      </c>
      <c r="L1435" s="32">
        <f t="shared" si="11"/>
        <v>1050</v>
      </c>
      <c r="M1435" s="33">
        <v>0.35</v>
      </c>
      <c r="P1435" s="34"/>
    </row>
    <row r="1436" spans="1:16" ht="15.75" customHeight="1" x14ac:dyDescent="0.3">
      <c r="A1436" s="23"/>
      <c r="B1436" s="28" t="s">
        <v>21</v>
      </c>
      <c r="C1436" s="28">
        <v>1185732</v>
      </c>
      <c r="D1436" s="29">
        <v>44509</v>
      </c>
      <c r="E1436" s="28" t="s">
        <v>53</v>
      </c>
      <c r="F1436" s="28" t="s">
        <v>54</v>
      </c>
      <c r="G1436" s="28" t="s">
        <v>72</v>
      </c>
      <c r="H1436" s="28" t="s">
        <v>26</v>
      </c>
      <c r="I1436" s="30">
        <v>0.50000000000000011</v>
      </c>
      <c r="J1436" s="31">
        <v>5450</v>
      </c>
      <c r="K1436" s="32">
        <f t="shared" si="10"/>
        <v>2725.0000000000005</v>
      </c>
      <c r="L1436" s="32">
        <f t="shared" si="11"/>
        <v>681.25000000000011</v>
      </c>
      <c r="M1436" s="33">
        <v>0.25</v>
      </c>
      <c r="P1436" s="34"/>
    </row>
    <row r="1437" spans="1:16" ht="15.75" customHeight="1" x14ac:dyDescent="0.3">
      <c r="A1437" s="23"/>
      <c r="B1437" s="28" t="s">
        <v>21</v>
      </c>
      <c r="C1437" s="28">
        <v>1185732</v>
      </c>
      <c r="D1437" s="29">
        <v>44509</v>
      </c>
      <c r="E1437" s="28" t="s">
        <v>53</v>
      </c>
      <c r="F1437" s="28" t="s">
        <v>54</v>
      </c>
      <c r="G1437" s="28" t="s">
        <v>72</v>
      </c>
      <c r="H1437" s="28" t="s">
        <v>27</v>
      </c>
      <c r="I1437" s="30">
        <v>0.50000000000000011</v>
      </c>
      <c r="J1437" s="31">
        <v>5750</v>
      </c>
      <c r="K1437" s="32">
        <f t="shared" si="10"/>
        <v>2875.0000000000005</v>
      </c>
      <c r="L1437" s="32">
        <f t="shared" si="11"/>
        <v>862.50000000000011</v>
      </c>
      <c r="M1437" s="33">
        <v>0.3</v>
      </c>
      <c r="P1437" s="34"/>
    </row>
    <row r="1438" spans="1:16" ht="15.75" customHeight="1" x14ac:dyDescent="0.3">
      <c r="A1438" s="23"/>
      <c r="B1438" s="28" t="s">
        <v>21</v>
      </c>
      <c r="C1438" s="28">
        <v>1185732</v>
      </c>
      <c r="D1438" s="29">
        <v>44509</v>
      </c>
      <c r="E1438" s="28" t="s">
        <v>53</v>
      </c>
      <c r="F1438" s="28" t="s">
        <v>54</v>
      </c>
      <c r="G1438" s="28" t="s">
        <v>72</v>
      </c>
      <c r="H1438" s="28" t="s">
        <v>28</v>
      </c>
      <c r="I1438" s="30">
        <v>0.65</v>
      </c>
      <c r="J1438" s="31">
        <v>5500</v>
      </c>
      <c r="K1438" s="32">
        <f t="shared" si="10"/>
        <v>3575</v>
      </c>
      <c r="L1438" s="32">
        <f t="shared" si="11"/>
        <v>1251.25</v>
      </c>
      <c r="M1438" s="33">
        <v>0.35</v>
      </c>
      <c r="P1438" s="34"/>
    </row>
    <row r="1439" spans="1:16" ht="15.75" customHeight="1" x14ac:dyDescent="0.3">
      <c r="A1439" s="23"/>
      <c r="B1439" s="28" t="s">
        <v>21</v>
      </c>
      <c r="C1439" s="28">
        <v>1185732</v>
      </c>
      <c r="D1439" s="29">
        <v>44509</v>
      </c>
      <c r="E1439" s="28" t="s">
        <v>53</v>
      </c>
      <c r="F1439" s="28" t="s">
        <v>54</v>
      </c>
      <c r="G1439" s="28" t="s">
        <v>72</v>
      </c>
      <c r="H1439" s="28" t="s">
        <v>29</v>
      </c>
      <c r="I1439" s="30">
        <v>0.7</v>
      </c>
      <c r="J1439" s="31">
        <v>6500</v>
      </c>
      <c r="K1439" s="32">
        <f t="shared" si="10"/>
        <v>4550</v>
      </c>
      <c r="L1439" s="32">
        <f t="shared" si="11"/>
        <v>2275</v>
      </c>
      <c r="M1439" s="33">
        <v>0.5</v>
      </c>
      <c r="P1439" s="34"/>
    </row>
    <row r="1440" spans="1:16" ht="15.75" customHeight="1" x14ac:dyDescent="0.3">
      <c r="A1440" s="23"/>
      <c r="B1440" s="28" t="s">
        <v>21</v>
      </c>
      <c r="C1440" s="28">
        <v>1185732</v>
      </c>
      <c r="D1440" s="29">
        <v>44538</v>
      </c>
      <c r="E1440" s="28" t="s">
        <v>53</v>
      </c>
      <c r="F1440" s="28" t="s">
        <v>54</v>
      </c>
      <c r="G1440" s="28" t="s">
        <v>72</v>
      </c>
      <c r="H1440" s="28" t="s">
        <v>24</v>
      </c>
      <c r="I1440" s="30">
        <v>0.65</v>
      </c>
      <c r="J1440" s="31">
        <v>8750</v>
      </c>
      <c r="K1440" s="32">
        <f t="shared" si="10"/>
        <v>5687.5</v>
      </c>
      <c r="L1440" s="32">
        <f t="shared" si="11"/>
        <v>2559.375</v>
      </c>
      <c r="M1440" s="33">
        <v>0.45</v>
      </c>
      <c r="P1440" s="34"/>
    </row>
    <row r="1441" spans="1:18" ht="15.75" customHeight="1" x14ac:dyDescent="0.3">
      <c r="A1441" s="23"/>
      <c r="B1441" s="28" t="s">
        <v>21</v>
      </c>
      <c r="C1441" s="28">
        <v>1185732</v>
      </c>
      <c r="D1441" s="29">
        <v>44538</v>
      </c>
      <c r="E1441" s="28" t="s">
        <v>53</v>
      </c>
      <c r="F1441" s="28" t="s">
        <v>54</v>
      </c>
      <c r="G1441" s="28" t="s">
        <v>72</v>
      </c>
      <c r="H1441" s="28" t="s">
        <v>25</v>
      </c>
      <c r="I1441" s="30">
        <v>0.55000000000000004</v>
      </c>
      <c r="J1441" s="31">
        <v>6750</v>
      </c>
      <c r="K1441" s="32">
        <f t="shared" si="10"/>
        <v>3712.5000000000005</v>
      </c>
      <c r="L1441" s="32">
        <f t="shared" si="11"/>
        <v>1299.375</v>
      </c>
      <c r="M1441" s="33">
        <v>0.35</v>
      </c>
      <c r="P1441" s="34"/>
    </row>
    <row r="1442" spans="1:18" ht="15.75" customHeight="1" x14ac:dyDescent="0.3">
      <c r="A1442" s="23"/>
      <c r="B1442" s="28" t="s">
        <v>21</v>
      </c>
      <c r="C1442" s="28">
        <v>1185732</v>
      </c>
      <c r="D1442" s="29">
        <v>44538</v>
      </c>
      <c r="E1442" s="28" t="s">
        <v>53</v>
      </c>
      <c r="F1442" s="28" t="s">
        <v>54</v>
      </c>
      <c r="G1442" s="28" t="s">
        <v>72</v>
      </c>
      <c r="H1442" s="28" t="s">
        <v>26</v>
      </c>
      <c r="I1442" s="30">
        <v>0.55000000000000004</v>
      </c>
      <c r="J1442" s="31">
        <v>6250</v>
      </c>
      <c r="K1442" s="32">
        <f t="shared" si="10"/>
        <v>3437.5000000000005</v>
      </c>
      <c r="L1442" s="32">
        <f t="shared" si="11"/>
        <v>859.37500000000011</v>
      </c>
      <c r="M1442" s="33">
        <v>0.25</v>
      </c>
      <c r="P1442" s="34"/>
    </row>
    <row r="1443" spans="1:18" ht="15.75" customHeight="1" x14ac:dyDescent="0.3">
      <c r="A1443" s="23"/>
      <c r="B1443" s="28" t="s">
        <v>21</v>
      </c>
      <c r="C1443" s="28">
        <v>1185732</v>
      </c>
      <c r="D1443" s="29">
        <v>44538</v>
      </c>
      <c r="E1443" s="28" t="s">
        <v>53</v>
      </c>
      <c r="F1443" s="28" t="s">
        <v>54</v>
      </c>
      <c r="G1443" s="28" t="s">
        <v>72</v>
      </c>
      <c r="H1443" s="28" t="s">
        <v>27</v>
      </c>
      <c r="I1443" s="30">
        <v>0.55000000000000004</v>
      </c>
      <c r="J1443" s="31">
        <v>5750</v>
      </c>
      <c r="K1443" s="32">
        <f t="shared" si="10"/>
        <v>3162.5000000000005</v>
      </c>
      <c r="L1443" s="32">
        <f t="shared" si="11"/>
        <v>948.75000000000011</v>
      </c>
      <c r="M1443" s="33">
        <v>0.3</v>
      </c>
      <c r="P1443" s="34"/>
    </row>
    <row r="1444" spans="1:18" ht="15.75" customHeight="1" x14ac:dyDescent="0.3">
      <c r="A1444" s="23"/>
      <c r="B1444" s="28" t="s">
        <v>21</v>
      </c>
      <c r="C1444" s="28">
        <v>1185732</v>
      </c>
      <c r="D1444" s="29">
        <v>44538</v>
      </c>
      <c r="E1444" s="28" t="s">
        <v>53</v>
      </c>
      <c r="F1444" s="28" t="s">
        <v>54</v>
      </c>
      <c r="G1444" s="28" t="s">
        <v>72</v>
      </c>
      <c r="H1444" s="28" t="s">
        <v>28</v>
      </c>
      <c r="I1444" s="30">
        <v>0.65</v>
      </c>
      <c r="J1444" s="31">
        <v>5750</v>
      </c>
      <c r="K1444" s="32">
        <f t="shared" si="10"/>
        <v>3737.5</v>
      </c>
      <c r="L1444" s="32">
        <f t="shared" si="11"/>
        <v>1308.125</v>
      </c>
      <c r="M1444" s="33">
        <v>0.35</v>
      </c>
      <c r="P1444" s="34"/>
    </row>
    <row r="1445" spans="1:18" ht="15.75" customHeight="1" x14ac:dyDescent="0.3">
      <c r="A1445" s="23"/>
      <c r="B1445" s="28" t="s">
        <v>21</v>
      </c>
      <c r="C1445" s="28">
        <v>1185732</v>
      </c>
      <c r="D1445" s="29">
        <v>44538</v>
      </c>
      <c r="E1445" s="28" t="s">
        <v>53</v>
      </c>
      <c r="F1445" s="28" t="s">
        <v>54</v>
      </c>
      <c r="G1445" s="28" t="s">
        <v>72</v>
      </c>
      <c r="H1445" s="28" t="s">
        <v>29</v>
      </c>
      <c r="I1445" s="30">
        <v>0.7</v>
      </c>
      <c r="J1445" s="31">
        <v>6750</v>
      </c>
      <c r="K1445" s="32">
        <f t="shared" si="10"/>
        <v>4725</v>
      </c>
      <c r="L1445" s="32">
        <f t="shared" si="11"/>
        <v>2362.5</v>
      </c>
      <c r="M1445" s="33">
        <v>0.5</v>
      </c>
      <c r="P1445" s="34"/>
    </row>
    <row r="1446" spans="1:18" ht="15.75" customHeight="1" x14ac:dyDescent="0.3">
      <c r="A1446" s="23" t="s">
        <v>46</v>
      </c>
      <c r="B1446" s="28" t="s">
        <v>21</v>
      </c>
      <c r="C1446" s="28">
        <v>1185732</v>
      </c>
      <c r="D1446" s="29">
        <v>44210</v>
      </c>
      <c r="E1446" s="28" t="s">
        <v>22</v>
      </c>
      <c r="F1446" s="28" t="s">
        <v>23</v>
      </c>
      <c r="G1446" s="28" t="s">
        <v>73</v>
      </c>
      <c r="H1446" s="28" t="s">
        <v>24</v>
      </c>
      <c r="I1446" s="30">
        <v>0.4</v>
      </c>
      <c r="J1446" s="31">
        <v>8000</v>
      </c>
      <c r="K1446" s="32">
        <f t="shared" si="10"/>
        <v>3200</v>
      </c>
      <c r="L1446" s="32">
        <f t="shared" si="11"/>
        <v>1600</v>
      </c>
      <c r="M1446" s="33">
        <v>0.5</v>
      </c>
      <c r="O1446" s="38"/>
      <c r="P1446" s="39"/>
      <c r="Q1446" s="34"/>
      <c r="R1446" s="35"/>
    </row>
    <row r="1447" spans="1:18" ht="15.75" customHeight="1" x14ac:dyDescent="0.3">
      <c r="A1447" s="23"/>
      <c r="B1447" s="28" t="s">
        <v>21</v>
      </c>
      <c r="C1447" s="28">
        <v>1185732</v>
      </c>
      <c r="D1447" s="29">
        <v>44210</v>
      </c>
      <c r="E1447" s="28" t="s">
        <v>22</v>
      </c>
      <c r="F1447" s="28" t="s">
        <v>23</v>
      </c>
      <c r="G1447" s="28" t="s">
        <v>73</v>
      </c>
      <c r="H1447" s="28" t="s">
        <v>25</v>
      </c>
      <c r="I1447" s="30">
        <v>0.4</v>
      </c>
      <c r="J1447" s="31">
        <v>6000</v>
      </c>
      <c r="K1447" s="32">
        <f t="shared" si="10"/>
        <v>2400</v>
      </c>
      <c r="L1447" s="32">
        <f t="shared" si="11"/>
        <v>720</v>
      </c>
      <c r="M1447" s="33">
        <v>0.3</v>
      </c>
      <c r="O1447" s="38"/>
      <c r="P1447" s="39"/>
      <c r="Q1447" s="34"/>
      <c r="R1447" s="35"/>
    </row>
    <row r="1448" spans="1:18" ht="15.75" customHeight="1" x14ac:dyDescent="0.3">
      <c r="A1448" s="23"/>
      <c r="B1448" s="28" t="s">
        <v>21</v>
      </c>
      <c r="C1448" s="28">
        <v>1185732</v>
      </c>
      <c r="D1448" s="29">
        <v>44210</v>
      </c>
      <c r="E1448" s="28" t="s">
        <v>22</v>
      </c>
      <c r="F1448" s="28" t="s">
        <v>23</v>
      </c>
      <c r="G1448" s="28" t="s">
        <v>73</v>
      </c>
      <c r="H1448" s="28" t="s">
        <v>26</v>
      </c>
      <c r="I1448" s="30">
        <v>0.30000000000000004</v>
      </c>
      <c r="J1448" s="31">
        <v>6000</v>
      </c>
      <c r="K1448" s="32">
        <f t="shared" si="10"/>
        <v>1800.0000000000002</v>
      </c>
      <c r="L1448" s="32">
        <f t="shared" si="11"/>
        <v>630</v>
      </c>
      <c r="M1448" s="33">
        <v>0.35</v>
      </c>
      <c r="O1448" s="38"/>
      <c r="P1448" s="39"/>
      <c r="Q1448" s="34"/>
      <c r="R1448" s="35"/>
    </row>
    <row r="1449" spans="1:18" ht="15.75" customHeight="1" x14ac:dyDescent="0.3">
      <c r="A1449" s="23"/>
      <c r="B1449" s="28" t="s">
        <v>21</v>
      </c>
      <c r="C1449" s="28">
        <v>1185732</v>
      </c>
      <c r="D1449" s="29">
        <v>44210</v>
      </c>
      <c r="E1449" s="28" t="s">
        <v>22</v>
      </c>
      <c r="F1449" s="28" t="s">
        <v>23</v>
      </c>
      <c r="G1449" s="28" t="s">
        <v>73</v>
      </c>
      <c r="H1449" s="28" t="s">
        <v>27</v>
      </c>
      <c r="I1449" s="30">
        <v>0.35</v>
      </c>
      <c r="J1449" s="31">
        <v>4500</v>
      </c>
      <c r="K1449" s="32">
        <f t="shared" si="10"/>
        <v>1575</v>
      </c>
      <c r="L1449" s="32">
        <f t="shared" si="11"/>
        <v>551.25</v>
      </c>
      <c r="M1449" s="33">
        <v>0.35</v>
      </c>
      <c r="O1449" s="38"/>
      <c r="P1449" s="39"/>
      <c r="Q1449" s="34"/>
      <c r="R1449" s="35"/>
    </row>
    <row r="1450" spans="1:18" ht="15.75" customHeight="1" x14ac:dyDescent="0.3">
      <c r="A1450" s="23"/>
      <c r="B1450" s="28" t="s">
        <v>21</v>
      </c>
      <c r="C1450" s="28">
        <v>1185732</v>
      </c>
      <c r="D1450" s="29">
        <v>44210</v>
      </c>
      <c r="E1450" s="28" t="s">
        <v>22</v>
      </c>
      <c r="F1450" s="28" t="s">
        <v>23</v>
      </c>
      <c r="G1450" s="28" t="s">
        <v>73</v>
      </c>
      <c r="H1450" s="28" t="s">
        <v>28</v>
      </c>
      <c r="I1450" s="30">
        <v>0.5</v>
      </c>
      <c r="J1450" s="31">
        <v>5000</v>
      </c>
      <c r="K1450" s="32">
        <f t="shared" si="10"/>
        <v>2500</v>
      </c>
      <c r="L1450" s="32">
        <f t="shared" si="11"/>
        <v>750</v>
      </c>
      <c r="M1450" s="33">
        <v>0.3</v>
      </c>
      <c r="O1450" s="38"/>
      <c r="P1450" s="39"/>
      <c r="Q1450" s="34"/>
      <c r="R1450" s="35"/>
    </row>
    <row r="1451" spans="1:18" ht="15.75" customHeight="1" x14ac:dyDescent="0.3">
      <c r="A1451" s="23"/>
      <c r="B1451" s="28" t="s">
        <v>21</v>
      </c>
      <c r="C1451" s="28">
        <v>1185732</v>
      </c>
      <c r="D1451" s="29">
        <v>44210</v>
      </c>
      <c r="E1451" s="28" t="s">
        <v>22</v>
      </c>
      <c r="F1451" s="28" t="s">
        <v>23</v>
      </c>
      <c r="G1451" s="28" t="s">
        <v>73</v>
      </c>
      <c r="H1451" s="28" t="s">
        <v>29</v>
      </c>
      <c r="I1451" s="30">
        <v>0.4</v>
      </c>
      <c r="J1451" s="31">
        <v>6000</v>
      </c>
      <c r="K1451" s="32">
        <f t="shared" si="10"/>
        <v>2400</v>
      </c>
      <c r="L1451" s="32">
        <f t="shared" si="11"/>
        <v>600</v>
      </c>
      <c r="M1451" s="33">
        <v>0.25</v>
      </c>
      <c r="O1451" s="38"/>
      <c r="P1451" s="39"/>
      <c r="Q1451" s="34"/>
      <c r="R1451" s="35"/>
    </row>
    <row r="1452" spans="1:18" ht="15.75" customHeight="1" x14ac:dyDescent="0.3">
      <c r="A1452" s="23"/>
      <c r="B1452" s="28" t="s">
        <v>21</v>
      </c>
      <c r="C1452" s="28">
        <v>1185732</v>
      </c>
      <c r="D1452" s="29">
        <v>44239</v>
      </c>
      <c r="E1452" s="28" t="s">
        <v>22</v>
      </c>
      <c r="F1452" s="28" t="s">
        <v>23</v>
      </c>
      <c r="G1452" s="28" t="s">
        <v>73</v>
      </c>
      <c r="H1452" s="28" t="s">
        <v>24</v>
      </c>
      <c r="I1452" s="30">
        <v>0.4</v>
      </c>
      <c r="J1452" s="31">
        <v>8500</v>
      </c>
      <c r="K1452" s="32">
        <f t="shared" si="10"/>
        <v>3400</v>
      </c>
      <c r="L1452" s="32">
        <f t="shared" si="11"/>
        <v>1700</v>
      </c>
      <c r="M1452" s="33">
        <v>0.5</v>
      </c>
      <c r="O1452" s="38"/>
      <c r="P1452" s="39"/>
      <c r="Q1452" s="34"/>
      <c r="R1452" s="35"/>
    </row>
    <row r="1453" spans="1:18" ht="15.75" customHeight="1" x14ac:dyDescent="0.3">
      <c r="A1453" s="23"/>
      <c r="B1453" s="28" t="s">
        <v>21</v>
      </c>
      <c r="C1453" s="28">
        <v>1185732</v>
      </c>
      <c r="D1453" s="29">
        <v>44239</v>
      </c>
      <c r="E1453" s="28" t="s">
        <v>22</v>
      </c>
      <c r="F1453" s="28" t="s">
        <v>23</v>
      </c>
      <c r="G1453" s="28" t="s">
        <v>73</v>
      </c>
      <c r="H1453" s="28" t="s">
        <v>25</v>
      </c>
      <c r="I1453" s="30">
        <v>0.4</v>
      </c>
      <c r="J1453" s="31">
        <v>5000</v>
      </c>
      <c r="K1453" s="32">
        <f t="shared" si="10"/>
        <v>2000</v>
      </c>
      <c r="L1453" s="32">
        <f t="shared" si="11"/>
        <v>600</v>
      </c>
      <c r="M1453" s="33">
        <v>0.3</v>
      </c>
      <c r="O1453" s="38"/>
      <c r="P1453" s="39"/>
      <c r="Q1453" s="34"/>
      <c r="R1453" s="35"/>
    </row>
    <row r="1454" spans="1:18" ht="15.75" customHeight="1" x14ac:dyDescent="0.3">
      <c r="A1454" s="23"/>
      <c r="B1454" s="28" t="s">
        <v>21</v>
      </c>
      <c r="C1454" s="28">
        <v>1185732</v>
      </c>
      <c r="D1454" s="29">
        <v>44239</v>
      </c>
      <c r="E1454" s="28" t="s">
        <v>22</v>
      </c>
      <c r="F1454" s="28" t="s">
        <v>23</v>
      </c>
      <c r="G1454" s="28" t="s">
        <v>73</v>
      </c>
      <c r="H1454" s="28" t="s">
        <v>26</v>
      </c>
      <c r="I1454" s="30">
        <v>0.30000000000000004</v>
      </c>
      <c r="J1454" s="31">
        <v>5500</v>
      </c>
      <c r="K1454" s="32">
        <f t="shared" si="10"/>
        <v>1650.0000000000002</v>
      </c>
      <c r="L1454" s="32">
        <f t="shared" si="11"/>
        <v>577.5</v>
      </c>
      <c r="M1454" s="33">
        <v>0.35</v>
      </c>
      <c r="O1454" s="38"/>
      <c r="P1454" s="39"/>
      <c r="Q1454" s="34"/>
      <c r="R1454" s="35"/>
    </row>
    <row r="1455" spans="1:18" ht="15.75" customHeight="1" x14ac:dyDescent="0.3">
      <c r="A1455" s="23"/>
      <c r="B1455" s="28" t="s">
        <v>21</v>
      </c>
      <c r="C1455" s="28">
        <v>1185732</v>
      </c>
      <c r="D1455" s="29">
        <v>44239</v>
      </c>
      <c r="E1455" s="28" t="s">
        <v>22</v>
      </c>
      <c r="F1455" s="28" t="s">
        <v>23</v>
      </c>
      <c r="G1455" s="28" t="s">
        <v>73</v>
      </c>
      <c r="H1455" s="28" t="s">
        <v>27</v>
      </c>
      <c r="I1455" s="30">
        <v>0.35</v>
      </c>
      <c r="J1455" s="31">
        <v>4250</v>
      </c>
      <c r="K1455" s="32">
        <f t="shared" si="10"/>
        <v>1487.5</v>
      </c>
      <c r="L1455" s="32">
        <f t="shared" si="11"/>
        <v>520.625</v>
      </c>
      <c r="M1455" s="33">
        <v>0.35</v>
      </c>
      <c r="O1455" s="38"/>
      <c r="P1455" s="39"/>
      <c r="Q1455" s="34"/>
      <c r="R1455" s="35"/>
    </row>
    <row r="1456" spans="1:18" ht="15.75" customHeight="1" x14ac:dyDescent="0.3">
      <c r="A1456" s="23"/>
      <c r="B1456" s="28" t="s">
        <v>21</v>
      </c>
      <c r="C1456" s="28">
        <v>1185732</v>
      </c>
      <c r="D1456" s="29">
        <v>44239</v>
      </c>
      <c r="E1456" s="28" t="s">
        <v>22</v>
      </c>
      <c r="F1456" s="28" t="s">
        <v>23</v>
      </c>
      <c r="G1456" s="28" t="s">
        <v>73</v>
      </c>
      <c r="H1456" s="28" t="s">
        <v>28</v>
      </c>
      <c r="I1456" s="30">
        <v>0.5</v>
      </c>
      <c r="J1456" s="31">
        <v>5000</v>
      </c>
      <c r="K1456" s="32">
        <f t="shared" si="10"/>
        <v>2500</v>
      </c>
      <c r="L1456" s="32">
        <f t="shared" si="11"/>
        <v>750</v>
      </c>
      <c r="M1456" s="33">
        <v>0.3</v>
      </c>
      <c r="O1456" s="38"/>
      <c r="P1456" s="39"/>
      <c r="Q1456" s="34"/>
      <c r="R1456" s="35"/>
    </row>
    <row r="1457" spans="1:18" ht="15.75" customHeight="1" x14ac:dyDescent="0.3">
      <c r="A1457" s="23"/>
      <c r="B1457" s="28" t="s">
        <v>21</v>
      </c>
      <c r="C1457" s="28">
        <v>1185732</v>
      </c>
      <c r="D1457" s="29">
        <v>44239</v>
      </c>
      <c r="E1457" s="28" t="s">
        <v>22</v>
      </c>
      <c r="F1457" s="28" t="s">
        <v>23</v>
      </c>
      <c r="G1457" s="28" t="s">
        <v>73</v>
      </c>
      <c r="H1457" s="28" t="s">
        <v>29</v>
      </c>
      <c r="I1457" s="30">
        <v>0.4</v>
      </c>
      <c r="J1457" s="31">
        <v>6000</v>
      </c>
      <c r="K1457" s="32">
        <f t="shared" si="10"/>
        <v>2400</v>
      </c>
      <c r="L1457" s="32">
        <f t="shared" si="11"/>
        <v>600</v>
      </c>
      <c r="M1457" s="33">
        <v>0.25</v>
      </c>
      <c r="O1457" s="38"/>
      <c r="P1457" s="39"/>
      <c r="Q1457" s="34"/>
      <c r="R1457" s="35"/>
    </row>
    <row r="1458" spans="1:18" ht="15.75" customHeight="1" x14ac:dyDescent="0.3">
      <c r="A1458" s="23"/>
      <c r="B1458" s="28" t="s">
        <v>21</v>
      </c>
      <c r="C1458" s="28">
        <v>1185732</v>
      </c>
      <c r="D1458" s="29">
        <v>44265</v>
      </c>
      <c r="E1458" s="28" t="s">
        <v>22</v>
      </c>
      <c r="F1458" s="28" t="s">
        <v>23</v>
      </c>
      <c r="G1458" s="28" t="s">
        <v>73</v>
      </c>
      <c r="H1458" s="28" t="s">
        <v>24</v>
      </c>
      <c r="I1458" s="30">
        <v>0.4</v>
      </c>
      <c r="J1458" s="31">
        <v>8200</v>
      </c>
      <c r="K1458" s="32">
        <f t="shared" si="10"/>
        <v>3280</v>
      </c>
      <c r="L1458" s="32">
        <f t="shared" si="11"/>
        <v>1640</v>
      </c>
      <c r="M1458" s="33">
        <v>0.5</v>
      </c>
      <c r="O1458" s="38"/>
      <c r="P1458" s="39"/>
      <c r="Q1458" s="34"/>
      <c r="R1458" s="35"/>
    </row>
    <row r="1459" spans="1:18" ht="15.75" customHeight="1" x14ac:dyDescent="0.3">
      <c r="A1459" s="23"/>
      <c r="B1459" s="28" t="s">
        <v>21</v>
      </c>
      <c r="C1459" s="28">
        <v>1185732</v>
      </c>
      <c r="D1459" s="29">
        <v>44265</v>
      </c>
      <c r="E1459" s="28" t="s">
        <v>22</v>
      </c>
      <c r="F1459" s="28" t="s">
        <v>23</v>
      </c>
      <c r="G1459" s="28" t="s">
        <v>73</v>
      </c>
      <c r="H1459" s="28" t="s">
        <v>25</v>
      </c>
      <c r="I1459" s="30">
        <v>0.4</v>
      </c>
      <c r="J1459" s="31">
        <v>5250</v>
      </c>
      <c r="K1459" s="32">
        <f t="shared" si="10"/>
        <v>2100</v>
      </c>
      <c r="L1459" s="32">
        <f t="shared" si="11"/>
        <v>630</v>
      </c>
      <c r="M1459" s="33">
        <v>0.3</v>
      </c>
      <c r="O1459" s="38"/>
      <c r="P1459" s="39"/>
      <c r="Q1459" s="34"/>
      <c r="R1459" s="35"/>
    </row>
    <row r="1460" spans="1:18" ht="15.75" customHeight="1" x14ac:dyDescent="0.3">
      <c r="A1460" s="23"/>
      <c r="B1460" s="28" t="s">
        <v>21</v>
      </c>
      <c r="C1460" s="28">
        <v>1185732</v>
      </c>
      <c r="D1460" s="29">
        <v>44265</v>
      </c>
      <c r="E1460" s="28" t="s">
        <v>22</v>
      </c>
      <c r="F1460" s="28" t="s">
        <v>23</v>
      </c>
      <c r="G1460" s="28" t="s">
        <v>73</v>
      </c>
      <c r="H1460" s="28" t="s">
        <v>26</v>
      </c>
      <c r="I1460" s="30">
        <v>0.30000000000000004</v>
      </c>
      <c r="J1460" s="31">
        <v>5500</v>
      </c>
      <c r="K1460" s="32">
        <f t="shared" si="10"/>
        <v>1650.0000000000002</v>
      </c>
      <c r="L1460" s="32">
        <f t="shared" si="11"/>
        <v>577.5</v>
      </c>
      <c r="M1460" s="33">
        <v>0.35</v>
      </c>
      <c r="O1460" s="38"/>
      <c r="P1460" s="39"/>
      <c r="Q1460" s="34"/>
      <c r="R1460" s="35"/>
    </row>
    <row r="1461" spans="1:18" ht="15.75" customHeight="1" x14ac:dyDescent="0.3">
      <c r="A1461" s="23"/>
      <c r="B1461" s="28" t="s">
        <v>21</v>
      </c>
      <c r="C1461" s="28">
        <v>1185732</v>
      </c>
      <c r="D1461" s="29">
        <v>44265</v>
      </c>
      <c r="E1461" s="28" t="s">
        <v>22</v>
      </c>
      <c r="F1461" s="28" t="s">
        <v>23</v>
      </c>
      <c r="G1461" s="28" t="s">
        <v>73</v>
      </c>
      <c r="H1461" s="28" t="s">
        <v>27</v>
      </c>
      <c r="I1461" s="30">
        <v>0.35</v>
      </c>
      <c r="J1461" s="31">
        <v>4000</v>
      </c>
      <c r="K1461" s="32">
        <f t="shared" si="10"/>
        <v>1400</v>
      </c>
      <c r="L1461" s="32">
        <f t="shared" si="11"/>
        <v>489.99999999999994</v>
      </c>
      <c r="M1461" s="33">
        <v>0.35</v>
      </c>
      <c r="O1461" s="38"/>
      <c r="P1461" s="39"/>
      <c r="Q1461" s="34"/>
      <c r="R1461" s="35"/>
    </row>
    <row r="1462" spans="1:18" ht="15.75" customHeight="1" x14ac:dyDescent="0.3">
      <c r="A1462" s="23"/>
      <c r="B1462" s="28" t="s">
        <v>21</v>
      </c>
      <c r="C1462" s="28">
        <v>1185732</v>
      </c>
      <c r="D1462" s="29">
        <v>44265</v>
      </c>
      <c r="E1462" s="28" t="s">
        <v>22</v>
      </c>
      <c r="F1462" s="28" t="s">
        <v>23</v>
      </c>
      <c r="G1462" s="28" t="s">
        <v>73</v>
      </c>
      <c r="H1462" s="28" t="s">
        <v>28</v>
      </c>
      <c r="I1462" s="30">
        <v>0.5</v>
      </c>
      <c r="J1462" s="31">
        <v>4500</v>
      </c>
      <c r="K1462" s="32">
        <f t="shared" si="10"/>
        <v>2250</v>
      </c>
      <c r="L1462" s="32">
        <f t="shared" si="11"/>
        <v>675</v>
      </c>
      <c r="M1462" s="33">
        <v>0.3</v>
      </c>
      <c r="O1462" s="38"/>
      <c r="P1462" s="39"/>
      <c r="Q1462" s="34"/>
      <c r="R1462" s="35"/>
    </row>
    <row r="1463" spans="1:18" ht="15.75" customHeight="1" x14ac:dyDescent="0.3">
      <c r="A1463" s="23"/>
      <c r="B1463" s="28" t="s">
        <v>21</v>
      </c>
      <c r="C1463" s="28">
        <v>1185732</v>
      </c>
      <c r="D1463" s="29">
        <v>44265</v>
      </c>
      <c r="E1463" s="28" t="s">
        <v>22</v>
      </c>
      <c r="F1463" s="28" t="s">
        <v>23</v>
      </c>
      <c r="G1463" s="28" t="s">
        <v>73</v>
      </c>
      <c r="H1463" s="28" t="s">
        <v>29</v>
      </c>
      <c r="I1463" s="30">
        <v>0.4</v>
      </c>
      <c r="J1463" s="31">
        <v>5500</v>
      </c>
      <c r="K1463" s="32">
        <f t="shared" si="10"/>
        <v>2200</v>
      </c>
      <c r="L1463" s="32">
        <f t="shared" si="11"/>
        <v>550</v>
      </c>
      <c r="M1463" s="33">
        <v>0.25</v>
      </c>
      <c r="O1463" s="38"/>
      <c r="P1463" s="39"/>
      <c r="Q1463" s="34"/>
      <c r="R1463" s="35"/>
    </row>
    <row r="1464" spans="1:18" ht="15.75" customHeight="1" x14ac:dyDescent="0.3">
      <c r="A1464" s="23"/>
      <c r="B1464" s="28" t="s">
        <v>21</v>
      </c>
      <c r="C1464" s="28">
        <v>1185732</v>
      </c>
      <c r="D1464" s="29">
        <v>44297</v>
      </c>
      <c r="E1464" s="28" t="s">
        <v>22</v>
      </c>
      <c r="F1464" s="28" t="s">
        <v>23</v>
      </c>
      <c r="G1464" s="28" t="s">
        <v>73</v>
      </c>
      <c r="H1464" s="28" t="s">
        <v>24</v>
      </c>
      <c r="I1464" s="30">
        <v>0.4</v>
      </c>
      <c r="J1464" s="31">
        <v>8000</v>
      </c>
      <c r="K1464" s="32">
        <f t="shared" si="10"/>
        <v>3200</v>
      </c>
      <c r="L1464" s="32">
        <f t="shared" si="11"/>
        <v>1600</v>
      </c>
      <c r="M1464" s="33">
        <v>0.5</v>
      </c>
      <c r="O1464" s="38"/>
      <c r="P1464" s="39"/>
      <c r="Q1464" s="34"/>
      <c r="R1464" s="35"/>
    </row>
    <row r="1465" spans="1:18" ht="15.75" customHeight="1" x14ac:dyDescent="0.3">
      <c r="A1465" s="23"/>
      <c r="B1465" s="28" t="s">
        <v>21</v>
      </c>
      <c r="C1465" s="28">
        <v>1185732</v>
      </c>
      <c r="D1465" s="29">
        <v>44297</v>
      </c>
      <c r="E1465" s="28" t="s">
        <v>22</v>
      </c>
      <c r="F1465" s="28" t="s">
        <v>23</v>
      </c>
      <c r="G1465" s="28" t="s">
        <v>73</v>
      </c>
      <c r="H1465" s="28" t="s">
        <v>25</v>
      </c>
      <c r="I1465" s="30">
        <v>0.4</v>
      </c>
      <c r="J1465" s="31">
        <v>5000</v>
      </c>
      <c r="K1465" s="32">
        <f t="shared" si="10"/>
        <v>2000</v>
      </c>
      <c r="L1465" s="32">
        <f t="shared" si="11"/>
        <v>600</v>
      </c>
      <c r="M1465" s="33">
        <v>0.3</v>
      </c>
      <c r="O1465" s="38"/>
      <c r="P1465" s="39"/>
      <c r="Q1465" s="34"/>
      <c r="R1465" s="35"/>
    </row>
    <row r="1466" spans="1:18" ht="15.75" customHeight="1" x14ac:dyDescent="0.3">
      <c r="A1466" s="23"/>
      <c r="B1466" s="28" t="s">
        <v>21</v>
      </c>
      <c r="C1466" s="28">
        <v>1185732</v>
      </c>
      <c r="D1466" s="29">
        <v>44297</v>
      </c>
      <c r="E1466" s="28" t="s">
        <v>22</v>
      </c>
      <c r="F1466" s="28" t="s">
        <v>23</v>
      </c>
      <c r="G1466" s="28" t="s">
        <v>73</v>
      </c>
      <c r="H1466" s="28" t="s">
        <v>26</v>
      </c>
      <c r="I1466" s="30">
        <v>0.30000000000000004</v>
      </c>
      <c r="J1466" s="31">
        <v>5000</v>
      </c>
      <c r="K1466" s="32">
        <f t="shared" si="10"/>
        <v>1500.0000000000002</v>
      </c>
      <c r="L1466" s="32">
        <f t="shared" si="11"/>
        <v>525</v>
      </c>
      <c r="M1466" s="33">
        <v>0.35</v>
      </c>
      <c r="O1466" s="38"/>
      <c r="P1466" s="39"/>
      <c r="Q1466" s="34"/>
      <c r="R1466" s="35"/>
    </row>
    <row r="1467" spans="1:18" ht="15.75" customHeight="1" x14ac:dyDescent="0.3">
      <c r="A1467" s="23"/>
      <c r="B1467" s="28" t="s">
        <v>21</v>
      </c>
      <c r="C1467" s="28">
        <v>1185732</v>
      </c>
      <c r="D1467" s="29">
        <v>44297</v>
      </c>
      <c r="E1467" s="28" t="s">
        <v>22</v>
      </c>
      <c r="F1467" s="28" t="s">
        <v>23</v>
      </c>
      <c r="G1467" s="28" t="s">
        <v>73</v>
      </c>
      <c r="H1467" s="28" t="s">
        <v>27</v>
      </c>
      <c r="I1467" s="30">
        <v>0.35</v>
      </c>
      <c r="J1467" s="31">
        <v>4250</v>
      </c>
      <c r="K1467" s="32">
        <f t="shared" si="10"/>
        <v>1487.5</v>
      </c>
      <c r="L1467" s="32">
        <f t="shared" si="11"/>
        <v>520.625</v>
      </c>
      <c r="M1467" s="33">
        <v>0.35</v>
      </c>
      <c r="O1467" s="38"/>
      <c r="P1467" s="39"/>
      <c r="Q1467" s="34"/>
      <c r="R1467" s="35"/>
    </row>
    <row r="1468" spans="1:18" ht="15.75" customHeight="1" x14ac:dyDescent="0.3">
      <c r="A1468" s="23"/>
      <c r="B1468" s="28" t="s">
        <v>21</v>
      </c>
      <c r="C1468" s="28">
        <v>1185732</v>
      </c>
      <c r="D1468" s="29">
        <v>44297</v>
      </c>
      <c r="E1468" s="28" t="s">
        <v>22</v>
      </c>
      <c r="F1468" s="28" t="s">
        <v>23</v>
      </c>
      <c r="G1468" s="28" t="s">
        <v>73</v>
      </c>
      <c r="H1468" s="28" t="s">
        <v>28</v>
      </c>
      <c r="I1468" s="30">
        <v>0.5</v>
      </c>
      <c r="J1468" s="31">
        <v>4250</v>
      </c>
      <c r="K1468" s="32">
        <f t="shared" si="10"/>
        <v>2125</v>
      </c>
      <c r="L1468" s="32">
        <f t="shared" si="11"/>
        <v>637.5</v>
      </c>
      <c r="M1468" s="33">
        <v>0.3</v>
      </c>
      <c r="O1468" s="38"/>
      <c r="P1468" s="39"/>
      <c r="Q1468" s="34"/>
      <c r="R1468" s="35"/>
    </row>
    <row r="1469" spans="1:18" ht="15.75" customHeight="1" x14ac:dyDescent="0.3">
      <c r="A1469" s="23"/>
      <c r="B1469" s="28" t="s">
        <v>21</v>
      </c>
      <c r="C1469" s="28">
        <v>1185732</v>
      </c>
      <c r="D1469" s="29">
        <v>44297</v>
      </c>
      <c r="E1469" s="28" t="s">
        <v>22</v>
      </c>
      <c r="F1469" s="28" t="s">
        <v>23</v>
      </c>
      <c r="G1469" s="28" t="s">
        <v>73</v>
      </c>
      <c r="H1469" s="28" t="s">
        <v>29</v>
      </c>
      <c r="I1469" s="30">
        <v>0.4</v>
      </c>
      <c r="J1469" s="31">
        <v>5500</v>
      </c>
      <c r="K1469" s="32">
        <f t="shared" si="10"/>
        <v>2200</v>
      </c>
      <c r="L1469" s="32">
        <f t="shared" si="11"/>
        <v>550</v>
      </c>
      <c r="M1469" s="33">
        <v>0.25</v>
      </c>
      <c r="O1469" s="38"/>
      <c r="P1469" s="39"/>
      <c r="Q1469" s="34"/>
      <c r="R1469" s="35"/>
    </row>
    <row r="1470" spans="1:18" ht="15.75" customHeight="1" x14ac:dyDescent="0.3">
      <c r="A1470" s="23"/>
      <c r="B1470" s="28" t="s">
        <v>21</v>
      </c>
      <c r="C1470" s="28">
        <v>1185732</v>
      </c>
      <c r="D1470" s="29">
        <v>44326</v>
      </c>
      <c r="E1470" s="28" t="s">
        <v>22</v>
      </c>
      <c r="F1470" s="28" t="s">
        <v>23</v>
      </c>
      <c r="G1470" s="28" t="s">
        <v>73</v>
      </c>
      <c r="H1470" s="28" t="s">
        <v>24</v>
      </c>
      <c r="I1470" s="30">
        <v>0.5</v>
      </c>
      <c r="J1470" s="31">
        <v>8200</v>
      </c>
      <c r="K1470" s="32">
        <f t="shared" si="10"/>
        <v>4100</v>
      </c>
      <c r="L1470" s="32">
        <f t="shared" si="11"/>
        <v>2050</v>
      </c>
      <c r="M1470" s="33">
        <v>0.5</v>
      </c>
      <c r="O1470" s="38"/>
      <c r="P1470" s="39"/>
      <c r="Q1470" s="34"/>
      <c r="R1470" s="35"/>
    </row>
    <row r="1471" spans="1:18" ht="15.75" customHeight="1" x14ac:dyDescent="0.3">
      <c r="A1471" s="23"/>
      <c r="B1471" s="28" t="s">
        <v>21</v>
      </c>
      <c r="C1471" s="28">
        <v>1185732</v>
      </c>
      <c r="D1471" s="29">
        <v>44326</v>
      </c>
      <c r="E1471" s="28" t="s">
        <v>22</v>
      </c>
      <c r="F1471" s="28" t="s">
        <v>23</v>
      </c>
      <c r="G1471" s="28" t="s">
        <v>73</v>
      </c>
      <c r="H1471" s="28" t="s">
        <v>25</v>
      </c>
      <c r="I1471" s="30">
        <v>0.45000000000000007</v>
      </c>
      <c r="J1471" s="31">
        <v>5250</v>
      </c>
      <c r="K1471" s="32">
        <f t="shared" si="10"/>
        <v>2362.5000000000005</v>
      </c>
      <c r="L1471" s="32">
        <f t="shared" si="11"/>
        <v>708.75000000000011</v>
      </c>
      <c r="M1471" s="33">
        <v>0.3</v>
      </c>
      <c r="O1471" s="38"/>
      <c r="P1471" s="39"/>
      <c r="Q1471" s="34"/>
      <c r="R1471" s="35"/>
    </row>
    <row r="1472" spans="1:18" ht="15.75" customHeight="1" x14ac:dyDescent="0.3">
      <c r="A1472" s="23"/>
      <c r="B1472" s="28" t="s">
        <v>21</v>
      </c>
      <c r="C1472" s="28">
        <v>1185732</v>
      </c>
      <c r="D1472" s="29">
        <v>44326</v>
      </c>
      <c r="E1472" s="28" t="s">
        <v>22</v>
      </c>
      <c r="F1472" s="28" t="s">
        <v>23</v>
      </c>
      <c r="G1472" s="28" t="s">
        <v>73</v>
      </c>
      <c r="H1472" s="28" t="s">
        <v>26</v>
      </c>
      <c r="I1472" s="30">
        <v>0.4</v>
      </c>
      <c r="J1472" s="31">
        <v>5000</v>
      </c>
      <c r="K1472" s="32">
        <f t="shared" si="10"/>
        <v>2000</v>
      </c>
      <c r="L1472" s="32">
        <f t="shared" si="11"/>
        <v>700</v>
      </c>
      <c r="M1472" s="33">
        <v>0.35</v>
      </c>
      <c r="O1472" s="38"/>
      <c r="P1472" s="39"/>
      <c r="Q1472" s="34"/>
      <c r="R1472" s="35"/>
    </row>
    <row r="1473" spans="1:18" ht="15.75" customHeight="1" x14ac:dyDescent="0.3">
      <c r="A1473" s="23"/>
      <c r="B1473" s="28" t="s">
        <v>21</v>
      </c>
      <c r="C1473" s="28">
        <v>1185732</v>
      </c>
      <c r="D1473" s="29">
        <v>44326</v>
      </c>
      <c r="E1473" s="28" t="s">
        <v>22</v>
      </c>
      <c r="F1473" s="28" t="s">
        <v>23</v>
      </c>
      <c r="G1473" s="28" t="s">
        <v>73</v>
      </c>
      <c r="H1473" s="28" t="s">
        <v>27</v>
      </c>
      <c r="I1473" s="30">
        <v>0.4</v>
      </c>
      <c r="J1473" s="31">
        <v>4500</v>
      </c>
      <c r="K1473" s="32">
        <f t="shared" si="10"/>
        <v>1800</v>
      </c>
      <c r="L1473" s="32">
        <f t="shared" si="11"/>
        <v>630</v>
      </c>
      <c r="M1473" s="33">
        <v>0.35</v>
      </c>
      <c r="O1473" s="38"/>
      <c r="P1473" s="39"/>
      <c r="Q1473" s="34"/>
      <c r="R1473" s="35"/>
    </row>
    <row r="1474" spans="1:18" ht="15.75" customHeight="1" x14ac:dyDescent="0.3">
      <c r="A1474" s="23"/>
      <c r="B1474" s="28" t="s">
        <v>21</v>
      </c>
      <c r="C1474" s="28">
        <v>1185732</v>
      </c>
      <c r="D1474" s="29">
        <v>44326</v>
      </c>
      <c r="E1474" s="28" t="s">
        <v>22</v>
      </c>
      <c r="F1474" s="28" t="s">
        <v>23</v>
      </c>
      <c r="G1474" s="28" t="s">
        <v>73</v>
      </c>
      <c r="H1474" s="28" t="s">
        <v>28</v>
      </c>
      <c r="I1474" s="30">
        <v>0.5</v>
      </c>
      <c r="J1474" s="31">
        <v>4750</v>
      </c>
      <c r="K1474" s="32">
        <f t="shared" si="10"/>
        <v>2375</v>
      </c>
      <c r="L1474" s="32">
        <f t="shared" si="11"/>
        <v>712.5</v>
      </c>
      <c r="M1474" s="33">
        <v>0.3</v>
      </c>
      <c r="O1474" s="38"/>
      <c r="P1474" s="39"/>
      <c r="Q1474" s="34"/>
      <c r="R1474" s="35"/>
    </row>
    <row r="1475" spans="1:18" ht="15.75" customHeight="1" x14ac:dyDescent="0.3">
      <c r="A1475" s="23"/>
      <c r="B1475" s="28" t="s">
        <v>21</v>
      </c>
      <c r="C1475" s="28">
        <v>1185732</v>
      </c>
      <c r="D1475" s="29">
        <v>44326</v>
      </c>
      <c r="E1475" s="28" t="s">
        <v>22</v>
      </c>
      <c r="F1475" s="28" t="s">
        <v>23</v>
      </c>
      <c r="G1475" s="28" t="s">
        <v>73</v>
      </c>
      <c r="H1475" s="28" t="s">
        <v>29</v>
      </c>
      <c r="I1475" s="30">
        <v>0.55000000000000004</v>
      </c>
      <c r="J1475" s="31">
        <v>6000</v>
      </c>
      <c r="K1475" s="32">
        <f t="shared" si="10"/>
        <v>3300.0000000000005</v>
      </c>
      <c r="L1475" s="32">
        <f t="shared" si="11"/>
        <v>825.00000000000011</v>
      </c>
      <c r="M1475" s="33">
        <v>0.25</v>
      </c>
      <c r="O1475" s="38"/>
      <c r="P1475" s="39"/>
      <c r="Q1475" s="34"/>
      <c r="R1475" s="35"/>
    </row>
    <row r="1476" spans="1:18" ht="15.75" customHeight="1" x14ac:dyDescent="0.3">
      <c r="A1476" s="23"/>
      <c r="B1476" s="28" t="s">
        <v>21</v>
      </c>
      <c r="C1476" s="28">
        <v>1185732</v>
      </c>
      <c r="D1476" s="29">
        <v>44359</v>
      </c>
      <c r="E1476" s="28" t="s">
        <v>22</v>
      </c>
      <c r="F1476" s="28" t="s">
        <v>23</v>
      </c>
      <c r="G1476" s="28" t="s">
        <v>73</v>
      </c>
      <c r="H1476" s="28" t="s">
        <v>24</v>
      </c>
      <c r="I1476" s="30">
        <v>0.5</v>
      </c>
      <c r="J1476" s="31">
        <v>8500</v>
      </c>
      <c r="K1476" s="32">
        <f t="shared" si="10"/>
        <v>4250</v>
      </c>
      <c r="L1476" s="32">
        <f t="shared" si="11"/>
        <v>2125</v>
      </c>
      <c r="M1476" s="33">
        <v>0.5</v>
      </c>
      <c r="O1476" s="38"/>
      <c r="P1476" s="39"/>
      <c r="Q1476" s="34"/>
      <c r="R1476" s="35"/>
    </row>
    <row r="1477" spans="1:18" ht="15.75" customHeight="1" x14ac:dyDescent="0.3">
      <c r="A1477" s="23"/>
      <c r="B1477" s="28" t="s">
        <v>21</v>
      </c>
      <c r="C1477" s="28">
        <v>1185732</v>
      </c>
      <c r="D1477" s="29">
        <v>44359</v>
      </c>
      <c r="E1477" s="28" t="s">
        <v>22</v>
      </c>
      <c r="F1477" s="28" t="s">
        <v>23</v>
      </c>
      <c r="G1477" s="28" t="s">
        <v>73</v>
      </c>
      <c r="H1477" s="28" t="s">
        <v>25</v>
      </c>
      <c r="I1477" s="30">
        <v>0.45000000000000007</v>
      </c>
      <c r="J1477" s="31">
        <v>6000</v>
      </c>
      <c r="K1477" s="32">
        <f t="shared" si="10"/>
        <v>2700.0000000000005</v>
      </c>
      <c r="L1477" s="32">
        <f t="shared" si="11"/>
        <v>810.00000000000011</v>
      </c>
      <c r="M1477" s="33">
        <v>0.3</v>
      </c>
      <c r="O1477" s="38"/>
      <c r="P1477" s="39"/>
      <c r="Q1477" s="34"/>
      <c r="R1477" s="35"/>
    </row>
    <row r="1478" spans="1:18" ht="15.75" customHeight="1" x14ac:dyDescent="0.3">
      <c r="A1478" s="23"/>
      <c r="B1478" s="28" t="s">
        <v>21</v>
      </c>
      <c r="C1478" s="28">
        <v>1185732</v>
      </c>
      <c r="D1478" s="29">
        <v>44359</v>
      </c>
      <c r="E1478" s="28" t="s">
        <v>22</v>
      </c>
      <c r="F1478" s="28" t="s">
        <v>23</v>
      </c>
      <c r="G1478" s="28" t="s">
        <v>73</v>
      </c>
      <c r="H1478" s="28" t="s">
        <v>26</v>
      </c>
      <c r="I1478" s="30">
        <v>0.4</v>
      </c>
      <c r="J1478" s="31">
        <v>5250</v>
      </c>
      <c r="K1478" s="32">
        <f t="shared" si="10"/>
        <v>2100</v>
      </c>
      <c r="L1478" s="32">
        <f t="shared" si="11"/>
        <v>735</v>
      </c>
      <c r="M1478" s="33">
        <v>0.35</v>
      </c>
      <c r="O1478" s="38"/>
      <c r="P1478" s="39"/>
      <c r="Q1478" s="34"/>
      <c r="R1478" s="35"/>
    </row>
    <row r="1479" spans="1:18" ht="15.75" customHeight="1" x14ac:dyDescent="0.3">
      <c r="A1479" s="23"/>
      <c r="B1479" s="28" t="s">
        <v>21</v>
      </c>
      <c r="C1479" s="28">
        <v>1185732</v>
      </c>
      <c r="D1479" s="29">
        <v>44359</v>
      </c>
      <c r="E1479" s="28" t="s">
        <v>22</v>
      </c>
      <c r="F1479" s="28" t="s">
        <v>23</v>
      </c>
      <c r="G1479" s="28" t="s">
        <v>73</v>
      </c>
      <c r="H1479" s="28" t="s">
        <v>27</v>
      </c>
      <c r="I1479" s="30">
        <v>0.4</v>
      </c>
      <c r="J1479" s="31">
        <v>5000</v>
      </c>
      <c r="K1479" s="32">
        <f t="shared" si="10"/>
        <v>2000</v>
      </c>
      <c r="L1479" s="32">
        <f t="shared" si="11"/>
        <v>700</v>
      </c>
      <c r="M1479" s="33">
        <v>0.35</v>
      </c>
      <c r="O1479" s="38"/>
      <c r="P1479" s="39"/>
      <c r="Q1479" s="34"/>
      <c r="R1479" s="35"/>
    </row>
    <row r="1480" spans="1:18" ht="15.75" customHeight="1" x14ac:dyDescent="0.3">
      <c r="A1480" s="23"/>
      <c r="B1480" s="28" t="s">
        <v>21</v>
      </c>
      <c r="C1480" s="28">
        <v>1185732</v>
      </c>
      <c r="D1480" s="29">
        <v>44359</v>
      </c>
      <c r="E1480" s="28" t="s">
        <v>22</v>
      </c>
      <c r="F1480" s="28" t="s">
        <v>23</v>
      </c>
      <c r="G1480" s="28" t="s">
        <v>73</v>
      </c>
      <c r="H1480" s="28" t="s">
        <v>28</v>
      </c>
      <c r="I1480" s="30">
        <v>0.5</v>
      </c>
      <c r="J1480" s="31">
        <v>5000</v>
      </c>
      <c r="K1480" s="32">
        <f t="shared" si="10"/>
        <v>2500</v>
      </c>
      <c r="L1480" s="32">
        <f t="shared" si="11"/>
        <v>750</v>
      </c>
      <c r="M1480" s="33">
        <v>0.3</v>
      </c>
      <c r="O1480" s="38"/>
      <c r="P1480" s="39"/>
      <c r="Q1480" s="34"/>
      <c r="R1480" s="35"/>
    </row>
    <row r="1481" spans="1:18" ht="15.75" customHeight="1" x14ac:dyDescent="0.3">
      <c r="A1481" s="23"/>
      <c r="B1481" s="28" t="s">
        <v>21</v>
      </c>
      <c r="C1481" s="28">
        <v>1185732</v>
      </c>
      <c r="D1481" s="29">
        <v>44359</v>
      </c>
      <c r="E1481" s="28" t="s">
        <v>22</v>
      </c>
      <c r="F1481" s="28" t="s">
        <v>23</v>
      </c>
      <c r="G1481" s="28" t="s">
        <v>73</v>
      </c>
      <c r="H1481" s="28" t="s">
        <v>29</v>
      </c>
      <c r="I1481" s="30">
        <v>0.55000000000000004</v>
      </c>
      <c r="J1481" s="31">
        <v>6500</v>
      </c>
      <c r="K1481" s="32">
        <f t="shared" si="10"/>
        <v>3575.0000000000005</v>
      </c>
      <c r="L1481" s="32">
        <f t="shared" si="11"/>
        <v>893.75000000000011</v>
      </c>
      <c r="M1481" s="33">
        <v>0.25</v>
      </c>
      <c r="O1481" s="38"/>
      <c r="P1481" s="39"/>
      <c r="Q1481" s="34"/>
      <c r="R1481" s="35"/>
    </row>
    <row r="1482" spans="1:18" ht="15.75" customHeight="1" x14ac:dyDescent="0.3">
      <c r="A1482" s="23"/>
      <c r="B1482" s="28" t="s">
        <v>21</v>
      </c>
      <c r="C1482" s="28">
        <v>1185732</v>
      </c>
      <c r="D1482" s="29">
        <v>44387</v>
      </c>
      <c r="E1482" s="28" t="s">
        <v>22</v>
      </c>
      <c r="F1482" s="28" t="s">
        <v>23</v>
      </c>
      <c r="G1482" s="28" t="s">
        <v>73</v>
      </c>
      <c r="H1482" s="28" t="s">
        <v>24</v>
      </c>
      <c r="I1482" s="30">
        <v>0.5</v>
      </c>
      <c r="J1482" s="31">
        <v>8750</v>
      </c>
      <c r="K1482" s="32">
        <f t="shared" si="10"/>
        <v>4375</v>
      </c>
      <c r="L1482" s="32">
        <f t="shared" si="11"/>
        <v>2187.5</v>
      </c>
      <c r="M1482" s="33">
        <v>0.5</v>
      </c>
      <c r="O1482" s="38"/>
      <c r="P1482" s="39"/>
      <c r="Q1482" s="34"/>
      <c r="R1482" s="35"/>
    </row>
    <row r="1483" spans="1:18" ht="15.75" customHeight="1" x14ac:dyDescent="0.3">
      <c r="A1483" s="23"/>
      <c r="B1483" s="28" t="s">
        <v>21</v>
      </c>
      <c r="C1483" s="28">
        <v>1185732</v>
      </c>
      <c r="D1483" s="29">
        <v>44387</v>
      </c>
      <c r="E1483" s="28" t="s">
        <v>22</v>
      </c>
      <c r="F1483" s="28" t="s">
        <v>23</v>
      </c>
      <c r="G1483" s="28" t="s">
        <v>73</v>
      </c>
      <c r="H1483" s="28" t="s">
        <v>25</v>
      </c>
      <c r="I1483" s="30">
        <v>0.45000000000000007</v>
      </c>
      <c r="J1483" s="31">
        <v>6250</v>
      </c>
      <c r="K1483" s="32">
        <f t="shared" si="10"/>
        <v>2812.5000000000005</v>
      </c>
      <c r="L1483" s="32">
        <f t="shared" si="11"/>
        <v>843.75000000000011</v>
      </c>
      <c r="M1483" s="33">
        <v>0.3</v>
      </c>
      <c r="O1483" s="38"/>
      <c r="P1483" s="39"/>
      <c r="Q1483" s="34"/>
      <c r="R1483" s="35"/>
    </row>
    <row r="1484" spans="1:18" ht="15.75" customHeight="1" x14ac:dyDescent="0.3">
      <c r="A1484" s="23"/>
      <c r="B1484" s="28" t="s">
        <v>21</v>
      </c>
      <c r="C1484" s="28">
        <v>1185732</v>
      </c>
      <c r="D1484" s="29">
        <v>44387</v>
      </c>
      <c r="E1484" s="28" t="s">
        <v>22</v>
      </c>
      <c r="F1484" s="28" t="s">
        <v>23</v>
      </c>
      <c r="G1484" s="28" t="s">
        <v>73</v>
      </c>
      <c r="H1484" s="28" t="s">
        <v>26</v>
      </c>
      <c r="I1484" s="30">
        <v>0.4</v>
      </c>
      <c r="J1484" s="31">
        <v>5500</v>
      </c>
      <c r="K1484" s="32">
        <f t="shared" si="10"/>
        <v>2200</v>
      </c>
      <c r="L1484" s="32">
        <f t="shared" si="11"/>
        <v>770</v>
      </c>
      <c r="M1484" s="33">
        <v>0.35</v>
      </c>
      <c r="O1484" s="38"/>
      <c r="P1484" s="39"/>
      <c r="Q1484" s="34"/>
      <c r="R1484" s="35"/>
    </row>
    <row r="1485" spans="1:18" ht="15.75" customHeight="1" x14ac:dyDescent="0.3">
      <c r="A1485" s="23"/>
      <c r="B1485" s="28" t="s">
        <v>21</v>
      </c>
      <c r="C1485" s="28">
        <v>1185732</v>
      </c>
      <c r="D1485" s="29">
        <v>44387</v>
      </c>
      <c r="E1485" s="28" t="s">
        <v>22</v>
      </c>
      <c r="F1485" s="28" t="s">
        <v>23</v>
      </c>
      <c r="G1485" s="28" t="s">
        <v>73</v>
      </c>
      <c r="H1485" s="28" t="s">
        <v>27</v>
      </c>
      <c r="I1485" s="30">
        <v>0.4</v>
      </c>
      <c r="J1485" s="31">
        <v>5000</v>
      </c>
      <c r="K1485" s="32">
        <f t="shared" si="10"/>
        <v>2000</v>
      </c>
      <c r="L1485" s="32">
        <f t="shared" si="11"/>
        <v>700</v>
      </c>
      <c r="M1485" s="33">
        <v>0.35</v>
      </c>
      <c r="O1485" s="38"/>
      <c r="P1485" s="39"/>
      <c r="Q1485" s="34"/>
      <c r="R1485" s="35"/>
    </row>
    <row r="1486" spans="1:18" ht="15.75" customHeight="1" x14ac:dyDescent="0.3">
      <c r="A1486" s="23"/>
      <c r="B1486" s="28" t="s">
        <v>21</v>
      </c>
      <c r="C1486" s="28">
        <v>1185732</v>
      </c>
      <c r="D1486" s="29">
        <v>44387</v>
      </c>
      <c r="E1486" s="28" t="s">
        <v>22</v>
      </c>
      <c r="F1486" s="28" t="s">
        <v>23</v>
      </c>
      <c r="G1486" s="28" t="s">
        <v>73</v>
      </c>
      <c r="H1486" s="28" t="s">
        <v>28</v>
      </c>
      <c r="I1486" s="30">
        <v>0.5</v>
      </c>
      <c r="J1486" s="31">
        <v>5250</v>
      </c>
      <c r="K1486" s="32">
        <f t="shared" si="10"/>
        <v>2625</v>
      </c>
      <c r="L1486" s="32">
        <f t="shared" si="11"/>
        <v>787.5</v>
      </c>
      <c r="M1486" s="33">
        <v>0.3</v>
      </c>
      <c r="O1486" s="38"/>
      <c r="P1486" s="39"/>
      <c r="Q1486" s="34"/>
      <c r="R1486" s="35"/>
    </row>
    <row r="1487" spans="1:18" ht="15.75" customHeight="1" x14ac:dyDescent="0.3">
      <c r="A1487" s="23"/>
      <c r="B1487" s="28" t="s">
        <v>21</v>
      </c>
      <c r="C1487" s="28">
        <v>1185732</v>
      </c>
      <c r="D1487" s="29">
        <v>44387</v>
      </c>
      <c r="E1487" s="28" t="s">
        <v>22</v>
      </c>
      <c r="F1487" s="28" t="s">
        <v>23</v>
      </c>
      <c r="G1487" s="28" t="s">
        <v>73</v>
      </c>
      <c r="H1487" s="28" t="s">
        <v>29</v>
      </c>
      <c r="I1487" s="30">
        <v>0.55000000000000004</v>
      </c>
      <c r="J1487" s="31">
        <v>7000</v>
      </c>
      <c r="K1487" s="32">
        <f t="shared" si="10"/>
        <v>3850.0000000000005</v>
      </c>
      <c r="L1487" s="32">
        <f t="shared" si="11"/>
        <v>962.50000000000011</v>
      </c>
      <c r="M1487" s="33">
        <v>0.25</v>
      </c>
      <c r="O1487" s="38"/>
      <c r="P1487" s="39"/>
      <c r="Q1487" s="34"/>
      <c r="R1487" s="35"/>
    </row>
    <row r="1488" spans="1:18" ht="15.75" customHeight="1" x14ac:dyDescent="0.3">
      <c r="A1488" s="23"/>
      <c r="B1488" s="28" t="s">
        <v>21</v>
      </c>
      <c r="C1488" s="28">
        <v>1185732</v>
      </c>
      <c r="D1488" s="29">
        <v>44419</v>
      </c>
      <c r="E1488" s="28" t="s">
        <v>22</v>
      </c>
      <c r="F1488" s="28" t="s">
        <v>23</v>
      </c>
      <c r="G1488" s="28" t="s">
        <v>73</v>
      </c>
      <c r="H1488" s="28" t="s">
        <v>24</v>
      </c>
      <c r="I1488" s="30">
        <v>0.5</v>
      </c>
      <c r="J1488" s="31">
        <v>8500</v>
      </c>
      <c r="K1488" s="32">
        <f t="shared" si="10"/>
        <v>4250</v>
      </c>
      <c r="L1488" s="32">
        <f t="shared" si="11"/>
        <v>2125</v>
      </c>
      <c r="M1488" s="33">
        <v>0.5</v>
      </c>
      <c r="O1488" s="38"/>
      <c r="P1488" s="39"/>
      <c r="Q1488" s="34"/>
      <c r="R1488" s="35"/>
    </row>
    <row r="1489" spans="1:18" ht="15.75" customHeight="1" x14ac:dyDescent="0.3">
      <c r="A1489" s="23"/>
      <c r="B1489" s="28" t="s">
        <v>21</v>
      </c>
      <c r="C1489" s="28">
        <v>1185732</v>
      </c>
      <c r="D1489" s="29">
        <v>44419</v>
      </c>
      <c r="E1489" s="28" t="s">
        <v>22</v>
      </c>
      <c r="F1489" s="28" t="s">
        <v>23</v>
      </c>
      <c r="G1489" s="28" t="s">
        <v>73</v>
      </c>
      <c r="H1489" s="28" t="s">
        <v>25</v>
      </c>
      <c r="I1489" s="30">
        <v>0.45000000000000007</v>
      </c>
      <c r="J1489" s="31">
        <v>6250</v>
      </c>
      <c r="K1489" s="32">
        <f t="shared" si="10"/>
        <v>2812.5000000000005</v>
      </c>
      <c r="L1489" s="32">
        <f t="shared" si="11"/>
        <v>843.75000000000011</v>
      </c>
      <c r="M1489" s="33">
        <v>0.3</v>
      </c>
      <c r="O1489" s="38"/>
      <c r="P1489" s="39"/>
      <c r="Q1489" s="34"/>
      <c r="R1489" s="35"/>
    </row>
    <row r="1490" spans="1:18" ht="15.75" customHeight="1" x14ac:dyDescent="0.3">
      <c r="A1490" s="23"/>
      <c r="B1490" s="28" t="s">
        <v>21</v>
      </c>
      <c r="C1490" s="28">
        <v>1185732</v>
      </c>
      <c r="D1490" s="29">
        <v>44419</v>
      </c>
      <c r="E1490" s="28" t="s">
        <v>22</v>
      </c>
      <c r="F1490" s="28" t="s">
        <v>23</v>
      </c>
      <c r="G1490" s="28" t="s">
        <v>73</v>
      </c>
      <c r="H1490" s="28" t="s">
        <v>26</v>
      </c>
      <c r="I1490" s="30">
        <v>0.4</v>
      </c>
      <c r="J1490" s="31">
        <v>5500</v>
      </c>
      <c r="K1490" s="32">
        <f t="shared" si="10"/>
        <v>2200</v>
      </c>
      <c r="L1490" s="32">
        <f t="shared" si="11"/>
        <v>770</v>
      </c>
      <c r="M1490" s="33">
        <v>0.35</v>
      </c>
      <c r="O1490" s="38"/>
      <c r="P1490" s="39"/>
      <c r="Q1490" s="34"/>
      <c r="R1490" s="35"/>
    </row>
    <row r="1491" spans="1:18" ht="15.75" customHeight="1" x14ac:dyDescent="0.3">
      <c r="A1491" s="23"/>
      <c r="B1491" s="28" t="s">
        <v>21</v>
      </c>
      <c r="C1491" s="28">
        <v>1185732</v>
      </c>
      <c r="D1491" s="29">
        <v>44419</v>
      </c>
      <c r="E1491" s="28" t="s">
        <v>22</v>
      </c>
      <c r="F1491" s="28" t="s">
        <v>23</v>
      </c>
      <c r="G1491" s="28" t="s">
        <v>73</v>
      </c>
      <c r="H1491" s="28" t="s">
        <v>27</v>
      </c>
      <c r="I1491" s="30">
        <v>0.4</v>
      </c>
      <c r="J1491" s="31">
        <v>5250</v>
      </c>
      <c r="K1491" s="32">
        <f t="shared" si="10"/>
        <v>2100</v>
      </c>
      <c r="L1491" s="32">
        <f t="shared" si="11"/>
        <v>735</v>
      </c>
      <c r="M1491" s="33">
        <v>0.35</v>
      </c>
      <c r="O1491" s="38"/>
      <c r="P1491" s="39"/>
      <c r="Q1491" s="34"/>
      <c r="R1491" s="35"/>
    </row>
    <row r="1492" spans="1:18" ht="15.75" customHeight="1" x14ac:dyDescent="0.3">
      <c r="A1492" s="23"/>
      <c r="B1492" s="28" t="s">
        <v>21</v>
      </c>
      <c r="C1492" s="28">
        <v>1185732</v>
      </c>
      <c r="D1492" s="29">
        <v>44419</v>
      </c>
      <c r="E1492" s="28" t="s">
        <v>22</v>
      </c>
      <c r="F1492" s="28" t="s">
        <v>23</v>
      </c>
      <c r="G1492" s="28" t="s">
        <v>73</v>
      </c>
      <c r="H1492" s="28" t="s">
        <v>28</v>
      </c>
      <c r="I1492" s="30">
        <v>0.5</v>
      </c>
      <c r="J1492" s="31">
        <v>5000</v>
      </c>
      <c r="K1492" s="32">
        <f t="shared" si="10"/>
        <v>2500</v>
      </c>
      <c r="L1492" s="32">
        <f t="shared" si="11"/>
        <v>750</v>
      </c>
      <c r="M1492" s="33">
        <v>0.3</v>
      </c>
      <c r="O1492" s="38"/>
      <c r="P1492" s="39"/>
      <c r="Q1492" s="34"/>
      <c r="R1492" s="35"/>
    </row>
    <row r="1493" spans="1:18" ht="15.75" customHeight="1" x14ac:dyDescent="0.3">
      <c r="A1493" s="23"/>
      <c r="B1493" s="28" t="s">
        <v>21</v>
      </c>
      <c r="C1493" s="28">
        <v>1185732</v>
      </c>
      <c r="D1493" s="29">
        <v>44419</v>
      </c>
      <c r="E1493" s="28" t="s">
        <v>22</v>
      </c>
      <c r="F1493" s="28" t="s">
        <v>23</v>
      </c>
      <c r="G1493" s="28" t="s">
        <v>73</v>
      </c>
      <c r="H1493" s="28" t="s">
        <v>29</v>
      </c>
      <c r="I1493" s="30">
        <v>0.55000000000000004</v>
      </c>
      <c r="J1493" s="31">
        <v>6750</v>
      </c>
      <c r="K1493" s="32">
        <f t="shared" si="10"/>
        <v>3712.5000000000005</v>
      </c>
      <c r="L1493" s="32">
        <f t="shared" si="11"/>
        <v>928.12500000000011</v>
      </c>
      <c r="M1493" s="33">
        <v>0.25</v>
      </c>
      <c r="O1493" s="38"/>
      <c r="P1493" s="39"/>
      <c r="Q1493" s="34"/>
      <c r="R1493" s="35"/>
    </row>
    <row r="1494" spans="1:18" ht="15.75" customHeight="1" x14ac:dyDescent="0.3">
      <c r="A1494" s="23"/>
      <c r="B1494" s="28" t="s">
        <v>21</v>
      </c>
      <c r="C1494" s="28">
        <v>1185732</v>
      </c>
      <c r="D1494" s="29">
        <v>44449</v>
      </c>
      <c r="E1494" s="28" t="s">
        <v>22</v>
      </c>
      <c r="F1494" s="28" t="s">
        <v>23</v>
      </c>
      <c r="G1494" s="28" t="s">
        <v>73</v>
      </c>
      <c r="H1494" s="28" t="s">
        <v>24</v>
      </c>
      <c r="I1494" s="30">
        <v>0.5</v>
      </c>
      <c r="J1494" s="31">
        <v>8000</v>
      </c>
      <c r="K1494" s="32">
        <f t="shared" si="10"/>
        <v>4000</v>
      </c>
      <c r="L1494" s="32">
        <f t="shared" si="11"/>
        <v>2000</v>
      </c>
      <c r="M1494" s="33">
        <v>0.5</v>
      </c>
      <c r="O1494" s="38"/>
      <c r="P1494" s="39"/>
      <c r="Q1494" s="34"/>
      <c r="R1494" s="35"/>
    </row>
    <row r="1495" spans="1:18" ht="15.75" customHeight="1" x14ac:dyDescent="0.3">
      <c r="A1495" s="23"/>
      <c r="B1495" s="28" t="s">
        <v>21</v>
      </c>
      <c r="C1495" s="28">
        <v>1185732</v>
      </c>
      <c r="D1495" s="29">
        <v>44449</v>
      </c>
      <c r="E1495" s="28" t="s">
        <v>22</v>
      </c>
      <c r="F1495" s="28" t="s">
        <v>23</v>
      </c>
      <c r="G1495" s="28" t="s">
        <v>73</v>
      </c>
      <c r="H1495" s="28" t="s">
        <v>25</v>
      </c>
      <c r="I1495" s="30">
        <v>0.45000000000000007</v>
      </c>
      <c r="J1495" s="31">
        <v>6000</v>
      </c>
      <c r="K1495" s="32">
        <f t="shared" si="10"/>
        <v>2700.0000000000005</v>
      </c>
      <c r="L1495" s="32">
        <f t="shared" si="11"/>
        <v>810.00000000000011</v>
      </c>
      <c r="M1495" s="33">
        <v>0.3</v>
      </c>
      <c r="O1495" s="38"/>
      <c r="P1495" s="39"/>
      <c r="Q1495" s="34"/>
      <c r="R1495" s="35"/>
    </row>
    <row r="1496" spans="1:18" ht="15.75" customHeight="1" x14ac:dyDescent="0.3">
      <c r="A1496" s="23"/>
      <c r="B1496" s="28" t="s">
        <v>21</v>
      </c>
      <c r="C1496" s="28">
        <v>1185732</v>
      </c>
      <c r="D1496" s="29">
        <v>44449</v>
      </c>
      <c r="E1496" s="28" t="s">
        <v>22</v>
      </c>
      <c r="F1496" s="28" t="s">
        <v>23</v>
      </c>
      <c r="G1496" s="28" t="s">
        <v>73</v>
      </c>
      <c r="H1496" s="28" t="s">
        <v>26</v>
      </c>
      <c r="I1496" s="30">
        <v>0.4</v>
      </c>
      <c r="J1496" s="31">
        <v>5250</v>
      </c>
      <c r="K1496" s="32">
        <f t="shared" si="10"/>
        <v>2100</v>
      </c>
      <c r="L1496" s="32">
        <f t="shared" si="11"/>
        <v>735</v>
      </c>
      <c r="M1496" s="33">
        <v>0.35</v>
      </c>
      <c r="O1496" s="38"/>
      <c r="P1496" s="39"/>
      <c r="Q1496" s="34"/>
      <c r="R1496" s="35"/>
    </row>
    <row r="1497" spans="1:18" ht="15.75" customHeight="1" x14ac:dyDescent="0.3">
      <c r="A1497" s="23"/>
      <c r="B1497" s="28" t="s">
        <v>21</v>
      </c>
      <c r="C1497" s="28">
        <v>1185732</v>
      </c>
      <c r="D1497" s="29">
        <v>44449</v>
      </c>
      <c r="E1497" s="28" t="s">
        <v>22</v>
      </c>
      <c r="F1497" s="28" t="s">
        <v>23</v>
      </c>
      <c r="G1497" s="28" t="s">
        <v>73</v>
      </c>
      <c r="H1497" s="28" t="s">
        <v>27</v>
      </c>
      <c r="I1497" s="30">
        <v>0.4</v>
      </c>
      <c r="J1497" s="31">
        <v>5000</v>
      </c>
      <c r="K1497" s="32">
        <f t="shared" si="10"/>
        <v>2000</v>
      </c>
      <c r="L1497" s="32">
        <f t="shared" si="11"/>
        <v>700</v>
      </c>
      <c r="M1497" s="33">
        <v>0.35</v>
      </c>
      <c r="O1497" s="38"/>
      <c r="P1497" s="39"/>
      <c r="Q1497" s="34"/>
      <c r="R1497" s="35"/>
    </row>
    <row r="1498" spans="1:18" ht="15.75" customHeight="1" x14ac:dyDescent="0.3">
      <c r="A1498" s="23"/>
      <c r="B1498" s="28" t="s">
        <v>21</v>
      </c>
      <c r="C1498" s="28">
        <v>1185732</v>
      </c>
      <c r="D1498" s="29">
        <v>44449</v>
      </c>
      <c r="E1498" s="28" t="s">
        <v>22</v>
      </c>
      <c r="F1498" s="28" t="s">
        <v>23</v>
      </c>
      <c r="G1498" s="28" t="s">
        <v>73</v>
      </c>
      <c r="H1498" s="28" t="s">
        <v>28</v>
      </c>
      <c r="I1498" s="30">
        <v>0.5</v>
      </c>
      <c r="J1498" s="31">
        <v>5000</v>
      </c>
      <c r="K1498" s="32">
        <f t="shared" si="10"/>
        <v>2500</v>
      </c>
      <c r="L1498" s="32">
        <f t="shared" si="11"/>
        <v>750</v>
      </c>
      <c r="M1498" s="33">
        <v>0.3</v>
      </c>
      <c r="O1498" s="38"/>
      <c r="P1498" s="39"/>
      <c r="Q1498" s="34"/>
      <c r="R1498" s="35"/>
    </row>
    <row r="1499" spans="1:18" ht="15.75" customHeight="1" x14ac:dyDescent="0.3">
      <c r="A1499" s="23"/>
      <c r="B1499" s="28" t="s">
        <v>21</v>
      </c>
      <c r="C1499" s="28">
        <v>1185732</v>
      </c>
      <c r="D1499" s="29">
        <v>44449</v>
      </c>
      <c r="E1499" s="28" t="s">
        <v>22</v>
      </c>
      <c r="F1499" s="28" t="s">
        <v>23</v>
      </c>
      <c r="G1499" s="28" t="s">
        <v>73</v>
      </c>
      <c r="H1499" s="28" t="s">
        <v>29</v>
      </c>
      <c r="I1499" s="30">
        <v>0.55000000000000004</v>
      </c>
      <c r="J1499" s="31">
        <v>6000</v>
      </c>
      <c r="K1499" s="32">
        <f t="shared" si="10"/>
        <v>3300.0000000000005</v>
      </c>
      <c r="L1499" s="32">
        <f t="shared" si="11"/>
        <v>825.00000000000011</v>
      </c>
      <c r="M1499" s="33">
        <v>0.25</v>
      </c>
      <c r="O1499" s="38"/>
      <c r="P1499" s="39"/>
      <c r="Q1499" s="34"/>
      <c r="R1499" s="35"/>
    </row>
    <row r="1500" spans="1:18" ht="15.75" customHeight="1" x14ac:dyDescent="0.3">
      <c r="A1500" s="23"/>
      <c r="B1500" s="28" t="s">
        <v>21</v>
      </c>
      <c r="C1500" s="28">
        <v>1185732</v>
      </c>
      <c r="D1500" s="29">
        <v>44481</v>
      </c>
      <c r="E1500" s="28" t="s">
        <v>22</v>
      </c>
      <c r="F1500" s="28" t="s">
        <v>23</v>
      </c>
      <c r="G1500" s="28" t="s">
        <v>73</v>
      </c>
      <c r="H1500" s="28" t="s">
        <v>24</v>
      </c>
      <c r="I1500" s="30">
        <v>0.55000000000000004</v>
      </c>
      <c r="J1500" s="31">
        <v>7750</v>
      </c>
      <c r="K1500" s="32">
        <f t="shared" si="10"/>
        <v>4262.5</v>
      </c>
      <c r="L1500" s="32">
        <f t="shared" si="11"/>
        <v>2131.25</v>
      </c>
      <c r="M1500" s="33">
        <v>0.5</v>
      </c>
      <c r="O1500" s="38"/>
      <c r="P1500" s="39"/>
      <c r="Q1500" s="34"/>
      <c r="R1500" s="35"/>
    </row>
    <row r="1501" spans="1:18" ht="15.75" customHeight="1" x14ac:dyDescent="0.3">
      <c r="A1501" s="23"/>
      <c r="B1501" s="28" t="s">
        <v>21</v>
      </c>
      <c r="C1501" s="28">
        <v>1185732</v>
      </c>
      <c r="D1501" s="29">
        <v>44481</v>
      </c>
      <c r="E1501" s="28" t="s">
        <v>22</v>
      </c>
      <c r="F1501" s="28" t="s">
        <v>23</v>
      </c>
      <c r="G1501" s="28" t="s">
        <v>73</v>
      </c>
      <c r="H1501" s="28" t="s">
        <v>25</v>
      </c>
      <c r="I1501" s="30">
        <v>0.45000000000000007</v>
      </c>
      <c r="J1501" s="31">
        <v>6000</v>
      </c>
      <c r="K1501" s="32">
        <f t="shared" si="10"/>
        <v>2700.0000000000005</v>
      </c>
      <c r="L1501" s="32">
        <f t="shared" si="11"/>
        <v>810.00000000000011</v>
      </c>
      <c r="M1501" s="33">
        <v>0.3</v>
      </c>
      <c r="O1501" s="38"/>
      <c r="P1501" s="39"/>
      <c r="Q1501" s="34"/>
      <c r="R1501" s="35"/>
    </row>
    <row r="1502" spans="1:18" ht="15.75" customHeight="1" x14ac:dyDescent="0.3">
      <c r="A1502" s="23"/>
      <c r="B1502" s="28" t="s">
        <v>21</v>
      </c>
      <c r="C1502" s="28">
        <v>1185732</v>
      </c>
      <c r="D1502" s="29">
        <v>44481</v>
      </c>
      <c r="E1502" s="28" t="s">
        <v>22</v>
      </c>
      <c r="F1502" s="28" t="s">
        <v>23</v>
      </c>
      <c r="G1502" s="28" t="s">
        <v>73</v>
      </c>
      <c r="H1502" s="28" t="s">
        <v>26</v>
      </c>
      <c r="I1502" s="30">
        <v>0.45000000000000007</v>
      </c>
      <c r="J1502" s="31">
        <v>5000</v>
      </c>
      <c r="K1502" s="32">
        <f t="shared" si="10"/>
        <v>2250.0000000000005</v>
      </c>
      <c r="L1502" s="32">
        <f t="shared" si="11"/>
        <v>787.50000000000011</v>
      </c>
      <c r="M1502" s="33">
        <v>0.35</v>
      </c>
      <c r="O1502" s="38"/>
      <c r="P1502" s="39"/>
      <c r="Q1502" s="34"/>
      <c r="R1502" s="35"/>
    </row>
    <row r="1503" spans="1:18" ht="15.75" customHeight="1" x14ac:dyDescent="0.3">
      <c r="A1503" s="23"/>
      <c r="B1503" s="28" t="s">
        <v>21</v>
      </c>
      <c r="C1503" s="28">
        <v>1185732</v>
      </c>
      <c r="D1503" s="29">
        <v>44481</v>
      </c>
      <c r="E1503" s="28" t="s">
        <v>22</v>
      </c>
      <c r="F1503" s="28" t="s">
        <v>23</v>
      </c>
      <c r="G1503" s="28" t="s">
        <v>73</v>
      </c>
      <c r="H1503" s="28" t="s">
        <v>27</v>
      </c>
      <c r="I1503" s="30">
        <v>0.45000000000000007</v>
      </c>
      <c r="J1503" s="31">
        <v>4750</v>
      </c>
      <c r="K1503" s="32">
        <f t="shared" si="10"/>
        <v>2137.5000000000005</v>
      </c>
      <c r="L1503" s="32">
        <f t="shared" si="11"/>
        <v>748.12500000000011</v>
      </c>
      <c r="M1503" s="33">
        <v>0.35</v>
      </c>
      <c r="O1503" s="38"/>
      <c r="P1503" s="39"/>
      <c r="Q1503" s="34"/>
      <c r="R1503" s="35"/>
    </row>
    <row r="1504" spans="1:18" ht="15.75" customHeight="1" x14ac:dyDescent="0.3">
      <c r="A1504" s="23"/>
      <c r="B1504" s="28" t="s">
        <v>21</v>
      </c>
      <c r="C1504" s="28">
        <v>1185732</v>
      </c>
      <c r="D1504" s="29">
        <v>44481</v>
      </c>
      <c r="E1504" s="28" t="s">
        <v>22</v>
      </c>
      <c r="F1504" s="28" t="s">
        <v>23</v>
      </c>
      <c r="G1504" s="28" t="s">
        <v>73</v>
      </c>
      <c r="H1504" s="28" t="s">
        <v>28</v>
      </c>
      <c r="I1504" s="30">
        <v>0.55000000000000004</v>
      </c>
      <c r="J1504" s="31">
        <v>4750</v>
      </c>
      <c r="K1504" s="32">
        <f t="shared" si="10"/>
        <v>2612.5</v>
      </c>
      <c r="L1504" s="32">
        <f t="shared" si="11"/>
        <v>783.75</v>
      </c>
      <c r="M1504" s="33">
        <v>0.3</v>
      </c>
      <c r="O1504" s="38"/>
      <c r="P1504" s="39"/>
      <c r="Q1504" s="34"/>
      <c r="R1504" s="35"/>
    </row>
    <row r="1505" spans="1:18" ht="15.75" customHeight="1" x14ac:dyDescent="0.3">
      <c r="A1505" s="23"/>
      <c r="B1505" s="28" t="s">
        <v>21</v>
      </c>
      <c r="C1505" s="28">
        <v>1185732</v>
      </c>
      <c r="D1505" s="29">
        <v>44481</v>
      </c>
      <c r="E1505" s="28" t="s">
        <v>22</v>
      </c>
      <c r="F1505" s="28" t="s">
        <v>23</v>
      </c>
      <c r="G1505" s="28" t="s">
        <v>73</v>
      </c>
      <c r="H1505" s="28" t="s">
        <v>29</v>
      </c>
      <c r="I1505" s="30">
        <v>0.6</v>
      </c>
      <c r="J1505" s="31">
        <v>6000</v>
      </c>
      <c r="K1505" s="32">
        <f t="shared" si="10"/>
        <v>3600</v>
      </c>
      <c r="L1505" s="32">
        <f t="shared" si="11"/>
        <v>900</v>
      </c>
      <c r="M1505" s="33">
        <v>0.25</v>
      </c>
      <c r="O1505" s="38"/>
      <c r="P1505" s="39"/>
      <c r="Q1505" s="34"/>
      <c r="R1505" s="35"/>
    </row>
    <row r="1506" spans="1:18" ht="15.75" customHeight="1" x14ac:dyDescent="0.3">
      <c r="A1506" s="23"/>
      <c r="B1506" s="28" t="s">
        <v>21</v>
      </c>
      <c r="C1506" s="28">
        <v>1185732</v>
      </c>
      <c r="D1506" s="29">
        <v>44511</v>
      </c>
      <c r="E1506" s="28" t="s">
        <v>22</v>
      </c>
      <c r="F1506" s="28" t="s">
        <v>23</v>
      </c>
      <c r="G1506" s="28" t="s">
        <v>73</v>
      </c>
      <c r="H1506" s="28" t="s">
        <v>24</v>
      </c>
      <c r="I1506" s="30">
        <v>0.55000000000000004</v>
      </c>
      <c r="J1506" s="31">
        <v>7500</v>
      </c>
      <c r="K1506" s="32">
        <f t="shared" si="10"/>
        <v>4125</v>
      </c>
      <c r="L1506" s="32">
        <f t="shared" si="11"/>
        <v>2062.5</v>
      </c>
      <c r="M1506" s="33">
        <v>0.5</v>
      </c>
      <c r="O1506" s="38"/>
      <c r="P1506" s="39"/>
      <c r="Q1506" s="34"/>
      <c r="R1506" s="35"/>
    </row>
    <row r="1507" spans="1:18" ht="15.75" customHeight="1" x14ac:dyDescent="0.3">
      <c r="A1507" s="23"/>
      <c r="B1507" s="28" t="s">
        <v>21</v>
      </c>
      <c r="C1507" s="28">
        <v>1185732</v>
      </c>
      <c r="D1507" s="29">
        <v>44511</v>
      </c>
      <c r="E1507" s="28" t="s">
        <v>22</v>
      </c>
      <c r="F1507" s="28" t="s">
        <v>23</v>
      </c>
      <c r="G1507" s="28" t="s">
        <v>73</v>
      </c>
      <c r="H1507" s="28" t="s">
        <v>25</v>
      </c>
      <c r="I1507" s="30">
        <v>0.45000000000000007</v>
      </c>
      <c r="J1507" s="31">
        <v>5750</v>
      </c>
      <c r="K1507" s="32">
        <f t="shared" si="10"/>
        <v>2587.5000000000005</v>
      </c>
      <c r="L1507" s="32">
        <f t="shared" si="11"/>
        <v>776.25000000000011</v>
      </c>
      <c r="M1507" s="33">
        <v>0.3</v>
      </c>
      <c r="O1507" s="38"/>
      <c r="P1507" s="39"/>
      <c r="Q1507" s="34"/>
      <c r="R1507" s="35"/>
    </row>
    <row r="1508" spans="1:18" ht="15.75" customHeight="1" x14ac:dyDescent="0.3">
      <c r="A1508" s="23"/>
      <c r="B1508" s="28" t="s">
        <v>21</v>
      </c>
      <c r="C1508" s="28">
        <v>1185732</v>
      </c>
      <c r="D1508" s="29">
        <v>44511</v>
      </c>
      <c r="E1508" s="28" t="s">
        <v>22</v>
      </c>
      <c r="F1508" s="28" t="s">
        <v>23</v>
      </c>
      <c r="G1508" s="28" t="s">
        <v>73</v>
      </c>
      <c r="H1508" s="28" t="s">
        <v>26</v>
      </c>
      <c r="I1508" s="30">
        <v>0.45000000000000007</v>
      </c>
      <c r="J1508" s="31">
        <v>5200</v>
      </c>
      <c r="K1508" s="32">
        <f t="shared" si="10"/>
        <v>2340.0000000000005</v>
      </c>
      <c r="L1508" s="32">
        <f t="shared" si="11"/>
        <v>819.00000000000011</v>
      </c>
      <c r="M1508" s="33">
        <v>0.35</v>
      </c>
      <c r="O1508" s="38"/>
      <c r="P1508" s="39"/>
      <c r="Q1508" s="34"/>
      <c r="R1508" s="35"/>
    </row>
    <row r="1509" spans="1:18" ht="15.75" customHeight="1" x14ac:dyDescent="0.3">
      <c r="A1509" s="23"/>
      <c r="B1509" s="28" t="s">
        <v>21</v>
      </c>
      <c r="C1509" s="28">
        <v>1185732</v>
      </c>
      <c r="D1509" s="29">
        <v>44511</v>
      </c>
      <c r="E1509" s="28" t="s">
        <v>22</v>
      </c>
      <c r="F1509" s="28" t="s">
        <v>23</v>
      </c>
      <c r="G1509" s="28" t="s">
        <v>73</v>
      </c>
      <c r="H1509" s="28" t="s">
        <v>27</v>
      </c>
      <c r="I1509" s="30">
        <v>0.45000000000000007</v>
      </c>
      <c r="J1509" s="31">
        <v>5000</v>
      </c>
      <c r="K1509" s="32">
        <f t="shared" si="10"/>
        <v>2250.0000000000005</v>
      </c>
      <c r="L1509" s="32">
        <f t="shared" si="11"/>
        <v>787.50000000000011</v>
      </c>
      <c r="M1509" s="33">
        <v>0.35</v>
      </c>
      <c r="O1509" s="38"/>
      <c r="P1509" s="39"/>
      <c r="Q1509" s="34"/>
      <c r="R1509" s="35"/>
    </row>
    <row r="1510" spans="1:18" ht="15.75" customHeight="1" x14ac:dyDescent="0.3">
      <c r="A1510" s="23"/>
      <c r="B1510" s="28" t="s">
        <v>21</v>
      </c>
      <c r="C1510" s="28">
        <v>1185732</v>
      </c>
      <c r="D1510" s="29">
        <v>44511</v>
      </c>
      <c r="E1510" s="28" t="s">
        <v>22</v>
      </c>
      <c r="F1510" s="28" t="s">
        <v>23</v>
      </c>
      <c r="G1510" s="28" t="s">
        <v>73</v>
      </c>
      <c r="H1510" s="28" t="s">
        <v>28</v>
      </c>
      <c r="I1510" s="30">
        <v>0.55000000000000004</v>
      </c>
      <c r="J1510" s="31">
        <v>4750</v>
      </c>
      <c r="K1510" s="32">
        <f t="shared" si="10"/>
        <v>2612.5</v>
      </c>
      <c r="L1510" s="32">
        <f t="shared" si="11"/>
        <v>783.75</v>
      </c>
      <c r="M1510" s="33">
        <v>0.3</v>
      </c>
      <c r="O1510" s="38"/>
      <c r="P1510" s="39"/>
      <c r="Q1510" s="34"/>
      <c r="R1510" s="35"/>
    </row>
    <row r="1511" spans="1:18" ht="15.75" customHeight="1" x14ac:dyDescent="0.3">
      <c r="A1511" s="23"/>
      <c r="B1511" s="28" t="s">
        <v>21</v>
      </c>
      <c r="C1511" s="28">
        <v>1185732</v>
      </c>
      <c r="D1511" s="29">
        <v>44511</v>
      </c>
      <c r="E1511" s="28" t="s">
        <v>22</v>
      </c>
      <c r="F1511" s="28" t="s">
        <v>23</v>
      </c>
      <c r="G1511" s="28" t="s">
        <v>73</v>
      </c>
      <c r="H1511" s="28" t="s">
        <v>29</v>
      </c>
      <c r="I1511" s="30">
        <v>0.6</v>
      </c>
      <c r="J1511" s="31">
        <v>5750</v>
      </c>
      <c r="K1511" s="32">
        <f t="shared" si="10"/>
        <v>3450</v>
      </c>
      <c r="L1511" s="32">
        <f t="shared" si="11"/>
        <v>862.5</v>
      </c>
      <c r="M1511" s="33">
        <v>0.25</v>
      </c>
      <c r="O1511" s="38"/>
      <c r="P1511" s="39"/>
      <c r="Q1511" s="34"/>
      <c r="R1511" s="35"/>
    </row>
    <row r="1512" spans="1:18" ht="15.75" customHeight="1" x14ac:dyDescent="0.3">
      <c r="A1512" s="23"/>
      <c r="B1512" s="28" t="s">
        <v>21</v>
      </c>
      <c r="C1512" s="28">
        <v>1185732</v>
      </c>
      <c r="D1512" s="29">
        <v>44540</v>
      </c>
      <c r="E1512" s="28" t="s">
        <v>22</v>
      </c>
      <c r="F1512" s="28" t="s">
        <v>23</v>
      </c>
      <c r="G1512" s="28" t="s">
        <v>73</v>
      </c>
      <c r="H1512" s="28" t="s">
        <v>24</v>
      </c>
      <c r="I1512" s="30">
        <v>0.55000000000000004</v>
      </c>
      <c r="J1512" s="31">
        <v>8000</v>
      </c>
      <c r="K1512" s="32">
        <f t="shared" si="10"/>
        <v>4400</v>
      </c>
      <c r="L1512" s="32">
        <f t="shared" si="11"/>
        <v>2200</v>
      </c>
      <c r="M1512" s="33">
        <v>0.5</v>
      </c>
      <c r="O1512" s="38"/>
      <c r="P1512" s="39"/>
      <c r="Q1512" s="34"/>
      <c r="R1512" s="35"/>
    </row>
    <row r="1513" spans="1:18" ht="15.75" customHeight="1" x14ac:dyDescent="0.3">
      <c r="A1513" s="23"/>
      <c r="B1513" s="28" t="s">
        <v>21</v>
      </c>
      <c r="C1513" s="28">
        <v>1185732</v>
      </c>
      <c r="D1513" s="29">
        <v>44540</v>
      </c>
      <c r="E1513" s="28" t="s">
        <v>22</v>
      </c>
      <c r="F1513" s="28" t="s">
        <v>23</v>
      </c>
      <c r="G1513" s="28" t="s">
        <v>73</v>
      </c>
      <c r="H1513" s="28" t="s">
        <v>25</v>
      </c>
      <c r="I1513" s="30">
        <v>0.45000000000000007</v>
      </c>
      <c r="J1513" s="31">
        <v>6000</v>
      </c>
      <c r="K1513" s="32">
        <f t="shared" si="10"/>
        <v>2700.0000000000005</v>
      </c>
      <c r="L1513" s="32">
        <f t="shared" si="11"/>
        <v>810.00000000000011</v>
      </c>
      <c r="M1513" s="33">
        <v>0.3</v>
      </c>
      <c r="O1513" s="38"/>
      <c r="P1513" s="39"/>
      <c r="Q1513" s="34"/>
      <c r="R1513" s="35"/>
    </row>
    <row r="1514" spans="1:18" ht="15.75" customHeight="1" x14ac:dyDescent="0.3">
      <c r="A1514" s="23"/>
      <c r="B1514" s="28" t="s">
        <v>21</v>
      </c>
      <c r="C1514" s="28">
        <v>1185732</v>
      </c>
      <c r="D1514" s="29">
        <v>44540</v>
      </c>
      <c r="E1514" s="28" t="s">
        <v>22</v>
      </c>
      <c r="F1514" s="28" t="s">
        <v>23</v>
      </c>
      <c r="G1514" s="28" t="s">
        <v>73</v>
      </c>
      <c r="H1514" s="28" t="s">
        <v>26</v>
      </c>
      <c r="I1514" s="30">
        <v>0.45000000000000007</v>
      </c>
      <c r="J1514" s="31">
        <v>5500</v>
      </c>
      <c r="K1514" s="32">
        <f t="shared" si="10"/>
        <v>2475.0000000000005</v>
      </c>
      <c r="L1514" s="32">
        <f t="shared" si="11"/>
        <v>866.25000000000011</v>
      </c>
      <c r="M1514" s="33">
        <v>0.35</v>
      </c>
      <c r="O1514" s="38"/>
      <c r="P1514" s="39"/>
      <c r="Q1514" s="34"/>
      <c r="R1514" s="35"/>
    </row>
    <row r="1515" spans="1:18" ht="15.75" customHeight="1" x14ac:dyDescent="0.3">
      <c r="A1515" s="23"/>
      <c r="B1515" s="28" t="s">
        <v>21</v>
      </c>
      <c r="C1515" s="28">
        <v>1185732</v>
      </c>
      <c r="D1515" s="29">
        <v>44540</v>
      </c>
      <c r="E1515" s="28" t="s">
        <v>22</v>
      </c>
      <c r="F1515" s="28" t="s">
        <v>23</v>
      </c>
      <c r="G1515" s="28" t="s">
        <v>73</v>
      </c>
      <c r="H1515" s="28" t="s">
        <v>27</v>
      </c>
      <c r="I1515" s="30">
        <v>0.45000000000000007</v>
      </c>
      <c r="J1515" s="31">
        <v>5000</v>
      </c>
      <c r="K1515" s="32">
        <f t="shared" si="10"/>
        <v>2250.0000000000005</v>
      </c>
      <c r="L1515" s="32">
        <f t="shared" si="11"/>
        <v>787.50000000000011</v>
      </c>
      <c r="M1515" s="33">
        <v>0.35</v>
      </c>
      <c r="O1515" s="38"/>
      <c r="P1515" s="39"/>
      <c r="Q1515" s="34"/>
      <c r="R1515" s="35"/>
    </row>
    <row r="1516" spans="1:18" ht="15.75" customHeight="1" x14ac:dyDescent="0.3">
      <c r="A1516" s="23"/>
      <c r="B1516" s="28" t="s">
        <v>21</v>
      </c>
      <c r="C1516" s="28">
        <v>1185732</v>
      </c>
      <c r="D1516" s="29">
        <v>44540</v>
      </c>
      <c r="E1516" s="28" t="s">
        <v>22</v>
      </c>
      <c r="F1516" s="28" t="s">
        <v>23</v>
      </c>
      <c r="G1516" s="28" t="s">
        <v>73</v>
      </c>
      <c r="H1516" s="28" t="s">
        <v>28</v>
      </c>
      <c r="I1516" s="30">
        <v>0.55000000000000004</v>
      </c>
      <c r="J1516" s="31">
        <v>5000</v>
      </c>
      <c r="K1516" s="32">
        <f t="shared" si="10"/>
        <v>2750</v>
      </c>
      <c r="L1516" s="32">
        <f t="shared" si="11"/>
        <v>825</v>
      </c>
      <c r="M1516" s="33">
        <v>0.3</v>
      </c>
      <c r="O1516" s="38"/>
      <c r="P1516" s="39"/>
      <c r="Q1516" s="34"/>
      <c r="R1516" s="35"/>
    </row>
    <row r="1517" spans="1:18" ht="15.75" customHeight="1" x14ac:dyDescent="0.3">
      <c r="A1517" s="23"/>
      <c r="B1517" s="28" t="s">
        <v>21</v>
      </c>
      <c r="C1517" s="28">
        <v>1185732</v>
      </c>
      <c r="D1517" s="29">
        <v>44540</v>
      </c>
      <c r="E1517" s="28" t="s">
        <v>22</v>
      </c>
      <c r="F1517" s="28" t="s">
        <v>23</v>
      </c>
      <c r="G1517" s="28" t="s">
        <v>73</v>
      </c>
      <c r="H1517" s="28" t="s">
        <v>29</v>
      </c>
      <c r="I1517" s="30">
        <v>0.6</v>
      </c>
      <c r="J1517" s="31">
        <v>6000</v>
      </c>
      <c r="K1517" s="32">
        <f t="shared" si="10"/>
        <v>3600</v>
      </c>
      <c r="L1517" s="32">
        <f t="shared" si="11"/>
        <v>900</v>
      </c>
      <c r="M1517" s="33">
        <v>0.25</v>
      </c>
      <c r="O1517" s="38"/>
      <c r="P1517" s="39"/>
      <c r="Q1517" s="34"/>
      <c r="R1517" s="35"/>
    </row>
    <row r="1518" spans="1:18" ht="15.75" customHeight="1" x14ac:dyDescent="0.3">
      <c r="A1518" s="23" t="s">
        <v>46</v>
      </c>
      <c r="B1518" s="28" t="s">
        <v>34</v>
      </c>
      <c r="C1518" s="28">
        <v>1128299</v>
      </c>
      <c r="D1518" s="29">
        <v>44220</v>
      </c>
      <c r="E1518" s="28" t="s">
        <v>35</v>
      </c>
      <c r="F1518" s="28" t="s">
        <v>74</v>
      </c>
      <c r="G1518" s="28" t="s">
        <v>75</v>
      </c>
      <c r="H1518" s="28" t="s">
        <v>24</v>
      </c>
      <c r="I1518" s="30">
        <v>0.30000000000000004</v>
      </c>
      <c r="J1518" s="31">
        <v>3500</v>
      </c>
      <c r="K1518" s="32">
        <f t="shared" si="10"/>
        <v>1050.0000000000002</v>
      </c>
      <c r="L1518" s="32">
        <f t="shared" si="11"/>
        <v>367.50000000000006</v>
      </c>
      <c r="M1518" s="33">
        <v>0.35</v>
      </c>
      <c r="O1518" s="38"/>
      <c r="P1518" s="39"/>
      <c r="Q1518" s="34"/>
      <c r="R1518" s="35"/>
    </row>
    <row r="1519" spans="1:18" ht="15.75" customHeight="1" x14ac:dyDescent="0.3">
      <c r="A1519" s="23"/>
      <c r="B1519" s="28" t="s">
        <v>34</v>
      </c>
      <c r="C1519" s="28">
        <v>1128299</v>
      </c>
      <c r="D1519" s="29">
        <v>44220</v>
      </c>
      <c r="E1519" s="28" t="s">
        <v>35</v>
      </c>
      <c r="F1519" s="28" t="s">
        <v>74</v>
      </c>
      <c r="G1519" s="28" t="s">
        <v>75</v>
      </c>
      <c r="H1519" s="28" t="s">
        <v>25</v>
      </c>
      <c r="I1519" s="30">
        <v>0.4</v>
      </c>
      <c r="J1519" s="31">
        <v>3500</v>
      </c>
      <c r="K1519" s="32">
        <f t="shared" si="10"/>
        <v>1400</v>
      </c>
      <c r="L1519" s="32">
        <f t="shared" si="11"/>
        <v>489.99999999999994</v>
      </c>
      <c r="M1519" s="33">
        <v>0.35</v>
      </c>
      <c r="O1519" s="38"/>
      <c r="P1519" s="39"/>
      <c r="Q1519" s="34"/>
      <c r="R1519" s="35"/>
    </row>
    <row r="1520" spans="1:18" ht="15.75" customHeight="1" x14ac:dyDescent="0.3">
      <c r="A1520" s="23"/>
      <c r="B1520" s="28" t="s">
        <v>34</v>
      </c>
      <c r="C1520" s="28">
        <v>1128299</v>
      </c>
      <c r="D1520" s="29">
        <v>44220</v>
      </c>
      <c r="E1520" s="28" t="s">
        <v>35</v>
      </c>
      <c r="F1520" s="28" t="s">
        <v>74</v>
      </c>
      <c r="G1520" s="28" t="s">
        <v>75</v>
      </c>
      <c r="H1520" s="28" t="s">
        <v>26</v>
      </c>
      <c r="I1520" s="30">
        <v>0.4</v>
      </c>
      <c r="J1520" s="31">
        <v>3500</v>
      </c>
      <c r="K1520" s="32">
        <f t="shared" si="10"/>
        <v>1400</v>
      </c>
      <c r="L1520" s="32">
        <f t="shared" si="11"/>
        <v>489.99999999999994</v>
      </c>
      <c r="M1520" s="33">
        <v>0.35</v>
      </c>
      <c r="O1520" s="38"/>
      <c r="P1520" s="39"/>
      <c r="Q1520" s="34"/>
      <c r="R1520" s="35"/>
    </row>
    <row r="1521" spans="1:18" ht="15.75" customHeight="1" x14ac:dyDescent="0.3">
      <c r="A1521" s="23"/>
      <c r="B1521" s="28" t="s">
        <v>34</v>
      </c>
      <c r="C1521" s="28">
        <v>1128299</v>
      </c>
      <c r="D1521" s="29">
        <v>44220</v>
      </c>
      <c r="E1521" s="28" t="s">
        <v>35</v>
      </c>
      <c r="F1521" s="28" t="s">
        <v>74</v>
      </c>
      <c r="G1521" s="28" t="s">
        <v>75</v>
      </c>
      <c r="H1521" s="28" t="s">
        <v>27</v>
      </c>
      <c r="I1521" s="30">
        <v>0.4</v>
      </c>
      <c r="J1521" s="31">
        <v>2000</v>
      </c>
      <c r="K1521" s="32">
        <f t="shared" si="10"/>
        <v>800</v>
      </c>
      <c r="L1521" s="32">
        <f t="shared" si="11"/>
        <v>280</v>
      </c>
      <c r="M1521" s="33">
        <v>0.35</v>
      </c>
      <c r="O1521" s="38"/>
      <c r="P1521" s="39"/>
      <c r="Q1521" s="34"/>
      <c r="R1521" s="35"/>
    </row>
    <row r="1522" spans="1:18" ht="15.75" customHeight="1" x14ac:dyDescent="0.3">
      <c r="A1522" s="23"/>
      <c r="B1522" s="28" t="s">
        <v>34</v>
      </c>
      <c r="C1522" s="28">
        <v>1128299</v>
      </c>
      <c r="D1522" s="29">
        <v>44220</v>
      </c>
      <c r="E1522" s="28" t="s">
        <v>35</v>
      </c>
      <c r="F1522" s="28" t="s">
        <v>74</v>
      </c>
      <c r="G1522" s="28" t="s">
        <v>75</v>
      </c>
      <c r="H1522" s="28" t="s">
        <v>28</v>
      </c>
      <c r="I1522" s="30">
        <v>0.45000000000000007</v>
      </c>
      <c r="J1522" s="31">
        <v>1500</v>
      </c>
      <c r="K1522" s="32">
        <f t="shared" si="10"/>
        <v>675.00000000000011</v>
      </c>
      <c r="L1522" s="32">
        <f t="shared" si="11"/>
        <v>270.00000000000006</v>
      </c>
      <c r="M1522" s="33">
        <v>0.4</v>
      </c>
      <c r="O1522" s="38"/>
      <c r="P1522" s="39"/>
      <c r="Q1522" s="34"/>
      <c r="R1522" s="35"/>
    </row>
    <row r="1523" spans="1:18" ht="15.75" customHeight="1" x14ac:dyDescent="0.3">
      <c r="A1523" s="23"/>
      <c r="B1523" s="28" t="s">
        <v>34</v>
      </c>
      <c r="C1523" s="28">
        <v>1128299</v>
      </c>
      <c r="D1523" s="29">
        <v>44220</v>
      </c>
      <c r="E1523" s="28" t="s">
        <v>35</v>
      </c>
      <c r="F1523" s="28" t="s">
        <v>74</v>
      </c>
      <c r="G1523" s="28" t="s">
        <v>75</v>
      </c>
      <c r="H1523" s="28" t="s">
        <v>29</v>
      </c>
      <c r="I1523" s="30">
        <v>0.4</v>
      </c>
      <c r="J1523" s="31">
        <v>4000</v>
      </c>
      <c r="K1523" s="32">
        <f t="shared" si="10"/>
        <v>1600</v>
      </c>
      <c r="L1523" s="32">
        <f t="shared" si="11"/>
        <v>480</v>
      </c>
      <c r="M1523" s="33">
        <v>0.3</v>
      </c>
      <c r="O1523" s="38"/>
      <c r="P1523" s="39"/>
      <c r="Q1523" s="34"/>
      <c r="R1523" s="35"/>
    </row>
    <row r="1524" spans="1:18" ht="15.75" customHeight="1" x14ac:dyDescent="0.3">
      <c r="A1524" s="23"/>
      <c r="B1524" s="28" t="s">
        <v>34</v>
      </c>
      <c r="C1524" s="28">
        <v>1128299</v>
      </c>
      <c r="D1524" s="29">
        <v>44251</v>
      </c>
      <c r="E1524" s="28" t="s">
        <v>35</v>
      </c>
      <c r="F1524" s="28" t="s">
        <v>74</v>
      </c>
      <c r="G1524" s="28" t="s">
        <v>75</v>
      </c>
      <c r="H1524" s="28" t="s">
        <v>24</v>
      </c>
      <c r="I1524" s="30">
        <v>0.30000000000000004</v>
      </c>
      <c r="J1524" s="31">
        <v>4500</v>
      </c>
      <c r="K1524" s="32">
        <f t="shared" si="10"/>
        <v>1350.0000000000002</v>
      </c>
      <c r="L1524" s="32">
        <f t="shared" si="11"/>
        <v>472.50000000000006</v>
      </c>
      <c r="M1524" s="33">
        <v>0.35</v>
      </c>
      <c r="O1524" s="38"/>
      <c r="P1524" s="39"/>
      <c r="Q1524" s="34"/>
      <c r="R1524" s="35"/>
    </row>
    <row r="1525" spans="1:18" ht="15.75" customHeight="1" x14ac:dyDescent="0.3">
      <c r="A1525" s="23"/>
      <c r="B1525" s="28" t="s">
        <v>34</v>
      </c>
      <c r="C1525" s="28">
        <v>1128299</v>
      </c>
      <c r="D1525" s="29">
        <v>44251</v>
      </c>
      <c r="E1525" s="28" t="s">
        <v>35</v>
      </c>
      <c r="F1525" s="28" t="s">
        <v>74</v>
      </c>
      <c r="G1525" s="28" t="s">
        <v>75</v>
      </c>
      <c r="H1525" s="28" t="s">
        <v>25</v>
      </c>
      <c r="I1525" s="30">
        <v>0.4</v>
      </c>
      <c r="J1525" s="31">
        <v>3500</v>
      </c>
      <c r="K1525" s="32">
        <f t="shared" si="10"/>
        <v>1400</v>
      </c>
      <c r="L1525" s="32">
        <f t="shared" si="11"/>
        <v>489.99999999999994</v>
      </c>
      <c r="M1525" s="33">
        <v>0.35</v>
      </c>
      <c r="O1525" s="38"/>
      <c r="P1525" s="39"/>
      <c r="Q1525" s="34"/>
      <c r="R1525" s="35"/>
    </row>
    <row r="1526" spans="1:18" ht="15.75" customHeight="1" x14ac:dyDescent="0.3">
      <c r="A1526" s="23"/>
      <c r="B1526" s="28" t="s">
        <v>34</v>
      </c>
      <c r="C1526" s="28">
        <v>1128299</v>
      </c>
      <c r="D1526" s="29">
        <v>44251</v>
      </c>
      <c r="E1526" s="28" t="s">
        <v>35</v>
      </c>
      <c r="F1526" s="28" t="s">
        <v>74</v>
      </c>
      <c r="G1526" s="28" t="s">
        <v>75</v>
      </c>
      <c r="H1526" s="28" t="s">
        <v>26</v>
      </c>
      <c r="I1526" s="30">
        <v>0.4</v>
      </c>
      <c r="J1526" s="31">
        <v>3500</v>
      </c>
      <c r="K1526" s="32">
        <f t="shared" si="10"/>
        <v>1400</v>
      </c>
      <c r="L1526" s="32">
        <f t="shared" si="11"/>
        <v>489.99999999999994</v>
      </c>
      <c r="M1526" s="33">
        <v>0.35</v>
      </c>
      <c r="O1526" s="38"/>
      <c r="P1526" s="39"/>
      <c r="Q1526" s="34"/>
      <c r="R1526" s="35"/>
    </row>
    <row r="1527" spans="1:18" ht="15.75" customHeight="1" x14ac:dyDescent="0.3">
      <c r="A1527" s="23"/>
      <c r="B1527" s="28" t="s">
        <v>34</v>
      </c>
      <c r="C1527" s="28">
        <v>1128299</v>
      </c>
      <c r="D1527" s="29">
        <v>44251</v>
      </c>
      <c r="E1527" s="28" t="s">
        <v>35</v>
      </c>
      <c r="F1527" s="28" t="s">
        <v>74</v>
      </c>
      <c r="G1527" s="28" t="s">
        <v>75</v>
      </c>
      <c r="H1527" s="28" t="s">
        <v>27</v>
      </c>
      <c r="I1527" s="30">
        <v>0.4</v>
      </c>
      <c r="J1527" s="31">
        <v>2000</v>
      </c>
      <c r="K1527" s="32">
        <f t="shared" si="10"/>
        <v>800</v>
      </c>
      <c r="L1527" s="32">
        <f t="shared" si="11"/>
        <v>280</v>
      </c>
      <c r="M1527" s="33">
        <v>0.35</v>
      </c>
      <c r="O1527" s="38"/>
      <c r="P1527" s="39"/>
      <c r="Q1527" s="34"/>
      <c r="R1527" s="35"/>
    </row>
    <row r="1528" spans="1:18" ht="15.75" customHeight="1" x14ac:dyDescent="0.3">
      <c r="A1528" s="23"/>
      <c r="B1528" s="28" t="s">
        <v>34</v>
      </c>
      <c r="C1528" s="28">
        <v>1128299</v>
      </c>
      <c r="D1528" s="29">
        <v>44251</v>
      </c>
      <c r="E1528" s="28" t="s">
        <v>35</v>
      </c>
      <c r="F1528" s="28" t="s">
        <v>74</v>
      </c>
      <c r="G1528" s="28" t="s">
        <v>75</v>
      </c>
      <c r="H1528" s="28" t="s">
        <v>28</v>
      </c>
      <c r="I1528" s="30">
        <v>0.45000000000000007</v>
      </c>
      <c r="J1528" s="31">
        <v>1250</v>
      </c>
      <c r="K1528" s="32">
        <f t="shared" si="10"/>
        <v>562.50000000000011</v>
      </c>
      <c r="L1528" s="32">
        <f t="shared" si="11"/>
        <v>225.00000000000006</v>
      </c>
      <c r="M1528" s="33">
        <v>0.4</v>
      </c>
      <c r="O1528" s="38"/>
      <c r="P1528" s="39"/>
      <c r="Q1528" s="34"/>
      <c r="R1528" s="35"/>
    </row>
    <row r="1529" spans="1:18" ht="15.75" customHeight="1" x14ac:dyDescent="0.3">
      <c r="A1529" s="23"/>
      <c r="B1529" s="28" t="s">
        <v>34</v>
      </c>
      <c r="C1529" s="28">
        <v>1128299</v>
      </c>
      <c r="D1529" s="29">
        <v>44251</v>
      </c>
      <c r="E1529" s="28" t="s">
        <v>35</v>
      </c>
      <c r="F1529" s="28" t="s">
        <v>74</v>
      </c>
      <c r="G1529" s="28" t="s">
        <v>75</v>
      </c>
      <c r="H1529" s="28" t="s">
        <v>29</v>
      </c>
      <c r="I1529" s="30">
        <v>0.4</v>
      </c>
      <c r="J1529" s="31">
        <v>3250</v>
      </c>
      <c r="K1529" s="32">
        <f t="shared" si="10"/>
        <v>1300</v>
      </c>
      <c r="L1529" s="32">
        <f t="shared" si="11"/>
        <v>390</v>
      </c>
      <c r="M1529" s="33">
        <v>0.3</v>
      </c>
      <c r="O1529" s="38"/>
      <c r="P1529" s="39"/>
      <c r="Q1529" s="34"/>
      <c r="R1529" s="35"/>
    </row>
    <row r="1530" spans="1:18" ht="15.75" customHeight="1" x14ac:dyDescent="0.3">
      <c r="A1530" s="23"/>
      <c r="B1530" s="28" t="s">
        <v>34</v>
      </c>
      <c r="C1530" s="28">
        <v>1128299</v>
      </c>
      <c r="D1530" s="29">
        <v>44278</v>
      </c>
      <c r="E1530" s="28" t="s">
        <v>35</v>
      </c>
      <c r="F1530" s="28" t="s">
        <v>74</v>
      </c>
      <c r="G1530" s="28" t="s">
        <v>75</v>
      </c>
      <c r="H1530" s="28" t="s">
        <v>24</v>
      </c>
      <c r="I1530" s="30">
        <v>0.4</v>
      </c>
      <c r="J1530" s="31">
        <v>4750</v>
      </c>
      <c r="K1530" s="32">
        <f t="shared" si="10"/>
        <v>1900</v>
      </c>
      <c r="L1530" s="32">
        <f t="shared" si="11"/>
        <v>665</v>
      </c>
      <c r="M1530" s="33">
        <v>0.35</v>
      </c>
      <c r="O1530" s="38"/>
      <c r="P1530" s="39"/>
      <c r="Q1530" s="34"/>
      <c r="R1530" s="35"/>
    </row>
    <row r="1531" spans="1:18" ht="15.75" customHeight="1" x14ac:dyDescent="0.3">
      <c r="A1531" s="23"/>
      <c r="B1531" s="28" t="s">
        <v>34</v>
      </c>
      <c r="C1531" s="28">
        <v>1128299</v>
      </c>
      <c r="D1531" s="29">
        <v>44278</v>
      </c>
      <c r="E1531" s="28" t="s">
        <v>35</v>
      </c>
      <c r="F1531" s="28" t="s">
        <v>74</v>
      </c>
      <c r="G1531" s="28" t="s">
        <v>75</v>
      </c>
      <c r="H1531" s="28" t="s">
        <v>25</v>
      </c>
      <c r="I1531" s="30">
        <v>0.5</v>
      </c>
      <c r="J1531" s="31">
        <v>3250</v>
      </c>
      <c r="K1531" s="32">
        <f t="shared" si="10"/>
        <v>1625</v>
      </c>
      <c r="L1531" s="32">
        <f t="shared" si="11"/>
        <v>568.75</v>
      </c>
      <c r="M1531" s="33">
        <v>0.35</v>
      </c>
      <c r="O1531" s="38"/>
      <c r="P1531" s="39"/>
      <c r="Q1531" s="34"/>
      <c r="R1531" s="35"/>
    </row>
    <row r="1532" spans="1:18" ht="15.75" customHeight="1" x14ac:dyDescent="0.3">
      <c r="A1532" s="23"/>
      <c r="B1532" s="28" t="s">
        <v>34</v>
      </c>
      <c r="C1532" s="28">
        <v>1128299</v>
      </c>
      <c r="D1532" s="29">
        <v>44278</v>
      </c>
      <c r="E1532" s="28" t="s">
        <v>35</v>
      </c>
      <c r="F1532" s="28" t="s">
        <v>74</v>
      </c>
      <c r="G1532" s="28" t="s">
        <v>75</v>
      </c>
      <c r="H1532" s="28" t="s">
        <v>26</v>
      </c>
      <c r="I1532" s="30">
        <v>0.54999999999999993</v>
      </c>
      <c r="J1532" s="31">
        <v>3500</v>
      </c>
      <c r="K1532" s="32">
        <f t="shared" si="10"/>
        <v>1924.9999999999998</v>
      </c>
      <c r="L1532" s="32">
        <f t="shared" si="11"/>
        <v>673.74999999999989</v>
      </c>
      <c r="M1532" s="33">
        <v>0.35</v>
      </c>
      <c r="O1532" s="38"/>
      <c r="P1532" s="39"/>
      <c r="Q1532" s="34"/>
      <c r="R1532" s="35"/>
    </row>
    <row r="1533" spans="1:18" ht="15.75" customHeight="1" x14ac:dyDescent="0.3">
      <c r="A1533" s="23"/>
      <c r="B1533" s="28" t="s">
        <v>34</v>
      </c>
      <c r="C1533" s="28">
        <v>1128299</v>
      </c>
      <c r="D1533" s="29">
        <v>44278</v>
      </c>
      <c r="E1533" s="28" t="s">
        <v>35</v>
      </c>
      <c r="F1533" s="28" t="s">
        <v>74</v>
      </c>
      <c r="G1533" s="28" t="s">
        <v>75</v>
      </c>
      <c r="H1533" s="28" t="s">
        <v>27</v>
      </c>
      <c r="I1533" s="30">
        <v>0.5</v>
      </c>
      <c r="J1533" s="31">
        <v>2500</v>
      </c>
      <c r="K1533" s="32">
        <f t="shared" si="10"/>
        <v>1250</v>
      </c>
      <c r="L1533" s="32">
        <f t="shared" si="11"/>
        <v>437.5</v>
      </c>
      <c r="M1533" s="33">
        <v>0.35</v>
      </c>
      <c r="O1533" s="38"/>
      <c r="P1533" s="39"/>
      <c r="Q1533" s="34"/>
      <c r="R1533" s="35"/>
    </row>
    <row r="1534" spans="1:18" ht="15.75" customHeight="1" x14ac:dyDescent="0.3">
      <c r="A1534" s="23"/>
      <c r="B1534" s="28" t="s">
        <v>34</v>
      </c>
      <c r="C1534" s="28">
        <v>1128299</v>
      </c>
      <c r="D1534" s="29">
        <v>44278</v>
      </c>
      <c r="E1534" s="28" t="s">
        <v>35</v>
      </c>
      <c r="F1534" s="28" t="s">
        <v>74</v>
      </c>
      <c r="G1534" s="28" t="s">
        <v>75</v>
      </c>
      <c r="H1534" s="28" t="s">
        <v>28</v>
      </c>
      <c r="I1534" s="30">
        <v>0.55000000000000004</v>
      </c>
      <c r="J1534" s="31">
        <v>1000</v>
      </c>
      <c r="K1534" s="32">
        <f t="shared" si="10"/>
        <v>550</v>
      </c>
      <c r="L1534" s="32">
        <f t="shared" si="11"/>
        <v>220</v>
      </c>
      <c r="M1534" s="33">
        <v>0.4</v>
      </c>
      <c r="O1534" s="38"/>
      <c r="P1534" s="39"/>
      <c r="Q1534" s="34"/>
      <c r="R1534" s="35"/>
    </row>
    <row r="1535" spans="1:18" ht="15.75" customHeight="1" x14ac:dyDescent="0.3">
      <c r="A1535" s="23"/>
      <c r="B1535" s="28" t="s">
        <v>34</v>
      </c>
      <c r="C1535" s="28">
        <v>1128299</v>
      </c>
      <c r="D1535" s="29">
        <v>44278</v>
      </c>
      <c r="E1535" s="28" t="s">
        <v>35</v>
      </c>
      <c r="F1535" s="28" t="s">
        <v>74</v>
      </c>
      <c r="G1535" s="28" t="s">
        <v>75</v>
      </c>
      <c r="H1535" s="28" t="s">
        <v>29</v>
      </c>
      <c r="I1535" s="30">
        <v>0.5</v>
      </c>
      <c r="J1535" s="31">
        <v>3000</v>
      </c>
      <c r="K1535" s="32">
        <f t="shared" si="10"/>
        <v>1500</v>
      </c>
      <c r="L1535" s="32">
        <f t="shared" si="11"/>
        <v>450</v>
      </c>
      <c r="M1535" s="33">
        <v>0.3</v>
      </c>
      <c r="O1535" s="38"/>
      <c r="P1535" s="39"/>
      <c r="Q1535" s="34"/>
      <c r="R1535" s="35"/>
    </row>
    <row r="1536" spans="1:18" ht="15.75" customHeight="1" x14ac:dyDescent="0.3">
      <c r="A1536" s="23"/>
      <c r="B1536" s="28" t="s">
        <v>34</v>
      </c>
      <c r="C1536" s="28">
        <v>1128299</v>
      </c>
      <c r="D1536" s="29">
        <v>44310</v>
      </c>
      <c r="E1536" s="28" t="s">
        <v>35</v>
      </c>
      <c r="F1536" s="28" t="s">
        <v>74</v>
      </c>
      <c r="G1536" s="28" t="s">
        <v>75</v>
      </c>
      <c r="H1536" s="28" t="s">
        <v>24</v>
      </c>
      <c r="I1536" s="30">
        <v>0.55000000000000004</v>
      </c>
      <c r="J1536" s="31">
        <v>4750</v>
      </c>
      <c r="K1536" s="32">
        <f t="shared" ref="K1536:K1790" si="12">I1536*J1536</f>
        <v>2612.5</v>
      </c>
      <c r="L1536" s="32">
        <f t="shared" ref="L1536:L1790" si="13">K1536*M1536</f>
        <v>914.37499999999989</v>
      </c>
      <c r="M1536" s="33">
        <v>0.35</v>
      </c>
      <c r="O1536" s="38"/>
      <c r="P1536" s="39"/>
      <c r="Q1536" s="34"/>
      <c r="R1536" s="35"/>
    </row>
    <row r="1537" spans="1:18" ht="15.75" customHeight="1" x14ac:dyDescent="0.3">
      <c r="A1537" s="23"/>
      <c r="B1537" s="28" t="s">
        <v>34</v>
      </c>
      <c r="C1537" s="28">
        <v>1128299</v>
      </c>
      <c r="D1537" s="29">
        <v>44310</v>
      </c>
      <c r="E1537" s="28" t="s">
        <v>35</v>
      </c>
      <c r="F1537" s="28" t="s">
        <v>74</v>
      </c>
      <c r="G1537" s="28" t="s">
        <v>75</v>
      </c>
      <c r="H1537" s="28" t="s">
        <v>25</v>
      </c>
      <c r="I1537" s="30">
        <v>0.60000000000000009</v>
      </c>
      <c r="J1537" s="31">
        <v>2750</v>
      </c>
      <c r="K1537" s="32">
        <f t="shared" si="12"/>
        <v>1650.0000000000002</v>
      </c>
      <c r="L1537" s="32">
        <f t="shared" si="13"/>
        <v>577.5</v>
      </c>
      <c r="M1537" s="33">
        <v>0.35</v>
      </c>
      <c r="O1537" s="38"/>
      <c r="P1537" s="39"/>
      <c r="Q1537" s="34"/>
      <c r="R1537" s="35"/>
    </row>
    <row r="1538" spans="1:18" ht="15.75" customHeight="1" x14ac:dyDescent="0.3">
      <c r="A1538" s="23"/>
      <c r="B1538" s="28" t="s">
        <v>34</v>
      </c>
      <c r="C1538" s="28">
        <v>1128299</v>
      </c>
      <c r="D1538" s="29">
        <v>44310</v>
      </c>
      <c r="E1538" s="28" t="s">
        <v>35</v>
      </c>
      <c r="F1538" s="28" t="s">
        <v>74</v>
      </c>
      <c r="G1538" s="28" t="s">
        <v>75</v>
      </c>
      <c r="H1538" s="28" t="s">
        <v>26</v>
      </c>
      <c r="I1538" s="30">
        <v>0.60000000000000009</v>
      </c>
      <c r="J1538" s="31">
        <v>3250</v>
      </c>
      <c r="K1538" s="32">
        <f t="shared" si="12"/>
        <v>1950.0000000000002</v>
      </c>
      <c r="L1538" s="32">
        <f t="shared" si="13"/>
        <v>682.5</v>
      </c>
      <c r="M1538" s="33">
        <v>0.35</v>
      </c>
      <c r="O1538" s="38"/>
      <c r="P1538" s="39"/>
      <c r="Q1538" s="34"/>
      <c r="R1538" s="35"/>
    </row>
    <row r="1539" spans="1:18" ht="15.75" customHeight="1" x14ac:dyDescent="0.3">
      <c r="A1539" s="23"/>
      <c r="B1539" s="28" t="s">
        <v>34</v>
      </c>
      <c r="C1539" s="28">
        <v>1128299</v>
      </c>
      <c r="D1539" s="29">
        <v>44310</v>
      </c>
      <c r="E1539" s="28" t="s">
        <v>35</v>
      </c>
      <c r="F1539" s="28" t="s">
        <v>74</v>
      </c>
      <c r="G1539" s="28" t="s">
        <v>75</v>
      </c>
      <c r="H1539" s="28" t="s">
        <v>27</v>
      </c>
      <c r="I1539" s="30">
        <v>0.45000000000000007</v>
      </c>
      <c r="J1539" s="31">
        <v>2250</v>
      </c>
      <c r="K1539" s="32">
        <f t="shared" si="12"/>
        <v>1012.5000000000001</v>
      </c>
      <c r="L1539" s="32">
        <f t="shared" si="13"/>
        <v>354.375</v>
      </c>
      <c r="M1539" s="33">
        <v>0.35</v>
      </c>
      <c r="O1539" s="38"/>
      <c r="P1539" s="39"/>
      <c r="Q1539" s="34"/>
      <c r="R1539" s="35"/>
    </row>
    <row r="1540" spans="1:18" ht="15.75" customHeight="1" x14ac:dyDescent="0.3">
      <c r="A1540" s="23"/>
      <c r="B1540" s="28" t="s">
        <v>34</v>
      </c>
      <c r="C1540" s="28">
        <v>1128299</v>
      </c>
      <c r="D1540" s="29">
        <v>44310</v>
      </c>
      <c r="E1540" s="28" t="s">
        <v>35</v>
      </c>
      <c r="F1540" s="28" t="s">
        <v>74</v>
      </c>
      <c r="G1540" s="28" t="s">
        <v>75</v>
      </c>
      <c r="H1540" s="28" t="s">
        <v>28</v>
      </c>
      <c r="I1540" s="30">
        <v>0.50000000000000011</v>
      </c>
      <c r="J1540" s="31">
        <v>1250</v>
      </c>
      <c r="K1540" s="32">
        <f t="shared" si="12"/>
        <v>625.00000000000011</v>
      </c>
      <c r="L1540" s="32">
        <f t="shared" si="13"/>
        <v>250.00000000000006</v>
      </c>
      <c r="M1540" s="33">
        <v>0.4</v>
      </c>
      <c r="O1540" s="38"/>
      <c r="P1540" s="39"/>
      <c r="Q1540" s="34"/>
      <c r="R1540" s="35"/>
    </row>
    <row r="1541" spans="1:18" ht="15.75" customHeight="1" x14ac:dyDescent="0.3">
      <c r="A1541" s="23"/>
      <c r="B1541" s="28" t="s">
        <v>34</v>
      </c>
      <c r="C1541" s="28">
        <v>1128299</v>
      </c>
      <c r="D1541" s="29">
        <v>44310</v>
      </c>
      <c r="E1541" s="28" t="s">
        <v>35</v>
      </c>
      <c r="F1541" s="28" t="s">
        <v>74</v>
      </c>
      <c r="G1541" s="28" t="s">
        <v>75</v>
      </c>
      <c r="H1541" s="28" t="s">
        <v>29</v>
      </c>
      <c r="I1541" s="30">
        <v>0.65000000000000013</v>
      </c>
      <c r="J1541" s="31">
        <v>3000</v>
      </c>
      <c r="K1541" s="32">
        <f t="shared" si="12"/>
        <v>1950.0000000000005</v>
      </c>
      <c r="L1541" s="32">
        <f t="shared" si="13"/>
        <v>585.00000000000011</v>
      </c>
      <c r="M1541" s="33">
        <v>0.3</v>
      </c>
      <c r="O1541" s="38"/>
      <c r="P1541" s="39"/>
      <c r="Q1541" s="34"/>
      <c r="R1541" s="35"/>
    </row>
    <row r="1542" spans="1:18" ht="15.75" customHeight="1" x14ac:dyDescent="0.3">
      <c r="A1542" s="23"/>
      <c r="B1542" s="28" t="s">
        <v>34</v>
      </c>
      <c r="C1542" s="28">
        <v>1128299</v>
      </c>
      <c r="D1542" s="29">
        <v>44341</v>
      </c>
      <c r="E1542" s="28" t="s">
        <v>35</v>
      </c>
      <c r="F1542" s="28" t="s">
        <v>74</v>
      </c>
      <c r="G1542" s="28" t="s">
        <v>75</v>
      </c>
      <c r="H1542" s="28" t="s">
        <v>24</v>
      </c>
      <c r="I1542" s="30">
        <v>0.5</v>
      </c>
      <c r="J1542" s="31">
        <v>5000</v>
      </c>
      <c r="K1542" s="32">
        <f t="shared" si="12"/>
        <v>2500</v>
      </c>
      <c r="L1542" s="32">
        <f t="shared" si="13"/>
        <v>875</v>
      </c>
      <c r="M1542" s="33">
        <v>0.35</v>
      </c>
      <c r="O1542" s="38"/>
      <c r="P1542" s="39"/>
      <c r="Q1542" s="34"/>
      <c r="R1542" s="35"/>
    </row>
    <row r="1543" spans="1:18" ht="15.75" customHeight="1" x14ac:dyDescent="0.3">
      <c r="A1543" s="23"/>
      <c r="B1543" s="28" t="s">
        <v>34</v>
      </c>
      <c r="C1543" s="28">
        <v>1128299</v>
      </c>
      <c r="D1543" s="29">
        <v>44341</v>
      </c>
      <c r="E1543" s="28" t="s">
        <v>35</v>
      </c>
      <c r="F1543" s="28" t="s">
        <v>74</v>
      </c>
      <c r="G1543" s="28" t="s">
        <v>75</v>
      </c>
      <c r="H1543" s="28" t="s">
        <v>25</v>
      </c>
      <c r="I1543" s="30">
        <v>0.55000000000000004</v>
      </c>
      <c r="J1543" s="31">
        <v>3500</v>
      </c>
      <c r="K1543" s="32">
        <f t="shared" si="12"/>
        <v>1925.0000000000002</v>
      </c>
      <c r="L1543" s="32">
        <f t="shared" si="13"/>
        <v>673.75</v>
      </c>
      <c r="M1543" s="33">
        <v>0.35</v>
      </c>
      <c r="O1543" s="38"/>
      <c r="P1543" s="39"/>
      <c r="Q1543" s="34"/>
      <c r="R1543" s="35"/>
    </row>
    <row r="1544" spans="1:18" ht="15.75" customHeight="1" x14ac:dyDescent="0.3">
      <c r="A1544" s="23"/>
      <c r="B1544" s="28" t="s">
        <v>34</v>
      </c>
      <c r="C1544" s="28">
        <v>1128299</v>
      </c>
      <c r="D1544" s="29">
        <v>44341</v>
      </c>
      <c r="E1544" s="28" t="s">
        <v>35</v>
      </c>
      <c r="F1544" s="28" t="s">
        <v>74</v>
      </c>
      <c r="G1544" s="28" t="s">
        <v>75</v>
      </c>
      <c r="H1544" s="28" t="s">
        <v>26</v>
      </c>
      <c r="I1544" s="30">
        <v>0.55000000000000004</v>
      </c>
      <c r="J1544" s="31">
        <v>3500</v>
      </c>
      <c r="K1544" s="32">
        <f t="shared" si="12"/>
        <v>1925.0000000000002</v>
      </c>
      <c r="L1544" s="32">
        <f t="shared" si="13"/>
        <v>673.75</v>
      </c>
      <c r="M1544" s="33">
        <v>0.35</v>
      </c>
      <c r="O1544" s="38"/>
      <c r="P1544" s="39"/>
      <c r="Q1544" s="34"/>
      <c r="R1544" s="35"/>
    </row>
    <row r="1545" spans="1:18" ht="15.75" customHeight="1" x14ac:dyDescent="0.3">
      <c r="A1545" s="23"/>
      <c r="B1545" s="28" t="s">
        <v>34</v>
      </c>
      <c r="C1545" s="28">
        <v>1128299</v>
      </c>
      <c r="D1545" s="29">
        <v>44341</v>
      </c>
      <c r="E1545" s="28" t="s">
        <v>35</v>
      </c>
      <c r="F1545" s="28" t="s">
        <v>74</v>
      </c>
      <c r="G1545" s="28" t="s">
        <v>75</v>
      </c>
      <c r="H1545" s="28" t="s">
        <v>27</v>
      </c>
      <c r="I1545" s="30">
        <v>0.5</v>
      </c>
      <c r="J1545" s="31">
        <v>2750</v>
      </c>
      <c r="K1545" s="32">
        <f t="shared" si="12"/>
        <v>1375</v>
      </c>
      <c r="L1545" s="32">
        <f t="shared" si="13"/>
        <v>481.24999999999994</v>
      </c>
      <c r="M1545" s="33">
        <v>0.35</v>
      </c>
      <c r="O1545" s="38"/>
      <c r="P1545" s="39"/>
      <c r="Q1545" s="34"/>
      <c r="R1545" s="35"/>
    </row>
    <row r="1546" spans="1:18" ht="15.75" customHeight="1" x14ac:dyDescent="0.3">
      <c r="A1546" s="23"/>
      <c r="B1546" s="28" t="s">
        <v>34</v>
      </c>
      <c r="C1546" s="28">
        <v>1128299</v>
      </c>
      <c r="D1546" s="29">
        <v>44341</v>
      </c>
      <c r="E1546" s="28" t="s">
        <v>35</v>
      </c>
      <c r="F1546" s="28" t="s">
        <v>74</v>
      </c>
      <c r="G1546" s="28" t="s">
        <v>75</v>
      </c>
      <c r="H1546" s="28" t="s">
        <v>28</v>
      </c>
      <c r="I1546" s="30">
        <v>0.44999999999999996</v>
      </c>
      <c r="J1546" s="31">
        <v>1750</v>
      </c>
      <c r="K1546" s="32">
        <f t="shared" si="12"/>
        <v>787.49999999999989</v>
      </c>
      <c r="L1546" s="32">
        <f t="shared" si="13"/>
        <v>315</v>
      </c>
      <c r="M1546" s="33">
        <v>0.4</v>
      </c>
      <c r="O1546" s="38"/>
      <c r="P1546" s="39"/>
      <c r="Q1546" s="34"/>
      <c r="R1546" s="35"/>
    </row>
    <row r="1547" spans="1:18" ht="15.75" customHeight="1" x14ac:dyDescent="0.3">
      <c r="A1547" s="23"/>
      <c r="B1547" s="28" t="s">
        <v>34</v>
      </c>
      <c r="C1547" s="28">
        <v>1128299</v>
      </c>
      <c r="D1547" s="29">
        <v>44341</v>
      </c>
      <c r="E1547" s="28" t="s">
        <v>35</v>
      </c>
      <c r="F1547" s="28" t="s">
        <v>74</v>
      </c>
      <c r="G1547" s="28" t="s">
        <v>75</v>
      </c>
      <c r="H1547" s="28" t="s">
        <v>29</v>
      </c>
      <c r="I1547" s="30">
        <v>0.6</v>
      </c>
      <c r="J1547" s="31">
        <v>5250</v>
      </c>
      <c r="K1547" s="32">
        <f t="shared" si="12"/>
        <v>3150</v>
      </c>
      <c r="L1547" s="32">
        <f t="shared" si="13"/>
        <v>945</v>
      </c>
      <c r="M1547" s="33">
        <v>0.3</v>
      </c>
      <c r="O1547" s="38"/>
      <c r="P1547" s="39"/>
      <c r="Q1547" s="34"/>
      <c r="R1547" s="35"/>
    </row>
    <row r="1548" spans="1:18" ht="15.75" customHeight="1" x14ac:dyDescent="0.3">
      <c r="A1548" s="23"/>
      <c r="B1548" s="28" t="s">
        <v>34</v>
      </c>
      <c r="C1548" s="28">
        <v>1128299</v>
      </c>
      <c r="D1548" s="29">
        <v>44371</v>
      </c>
      <c r="E1548" s="28" t="s">
        <v>35</v>
      </c>
      <c r="F1548" s="28" t="s">
        <v>74</v>
      </c>
      <c r="G1548" s="28" t="s">
        <v>75</v>
      </c>
      <c r="H1548" s="28" t="s">
        <v>24</v>
      </c>
      <c r="I1548" s="30">
        <v>0.54999999999999993</v>
      </c>
      <c r="J1548" s="31">
        <v>7750</v>
      </c>
      <c r="K1548" s="32">
        <f t="shared" si="12"/>
        <v>4262.4999999999991</v>
      </c>
      <c r="L1548" s="32">
        <f t="shared" si="13"/>
        <v>1491.8749999999995</v>
      </c>
      <c r="M1548" s="33">
        <v>0.35</v>
      </c>
      <c r="O1548" s="38"/>
      <c r="P1548" s="39"/>
      <c r="Q1548" s="34"/>
      <c r="R1548" s="35"/>
    </row>
    <row r="1549" spans="1:18" ht="15.75" customHeight="1" x14ac:dyDescent="0.3">
      <c r="A1549" s="23"/>
      <c r="B1549" s="28" t="s">
        <v>34</v>
      </c>
      <c r="C1549" s="28">
        <v>1128299</v>
      </c>
      <c r="D1549" s="29">
        <v>44371</v>
      </c>
      <c r="E1549" s="28" t="s">
        <v>35</v>
      </c>
      <c r="F1549" s="28" t="s">
        <v>74</v>
      </c>
      <c r="G1549" s="28" t="s">
        <v>75</v>
      </c>
      <c r="H1549" s="28" t="s">
        <v>25</v>
      </c>
      <c r="I1549" s="30">
        <v>0.64999999999999991</v>
      </c>
      <c r="J1549" s="31">
        <v>6500</v>
      </c>
      <c r="K1549" s="32">
        <f t="shared" si="12"/>
        <v>4224.9999999999991</v>
      </c>
      <c r="L1549" s="32">
        <f t="shared" si="13"/>
        <v>1478.7499999999995</v>
      </c>
      <c r="M1549" s="33">
        <v>0.35</v>
      </c>
      <c r="O1549" s="38"/>
      <c r="P1549" s="39"/>
      <c r="Q1549" s="34"/>
      <c r="R1549" s="35"/>
    </row>
    <row r="1550" spans="1:18" ht="15.75" customHeight="1" x14ac:dyDescent="0.3">
      <c r="A1550" s="23"/>
      <c r="B1550" s="28" t="s">
        <v>34</v>
      </c>
      <c r="C1550" s="28">
        <v>1128299</v>
      </c>
      <c r="D1550" s="29">
        <v>44371</v>
      </c>
      <c r="E1550" s="28" t="s">
        <v>35</v>
      </c>
      <c r="F1550" s="28" t="s">
        <v>74</v>
      </c>
      <c r="G1550" s="28" t="s">
        <v>75</v>
      </c>
      <c r="H1550" s="28" t="s">
        <v>26</v>
      </c>
      <c r="I1550" s="30">
        <v>0.79999999999999993</v>
      </c>
      <c r="J1550" s="31">
        <v>6500</v>
      </c>
      <c r="K1550" s="32">
        <f t="shared" si="12"/>
        <v>5200</v>
      </c>
      <c r="L1550" s="32">
        <f t="shared" si="13"/>
        <v>1819.9999999999998</v>
      </c>
      <c r="M1550" s="33">
        <v>0.35</v>
      </c>
      <c r="O1550" s="38"/>
      <c r="P1550" s="39"/>
      <c r="Q1550" s="34"/>
      <c r="R1550" s="35"/>
    </row>
    <row r="1551" spans="1:18" ht="15.75" customHeight="1" x14ac:dyDescent="0.3">
      <c r="A1551" s="23"/>
      <c r="B1551" s="28" t="s">
        <v>34</v>
      </c>
      <c r="C1551" s="28">
        <v>1128299</v>
      </c>
      <c r="D1551" s="29">
        <v>44371</v>
      </c>
      <c r="E1551" s="28" t="s">
        <v>35</v>
      </c>
      <c r="F1551" s="28" t="s">
        <v>74</v>
      </c>
      <c r="G1551" s="28" t="s">
        <v>75</v>
      </c>
      <c r="H1551" s="28" t="s">
        <v>27</v>
      </c>
      <c r="I1551" s="30">
        <v>0.79999999999999993</v>
      </c>
      <c r="J1551" s="31">
        <v>5250</v>
      </c>
      <c r="K1551" s="32">
        <f t="shared" si="12"/>
        <v>4200</v>
      </c>
      <c r="L1551" s="32">
        <f t="shared" si="13"/>
        <v>1470</v>
      </c>
      <c r="M1551" s="33">
        <v>0.35</v>
      </c>
      <c r="O1551" s="38"/>
      <c r="P1551" s="39"/>
      <c r="Q1551" s="34"/>
      <c r="R1551" s="35"/>
    </row>
    <row r="1552" spans="1:18" ht="15.75" customHeight="1" x14ac:dyDescent="0.3">
      <c r="A1552" s="23"/>
      <c r="B1552" s="28" t="s">
        <v>34</v>
      </c>
      <c r="C1552" s="28">
        <v>1128299</v>
      </c>
      <c r="D1552" s="29">
        <v>44371</v>
      </c>
      <c r="E1552" s="28" t="s">
        <v>35</v>
      </c>
      <c r="F1552" s="28" t="s">
        <v>74</v>
      </c>
      <c r="G1552" s="28" t="s">
        <v>75</v>
      </c>
      <c r="H1552" s="28" t="s">
        <v>28</v>
      </c>
      <c r="I1552" s="30">
        <v>0.9</v>
      </c>
      <c r="J1552" s="31">
        <v>4000</v>
      </c>
      <c r="K1552" s="32">
        <f t="shared" si="12"/>
        <v>3600</v>
      </c>
      <c r="L1552" s="32">
        <f t="shared" si="13"/>
        <v>1440</v>
      </c>
      <c r="M1552" s="33">
        <v>0.4</v>
      </c>
      <c r="O1552" s="38"/>
      <c r="P1552" s="39"/>
      <c r="Q1552" s="34"/>
      <c r="R1552" s="35"/>
    </row>
    <row r="1553" spans="1:18" ht="15.75" customHeight="1" x14ac:dyDescent="0.3">
      <c r="A1553" s="23"/>
      <c r="B1553" s="28" t="s">
        <v>34</v>
      </c>
      <c r="C1553" s="28">
        <v>1128299</v>
      </c>
      <c r="D1553" s="29">
        <v>44371</v>
      </c>
      <c r="E1553" s="28" t="s">
        <v>35</v>
      </c>
      <c r="F1553" s="28" t="s">
        <v>74</v>
      </c>
      <c r="G1553" s="28" t="s">
        <v>75</v>
      </c>
      <c r="H1553" s="28" t="s">
        <v>29</v>
      </c>
      <c r="I1553" s="30">
        <v>1.05</v>
      </c>
      <c r="J1553" s="31">
        <v>7000</v>
      </c>
      <c r="K1553" s="32">
        <f t="shared" si="12"/>
        <v>7350</v>
      </c>
      <c r="L1553" s="32">
        <f t="shared" si="13"/>
        <v>2205</v>
      </c>
      <c r="M1553" s="33">
        <v>0.3</v>
      </c>
      <c r="O1553" s="38"/>
      <c r="P1553" s="39"/>
      <c r="Q1553" s="34"/>
      <c r="R1553" s="35"/>
    </row>
    <row r="1554" spans="1:18" ht="15.75" customHeight="1" x14ac:dyDescent="0.3">
      <c r="A1554" s="23"/>
      <c r="B1554" s="28" t="s">
        <v>34</v>
      </c>
      <c r="C1554" s="28">
        <v>1128299</v>
      </c>
      <c r="D1554" s="29">
        <v>44400</v>
      </c>
      <c r="E1554" s="28" t="s">
        <v>35</v>
      </c>
      <c r="F1554" s="28" t="s">
        <v>74</v>
      </c>
      <c r="G1554" s="28" t="s">
        <v>75</v>
      </c>
      <c r="H1554" s="28" t="s">
        <v>24</v>
      </c>
      <c r="I1554" s="30">
        <v>0.85</v>
      </c>
      <c r="J1554" s="31">
        <v>8500</v>
      </c>
      <c r="K1554" s="32">
        <f t="shared" si="12"/>
        <v>7225</v>
      </c>
      <c r="L1554" s="32">
        <f t="shared" si="13"/>
        <v>2528.75</v>
      </c>
      <c r="M1554" s="33">
        <v>0.35</v>
      </c>
      <c r="O1554" s="38"/>
      <c r="P1554" s="39"/>
      <c r="Q1554" s="34"/>
      <c r="R1554" s="35"/>
    </row>
    <row r="1555" spans="1:18" ht="15.75" customHeight="1" x14ac:dyDescent="0.3">
      <c r="A1555" s="23"/>
      <c r="B1555" s="28" t="s">
        <v>34</v>
      </c>
      <c r="C1555" s="28">
        <v>1128299</v>
      </c>
      <c r="D1555" s="29">
        <v>44400</v>
      </c>
      <c r="E1555" s="28" t="s">
        <v>35</v>
      </c>
      <c r="F1555" s="28" t="s">
        <v>74</v>
      </c>
      <c r="G1555" s="28" t="s">
        <v>75</v>
      </c>
      <c r="H1555" s="28" t="s">
        <v>25</v>
      </c>
      <c r="I1555" s="30">
        <v>0.9</v>
      </c>
      <c r="J1555" s="31">
        <v>7000</v>
      </c>
      <c r="K1555" s="32">
        <f t="shared" si="12"/>
        <v>6300</v>
      </c>
      <c r="L1555" s="32">
        <f t="shared" si="13"/>
        <v>2205</v>
      </c>
      <c r="M1555" s="33">
        <v>0.35</v>
      </c>
      <c r="O1555" s="38"/>
      <c r="P1555" s="39"/>
      <c r="Q1555" s="34"/>
      <c r="R1555" s="35"/>
    </row>
    <row r="1556" spans="1:18" ht="15.75" customHeight="1" x14ac:dyDescent="0.3">
      <c r="A1556" s="23"/>
      <c r="B1556" s="28" t="s">
        <v>34</v>
      </c>
      <c r="C1556" s="28">
        <v>1128299</v>
      </c>
      <c r="D1556" s="29">
        <v>44400</v>
      </c>
      <c r="E1556" s="28" t="s">
        <v>35</v>
      </c>
      <c r="F1556" s="28" t="s">
        <v>74</v>
      </c>
      <c r="G1556" s="28" t="s">
        <v>75</v>
      </c>
      <c r="H1556" s="28" t="s">
        <v>26</v>
      </c>
      <c r="I1556" s="30">
        <v>0.9</v>
      </c>
      <c r="J1556" s="31">
        <v>6500</v>
      </c>
      <c r="K1556" s="32">
        <f t="shared" si="12"/>
        <v>5850</v>
      </c>
      <c r="L1556" s="32">
        <f t="shared" si="13"/>
        <v>2047.4999999999998</v>
      </c>
      <c r="M1556" s="33">
        <v>0.35</v>
      </c>
      <c r="O1556" s="38"/>
      <c r="P1556" s="39"/>
      <c r="Q1556" s="34"/>
      <c r="R1556" s="35"/>
    </row>
    <row r="1557" spans="1:18" ht="15.75" customHeight="1" x14ac:dyDescent="0.3">
      <c r="A1557" s="23"/>
      <c r="B1557" s="28" t="s">
        <v>34</v>
      </c>
      <c r="C1557" s="28">
        <v>1128299</v>
      </c>
      <c r="D1557" s="29">
        <v>44400</v>
      </c>
      <c r="E1557" s="28" t="s">
        <v>35</v>
      </c>
      <c r="F1557" s="28" t="s">
        <v>74</v>
      </c>
      <c r="G1557" s="28" t="s">
        <v>75</v>
      </c>
      <c r="H1557" s="28" t="s">
        <v>27</v>
      </c>
      <c r="I1557" s="30">
        <v>0.85</v>
      </c>
      <c r="J1557" s="31">
        <v>5500</v>
      </c>
      <c r="K1557" s="32">
        <f t="shared" si="12"/>
        <v>4675</v>
      </c>
      <c r="L1557" s="32">
        <f t="shared" si="13"/>
        <v>1636.25</v>
      </c>
      <c r="M1557" s="33">
        <v>0.35</v>
      </c>
      <c r="O1557" s="38"/>
      <c r="P1557" s="39"/>
      <c r="Q1557" s="34"/>
      <c r="R1557" s="35"/>
    </row>
    <row r="1558" spans="1:18" ht="15.75" customHeight="1" x14ac:dyDescent="0.3">
      <c r="A1558" s="23"/>
      <c r="B1558" s="28" t="s">
        <v>34</v>
      </c>
      <c r="C1558" s="28">
        <v>1128299</v>
      </c>
      <c r="D1558" s="29">
        <v>44400</v>
      </c>
      <c r="E1558" s="28" t="s">
        <v>35</v>
      </c>
      <c r="F1558" s="28" t="s">
        <v>74</v>
      </c>
      <c r="G1558" s="28" t="s">
        <v>75</v>
      </c>
      <c r="H1558" s="28" t="s">
        <v>28</v>
      </c>
      <c r="I1558" s="30">
        <v>0.9</v>
      </c>
      <c r="J1558" s="31">
        <v>6000</v>
      </c>
      <c r="K1558" s="32">
        <f t="shared" si="12"/>
        <v>5400</v>
      </c>
      <c r="L1558" s="32">
        <f t="shared" si="13"/>
        <v>2160</v>
      </c>
      <c r="M1558" s="33">
        <v>0.4</v>
      </c>
      <c r="O1558" s="38"/>
      <c r="P1558" s="39"/>
      <c r="Q1558" s="34"/>
      <c r="R1558" s="35"/>
    </row>
    <row r="1559" spans="1:18" ht="15.75" customHeight="1" x14ac:dyDescent="0.3">
      <c r="A1559" s="23"/>
      <c r="B1559" s="28" t="s">
        <v>34</v>
      </c>
      <c r="C1559" s="28">
        <v>1128299</v>
      </c>
      <c r="D1559" s="29">
        <v>44400</v>
      </c>
      <c r="E1559" s="28" t="s">
        <v>35</v>
      </c>
      <c r="F1559" s="28" t="s">
        <v>74</v>
      </c>
      <c r="G1559" s="28" t="s">
        <v>75</v>
      </c>
      <c r="H1559" s="28" t="s">
        <v>29</v>
      </c>
      <c r="I1559" s="30">
        <v>1.05</v>
      </c>
      <c r="J1559" s="31">
        <v>6000</v>
      </c>
      <c r="K1559" s="32">
        <f t="shared" si="12"/>
        <v>6300</v>
      </c>
      <c r="L1559" s="32">
        <f t="shared" si="13"/>
        <v>1890</v>
      </c>
      <c r="M1559" s="33">
        <v>0.3</v>
      </c>
      <c r="O1559" s="38"/>
      <c r="P1559" s="39"/>
      <c r="Q1559" s="34"/>
      <c r="R1559" s="35"/>
    </row>
    <row r="1560" spans="1:18" ht="15.75" customHeight="1" x14ac:dyDescent="0.3">
      <c r="A1560" s="23"/>
      <c r="B1560" s="28" t="s">
        <v>34</v>
      </c>
      <c r="C1560" s="28">
        <v>1128299</v>
      </c>
      <c r="D1560" s="29">
        <v>44432</v>
      </c>
      <c r="E1560" s="28" t="s">
        <v>35</v>
      </c>
      <c r="F1560" s="28" t="s">
        <v>74</v>
      </c>
      <c r="G1560" s="28" t="s">
        <v>75</v>
      </c>
      <c r="H1560" s="28" t="s">
        <v>24</v>
      </c>
      <c r="I1560" s="30">
        <v>0.9</v>
      </c>
      <c r="J1560" s="31">
        <v>8000</v>
      </c>
      <c r="K1560" s="32">
        <f t="shared" si="12"/>
        <v>7200</v>
      </c>
      <c r="L1560" s="32">
        <f t="shared" si="13"/>
        <v>2520</v>
      </c>
      <c r="M1560" s="33">
        <v>0.35</v>
      </c>
      <c r="O1560" s="38"/>
      <c r="P1560" s="39"/>
      <c r="Q1560" s="34"/>
      <c r="R1560" s="35"/>
    </row>
    <row r="1561" spans="1:18" ht="15.75" customHeight="1" x14ac:dyDescent="0.3">
      <c r="A1561" s="23"/>
      <c r="B1561" s="28" t="s">
        <v>34</v>
      </c>
      <c r="C1561" s="28">
        <v>1128299</v>
      </c>
      <c r="D1561" s="29">
        <v>44432</v>
      </c>
      <c r="E1561" s="28" t="s">
        <v>35</v>
      </c>
      <c r="F1561" s="28" t="s">
        <v>74</v>
      </c>
      <c r="G1561" s="28" t="s">
        <v>75</v>
      </c>
      <c r="H1561" s="28" t="s">
        <v>25</v>
      </c>
      <c r="I1561" s="30">
        <v>0.8</v>
      </c>
      <c r="J1561" s="31">
        <v>7750</v>
      </c>
      <c r="K1561" s="32">
        <f t="shared" si="12"/>
        <v>6200</v>
      </c>
      <c r="L1561" s="32">
        <f t="shared" si="13"/>
        <v>2170</v>
      </c>
      <c r="M1561" s="33">
        <v>0.35</v>
      </c>
      <c r="O1561" s="38"/>
      <c r="P1561" s="39"/>
      <c r="Q1561" s="34"/>
      <c r="R1561" s="35"/>
    </row>
    <row r="1562" spans="1:18" ht="15.75" customHeight="1" x14ac:dyDescent="0.3">
      <c r="A1562" s="23"/>
      <c r="B1562" s="28" t="s">
        <v>34</v>
      </c>
      <c r="C1562" s="28">
        <v>1128299</v>
      </c>
      <c r="D1562" s="29">
        <v>44432</v>
      </c>
      <c r="E1562" s="28" t="s">
        <v>35</v>
      </c>
      <c r="F1562" s="28" t="s">
        <v>74</v>
      </c>
      <c r="G1562" s="28" t="s">
        <v>75</v>
      </c>
      <c r="H1562" s="28" t="s">
        <v>26</v>
      </c>
      <c r="I1562" s="30">
        <v>0.70000000000000007</v>
      </c>
      <c r="J1562" s="31">
        <v>6500</v>
      </c>
      <c r="K1562" s="32">
        <f t="shared" si="12"/>
        <v>4550</v>
      </c>
      <c r="L1562" s="32">
        <f t="shared" si="13"/>
        <v>1592.5</v>
      </c>
      <c r="M1562" s="33">
        <v>0.35</v>
      </c>
      <c r="O1562" s="38"/>
      <c r="P1562" s="39"/>
      <c r="Q1562" s="34"/>
      <c r="R1562" s="35"/>
    </row>
    <row r="1563" spans="1:18" ht="15.75" customHeight="1" x14ac:dyDescent="0.3">
      <c r="A1563" s="23"/>
      <c r="B1563" s="28" t="s">
        <v>34</v>
      </c>
      <c r="C1563" s="28">
        <v>1128299</v>
      </c>
      <c r="D1563" s="29">
        <v>44432</v>
      </c>
      <c r="E1563" s="28" t="s">
        <v>35</v>
      </c>
      <c r="F1563" s="28" t="s">
        <v>74</v>
      </c>
      <c r="G1563" s="28" t="s">
        <v>75</v>
      </c>
      <c r="H1563" s="28" t="s">
        <v>27</v>
      </c>
      <c r="I1563" s="30">
        <v>0.70000000000000007</v>
      </c>
      <c r="J1563" s="31">
        <v>4250</v>
      </c>
      <c r="K1563" s="32">
        <f t="shared" si="12"/>
        <v>2975.0000000000005</v>
      </c>
      <c r="L1563" s="32">
        <f t="shared" si="13"/>
        <v>1041.25</v>
      </c>
      <c r="M1563" s="33">
        <v>0.35</v>
      </c>
      <c r="O1563" s="38"/>
      <c r="P1563" s="39"/>
      <c r="Q1563" s="34"/>
      <c r="R1563" s="35"/>
    </row>
    <row r="1564" spans="1:18" ht="15.75" customHeight="1" x14ac:dyDescent="0.3">
      <c r="A1564" s="23"/>
      <c r="B1564" s="28" t="s">
        <v>34</v>
      </c>
      <c r="C1564" s="28">
        <v>1128299</v>
      </c>
      <c r="D1564" s="29">
        <v>44432</v>
      </c>
      <c r="E1564" s="28" t="s">
        <v>35</v>
      </c>
      <c r="F1564" s="28" t="s">
        <v>74</v>
      </c>
      <c r="G1564" s="28" t="s">
        <v>75</v>
      </c>
      <c r="H1564" s="28" t="s">
        <v>28</v>
      </c>
      <c r="I1564" s="30">
        <v>0.7</v>
      </c>
      <c r="J1564" s="31">
        <v>4250</v>
      </c>
      <c r="K1564" s="32">
        <f t="shared" si="12"/>
        <v>2975</v>
      </c>
      <c r="L1564" s="32">
        <f t="shared" si="13"/>
        <v>1190</v>
      </c>
      <c r="M1564" s="33">
        <v>0.4</v>
      </c>
      <c r="O1564" s="38"/>
      <c r="P1564" s="39"/>
      <c r="Q1564" s="34"/>
      <c r="R1564" s="35"/>
    </row>
    <row r="1565" spans="1:18" ht="15.75" customHeight="1" x14ac:dyDescent="0.3">
      <c r="A1565" s="23"/>
      <c r="B1565" s="28" t="s">
        <v>34</v>
      </c>
      <c r="C1565" s="28">
        <v>1128299</v>
      </c>
      <c r="D1565" s="29">
        <v>44432</v>
      </c>
      <c r="E1565" s="28" t="s">
        <v>35</v>
      </c>
      <c r="F1565" s="28" t="s">
        <v>74</v>
      </c>
      <c r="G1565" s="28" t="s">
        <v>75</v>
      </c>
      <c r="H1565" s="28" t="s">
        <v>29</v>
      </c>
      <c r="I1565" s="30">
        <v>0.75</v>
      </c>
      <c r="J1565" s="31">
        <v>2500</v>
      </c>
      <c r="K1565" s="32">
        <f t="shared" si="12"/>
        <v>1875</v>
      </c>
      <c r="L1565" s="32">
        <f t="shared" si="13"/>
        <v>562.5</v>
      </c>
      <c r="M1565" s="33">
        <v>0.3</v>
      </c>
      <c r="O1565" s="38"/>
      <c r="P1565" s="39"/>
      <c r="Q1565" s="34"/>
      <c r="R1565" s="35"/>
    </row>
    <row r="1566" spans="1:18" ht="15.75" customHeight="1" x14ac:dyDescent="0.3">
      <c r="A1566" s="23"/>
      <c r="B1566" s="28" t="s">
        <v>34</v>
      </c>
      <c r="C1566" s="28">
        <v>1128299</v>
      </c>
      <c r="D1566" s="29">
        <v>44464</v>
      </c>
      <c r="E1566" s="28" t="s">
        <v>35</v>
      </c>
      <c r="F1566" s="28" t="s">
        <v>74</v>
      </c>
      <c r="G1566" s="28" t="s">
        <v>75</v>
      </c>
      <c r="H1566" s="28" t="s">
        <v>24</v>
      </c>
      <c r="I1566" s="30">
        <v>0.50000000000000011</v>
      </c>
      <c r="J1566" s="31">
        <v>4500</v>
      </c>
      <c r="K1566" s="32">
        <f t="shared" si="12"/>
        <v>2250.0000000000005</v>
      </c>
      <c r="L1566" s="32">
        <f t="shared" si="13"/>
        <v>787.50000000000011</v>
      </c>
      <c r="M1566" s="33">
        <v>0.35</v>
      </c>
      <c r="O1566" s="38"/>
      <c r="P1566" s="39"/>
      <c r="Q1566" s="34"/>
      <c r="R1566" s="35"/>
    </row>
    <row r="1567" spans="1:18" ht="15.75" customHeight="1" x14ac:dyDescent="0.3">
      <c r="A1567" s="23"/>
      <c r="B1567" s="28" t="s">
        <v>34</v>
      </c>
      <c r="C1567" s="28">
        <v>1128299</v>
      </c>
      <c r="D1567" s="29">
        <v>44464</v>
      </c>
      <c r="E1567" s="28" t="s">
        <v>35</v>
      </c>
      <c r="F1567" s="28" t="s">
        <v>74</v>
      </c>
      <c r="G1567" s="28" t="s">
        <v>75</v>
      </c>
      <c r="H1567" s="28" t="s">
        <v>25</v>
      </c>
      <c r="I1567" s="30">
        <v>0.55000000000000016</v>
      </c>
      <c r="J1567" s="31">
        <v>4500</v>
      </c>
      <c r="K1567" s="32">
        <f t="shared" si="12"/>
        <v>2475.0000000000009</v>
      </c>
      <c r="L1567" s="32">
        <f t="shared" si="13"/>
        <v>866.25000000000023</v>
      </c>
      <c r="M1567" s="33">
        <v>0.35</v>
      </c>
      <c r="O1567" s="38"/>
      <c r="P1567" s="39"/>
      <c r="Q1567" s="34"/>
      <c r="R1567" s="35"/>
    </row>
    <row r="1568" spans="1:18" ht="15.75" customHeight="1" x14ac:dyDescent="0.3">
      <c r="A1568" s="23"/>
      <c r="B1568" s="28" t="s">
        <v>34</v>
      </c>
      <c r="C1568" s="28">
        <v>1128299</v>
      </c>
      <c r="D1568" s="29">
        <v>44464</v>
      </c>
      <c r="E1568" s="28" t="s">
        <v>35</v>
      </c>
      <c r="F1568" s="28" t="s">
        <v>74</v>
      </c>
      <c r="G1568" s="28" t="s">
        <v>75</v>
      </c>
      <c r="H1568" s="28" t="s">
        <v>26</v>
      </c>
      <c r="I1568" s="30">
        <v>0.50000000000000011</v>
      </c>
      <c r="J1568" s="31">
        <v>2500</v>
      </c>
      <c r="K1568" s="32">
        <f t="shared" si="12"/>
        <v>1250.0000000000002</v>
      </c>
      <c r="L1568" s="32">
        <f t="shared" si="13"/>
        <v>437.50000000000006</v>
      </c>
      <c r="M1568" s="33">
        <v>0.35</v>
      </c>
      <c r="O1568" s="38"/>
      <c r="P1568" s="39"/>
      <c r="Q1568" s="34"/>
      <c r="R1568" s="35"/>
    </row>
    <row r="1569" spans="1:18" ht="15.75" customHeight="1" x14ac:dyDescent="0.3">
      <c r="A1569" s="23"/>
      <c r="B1569" s="28" t="s">
        <v>34</v>
      </c>
      <c r="C1569" s="28">
        <v>1128299</v>
      </c>
      <c r="D1569" s="29">
        <v>44464</v>
      </c>
      <c r="E1569" s="28" t="s">
        <v>35</v>
      </c>
      <c r="F1569" s="28" t="s">
        <v>74</v>
      </c>
      <c r="G1569" s="28" t="s">
        <v>75</v>
      </c>
      <c r="H1569" s="28" t="s">
        <v>27</v>
      </c>
      <c r="I1569" s="30">
        <v>0.50000000000000011</v>
      </c>
      <c r="J1569" s="31">
        <v>2000</v>
      </c>
      <c r="K1569" s="32">
        <f t="shared" si="12"/>
        <v>1000.0000000000002</v>
      </c>
      <c r="L1569" s="32">
        <f t="shared" si="13"/>
        <v>350.00000000000006</v>
      </c>
      <c r="M1569" s="33">
        <v>0.35</v>
      </c>
      <c r="O1569" s="38"/>
      <c r="P1569" s="39"/>
      <c r="Q1569" s="34"/>
      <c r="R1569" s="35"/>
    </row>
    <row r="1570" spans="1:18" ht="15.75" customHeight="1" x14ac:dyDescent="0.3">
      <c r="A1570" s="23"/>
      <c r="B1570" s="28" t="s">
        <v>34</v>
      </c>
      <c r="C1570" s="28">
        <v>1128299</v>
      </c>
      <c r="D1570" s="29">
        <v>44464</v>
      </c>
      <c r="E1570" s="28" t="s">
        <v>35</v>
      </c>
      <c r="F1570" s="28" t="s">
        <v>74</v>
      </c>
      <c r="G1570" s="28" t="s">
        <v>75</v>
      </c>
      <c r="H1570" s="28" t="s">
        <v>28</v>
      </c>
      <c r="I1570" s="30">
        <v>0.60000000000000009</v>
      </c>
      <c r="J1570" s="31">
        <v>2250</v>
      </c>
      <c r="K1570" s="32">
        <f t="shared" si="12"/>
        <v>1350.0000000000002</v>
      </c>
      <c r="L1570" s="32">
        <f t="shared" si="13"/>
        <v>540.00000000000011</v>
      </c>
      <c r="M1570" s="33">
        <v>0.4</v>
      </c>
      <c r="O1570" s="38"/>
      <c r="P1570" s="39"/>
      <c r="Q1570" s="34"/>
      <c r="R1570" s="35"/>
    </row>
    <row r="1571" spans="1:18" ht="15.75" customHeight="1" x14ac:dyDescent="0.3">
      <c r="A1571" s="23"/>
      <c r="B1571" s="28" t="s">
        <v>34</v>
      </c>
      <c r="C1571" s="28">
        <v>1128299</v>
      </c>
      <c r="D1571" s="29">
        <v>44464</v>
      </c>
      <c r="E1571" s="28" t="s">
        <v>35</v>
      </c>
      <c r="F1571" s="28" t="s">
        <v>74</v>
      </c>
      <c r="G1571" s="28" t="s">
        <v>75</v>
      </c>
      <c r="H1571" s="28" t="s">
        <v>29</v>
      </c>
      <c r="I1571" s="30">
        <v>0.44999999999999996</v>
      </c>
      <c r="J1571" s="31">
        <v>2500</v>
      </c>
      <c r="K1571" s="32">
        <f t="shared" si="12"/>
        <v>1125</v>
      </c>
      <c r="L1571" s="32">
        <f t="shared" si="13"/>
        <v>337.5</v>
      </c>
      <c r="M1571" s="33">
        <v>0.3</v>
      </c>
      <c r="O1571" s="38"/>
      <c r="P1571" s="39"/>
      <c r="Q1571" s="34"/>
      <c r="R1571" s="35"/>
    </row>
    <row r="1572" spans="1:18" ht="15.75" customHeight="1" x14ac:dyDescent="0.3">
      <c r="A1572" s="23"/>
      <c r="B1572" s="28" t="s">
        <v>34</v>
      </c>
      <c r="C1572" s="28">
        <v>1128299</v>
      </c>
      <c r="D1572" s="29">
        <v>44493</v>
      </c>
      <c r="E1572" s="28" t="s">
        <v>35</v>
      </c>
      <c r="F1572" s="28" t="s">
        <v>74</v>
      </c>
      <c r="G1572" s="28" t="s">
        <v>75</v>
      </c>
      <c r="H1572" s="28" t="s">
        <v>24</v>
      </c>
      <c r="I1572" s="30">
        <v>0.4</v>
      </c>
      <c r="J1572" s="31">
        <v>3500</v>
      </c>
      <c r="K1572" s="32">
        <f t="shared" si="12"/>
        <v>1400</v>
      </c>
      <c r="L1572" s="32">
        <f t="shared" si="13"/>
        <v>489.99999999999994</v>
      </c>
      <c r="M1572" s="33">
        <v>0.35</v>
      </c>
      <c r="O1572" s="38"/>
      <c r="P1572" s="39"/>
      <c r="Q1572" s="34"/>
      <c r="R1572" s="35"/>
    </row>
    <row r="1573" spans="1:18" ht="15.75" customHeight="1" x14ac:dyDescent="0.3">
      <c r="A1573" s="23"/>
      <c r="B1573" s="28" t="s">
        <v>34</v>
      </c>
      <c r="C1573" s="28">
        <v>1128299</v>
      </c>
      <c r="D1573" s="29">
        <v>44493</v>
      </c>
      <c r="E1573" s="28" t="s">
        <v>35</v>
      </c>
      <c r="F1573" s="28" t="s">
        <v>74</v>
      </c>
      <c r="G1573" s="28" t="s">
        <v>75</v>
      </c>
      <c r="H1573" s="28" t="s">
        <v>25</v>
      </c>
      <c r="I1573" s="30">
        <v>0.55000000000000016</v>
      </c>
      <c r="J1573" s="31">
        <v>5250</v>
      </c>
      <c r="K1573" s="32">
        <f t="shared" si="12"/>
        <v>2887.5000000000009</v>
      </c>
      <c r="L1573" s="32">
        <f t="shared" si="13"/>
        <v>1010.6250000000002</v>
      </c>
      <c r="M1573" s="33">
        <v>0.35</v>
      </c>
      <c r="O1573" s="38"/>
      <c r="P1573" s="39"/>
      <c r="Q1573" s="34"/>
      <c r="R1573" s="35"/>
    </row>
    <row r="1574" spans="1:18" ht="15.75" customHeight="1" x14ac:dyDescent="0.3">
      <c r="A1574" s="23"/>
      <c r="B1574" s="28" t="s">
        <v>34</v>
      </c>
      <c r="C1574" s="28">
        <v>1128299</v>
      </c>
      <c r="D1574" s="29">
        <v>44493</v>
      </c>
      <c r="E1574" s="28" t="s">
        <v>35</v>
      </c>
      <c r="F1574" s="28" t="s">
        <v>74</v>
      </c>
      <c r="G1574" s="28" t="s">
        <v>75</v>
      </c>
      <c r="H1574" s="28" t="s">
        <v>26</v>
      </c>
      <c r="I1574" s="30">
        <v>0.50000000000000011</v>
      </c>
      <c r="J1574" s="31">
        <v>3500</v>
      </c>
      <c r="K1574" s="32">
        <f t="shared" si="12"/>
        <v>1750.0000000000005</v>
      </c>
      <c r="L1574" s="32">
        <f t="shared" si="13"/>
        <v>612.50000000000011</v>
      </c>
      <c r="M1574" s="33">
        <v>0.35</v>
      </c>
      <c r="O1574" s="38"/>
      <c r="P1574" s="39"/>
      <c r="Q1574" s="34"/>
      <c r="R1574" s="35"/>
    </row>
    <row r="1575" spans="1:18" ht="15.75" customHeight="1" x14ac:dyDescent="0.3">
      <c r="A1575" s="23"/>
      <c r="B1575" s="28" t="s">
        <v>34</v>
      </c>
      <c r="C1575" s="28">
        <v>1128299</v>
      </c>
      <c r="D1575" s="29">
        <v>44493</v>
      </c>
      <c r="E1575" s="28" t="s">
        <v>35</v>
      </c>
      <c r="F1575" s="28" t="s">
        <v>74</v>
      </c>
      <c r="G1575" s="28" t="s">
        <v>75</v>
      </c>
      <c r="H1575" s="28" t="s">
        <v>27</v>
      </c>
      <c r="I1575" s="30">
        <v>0.45000000000000007</v>
      </c>
      <c r="J1575" s="31">
        <v>3250</v>
      </c>
      <c r="K1575" s="32">
        <f t="shared" si="12"/>
        <v>1462.5000000000002</v>
      </c>
      <c r="L1575" s="32">
        <f t="shared" si="13"/>
        <v>511.87500000000006</v>
      </c>
      <c r="M1575" s="33">
        <v>0.35</v>
      </c>
      <c r="O1575" s="38"/>
      <c r="P1575" s="39"/>
      <c r="Q1575" s="34"/>
      <c r="R1575" s="35"/>
    </row>
    <row r="1576" spans="1:18" ht="15.75" customHeight="1" x14ac:dyDescent="0.3">
      <c r="A1576" s="23"/>
      <c r="B1576" s="28" t="s">
        <v>34</v>
      </c>
      <c r="C1576" s="28">
        <v>1128299</v>
      </c>
      <c r="D1576" s="29">
        <v>44493</v>
      </c>
      <c r="E1576" s="28" t="s">
        <v>35</v>
      </c>
      <c r="F1576" s="28" t="s">
        <v>74</v>
      </c>
      <c r="G1576" s="28" t="s">
        <v>75</v>
      </c>
      <c r="H1576" s="28" t="s">
        <v>28</v>
      </c>
      <c r="I1576" s="30">
        <v>0.55000000000000004</v>
      </c>
      <c r="J1576" s="31">
        <v>3000</v>
      </c>
      <c r="K1576" s="32">
        <f t="shared" si="12"/>
        <v>1650.0000000000002</v>
      </c>
      <c r="L1576" s="32">
        <f t="shared" si="13"/>
        <v>660.00000000000011</v>
      </c>
      <c r="M1576" s="33">
        <v>0.4</v>
      </c>
      <c r="O1576" s="38"/>
      <c r="P1576" s="39"/>
      <c r="Q1576" s="34"/>
      <c r="R1576" s="35"/>
    </row>
    <row r="1577" spans="1:18" ht="15.75" customHeight="1" x14ac:dyDescent="0.3">
      <c r="A1577" s="23"/>
      <c r="B1577" s="28" t="s">
        <v>34</v>
      </c>
      <c r="C1577" s="28">
        <v>1128299</v>
      </c>
      <c r="D1577" s="29">
        <v>44493</v>
      </c>
      <c r="E1577" s="28" t="s">
        <v>35</v>
      </c>
      <c r="F1577" s="28" t="s">
        <v>74</v>
      </c>
      <c r="G1577" s="28" t="s">
        <v>75</v>
      </c>
      <c r="H1577" s="28" t="s">
        <v>29</v>
      </c>
      <c r="I1577" s="30">
        <v>0.60000000000000009</v>
      </c>
      <c r="J1577" s="31">
        <v>3500</v>
      </c>
      <c r="K1577" s="32">
        <f t="shared" si="12"/>
        <v>2100.0000000000005</v>
      </c>
      <c r="L1577" s="32">
        <f t="shared" si="13"/>
        <v>630.00000000000011</v>
      </c>
      <c r="M1577" s="33">
        <v>0.3</v>
      </c>
      <c r="O1577" s="38"/>
      <c r="P1577" s="39"/>
      <c r="Q1577" s="34"/>
      <c r="R1577" s="35"/>
    </row>
    <row r="1578" spans="1:18" ht="15.75" customHeight="1" x14ac:dyDescent="0.3">
      <c r="A1578" s="23"/>
      <c r="B1578" s="28" t="s">
        <v>34</v>
      </c>
      <c r="C1578" s="28">
        <v>1128299</v>
      </c>
      <c r="D1578" s="29">
        <v>44524</v>
      </c>
      <c r="E1578" s="28" t="s">
        <v>35</v>
      </c>
      <c r="F1578" s="28" t="s">
        <v>74</v>
      </c>
      <c r="G1578" s="28" t="s">
        <v>75</v>
      </c>
      <c r="H1578" s="28" t="s">
        <v>24</v>
      </c>
      <c r="I1578" s="30">
        <v>0.45000000000000007</v>
      </c>
      <c r="J1578" s="31">
        <v>5750</v>
      </c>
      <c r="K1578" s="32">
        <f t="shared" si="12"/>
        <v>2587.5000000000005</v>
      </c>
      <c r="L1578" s="32">
        <f t="shared" si="13"/>
        <v>905.62500000000011</v>
      </c>
      <c r="M1578" s="33">
        <v>0.35</v>
      </c>
      <c r="O1578" s="38"/>
      <c r="P1578" s="39"/>
      <c r="Q1578" s="34"/>
      <c r="R1578" s="35"/>
    </row>
    <row r="1579" spans="1:18" ht="15.75" customHeight="1" x14ac:dyDescent="0.3">
      <c r="A1579" s="23"/>
      <c r="B1579" s="28" t="s">
        <v>34</v>
      </c>
      <c r="C1579" s="28">
        <v>1128299</v>
      </c>
      <c r="D1579" s="29">
        <v>44524</v>
      </c>
      <c r="E1579" s="28" t="s">
        <v>35</v>
      </c>
      <c r="F1579" s="28" t="s">
        <v>74</v>
      </c>
      <c r="G1579" s="28" t="s">
        <v>75</v>
      </c>
      <c r="H1579" s="28" t="s">
        <v>25</v>
      </c>
      <c r="I1579" s="30">
        <v>0.50000000000000011</v>
      </c>
      <c r="J1579" s="31">
        <v>6500</v>
      </c>
      <c r="K1579" s="32">
        <f t="shared" si="12"/>
        <v>3250.0000000000009</v>
      </c>
      <c r="L1579" s="32">
        <f t="shared" si="13"/>
        <v>1137.5000000000002</v>
      </c>
      <c r="M1579" s="33">
        <v>0.35</v>
      </c>
      <c r="O1579" s="38"/>
      <c r="P1579" s="39"/>
      <c r="Q1579" s="34"/>
      <c r="R1579" s="35"/>
    </row>
    <row r="1580" spans="1:18" ht="15.75" customHeight="1" x14ac:dyDescent="0.3">
      <c r="A1580" s="23"/>
      <c r="B1580" s="28" t="s">
        <v>34</v>
      </c>
      <c r="C1580" s="28">
        <v>1128299</v>
      </c>
      <c r="D1580" s="29">
        <v>44524</v>
      </c>
      <c r="E1580" s="28" t="s">
        <v>35</v>
      </c>
      <c r="F1580" s="28" t="s">
        <v>74</v>
      </c>
      <c r="G1580" s="28" t="s">
        <v>75</v>
      </c>
      <c r="H1580" s="28" t="s">
        <v>26</v>
      </c>
      <c r="I1580" s="30">
        <v>0.45000000000000007</v>
      </c>
      <c r="J1580" s="31">
        <v>4750</v>
      </c>
      <c r="K1580" s="32">
        <f t="shared" si="12"/>
        <v>2137.5000000000005</v>
      </c>
      <c r="L1580" s="32">
        <f t="shared" si="13"/>
        <v>748.12500000000011</v>
      </c>
      <c r="M1580" s="33">
        <v>0.35</v>
      </c>
      <c r="O1580" s="38"/>
      <c r="P1580" s="39"/>
      <c r="Q1580" s="34"/>
      <c r="R1580" s="35"/>
    </row>
    <row r="1581" spans="1:18" ht="15.75" customHeight="1" x14ac:dyDescent="0.3">
      <c r="A1581" s="23"/>
      <c r="B1581" s="28" t="s">
        <v>34</v>
      </c>
      <c r="C1581" s="28">
        <v>1128299</v>
      </c>
      <c r="D1581" s="29">
        <v>44524</v>
      </c>
      <c r="E1581" s="28" t="s">
        <v>35</v>
      </c>
      <c r="F1581" s="28" t="s">
        <v>74</v>
      </c>
      <c r="G1581" s="28" t="s">
        <v>75</v>
      </c>
      <c r="H1581" s="28" t="s">
        <v>27</v>
      </c>
      <c r="I1581" s="30">
        <v>0.55000000000000016</v>
      </c>
      <c r="J1581" s="31">
        <v>4500</v>
      </c>
      <c r="K1581" s="32">
        <f t="shared" si="12"/>
        <v>2475.0000000000009</v>
      </c>
      <c r="L1581" s="32">
        <f t="shared" si="13"/>
        <v>866.25000000000023</v>
      </c>
      <c r="M1581" s="33">
        <v>0.35</v>
      </c>
      <c r="O1581" s="38"/>
      <c r="P1581" s="39"/>
      <c r="Q1581" s="34"/>
      <c r="R1581" s="35"/>
    </row>
    <row r="1582" spans="1:18" ht="15.75" customHeight="1" x14ac:dyDescent="0.3">
      <c r="A1582" s="23"/>
      <c r="B1582" s="28" t="s">
        <v>34</v>
      </c>
      <c r="C1582" s="28">
        <v>1128299</v>
      </c>
      <c r="D1582" s="29">
        <v>44524</v>
      </c>
      <c r="E1582" s="28" t="s">
        <v>35</v>
      </c>
      <c r="F1582" s="28" t="s">
        <v>74</v>
      </c>
      <c r="G1582" s="28" t="s">
        <v>75</v>
      </c>
      <c r="H1582" s="28" t="s">
        <v>28</v>
      </c>
      <c r="I1582" s="30">
        <v>0.75000000000000011</v>
      </c>
      <c r="J1582" s="31">
        <v>4250</v>
      </c>
      <c r="K1582" s="32">
        <f t="shared" si="12"/>
        <v>3187.5000000000005</v>
      </c>
      <c r="L1582" s="32">
        <f t="shared" si="13"/>
        <v>1275.0000000000002</v>
      </c>
      <c r="M1582" s="33">
        <v>0.4</v>
      </c>
      <c r="O1582" s="38"/>
      <c r="P1582" s="39"/>
      <c r="Q1582" s="34"/>
      <c r="R1582" s="35"/>
    </row>
    <row r="1583" spans="1:18" ht="15.75" customHeight="1" x14ac:dyDescent="0.3">
      <c r="A1583" s="23"/>
      <c r="B1583" s="28" t="s">
        <v>34</v>
      </c>
      <c r="C1583" s="28">
        <v>1128299</v>
      </c>
      <c r="D1583" s="29">
        <v>44524</v>
      </c>
      <c r="E1583" s="28" t="s">
        <v>35</v>
      </c>
      <c r="F1583" s="28" t="s">
        <v>74</v>
      </c>
      <c r="G1583" s="28" t="s">
        <v>75</v>
      </c>
      <c r="H1583" s="28" t="s">
        <v>29</v>
      </c>
      <c r="I1583" s="30">
        <v>0.80000000000000016</v>
      </c>
      <c r="J1583" s="31">
        <v>5500</v>
      </c>
      <c r="K1583" s="32">
        <f t="shared" si="12"/>
        <v>4400.0000000000009</v>
      </c>
      <c r="L1583" s="32">
        <f t="shared" si="13"/>
        <v>1320.0000000000002</v>
      </c>
      <c r="M1583" s="33">
        <v>0.3</v>
      </c>
      <c r="O1583" s="38"/>
      <c r="P1583" s="39"/>
      <c r="Q1583" s="34"/>
      <c r="R1583" s="35"/>
    </row>
    <row r="1584" spans="1:18" ht="15.75" customHeight="1" x14ac:dyDescent="0.3">
      <c r="A1584" s="23"/>
      <c r="B1584" s="28" t="s">
        <v>34</v>
      </c>
      <c r="C1584" s="28">
        <v>1128299</v>
      </c>
      <c r="D1584" s="29">
        <v>44553</v>
      </c>
      <c r="E1584" s="28" t="s">
        <v>35</v>
      </c>
      <c r="F1584" s="28" t="s">
        <v>74</v>
      </c>
      <c r="G1584" s="28" t="s">
        <v>75</v>
      </c>
      <c r="H1584" s="28" t="s">
        <v>24</v>
      </c>
      <c r="I1584" s="30">
        <v>0.65000000000000013</v>
      </c>
      <c r="J1584" s="31">
        <v>7500</v>
      </c>
      <c r="K1584" s="32">
        <f t="shared" si="12"/>
        <v>4875.0000000000009</v>
      </c>
      <c r="L1584" s="32">
        <f t="shared" si="13"/>
        <v>1706.2500000000002</v>
      </c>
      <c r="M1584" s="33">
        <v>0.35</v>
      </c>
      <c r="O1584" s="38"/>
      <c r="P1584" s="39"/>
      <c r="Q1584" s="34"/>
      <c r="R1584" s="35"/>
    </row>
    <row r="1585" spans="1:18" ht="15.75" customHeight="1" x14ac:dyDescent="0.3">
      <c r="A1585" s="23"/>
      <c r="B1585" s="28" t="s">
        <v>34</v>
      </c>
      <c r="C1585" s="28">
        <v>1128299</v>
      </c>
      <c r="D1585" s="29">
        <v>44553</v>
      </c>
      <c r="E1585" s="28" t="s">
        <v>35</v>
      </c>
      <c r="F1585" s="28" t="s">
        <v>74</v>
      </c>
      <c r="G1585" s="28" t="s">
        <v>75</v>
      </c>
      <c r="H1585" s="28" t="s">
        <v>25</v>
      </c>
      <c r="I1585" s="30">
        <v>0.75000000000000022</v>
      </c>
      <c r="J1585" s="31">
        <v>7500</v>
      </c>
      <c r="K1585" s="32">
        <f t="shared" si="12"/>
        <v>5625.0000000000018</v>
      </c>
      <c r="L1585" s="32">
        <f t="shared" si="13"/>
        <v>1968.7500000000005</v>
      </c>
      <c r="M1585" s="33">
        <v>0.35</v>
      </c>
      <c r="O1585" s="38"/>
      <c r="P1585" s="39"/>
      <c r="Q1585" s="34"/>
      <c r="R1585" s="35"/>
    </row>
    <row r="1586" spans="1:18" ht="15.75" customHeight="1" x14ac:dyDescent="0.3">
      <c r="A1586" s="23"/>
      <c r="B1586" s="28" t="s">
        <v>34</v>
      </c>
      <c r="C1586" s="28">
        <v>1128299</v>
      </c>
      <c r="D1586" s="29">
        <v>44553</v>
      </c>
      <c r="E1586" s="28" t="s">
        <v>35</v>
      </c>
      <c r="F1586" s="28" t="s">
        <v>74</v>
      </c>
      <c r="G1586" s="28" t="s">
        <v>75</v>
      </c>
      <c r="H1586" s="28" t="s">
        <v>26</v>
      </c>
      <c r="I1586" s="30">
        <v>0.70000000000000018</v>
      </c>
      <c r="J1586" s="31">
        <v>5500</v>
      </c>
      <c r="K1586" s="32">
        <f t="shared" si="12"/>
        <v>3850.0000000000009</v>
      </c>
      <c r="L1586" s="32">
        <f t="shared" si="13"/>
        <v>1347.5000000000002</v>
      </c>
      <c r="M1586" s="33">
        <v>0.35</v>
      </c>
      <c r="O1586" s="38"/>
      <c r="P1586" s="39"/>
      <c r="Q1586" s="34"/>
      <c r="R1586" s="35"/>
    </row>
    <row r="1587" spans="1:18" ht="15.75" customHeight="1" x14ac:dyDescent="0.3">
      <c r="A1587" s="23"/>
      <c r="B1587" s="28" t="s">
        <v>34</v>
      </c>
      <c r="C1587" s="28">
        <v>1128299</v>
      </c>
      <c r="D1587" s="29">
        <v>44553</v>
      </c>
      <c r="E1587" s="28" t="s">
        <v>35</v>
      </c>
      <c r="F1587" s="28" t="s">
        <v>74</v>
      </c>
      <c r="G1587" s="28" t="s">
        <v>75</v>
      </c>
      <c r="H1587" s="28" t="s">
        <v>27</v>
      </c>
      <c r="I1587" s="30">
        <v>0.70000000000000018</v>
      </c>
      <c r="J1587" s="31">
        <v>5500</v>
      </c>
      <c r="K1587" s="32">
        <f t="shared" si="12"/>
        <v>3850.0000000000009</v>
      </c>
      <c r="L1587" s="32">
        <f t="shared" si="13"/>
        <v>1347.5000000000002</v>
      </c>
      <c r="M1587" s="33">
        <v>0.35</v>
      </c>
      <c r="O1587" s="38"/>
      <c r="P1587" s="39"/>
      <c r="Q1587" s="34"/>
      <c r="R1587" s="35"/>
    </row>
    <row r="1588" spans="1:18" ht="15.75" customHeight="1" x14ac:dyDescent="0.3">
      <c r="A1588" s="23"/>
      <c r="B1588" s="28" t="s">
        <v>34</v>
      </c>
      <c r="C1588" s="28">
        <v>1128299</v>
      </c>
      <c r="D1588" s="29">
        <v>44553</v>
      </c>
      <c r="E1588" s="28" t="s">
        <v>35</v>
      </c>
      <c r="F1588" s="28" t="s">
        <v>74</v>
      </c>
      <c r="G1588" s="28" t="s">
        <v>75</v>
      </c>
      <c r="H1588" s="28" t="s">
        <v>28</v>
      </c>
      <c r="I1588" s="30">
        <v>0.80000000000000016</v>
      </c>
      <c r="J1588" s="31">
        <v>4750</v>
      </c>
      <c r="K1588" s="32">
        <f t="shared" si="12"/>
        <v>3800.0000000000009</v>
      </c>
      <c r="L1588" s="32">
        <f t="shared" si="13"/>
        <v>1520.0000000000005</v>
      </c>
      <c r="M1588" s="33">
        <v>0.4</v>
      </c>
      <c r="O1588" s="38"/>
      <c r="P1588" s="39"/>
      <c r="Q1588" s="34"/>
      <c r="R1588" s="35"/>
    </row>
    <row r="1589" spans="1:18" ht="15.75" customHeight="1" x14ac:dyDescent="0.3">
      <c r="A1589" s="23"/>
      <c r="B1589" s="28" t="s">
        <v>34</v>
      </c>
      <c r="C1589" s="28">
        <v>1128299</v>
      </c>
      <c r="D1589" s="29">
        <v>44553</v>
      </c>
      <c r="E1589" s="28" t="s">
        <v>35</v>
      </c>
      <c r="F1589" s="28" t="s">
        <v>74</v>
      </c>
      <c r="G1589" s="28" t="s">
        <v>75</v>
      </c>
      <c r="H1589" s="28" t="s">
        <v>29</v>
      </c>
      <c r="I1589" s="30">
        <v>0.8500000000000002</v>
      </c>
      <c r="J1589" s="31">
        <v>5750</v>
      </c>
      <c r="K1589" s="32">
        <f t="shared" si="12"/>
        <v>4887.5000000000009</v>
      </c>
      <c r="L1589" s="32">
        <f t="shared" si="13"/>
        <v>1466.2500000000002</v>
      </c>
      <c r="M1589" s="33">
        <v>0.3</v>
      </c>
      <c r="O1589" s="38"/>
      <c r="P1589" s="39"/>
      <c r="Q1589" s="34"/>
      <c r="R1589" s="35"/>
    </row>
    <row r="1590" spans="1:18" ht="15.75" customHeight="1" x14ac:dyDescent="0.3">
      <c r="A1590" s="23" t="s">
        <v>46</v>
      </c>
      <c r="B1590" s="28" t="s">
        <v>21</v>
      </c>
      <c r="C1590" s="28">
        <v>1185732</v>
      </c>
      <c r="D1590" s="29">
        <v>44215</v>
      </c>
      <c r="E1590" s="28" t="s">
        <v>53</v>
      </c>
      <c r="F1590" s="28" t="s">
        <v>76</v>
      </c>
      <c r="G1590" s="28" t="s">
        <v>77</v>
      </c>
      <c r="H1590" s="28" t="s">
        <v>24</v>
      </c>
      <c r="I1590" s="30">
        <v>0.35</v>
      </c>
      <c r="J1590" s="31">
        <v>7500</v>
      </c>
      <c r="K1590" s="32">
        <f t="shared" si="12"/>
        <v>2625</v>
      </c>
      <c r="L1590" s="32">
        <f t="shared" si="13"/>
        <v>1312.5</v>
      </c>
      <c r="M1590" s="33">
        <v>0.5</v>
      </c>
      <c r="O1590" s="38"/>
      <c r="P1590" s="39"/>
      <c r="Q1590" s="34"/>
      <c r="R1590" s="35"/>
    </row>
    <row r="1591" spans="1:18" ht="15.75" customHeight="1" x14ac:dyDescent="0.3">
      <c r="A1591" s="23"/>
      <c r="B1591" s="28" t="s">
        <v>21</v>
      </c>
      <c r="C1591" s="28">
        <v>1185732</v>
      </c>
      <c r="D1591" s="29">
        <v>44215</v>
      </c>
      <c r="E1591" s="28" t="s">
        <v>53</v>
      </c>
      <c r="F1591" s="28" t="s">
        <v>76</v>
      </c>
      <c r="G1591" s="28" t="s">
        <v>77</v>
      </c>
      <c r="H1591" s="28" t="s">
        <v>25</v>
      </c>
      <c r="I1591" s="30">
        <v>0.35</v>
      </c>
      <c r="J1591" s="31">
        <v>5500</v>
      </c>
      <c r="K1591" s="32">
        <f t="shared" si="12"/>
        <v>1924.9999999999998</v>
      </c>
      <c r="L1591" s="32">
        <f t="shared" si="13"/>
        <v>769.99999999999989</v>
      </c>
      <c r="M1591" s="33">
        <v>0.39999999999999997</v>
      </c>
      <c r="O1591" s="38"/>
      <c r="P1591" s="39"/>
      <c r="Q1591" s="34"/>
      <c r="R1591" s="35"/>
    </row>
    <row r="1592" spans="1:18" ht="15.75" customHeight="1" x14ac:dyDescent="0.3">
      <c r="A1592" s="23"/>
      <c r="B1592" s="28" t="s">
        <v>21</v>
      </c>
      <c r="C1592" s="28">
        <v>1185732</v>
      </c>
      <c r="D1592" s="29">
        <v>44215</v>
      </c>
      <c r="E1592" s="28" t="s">
        <v>53</v>
      </c>
      <c r="F1592" s="28" t="s">
        <v>76</v>
      </c>
      <c r="G1592" s="28" t="s">
        <v>77</v>
      </c>
      <c r="H1592" s="28" t="s">
        <v>26</v>
      </c>
      <c r="I1592" s="30">
        <v>0.25</v>
      </c>
      <c r="J1592" s="31">
        <v>5500</v>
      </c>
      <c r="K1592" s="32">
        <f t="shared" si="12"/>
        <v>1375</v>
      </c>
      <c r="L1592" s="32">
        <f t="shared" si="13"/>
        <v>412.5</v>
      </c>
      <c r="M1592" s="33">
        <v>0.3</v>
      </c>
      <c r="O1592" s="38"/>
      <c r="P1592" s="39"/>
      <c r="Q1592" s="34"/>
      <c r="R1592" s="35"/>
    </row>
    <row r="1593" spans="1:18" ht="15.75" customHeight="1" x14ac:dyDescent="0.3">
      <c r="A1593" s="23"/>
      <c r="B1593" s="28" t="s">
        <v>21</v>
      </c>
      <c r="C1593" s="28">
        <v>1185732</v>
      </c>
      <c r="D1593" s="29">
        <v>44215</v>
      </c>
      <c r="E1593" s="28" t="s">
        <v>53</v>
      </c>
      <c r="F1593" s="28" t="s">
        <v>76</v>
      </c>
      <c r="G1593" s="28" t="s">
        <v>77</v>
      </c>
      <c r="H1593" s="28" t="s">
        <v>27</v>
      </c>
      <c r="I1593" s="30">
        <v>0.29999999999999993</v>
      </c>
      <c r="J1593" s="31">
        <v>4000</v>
      </c>
      <c r="K1593" s="32">
        <f t="shared" si="12"/>
        <v>1199.9999999999998</v>
      </c>
      <c r="L1593" s="32">
        <f t="shared" si="13"/>
        <v>419.99999999999989</v>
      </c>
      <c r="M1593" s="33">
        <v>0.35</v>
      </c>
      <c r="O1593" s="38"/>
      <c r="P1593" s="39"/>
      <c r="Q1593" s="34"/>
      <c r="R1593" s="35"/>
    </row>
    <row r="1594" spans="1:18" ht="15.75" customHeight="1" x14ac:dyDescent="0.3">
      <c r="A1594" s="23"/>
      <c r="B1594" s="28" t="s">
        <v>21</v>
      </c>
      <c r="C1594" s="28">
        <v>1185732</v>
      </c>
      <c r="D1594" s="29">
        <v>44215</v>
      </c>
      <c r="E1594" s="28" t="s">
        <v>53</v>
      </c>
      <c r="F1594" s="28" t="s">
        <v>76</v>
      </c>
      <c r="G1594" s="28" t="s">
        <v>77</v>
      </c>
      <c r="H1594" s="28" t="s">
        <v>28</v>
      </c>
      <c r="I1594" s="30">
        <v>0.45000000000000007</v>
      </c>
      <c r="J1594" s="31">
        <v>4500</v>
      </c>
      <c r="K1594" s="32">
        <f t="shared" si="12"/>
        <v>2025.0000000000002</v>
      </c>
      <c r="L1594" s="32">
        <f t="shared" si="13"/>
        <v>810</v>
      </c>
      <c r="M1594" s="33">
        <v>0.39999999999999997</v>
      </c>
      <c r="O1594" s="38"/>
      <c r="P1594" s="39"/>
      <c r="Q1594" s="34"/>
      <c r="R1594" s="35"/>
    </row>
    <row r="1595" spans="1:18" ht="15.75" customHeight="1" x14ac:dyDescent="0.3">
      <c r="A1595" s="23"/>
      <c r="B1595" s="28" t="s">
        <v>21</v>
      </c>
      <c r="C1595" s="28">
        <v>1185732</v>
      </c>
      <c r="D1595" s="29">
        <v>44215</v>
      </c>
      <c r="E1595" s="28" t="s">
        <v>53</v>
      </c>
      <c r="F1595" s="28" t="s">
        <v>76</v>
      </c>
      <c r="G1595" s="28" t="s">
        <v>77</v>
      </c>
      <c r="H1595" s="28" t="s">
        <v>29</v>
      </c>
      <c r="I1595" s="30">
        <v>0.35</v>
      </c>
      <c r="J1595" s="31">
        <v>5500</v>
      </c>
      <c r="K1595" s="32">
        <f t="shared" si="12"/>
        <v>1924.9999999999998</v>
      </c>
      <c r="L1595" s="32">
        <f t="shared" si="13"/>
        <v>1058.75</v>
      </c>
      <c r="M1595" s="33">
        <v>0.55000000000000004</v>
      </c>
      <c r="O1595" s="38"/>
      <c r="P1595" s="39"/>
      <c r="Q1595" s="34"/>
      <c r="R1595" s="35"/>
    </row>
    <row r="1596" spans="1:18" ht="15.75" customHeight="1" x14ac:dyDescent="0.3">
      <c r="A1596" s="23"/>
      <c r="B1596" s="28" t="s">
        <v>21</v>
      </c>
      <c r="C1596" s="28">
        <v>1185732</v>
      </c>
      <c r="D1596" s="29">
        <v>44244</v>
      </c>
      <c r="E1596" s="28" t="s">
        <v>53</v>
      </c>
      <c r="F1596" s="28" t="s">
        <v>76</v>
      </c>
      <c r="G1596" s="28" t="s">
        <v>77</v>
      </c>
      <c r="H1596" s="28" t="s">
        <v>24</v>
      </c>
      <c r="I1596" s="30">
        <v>0.35</v>
      </c>
      <c r="J1596" s="31">
        <v>8000</v>
      </c>
      <c r="K1596" s="32">
        <f t="shared" si="12"/>
        <v>2800</v>
      </c>
      <c r="L1596" s="32">
        <f t="shared" si="13"/>
        <v>1400</v>
      </c>
      <c r="M1596" s="33">
        <v>0.5</v>
      </c>
      <c r="O1596" s="38"/>
      <c r="P1596" s="39"/>
      <c r="Q1596" s="34"/>
      <c r="R1596" s="35"/>
    </row>
    <row r="1597" spans="1:18" ht="15.75" customHeight="1" x14ac:dyDescent="0.3">
      <c r="A1597" s="23"/>
      <c r="B1597" s="28" t="s">
        <v>21</v>
      </c>
      <c r="C1597" s="28">
        <v>1185732</v>
      </c>
      <c r="D1597" s="29">
        <v>44244</v>
      </c>
      <c r="E1597" s="28" t="s">
        <v>53</v>
      </c>
      <c r="F1597" s="28" t="s">
        <v>76</v>
      </c>
      <c r="G1597" s="28" t="s">
        <v>77</v>
      </c>
      <c r="H1597" s="28" t="s">
        <v>25</v>
      </c>
      <c r="I1597" s="30">
        <v>0.35</v>
      </c>
      <c r="J1597" s="31">
        <v>4500</v>
      </c>
      <c r="K1597" s="32">
        <f t="shared" si="12"/>
        <v>1575</v>
      </c>
      <c r="L1597" s="32">
        <f t="shared" si="13"/>
        <v>630</v>
      </c>
      <c r="M1597" s="33">
        <v>0.39999999999999997</v>
      </c>
      <c r="O1597" s="38"/>
      <c r="P1597" s="39"/>
      <c r="Q1597" s="34"/>
      <c r="R1597" s="35"/>
    </row>
    <row r="1598" spans="1:18" ht="15.75" customHeight="1" x14ac:dyDescent="0.3">
      <c r="A1598" s="23"/>
      <c r="B1598" s="28" t="s">
        <v>21</v>
      </c>
      <c r="C1598" s="28">
        <v>1185732</v>
      </c>
      <c r="D1598" s="29">
        <v>44244</v>
      </c>
      <c r="E1598" s="28" t="s">
        <v>53</v>
      </c>
      <c r="F1598" s="28" t="s">
        <v>76</v>
      </c>
      <c r="G1598" s="28" t="s">
        <v>77</v>
      </c>
      <c r="H1598" s="28" t="s">
        <v>26</v>
      </c>
      <c r="I1598" s="30">
        <v>0.25</v>
      </c>
      <c r="J1598" s="31">
        <v>5000</v>
      </c>
      <c r="K1598" s="32">
        <f t="shared" si="12"/>
        <v>1250</v>
      </c>
      <c r="L1598" s="32">
        <f t="shared" si="13"/>
        <v>375</v>
      </c>
      <c r="M1598" s="33">
        <v>0.3</v>
      </c>
      <c r="O1598" s="38"/>
      <c r="P1598" s="39"/>
      <c r="Q1598" s="34"/>
      <c r="R1598" s="35"/>
    </row>
    <row r="1599" spans="1:18" ht="15.75" customHeight="1" x14ac:dyDescent="0.3">
      <c r="A1599" s="23"/>
      <c r="B1599" s="28" t="s">
        <v>21</v>
      </c>
      <c r="C1599" s="28">
        <v>1185732</v>
      </c>
      <c r="D1599" s="29">
        <v>44244</v>
      </c>
      <c r="E1599" s="28" t="s">
        <v>53</v>
      </c>
      <c r="F1599" s="28" t="s">
        <v>76</v>
      </c>
      <c r="G1599" s="28" t="s">
        <v>77</v>
      </c>
      <c r="H1599" s="28" t="s">
        <v>27</v>
      </c>
      <c r="I1599" s="30">
        <v>0.29999999999999993</v>
      </c>
      <c r="J1599" s="31">
        <v>3750</v>
      </c>
      <c r="K1599" s="32">
        <f t="shared" si="12"/>
        <v>1124.9999999999998</v>
      </c>
      <c r="L1599" s="32">
        <f t="shared" si="13"/>
        <v>393.74999999999989</v>
      </c>
      <c r="M1599" s="33">
        <v>0.35</v>
      </c>
      <c r="O1599" s="38"/>
      <c r="P1599" s="39"/>
      <c r="Q1599" s="34"/>
      <c r="R1599" s="35"/>
    </row>
    <row r="1600" spans="1:18" ht="15.75" customHeight="1" x14ac:dyDescent="0.3">
      <c r="A1600" s="23"/>
      <c r="B1600" s="28" t="s">
        <v>21</v>
      </c>
      <c r="C1600" s="28">
        <v>1185732</v>
      </c>
      <c r="D1600" s="29">
        <v>44244</v>
      </c>
      <c r="E1600" s="28" t="s">
        <v>53</v>
      </c>
      <c r="F1600" s="28" t="s">
        <v>76</v>
      </c>
      <c r="G1600" s="28" t="s">
        <v>77</v>
      </c>
      <c r="H1600" s="28" t="s">
        <v>28</v>
      </c>
      <c r="I1600" s="30">
        <v>0.45000000000000007</v>
      </c>
      <c r="J1600" s="31">
        <v>4500</v>
      </c>
      <c r="K1600" s="32">
        <f t="shared" si="12"/>
        <v>2025.0000000000002</v>
      </c>
      <c r="L1600" s="32">
        <f t="shared" si="13"/>
        <v>810</v>
      </c>
      <c r="M1600" s="33">
        <v>0.39999999999999997</v>
      </c>
      <c r="O1600" s="38"/>
      <c r="P1600" s="39"/>
      <c r="Q1600" s="34"/>
      <c r="R1600" s="35"/>
    </row>
    <row r="1601" spans="1:18" ht="15.75" customHeight="1" x14ac:dyDescent="0.3">
      <c r="A1601" s="23"/>
      <c r="B1601" s="28" t="s">
        <v>21</v>
      </c>
      <c r="C1601" s="28">
        <v>1185732</v>
      </c>
      <c r="D1601" s="29">
        <v>44244</v>
      </c>
      <c r="E1601" s="28" t="s">
        <v>53</v>
      </c>
      <c r="F1601" s="28" t="s">
        <v>76</v>
      </c>
      <c r="G1601" s="28" t="s">
        <v>77</v>
      </c>
      <c r="H1601" s="28" t="s">
        <v>29</v>
      </c>
      <c r="I1601" s="30">
        <v>0.35</v>
      </c>
      <c r="J1601" s="31">
        <v>5500</v>
      </c>
      <c r="K1601" s="32">
        <f t="shared" si="12"/>
        <v>1924.9999999999998</v>
      </c>
      <c r="L1601" s="32">
        <f t="shared" si="13"/>
        <v>1058.75</v>
      </c>
      <c r="M1601" s="33">
        <v>0.55000000000000004</v>
      </c>
      <c r="O1601" s="38"/>
      <c r="P1601" s="39"/>
      <c r="Q1601" s="34"/>
      <c r="R1601" s="35"/>
    </row>
    <row r="1602" spans="1:18" ht="15.75" customHeight="1" x14ac:dyDescent="0.3">
      <c r="A1602" s="23"/>
      <c r="B1602" s="28" t="s">
        <v>21</v>
      </c>
      <c r="C1602" s="28">
        <v>1185732</v>
      </c>
      <c r="D1602" s="29">
        <v>44270</v>
      </c>
      <c r="E1602" s="28" t="s">
        <v>53</v>
      </c>
      <c r="F1602" s="28" t="s">
        <v>76</v>
      </c>
      <c r="G1602" s="28" t="s">
        <v>77</v>
      </c>
      <c r="H1602" s="28" t="s">
        <v>24</v>
      </c>
      <c r="I1602" s="30">
        <v>0.35</v>
      </c>
      <c r="J1602" s="31">
        <v>7700</v>
      </c>
      <c r="K1602" s="32">
        <f t="shared" si="12"/>
        <v>2695</v>
      </c>
      <c r="L1602" s="32">
        <f t="shared" si="13"/>
        <v>1347.5</v>
      </c>
      <c r="M1602" s="33">
        <v>0.5</v>
      </c>
      <c r="O1602" s="38"/>
      <c r="P1602" s="39"/>
      <c r="Q1602" s="34"/>
      <c r="R1602" s="35"/>
    </row>
    <row r="1603" spans="1:18" ht="15.75" customHeight="1" x14ac:dyDescent="0.3">
      <c r="A1603" s="23"/>
      <c r="B1603" s="28" t="s">
        <v>21</v>
      </c>
      <c r="C1603" s="28">
        <v>1185732</v>
      </c>
      <c r="D1603" s="29">
        <v>44270</v>
      </c>
      <c r="E1603" s="28" t="s">
        <v>53</v>
      </c>
      <c r="F1603" s="28" t="s">
        <v>76</v>
      </c>
      <c r="G1603" s="28" t="s">
        <v>77</v>
      </c>
      <c r="H1603" s="28" t="s">
        <v>25</v>
      </c>
      <c r="I1603" s="30">
        <v>0.35</v>
      </c>
      <c r="J1603" s="31">
        <v>4500</v>
      </c>
      <c r="K1603" s="32">
        <f t="shared" si="12"/>
        <v>1575</v>
      </c>
      <c r="L1603" s="32">
        <f t="shared" si="13"/>
        <v>630</v>
      </c>
      <c r="M1603" s="33">
        <v>0.39999999999999997</v>
      </c>
      <c r="O1603" s="38"/>
      <c r="P1603" s="39"/>
      <c r="Q1603" s="34"/>
      <c r="R1603" s="35"/>
    </row>
    <row r="1604" spans="1:18" ht="15.75" customHeight="1" x14ac:dyDescent="0.3">
      <c r="A1604" s="23"/>
      <c r="B1604" s="28" t="s">
        <v>21</v>
      </c>
      <c r="C1604" s="28">
        <v>1185732</v>
      </c>
      <c r="D1604" s="29">
        <v>44270</v>
      </c>
      <c r="E1604" s="28" t="s">
        <v>53</v>
      </c>
      <c r="F1604" s="28" t="s">
        <v>76</v>
      </c>
      <c r="G1604" s="28" t="s">
        <v>77</v>
      </c>
      <c r="H1604" s="28" t="s">
        <v>26</v>
      </c>
      <c r="I1604" s="30">
        <v>0.25</v>
      </c>
      <c r="J1604" s="31">
        <v>4750</v>
      </c>
      <c r="K1604" s="32">
        <f t="shared" si="12"/>
        <v>1187.5</v>
      </c>
      <c r="L1604" s="32">
        <f t="shared" si="13"/>
        <v>356.25</v>
      </c>
      <c r="M1604" s="33">
        <v>0.3</v>
      </c>
      <c r="O1604" s="38"/>
      <c r="P1604" s="39"/>
      <c r="Q1604" s="34"/>
      <c r="R1604" s="35"/>
    </row>
    <row r="1605" spans="1:18" ht="15.75" customHeight="1" x14ac:dyDescent="0.3">
      <c r="A1605" s="23"/>
      <c r="B1605" s="28" t="s">
        <v>21</v>
      </c>
      <c r="C1605" s="28">
        <v>1185732</v>
      </c>
      <c r="D1605" s="29">
        <v>44270</v>
      </c>
      <c r="E1605" s="28" t="s">
        <v>53</v>
      </c>
      <c r="F1605" s="28" t="s">
        <v>76</v>
      </c>
      <c r="G1605" s="28" t="s">
        <v>77</v>
      </c>
      <c r="H1605" s="28" t="s">
        <v>27</v>
      </c>
      <c r="I1605" s="30">
        <v>0.29999999999999993</v>
      </c>
      <c r="J1605" s="31">
        <v>3250</v>
      </c>
      <c r="K1605" s="32">
        <f t="shared" si="12"/>
        <v>974.99999999999977</v>
      </c>
      <c r="L1605" s="32">
        <f t="shared" si="13"/>
        <v>341.24999999999989</v>
      </c>
      <c r="M1605" s="33">
        <v>0.35</v>
      </c>
      <c r="O1605" s="38"/>
      <c r="P1605" s="39"/>
      <c r="Q1605" s="34"/>
      <c r="R1605" s="35"/>
    </row>
    <row r="1606" spans="1:18" ht="15.75" customHeight="1" x14ac:dyDescent="0.3">
      <c r="A1606" s="23"/>
      <c r="B1606" s="28" t="s">
        <v>21</v>
      </c>
      <c r="C1606" s="28">
        <v>1185732</v>
      </c>
      <c r="D1606" s="29">
        <v>44270</v>
      </c>
      <c r="E1606" s="28" t="s">
        <v>53</v>
      </c>
      <c r="F1606" s="28" t="s">
        <v>76</v>
      </c>
      <c r="G1606" s="28" t="s">
        <v>77</v>
      </c>
      <c r="H1606" s="28" t="s">
        <v>28</v>
      </c>
      <c r="I1606" s="30">
        <v>0.45000000000000007</v>
      </c>
      <c r="J1606" s="31">
        <v>3750</v>
      </c>
      <c r="K1606" s="32">
        <f t="shared" si="12"/>
        <v>1687.5000000000002</v>
      </c>
      <c r="L1606" s="32">
        <f t="shared" si="13"/>
        <v>675</v>
      </c>
      <c r="M1606" s="33">
        <v>0.39999999999999997</v>
      </c>
      <c r="O1606" s="38"/>
      <c r="P1606" s="39"/>
      <c r="Q1606" s="34"/>
      <c r="R1606" s="35"/>
    </row>
    <row r="1607" spans="1:18" ht="15.75" customHeight="1" x14ac:dyDescent="0.3">
      <c r="A1607" s="23"/>
      <c r="B1607" s="28" t="s">
        <v>21</v>
      </c>
      <c r="C1607" s="28">
        <v>1185732</v>
      </c>
      <c r="D1607" s="29">
        <v>44270</v>
      </c>
      <c r="E1607" s="28" t="s">
        <v>53</v>
      </c>
      <c r="F1607" s="28" t="s">
        <v>76</v>
      </c>
      <c r="G1607" s="28" t="s">
        <v>77</v>
      </c>
      <c r="H1607" s="28" t="s">
        <v>29</v>
      </c>
      <c r="I1607" s="30">
        <v>0.35</v>
      </c>
      <c r="J1607" s="31">
        <v>4750</v>
      </c>
      <c r="K1607" s="32">
        <f t="shared" si="12"/>
        <v>1662.5</v>
      </c>
      <c r="L1607" s="32">
        <f t="shared" si="13"/>
        <v>914.37500000000011</v>
      </c>
      <c r="M1607" s="33">
        <v>0.55000000000000004</v>
      </c>
      <c r="O1607" s="38"/>
      <c r="P1607" s="39"/>
      <c r="Q1607" s="34"/>
      <c r="R1607" s="35"/>
    </row>
    <row r="1608" spans="1:18" ht="15.75" customHeight="1" x14ac:dyDescent="0.3">
      <c r="A1608" s="23"/>
      <c r="B1608" s="28" t="s">
        <v>21</v>
      </c>
      <c r="C1608" s="28">
        <v>1185732</v>
      </c>
      <c r="D1608" s="29">
        <v>44302</v>
      </c>
      <c r="E1608" s="28" t="s">
        <v>53</v>
      </c>
      <c r="F1608" s="28" t="s">
        <v>76</v>
      </c>
      <c r="G1608" s="28" t="s">
        <v>77</v>
      </c>
      <c r="H1608" s="28" t="s">
        <v>24</v>
      </c>
      <c r="I1608" s="30">
        <v>0.35</v>
      </c>
      <c r="J1608" s="31">
        <v>7250</v>
      </c>
      <c r="K1608" s="32">
        <f t="shared" si="12"/>
        <v>2537.5</v>
      </c>
      <c r="L1608" s="32">
        <f t="shared" si="13"/>
        <v>1268.75</v>
      </c>
      <c r="M1608" s="33">
        <v>0.5</v>
      </c>
      <c r="O1608" s="38"/>
      <c r="P1608" s="39"/>
      <c r="Q1608" s="34"/>
      <c r="R1608" s="35"/>
    </row>
    <row r="1609" spans="1:18" ht="15.75" customHeight="1" x14ac:dyDescent="0.3">
      <c r="A1609" s="23"/>
      <c r="B1609" s="28" t="s">
        <v>21</v>
      </c>
      <c r="C1609" s="28">
        <v>1185732</v>
      </c>
      <c r="D1609" s="29">
        <v>44302</v>
      </c>
      <c r="E1609" s="28" t="s">
        <v>53</v>
      </c>
      <c r="F1609" s="28" t="s">
        <v>76</v>
      </c>
      <c r="G1609" s="28" t="s">
        <v>77</v>
      </c>
      <c r="H1609" s="28" t="s">
        <v>25</v>
      </c>
      <c r="I1609" s="30">
        <v>0.4</v>
      </c>
      <c r="J1609" s="31">
        <v>4250</v>
      </c>
      <c r="K1609" s="32">
        <f t="shared" si="12"/>
        <v>1700</v>
      </c>
      <c r="L1609" s="32">
        <f t="shared" si="13"/>
        <v>680</v>
      </c>
      <c r="M1609" s="33">
        <v>0.39999999999999997</v>
      </c>
      <c r="O1609" s="38"/>
      <c r="P1609" s="39"/>
      <c r="Q1609" s="34"/>
      <c r="R1609" s="35"/>
    </row>
    <row r="1610" spans="1:18" ht="15.75" customHeight="1" x14ac:dyDescent="0.3">
      <c r="A1610" s="23"/>
      <c r="B1610" s="28" t="s">
        <v>21</v>
      </c>
      <c r="C1610" s="28">
        <v>1185732</v>
      </c>
      <c r="D1610" s="29">
        <v>44302</v>
      </c>
      <c r="E1610" s="28" t="s">
        <v>53</v>
      </c>
      <c r="F1610" s="28" t="s">
        <v>76</v>
      </c>
      <c r="G1610" s="28" t="s">
        <v>77</v>
      </c>
      <c r="H1610" s="28" t="s">
        <v>26</v>
      </c>
      <c r="I1610" s="30">
        <v>0.30000000000000004</v>
      </c>
      <c r="J1610" s="31">
        <v>4500</v>
      </c>
      <c r="K1610" s="32">
        <f t="shared" si="12"/>
        <v>1350.0000000000002</v>
      </c>
      <c r="L1610" s="32">
        <f t="shared" si="13"/>
        <v>405.00000000000006</v>
      </c>
      <c r="M1610" s="33">
        <v>0.3</v>
      </c>
      <c r="O1610" s="38"/>
      <c r="P1610" s="39"/>
      <c r="Q1610" s="34"/>
      <c r="R1610" s="35"/>
    </row>
    <row r="1611" spans="1:18" ht="15.75" customHeight="1" x14ac:dyDescent="0.3">
      <c r="A1611" s="23"/>
      <c r="B1611" s="28" t="s">
        <v>21</v>
      </c>
      <c r="C1611" s="28">
        <v>1185732</v>
      </c>
      <c r="D1611" s="29">
        <v>44302</v>
      </c>
      <c r="E1611" s="28" t="s">
        <v>53</v>
      </c>
      <c r="F1611" s="28" t="s">
        <v>76</v>
      </c>
      <c r="G1611" s="28" t="s">
        <v>77</v>
      </c>
      <c r="H1611" s="28" t="s">
        <v>27</v>
      </c>
      <c r="I1611" s="30">
        <v>0.35</v>
      </c>
      <c r="J1611" s="31">
        <v>3750</v>
      </c>
      <c r="K1611" s="32">
        <f t="shared" si="12"/>
        <v>1312.5</v>
      </c>
      <c r="L1611" s="32">
        <f t="shared" si="13"/>
        <v>459.37499999999994</v>
      </c>
      <c r="M1611" s="33">
        <v>0.35</v>
      </c>
      <c r="O1611" s="38"/>
      <c r="P1611" s="39"/>
      <c r="Q1611" s="34"/>
      <c r="R1611" s="35"/>
    </row>
    <row r="1612" spans="1:18" ht="15.75" customHeight="1" x14ac:dyDescent="0.3">
      <c r="A1612" s="23"/>
      <c r="B1612" s="28" t="s">
        <v>21</v>
      </c>
      <c r="C1612" s="28">
        <v>1185732</v>
      </c>
      <c r="D1612" s="29">
        <v>44302</v>
      </c>
      <c r="E1612" s="28" t="s">
        <v>53</v>
      </c>
      <c r="F1612" s="28" t="s">
        <v>76</v>
      </c>
      <c r="G1612" s="28" t="s">
        <v>77</v>
      </c>
      <c r="H1612" s="28" t="s">
        <v>28</v>
      </c>
      <c r="I1612" s="30">
        <v>0.5</v>
      </c>
      <c r="J1612" s="31">
        <v>4000</v>
      </c>
      <c r="K1612" s="32">
        <f t="shared" si="12"/>
        <v>2000</v>
      </c>
      <c r="L1612" s="32">
        <f t="shared" si="13"/>
        <v>799.99999999999989</v>
      </c>
      <c r="M1612" s="33">
        <v>0.39999999999999997</v>
      </c>
      <c r="O1612" s="38"/>
      <c r="P1612" s="39"/>
      <c r="Q1612" s="34"/>
      <c r="R1612" s="35"/>
    </row>
    <row r="1613" spans="1:18" ht="15.75" customHeight="1" x14ac:dyDescent="0.3">
      <c r="A1613" s="23"/>
      <c r="B1613" s="28" t="s">
        <v>21</v>
      </c>
      <c r="C1613" s="28">
        <v>1185732</v>
      </c>
      <c r="D1613" s="29">
        <v>44302</v>
      </c>
      <c r="E1613" s="28" t="s">
        <v>53</v>
      </c>
      <c r="F1613" s="28" t="s">
        <v>76</v>
      </c>
      <c r="G1613" s="28" t="s">
        <v>77</v>
      </c>
      <c r="H1613" s="28" t="s">
        <v>29</v>
      </c>
      <c r="I1613" s="30">
        <v>0.4</v>
      </c>
      <c r="J1613" s="31">
        <v>5250</v>
      </c>
      <c r="K1613" s="32">
        <f t="shared" si="12"/>
        <v>2100</v>
      </c>
      <c r="L1613" s="32">
        <f t="shared" si="13"/>
        <v>1155</v>
      </c>
      <c r="M1613" s="33">
        <v>0.55000000000000004</v>
      </c>
      <c r="O1613" s="38"/>
      <c r="P1613" s="39"/>
      <c r="Q1613" s="34"/>
      <c r="R1613" s="35"/>
    </row>
    <row r="1614" spans="1:18" ht="15.75" customHeight="1" x14ac:dyDescent="0.3">
      <c r="A1614" s="23"/>
      <c r="B1614" s="28" t="s">
        <v>21</v>
      </c>
      <c r="C1614" s="28">
        <v>1185732</v>
      </c>
      <c r="D1614" s="29">
        <v>44331</v>
      </c>
      <c r="E1614" s="28" t="s">
        <v>53</v>
      </c>
      <c r="F1614" s="28" t="s">
        <v>76</v>
      </c>
      <c r="G1614" s="28" t="s">
        <v>77</v>
      </c>
      <c r="H1614" s="28" t="s">
        <v>24</v>
      </c>
      <c r="I1614" s="30">
        <v>0.5</v>
      </c>
      <c r="J1614" s="31">
        <v>7950</v>
      </c>
      <c r="K1614" s="32">
        <f t="shared" si="12"/>
        <v>3975</v>
      </c>
      <c r="L1614" s="32">
        <f t="shared" si="13"/>
        <v>1987.5</v>
      </c>
      <c r="M1614" s="33">
        <v>0.5</v>
      </c>
      <c r="O1614" s="38"/>
      <c r="P1614" s="39"/>
      <c r="Q1614" s="34"/>
      <c r="R1614" s="35"/>
    </row>
    <row r="1615" spans="1:18" ht="15.75" customHeight="1" x14ac:dyDescent="0.3">
      <c r="A1615" s="23"/>
      <c r="B1615" s="28" t="s">
        <v>21</v>
      </c>
      <c r="C1615" s="28">
        <v>1185732</v>
      </c>
      <c r="D1615" s="29">
        <v>44331</v>
      </c>
      <c r="E1615" s="28" t="s">
        <v>53</v>
      </c>
      <c r="F1615" s="28" t="s">
        <v>76</v>
      </c>
      <c r="G1615" s="28" t="s">
        <v>77</v>
      </c>
      <c r="H1615" s="28" t="s">
        <v>25</v>
      </c>
      <c r="I1615" s="30">
        <v>0.5</v>
      </c>
      <c r="J1615" s="31">
        <v>5000</v>
      </c>
      <c r="K1615" s="32">
        <f t="shared" si="12"/>
        <v>2500</v>
      </c>
      <c r="L1615" s="32">
        <f t="shared" si="13"/>
        <v>999.99999999999989</v>
      </c>
      <c r="M1615" s="33">
        <v>0.39999999999999997</v>
      </c>
      <c r="O1615" s="38"/>
      <c r="P1615" s="39"/>
      <c r="Q1615" s="34"/>
      <c r="R1615" s="35"/>
    </row>
    <row r="1616" spans="1:18" ht="15.75" customHeight="1" x14ac:dyDescent="0.3">
      <c r="A1616" s="23"/>
      <c r="B1616" s="28" t="s">
        <v>21</v>
      </c>
      <c r="C1616" s="28">
        <v>1185732</v>
      </c>
      <c r="D1616" s="29">
        <v>44331</v>
      </c>
      <c r="E1616" s="28" t="s">
        <v>53</v>
      </c>
      <c r="F1616" s="28" t="s">
        <v>76</v>
      </c>
      <c r="G1616" s="28" t="s">
        <v>77</v>
      </c>
      <c r="H1616" s="28" t="s">
        <v>26</v>
      </c>
      <c r="I1616" s="30">
        <v>0.45</v>
      </c>
      <c r="J1616" s="31">
        <v>4750</v>
      </c>
      <c r="K1616" s="32">
        <f t="shared" si="12"/>
        <v>2137.5</v>
      </c>
      <c r="L1616" s="32">
        <f t="shared" si="13"/>
        <v>641.25</v>
      </c>
      <c r="M1616" s="33">
        <v>0.3</v>
      </c>
      <c r="O1616" s="38"/>
      <c r="P1616" s="39"/>
      <c r="Q1616" s="34"/>
      <c r="R1616" s="35"/>
    </row>
    <row r="1617" spans="1:18" ht="15.75" customHeight="1" x14ac:dyDescent="0.3">
      <c r="A1617" s="23"/>
      <c r="B1617" s="28" t="s">
        <v>21</v>
      </c>
      <c r="C1617" s="28">
        <v>1185732</v>
      </c>
      <c r="D1617" s="29">
        <v>44331</v>
      </c>
      <c r="E1617" s="28" t="s">
        <v>53</v>
      </c>
      <c r="F1617" s="28" t="s">
        <v>76</v>
      </c>
      <c r="G1617" s="28" t="s">
        <v>77</v>
      </c>
      <c r="H1617" s="28" t="s">
        <v>27</v>
      </c>
      <c r="I1617" s="30">
        <v>0.45</v>
      </c>
      <c r="J1617" s="31">
        <v>4500</v>
      </c>
      <c r="K1617" s="32">
        <f t="shared" si="12"/>
        <v>2025</v>
      </c>
      <c r="L1617" s="32">
        <f t="shared" si="13"/>
        <v>708.75</v>
      </c>
      <c r="M1617" s="33">
        <v>0.35</v>
      </c>
      <c r="O1617" s="38"/>
      <c r="P1617" s="39"/>
      <c r="Q1617" s="34"/>
      <c r="R1617" s="35"/>
    </row>
    <row r="1618" spans="1:18" ht="15.75" customHeight="1" x14ac:dyDescent="0.3">
      <c r="A1618" s="23"/>
      <c r="B1618" s="28" t="s">
        <v>21</v>
      </c>
      <c r="C1618" s="28">
        <v>1185732</v>
      </c>
      <c r="D1618" s="29">
        <v>44331</v>
      </c>
      <c r="E1618" s="28" t="s">
        <v>53</v>
      </c>
      <c r="F1618" s="28" t="s">
        <v>76</v>
      </c>
      <c r="G1618" s="28" t="s">
        <v>77</v>
      </c>
      <c r="H1618" s="28" t="s">
        <v>28</v>
      </c>
      <c r="I1618" s="30">
        <v>0.54999999999999993</v>
      </c>
      <c r="J1618" s="31">
        <v>4750</v>
      </c>
      <c r="K1618" s="32">
        <f t="shared" si="12"/>
        <v>2612.4999999999995</v>
      </c>
      <c r="L1618" s="32">
        <f t="shared" si="13"/>
        <v>1044.9999999999998</v>
      </c>
      <c r="M1618" s="33">
        <v>0.39999999999999997</v>
      </c>
      <c r="O1618" s="38"/>
      <c r="P1618" s="39"/>
      <c r="Q1618" s="34"/>
      <c r="R1618" s="35"/>
    </row>
    <row r="1619" spans="1:18" ht="15.75" customHeight="1" x14ac:dyDescent="0.3">
      <c r="A1619" s="23"/>
      <c r="B1619" s="28" t="s">
        <v>21</v>
      </c>
      <c r="C1619" s="28">
        <v>1185732</v>
      </c>
      <c r="D1619" s="29">
        <v>44331</v>
      </c>
      <c r="E1619" s="28" t="s">
        <v>53</v>
      </c>
      <c r="F1619" s="28" t="s">
        <v>76</v>
      </c>
      <c r="G1619" s="28" t="s">
        <v>77</v>
      </c>
      <c r="H1619" s="28" t="s">
        <v>29</v>
      </c>
      <c r="I1619" s="30">
        <v>0.6</v>
      </c>
      <c r="J1619" s="31">
        <v>5750</v>
      </c>
      <c r="K1619" s="32">
        <f t="shared" si="12"/>
        <v>3450</v>
      </c>
      <c r="L1619" s="32">
        <f t="shared" si="13"/>
        <v>1897.5000000000002</v>
      </c>
      <c r="M1619" s="33">
        <v>0.55000000000000004</v>
      </c>
      <c r="O1619" s="38"/>
      <c r="P1619" s="39"/>
      <c r="Q1619" s="34"/>
      <c r="R1619" s="35"/>
    </row>
    <row r="1620" spans="1:18" ht="15.75" customHeight="1" x14ac:dyDescent="0.3">
      <c r="A1620" s="23"/>
      <c r="B1620" s="28" t="s">
        <v>21</v>
      </c>
      <c r="C1620" s="28">
        <v>1185732</v>
      </c>
      <c r="D1620" s="29">
        <v>44364</v>
      </c>
      <c r="E1620" s="28" t="s">
        <v>53</v>
      </c>
      <c r="F1620" s="28" t="s">
        <v>76</v>
      </c>
      <c r="G1620" s="28" t="s">
        <v>77</v>
      </c>
      <c r="H1620" s="28" t="s">
        <v>24</v>
      </c>
      <c r="I1620" s="30">
        <v>0.54999999999999993</v>
      </c>
      <c r="J1620" s="31">
        <v>8250</v>
      </c>
      <c r="K1620" s="32">
        <f t="shared" si="12"/>
        <v>4537.4999999999991</v>
      </c>
      <c r="L1620" s="32">
        <f t="shared" si="13"/>
        <v>2268.7499999999995</v>
      </c>
      <c r="M1620" s="33">
        <v>0.5</v>
      </c>
      <c r="O1620" s="38"/>
      <c r="P1620" s="39"/>
      <c r="Q1620" s="34"/>
      <c r="R1620" s="35"/>
    </row>
    <row r="1621" spans="1:18" ht="15.75" customHeight="1" x14ac:dyDescent="0.3">
      <c r="A1621" s="23"/>
      <c r="B1621" s="28" t="s">
        <v>21</v>
      </c>
      <c r="C1621" s="28">
        <v>1185732</v>
      </c>
      <c r="D1621" s="29">
        <v>44364</v>
      </c>
      <c r="E1621" s="28" t="s">
        <v>53</v>
      </c>
      <c r="F1621" s="28" t="s">
        <v>76</v>
      </c>
      <c r="G1621" s="28" t="s">
        <v>77</v>
      </c>
      <c r="H1621" s="28" t="s">
        <v>25</v>
      </c>
      <c r="I1621" s="30">
        <v>0.5</v>
      </c>
      <c r="J1621" s="31">
        <v>5750</v>
      </c>
      <c r="K1621" s="32">
        <f t="shared" si="12"/>
        <v>2875</v>
      </c>
      <c r="L1621" s="32">
        <f t="shared" si="13"/>
        <v>1150</v>
      </c>
      <c r="M1621" s="33">
        <v>0.39999999999999997</v>
      </c>
      <c r="O1621" s="38"/>
      <c r="P1621" s="39"/>
      <c r="Q1621" s="34"/>
      <c r="R1621" s="35"/>
    </row>
    <row r="1622" spans="1:18" ht="15.75" customHeight="1" x14ac:dyDescent="0.3">
      <c r="A1622" s="23"/>
      <c r="B1622" s="28" t="s">
        <v>21</v>
      </c>
      <c r="C1622" s="28">
        <v>1185732</v>
      </c>
      <c r="D1622" s="29">
        <v>44364</v>
      </c>
      <c r="E1622" s="28" t="s">
        <v>53</v>
      </c>
      <c r="F1622" s="28" t="s">
        <v>76</v>
      </c>
      <c r="G1622" s="28" t="s">
        <v>77</v>
      </c>
      <c r="H1622" s="28" t="s">
        <v>26</v>
      </c>
      <c r="I1622" s="30">
        <v>0.45</v>
      </c>
      <c r="J1622" s="31">
        <v>5500</v>
      </c>
      <c r="K1622" s="32">
        <f t="shared" si="12"/>
        <v>2475</v>
      </c>
      <c r="L1622" s="32">
        <f t="shared" si="13"/>
        <v>742.5</v>
      </c>
      <c r="M1622" s="33">
        <v>0.3</v>
      </c>
      <c r="O1622" s="38"/>
      <c r="P1622" s="39"/>
      <c r="Q1622" s="34"/>
      <c r="R1622" s="35"/>
    </row>
    <row r="1623" spans="1:18" ht="15.75" customHeight="1" x14ac:dyDescent="0.3">
      <c r="A1623" s="23"/>
      <c r="B1623" s="28" t="s">
        <v>21</v>
      </c>
      <c r="C1623" s="28">
        <v>1185732</v>
      </c>
      <c r="D1623" s="29">
        <v>44364</v>
      </c>
      <c r="E1623" s="28" t="s">
        <v>53</v>
      </c>
      <c r="F1623" s="28" t="s">
        <v>76</v>
      </c>
      <c r="G1623" s="28" t="s">
        <v>77</v>
      </c>
      <c r="H1623" s="28" t="s">
        <v>27</v>
      </c>
      <c r="I1623" s="30">
        <v>0.45</v>
      </c>
      <c r="J1623" s="31">
        <v>5250</v>
      </c>
      <c r="K1623" s="32">
        <f t="shared" si="12"/>
        <v>2362.5</v>
      </c>
      <c r="L1623" s="32">
        <f t="shared" si="13"/>
        <v>826.875</v>
      </c>
      <c r="M1623" s="33">
        <v>0.35</v>
      </c>
      <c r="O1623" s="38"/>
      <c r="P1623" s="39"/>
      <c r="Q1623" s="34"/>
      <c r="R1623" s="35"/>
    </row>
    <row r="1624" spans="1:18" ht="15.75" customHeight="1" x14ac:dyDescent="0.3">
      <c r="A1624" s="23"/>
      <c r="B1624" s="28" t="s">
        <v>21</v>
      </c>
      <c r="C1624" s="28">
        <v>1185732</v>
      </c>
      <c r="D1624" s="29">
        <v>44364</v>
      </c>
      <c r="E1624" s="28" t="s">
        <v>53</v>
      </c>
      <c r="F1624" s="28" t="s">
        <v>76</v>
      </c>
      <c r="G1624" s="28" t="s">
        <v>77</v>
      </c>
      <c r="H1624" s="28" t="s">
        <v>28</v>
      </c>
      <c r="I1624" s="30">
        <v>0.6</v>
      </c>
      <c r="J1624" s="31">
        <v>5250</v>
      </c>
      <c r="K1624" s="32">
        <f t="shared" si="12"/>
        <v>3150</v>
      </c>
      <c r="L1624" s="32">
        <f t="shared" si="13"/>
        <v>1260</v>
      </c>
      <c r="M1624" s="33">
        <v>0.39999999999999997</v>
      </c>
      <c r="O1624" s="38"/>
      <c r="P1624" s="39"/>
      <c r="Q1624" s="34"/>
      <c r="R1624" s="35"/>
    </row>
    <row r="1625" spans="1:18" ht="15.75" customHeight="1" x14ac:dyDescent="0.3">
      <c r="A1625" s="23"/>
      <c r="B1625" s="28" t="s">
        <v>21</v>
      </c>
      <c r="C1625" s="28">
        <v>1185732</v>
      </c>
      <c r="D1625" s="29">
        <v>44364</v>
      </c>
      <c r="E1625" s="28" t="s">
        <v>53</v>
      </c>
      <c r="F1625" s="28" t="s">
        <v>76</v>
      </c>
      <c r="G1625" s="28" t="s">
        <v>77</v>
      </c>
      <c r="H1625" s="28" t="s">
        <v>29</v>
      </c>
      <c r="I1625" s="30">
        <v>0.65</v>
      </c>
      <c r="J1625" s="31">
        <v>6750</v>
      </c>
      <c r="K1625" s="32">
        <f t="shared" si="12"/>
        <v>4387.5</v>
      </c>
      <c r="L1625" s="32">
        <f t="shared" si="13"/>
        <v>2413.125</v>
      </c>
      <c r="M1625" s="33">
        <v>0.55000000000000004</v>
      </c>
      <c r="O1625" s="38"/>
      <c r="P1625" s="39"/>
      <c r="Q1625" s="34"/>
      <c r="R1625" s="35"/>
    </row>
    <row r="1626" spans="1:18" ht="15.75" customHeight="1" x14ac:dyDescent="0.3">
      <c r="A1626" s="23"/>
      <c r="B1626" s="28" t="s">
        <v>21</v>
      </c>
      <c r="C1626" s="28">
        <v>1185732</v>
      </c>
      <c r="D1626" s="29">
        <v>44392</v>
      </c>
      <c r="E1626" s="28" t="s">
        <v>53</v>
      </c>
      <c r="F1626" s="28" t="s">
        <v>76</v>
      </c>
      <c r="G1626" s="28" t="s">
        <v>77</v>
      </c>
      <c r="H1626" s="28" t="s">
        <v>24</v>
      </c>
      <c r="I1626" s="30">
        <v>0.6</v>
      </c>
      <c r="J1626" s="31">
        <v>9000</v>
      </c>
      <c r="K1626" s="32">
        <f t="shared" si="12"/>
        <v>5400</v>
      </c>
      <c r="L1626" s="32">
        <f t="shared" si="13"/>
        <v>2700</v>
      </c>
      <c r="M1626" s="33">
        <v>0.5</v>
      </c>
      <c r="O1626" s="38"/>
      <c r="P1626" s="39"/>
      <c r="Q1626" s="34"/>
      <c r="R1626" s="35"/>
    </row>
    <row r="1627" spans="1:18" ht="15.75" customHeight="1" x14ac:dyDescent="0.3">
      <c r="A1627" s="23"/>
      <c r="B1627" s="28" t="s">
        <v>21</v>
      </c>
      <c r="C1627" s="28">
        <v>1185732</v>
      </c>
      <c r="D1627" s="29">
        <v>44392</v>
      </c>
      <c r="E1627" s="28" t="s">
        <v>53</v>
      </c>
      <c r="F1627" s="28" t="s">
        <v>76</v>
      </c>
      <c r="G1627" s="28" t="s">
        <v>77</v>
      </c>
      <c r="H1627" s="28" t="s">
        <v>25</v>
      </c>
      <c r="I1627" s="30">
        <v>0.55000000000000004</v>
      </c>
      <c r="J1627" s="31">
        <v>6500</v>
      </c>
      <c r="K1627" s="32">
        <f t="shared" si="12"/>
        <v>3575.0000000000005</v>
      </c>
      <c r="L1627" s="32">
        <f t="shared" si="13"/>
        <v>1430</v>
      </c>
      <c r="M1627" s="33">
        <v>0.39999999999999997</v>
      </c>
      <c r="O1627" s="38"/>
      <c r="P1627" s="39"/>
      <c r="Q1627" s="34"/>
      <c r="R1627" s="35"/>
    </row>
    <row r="1628" spans="1:18" ht="15.75" customHeight="1" x14ac:dyDescent="0.3">
      <c r="A1628" s="23"/>
      <c r="B1628" s="28" t="s">
        <v>21</v>
      </c>
      <c r="C1628" s="28">
        <v>1185732</v>
      </c>
      <c r="D1628" s="29">
        <v>44392</v>
      </c>
      <c r="E1628" s="28" t="s">
        <v>53</v>
      </c>
      <c r="F1628" s="28" t="s">
        <v>76</v>
      </c>
      <c r="G1628" s="28" t="s">
        <v>77</v>
      </c>
      <c r="H1628" s="28" t="s">
        <v>26</v>
      </c>
      <c r="I1628" s="30">
        <v>0.5</v>
      </c>
      <c r="J1628" s="31">
        <v>5750</v>
      </c>
      <c r="K1628" s="32">
        <f t="shared" si="12"/>
        <v>2875</v>
      </c>
      <c r="L1628" s="32">
        <f t="shared" si="13"/>
        <v>862.5</v>
      </c>
      <c r="M1628" s="33">
        <v>0.3</v>
      </c>
      <c r="O1628" s="38"/>
      <c r="P1628" s="39"/>
      <c r="Q1628" s="34"/>
      <c r="R1628" s="35"/>
    </row>
    <row r="1629" spans="1:18" ht="15.75" customHeight="1" x14ac:dyDescent="0.3">
      <c r="A1629" s="23"/>
      <c r="B1629" s="28" t="s">
        <v>21</v>
      </c>
      <c r="C1629" s="28">
        <v>1185732</v>
      </c>
      <c r="D1629" s="29">
        <v>44392</v>
      </c>
      <c r="E1629" s="28" t="s">
        <v>53</v>
      </c>
      <c r="F1629" s="28" t="s">
        <v>76</v>
      </c>
      <c r="G1629" s="28" t="s">
        <v>77</v>
      </c>
      <c r="H1629" s="28" t="s">
        <v>27</v>
      </c>
      <c r="I1629" s="30">
        <v>0.5</v>
      </c>
      <c r="J1629" s="31">
        <v>5250</v>
      </c>
      <c r="K1629" s="32">
        <f t="shared" si="12"/>
        <v>2625</v>
      </c>
      <c r="L1629" s="32">
        <f t="shared" si="13"/>
        <v>918.74999999999989</v>
      </c>
      <c r="M1629" s="33">
        <v>0.35</v>
      </c>
      <c r="O1629" s="38"/>
      <c r="P1629" s="39"/>
      <c r="Q1629" s="34"/>
      <c r="R1629" s="35"/>
    </row>
    <row r="1630" spans="1:18" ht="15.75" customHeight="1" x14ac:dyDescent="0.3">
      <c r="A1630" s="23"/>
      <c r="B1630" s="28" t="s">
        <v>21</v>
      </c>
      <c r="C1630" s="28">
        <v>1185732</v>
      </c>
      <c r="D1630" s="29">
        <v>44392</v>
      </c>
      <c r="E1630" s="28" t="s">
        <v>53</v>
      </c>
      <c r="F1630" s="28" t="s">
        <v>76</v>
      </c>
      <c r="G1630" s="28" t="s">
        <v>77</v>
      </c>
      <c r="H1630" s="28" t="s">
        <v>28</v>
      </c>
      <c r="I1630" s="30">
        <v>0.6</v>
      </c>
      <c r="J1630" s="31">
        <v>5500</v>
      </c>
      <c r="K1630" s="32">
        <f t="shared" si="12"/>
        <v>3300</v>
      </c>
      <c r="L1630" s="32">
        <f t="shared" si="13"/>
        <v>1320</v>
      </c>
      <c r="M1630" s="33">
        <v>0.39999999999999997</v>
      </c>
      <c r="O1630" s="38"/>
      <c r="P1630" s="39"/>
      <c r="Q1630" s="34"/>
      <c r="R1630" s="35"/>
    </row>
    <row r="1631" spans="1:18" ht="15.75" customHeight="1" x14ac:dyDescent="0.3">
      <c r="A1631" s="23"/>
      <c r="B1631" s="28" t="s">
        <v>21</v>
      </c>
      <c r="C1631" s="28">
        <v>1185732</v>
      </c>
      <c r="D1631" s="29">
        <v>44392</v>
      </c>
      <c r="E1631" s="28" t="s">
        <v>53</v>
      </c>
      <c r="F1631" s="28" t="s">
        <v>76</v>
      </c>
      <c r="G1631" s="28" t="s">
        <v>77</v>
      </c>
      <c r="H1631" s="28" t="s">
        <v>29</v>
      </c>
      <c r="I1631" s="30">
        <v>0.65</v>
      </c>
      <c r="J1631" s="31">
        <v>7250</v>
      </c>
      <c r="K1631" s="32">
        <f t="shared" si="12"/>
        <v>4712.5</v>
      </c>
      <c r="L1631" s="32">
        <f t="shared" si="13"/>
        <v>2591.875</v>
      </c>
      <c r="M1631" s="33">
        <v>0.55000000000000004</v>
      </c>
      <c r="O1631" s="38"/>
      <c r="P1631" s="39"/>
      <c r="Q1631" s="34"/>
      <c r="R1631" s="35"/>
    </row>
    <row r="1632" spans="1:18" ht="15.75" customHeight="1" x14ac:dyDescent="0.3">
      <c r="A1632" s="23"/>
      <c r="B1632" s="28" t="s">
        <v>21</v>
      </c>
      <c r="C1632" s="28">
        <v>1185732</v>
      </c>
      <c r="D1632" s="29">
        <v>44424</v>
      </c>
      <c r="E1632" s="28" t="s">
        <v>53</v>
      </c>
      <c r="F1632" s="28" t="s">
        <v>76</v>
      </c>
      <c r="G1632" s="28" t="s">
        <v>77</v>
      </c>
      <c r="H1632" s="28" t="s">
        <v>24</v>
      </c>
      <c r="I1632" s="30">
        <v>0.6</v>
      </c>
      <c r="J1632" s="31">
        <v>8750</v>
      </c>
      <c r="K1632" s="32">
        <f t="shared" si="12"/>
        <v>5250</v>
      </c>
      <c r="L1632" s="32">
        <f t="shared" si="13"/>
        <v>2625</v>
      </c>
      <c r="M1632" s="33">
        <v>0.5</v>
      </c>
      <c r="O1632" s="38"/>
      <c r="P1632" s="39"/>
      <c r="Q1632" s="34"/>
      <c r="R1632" s="35"/>
    </row>
    <row r="1633" spans="1:18" ht="15.75" customHeight="1" x14ac:dyDescent="0.3">
      <c r="A1633" s="23"/>
      <c r="B1633" s="28" t="s">
        <v>21</v>
      </c>
      <c r="C1633" s="28">
        <v>1185732</v>
      </c>
      <c r="D1633" s="29">
        <v>44424</v>
      </c>
      <c r="E1633" s="28" t="s">
        <v>53</v>
      </c>
      <c r="F1633" s="28" t="s">
        <v>76</v>
      </c>
      <c r="G1633" s="28" t="s">
        <v>77</v>
      </c>
      <c r="H1633" s="28" t="s">
        <v>25</v>
      </c>
      <c r="I1633" s="30">
        <v>0.55000000000000004</v>
      </c>
      <c r="J1633" s="31">
        <v>6500</v>
      </c>
      <c r="K1633" s="32">
        <f t="shared" si="12"/>
        <v>3575.0000000000005</v>
      </c>
      <c r="L1633" s="32">
        <f t="shared" si="13"/>
        <v>1430</v>
      </c>
      <c r="M1633" s="33">
        <v>0.39999999999999997</v>
      </c>
      <c r="O1633" s="38"/>
      <c r="P1633" s="39"/>
      <c r="Q1633" s="34"/>
      <c r="R1633" s="35"/>
    </row>
    <row r="1634" spans="1:18" ht="15.75" customHeight="1" x14ac:dyDescent="0.3">
      <c r="A1634" s="23"/>
      <c r="B1634" s="28" t="s">
        <v>21</v>
      </c>
      <c r="C1634" s="28">
        <v>1185732</v>
      </c>
      <c r="D1634" s="29">
        <v>44424</v>
      </c>
      <c r="E1634" s="28" t="s">
        <v>53</v>
      </c>
      <c r="F1634" s="28" t="s">
        <v>76</v>
      </c>
      <c r="G1634" s="28" t="s">
        <v>77</v>
      </c>
      <c r="H1634" s="28" t="s">
        <v>26</v>
      </c>
      <c r="I1634" s="30">
        <v>0.45000000000000007</v>
      </c>
      <c r="J1634" s="31">
        <v>5750</v>
      </c>
      <c r="K1634" s="32">
        <f t="shared" si="12"/>
        <v>2587.5000000000005</v>
      </c>
      <c r="L1634" s="32">
        <f t="shared" si="13"/>
        <v>776.25000000000011</v>
      </c>
      <c r="M1634" s="33">
        <v>0.3</v>
      </c>
      <c r="O1634" s="38"/>
      <c r="P1634" s="39"/>
      <c r="Q1634" s="34"/>
      <c r="R1634" s="35"/>
    </row>
    <row r="1635" spans="1:18" ht="15.75" customHeight="1" x14ac:dyDescent="0.3">
      <c r="A1635" s="23"/>
      <c r="B1635" s="28" t="s">
        <v>21</v>
      </c>
      <c r="C1635" s="28">
        <v>1185732</v>
      </c>
      <c r="D1635" s="29">
        <v>44424</v>
      </c>
      <c r="E1635" s="28" t="s">
        <v>53</v>
      </c>
      <c r="F1635" s="28" t="s">
        <v>76</v>
      </c>
      <c r="G1635" s="28" t="s">
        <v>77</v>
      </c>
      <c r="H1635" s="28" t="s">
        <v>27</v>
      </c>
      <c r="I1635" s="30">
        <v>0.35</v>
      </c>
      <c r="J1635" s="31">
        <v>5250</v>
      </c>
      <c r="K1635" s="32">
        <f t="shared" si="12"/>
        <v>1837.4999999999998</v>
      </c>
      <c r="L1635" s="32">
        <f t="shared" si="13"/>
        <v>643.12499999999989</v>
      </c>
      <c r="M1635" s="33">
        <v>0.35</v>
      </c>
      <c r="O1635" s="38"/>
      <c r="P1635" s="39"/>
      <c r="Q1635" s="34"/>
      <c r="R1635" s="35"/>
    </row>
    <row r="1636" spans="1:18" ht="15.75" customHeight="1" x14ac:dyDescent="0.3">
      <c r="A1636" s="23"/>
      <c r="B1636" s="28" t="s">
        <v>21</v>
      </c>
      <c r="C1636" s="28">
        <v>1185732</v>
      </c>
      <c r="D1636" s="29">
        <v>44424</v>
      </c>
      <c r="E1636" s="28" t="s">
        <v>53</v>
      </c>
      <c r="F1636" s="28" t="s">
        <v>76</v>
      </c>
      <c r="G1636" s="28" t="s">
        <v>77</v>
      </c>
      <c r="H1636" s="28" t="s">
        <v>28</v>
      </c>
      <c r="I1636" s="30">
        <v>0.45000000000000007</v>
      </c>
      <c r="J1636" s="31">
        <v>5000</v>
      </c>
      <c r="K1636" s="32">
        <f t="shared" si="12"/>
        <v>2250.0000000000005</v>
      </c>
      <c r="L1636" s="32">
        <f t="shared" si="13"/>
        <v>900.00000000000011</v>
      </c>
      <c r="M1636" s="33">
        <v>0.39999999999999997</v>
      </c>
      <c r="O1636" s="38"/>
      <c r="P1636" s="39"/>
      <c r="Q1636" s="34"/>
      <c r="R1636" s="35"/>
    </row>
    <row r="1637" spans="1:18" ht="15.75" customHeight="1" x14ac:dyDescent="0.3">
      <c r="A1637" s="23"/>
      <c r="B1637" s="28" t="s">
        <v>21</v>
      </c>
      <c r="C1637" s="28">
        <v>1185732</v>
      </c>
      <c r="D1637" s="29">
        <v>44424</v>
      </c>
      <c r="E1637" s="28" t="s">
        <v>53</v>
      </c>
      <c r="F1637" s="28" t="s">
        <v>76</v>
      </c>
      <c r="G1637" s="28" t="s">
        <v>77</v>
      </c>
      <c r="H1637" s="28" t="s">
        <v>29</v>
      </c>
      <c r="I1637" s="30">
        <v>0.50000000000000011</v>
      </c>
      <c r="J1637" s="31">
        <v>6750</v>
      </c>
      <c r="K1637" s="32">
        <f t="shared" si="12"/>
        <v>3375.0000000000009</v>
      </c>
      <c r="L1637" s="32">
        <f t="shared" si="13"/>
        <v>1856.2500000000007</v>
      </c>
      <c r="M1637" s="33">
        <v>0.55000000000000004</v>
      </c>
      <c r="O1637" s="38"/>
      <c r="P1637" s="39"/>
      <c r="Q1637" s="34"/>
      <c r="R1637" s="35"/>
    </row>
    <row r="1638" spans="1:18" ht="15.75" customHeight="1" x14ac:dyDescent="0.3">
      <c r="A1638" s="23"/>
      <c r="B1638" s="28" t="s">
        <v>21</v>
      </c>
      <c r="C1638" s="28">
        <v>1185732</v>
      </c>
      <c r="D1638" s="29">
        <v>44454</v>
      </c>
      <c r="E1638" s="28" t="s">
        <v>53</v>
      </c>
      <c r="F1638" s="28" t="s">
        <v>76</v>
      </c>
      <c r="G1638" s="28" t="s">
        <v>77</v>
      </c>
      <c r="H1638" s="28" t="s">
        <v>24</v>
      </c>
      <c r="I1638" s="30">
        <v>0.45000000000000007</v>
      </c>
      <c r="J1638" s="31">
        <v>8000</v>
      </c>
      <c r="K1638" s="32">
        <f t="shared" si="12"/>
        <v>3600.0000000000005</v>
      </c>
      <c r="L1638" s="32">
        <f t="shared" si="13"/>
        <v>1800.0000000000002</v>
      </c>
      <c r="M1638" s="33">
        <v>0.5</v>
      </c>
      <c r="O1638" s="38"/>
      <c r="P1638" s="39"/>
      <c r="Q1638" s="34"/>
      <c r="R1638" s="35"/>
    </row>
    <row r="1639" spans="1:18" ht="15.75" customHeight="1" x14ac:dyDescent="0.3">
      <c r="A1639" s="23"/>
      <c r="B1639" s="28" t="s">
        <v>21</v>
      </c>
      <c r="C1639" s="28">
        <v>1185732</v>
      </c>
      <c r="D1639" s="29">
        <v>44454</v>
      </c>
      <c r="E1639" s="28" t="s">
        <v>53</v>
      </c>
      <c r="F1639" s="28" t="s">
        <v>76</v>
      </c>
      <c r="G1639" s="28" t="s">
        <v>77</v>
      </c>
      <c r="H1639" s="28" t="s">
        <v>25</v>
      </c>
      <c r="I1639" s="30">
        <v>0.40000000000000013</v>
      </c>
      <c r="J1639" s="31">
        <v>6000</v>
      </c>
      <c r="K1639" s="32">
        <f t="shared" si="12"/>
        <v>2400.0000000000009</v>
      </c>
      <c r="L1639" s="32">
        <f t="shared" si="13"/>
        <v>960.00000000000023</v>
      </c>
      <c r="M1639" s="33">
        <v>0.39999999999999997</v>
      </c>
      <c r="O1639" s="38"/>
      <c r="P1639" s="39"/>
      <c r="Q1639" s="34"/>
      <c r="R1639" s="35"/>
    </row>
    <row r="1640" spans="1:18" ht="15.75" customHeight="1" x14ac:dyDescent="0.3">
      <c r="A1640" s="23"/>
      <c r="B1640" s="28" t="s">
        <v>21</v>
      </c>
      <c r="C1640" s="28">
        <v>1185732</v>
      </c>
      <c r="D1640" s="29">
        <v>44454</v>
      </c>
      <c r="E1640" s="28" t="s">
        <v>53</v>
      </c>
      <c r="F1640" s="28" t="s">
        <v>76</v>
      </c>
      <c r="G1640" s="28" t="s">
        <v>77</v>
      </c>
      <c r="H1640" s="28" t="s">
        <v>26</v>
      </c>
      <c r="I1640" s="30">
        <v>0.35</v>
      </c>
      <c r="J1640" s="31">
        <v>5000</v>
      </c>
      <c r="K1640" s="32">
        <f t="shared" si="12"/>
        <v>1750</v>
      </c>
      <c r="L1640" s="32">
        <f t="shared" si="13"/>
        <v>525</v>
      </c>
      <c r="M1640" s="33">
        <v>0.3</v>
      </c>
      <c r="O1640" s="38"/>
      <c r="P1640" s="39"/>
      <c r="Q1640" s="34"/>
      <c r="R1640" s="35"/>
    </row>
    <row r="1641" spans="1:18" ht="15.75" customHeight="1" x14ac:dyDescent="0.3">
      <c r="A1641" s="23"/>
      <c r="B1641" s="28" t="s">
        <v>21</v>
      </c>
      <c r="C1641" s="28">
        <v>1185732</v>
      </c>
      <c r="D1641" s="29">
        <v>44454</v>
      </c>
      <c r="E1641" s="28" t="s">
        <v>53</v>
      </c>
      <c r="F1641" s="28" t="s">
        <v>76</v>
      </c>
      <c r="G1641" s="28" t="s">
        <v>77</v>
      </c>
      <c r="H1641" s="28" t="s">
        <v>27</v>
      </c>
      <c r="I1641" s="30">
        <v>0.35</v>
      </c>
      <c r="J1641" s="31">
        <v>4750</v>
      </c>
      <c r="K1641" s="32">
        <f t="shared" si="12"/>
        <v>1662.5</v>
      </c>
      <c r="L1641" s="32">
        <f t="shared" si="13"/>
        <v>581.875</v>
      </c>
      <c r="M1641" s="33">
        <v>0.35</v>
      </c>
      <c r="O1641" s="38"/>
      <c r="P1641" s="39"/>
      <c r="Q1641" s="34"/>
      <c r="R1641" s="35"/>
    </row>
    <row r="1642" spans="1:18" ht="15.75" customHeight="1" x14ac:dyDescent="0.3">
      <c r="A1642" s="23"/>
      <c r="B1642" s="28" t="s">
        <v>21</v>
      </c>
      <c r="C1642" s="28">
        <v>1185732</v>
      </c>
      <c r="D1642" s="29">
        <v>44454</v>
      </c>
      <c r="E1642" s="28" t="s">
        <v>53</v>
      </c>
      <c r="F1642" s="28" t="s">
        <v>76</v>
      </c>
      <c r="G1642" s="28" t="s">
        <v>77</v>
      </c>
      <c r="H1642" s="28" t="s">
        <v>28</v>
      </c>
      <c r="I1642" s="30">
        <v>0.45000000000000007</v>
      </c>
      <c r="J1642" s="31">
        <v>4750</v>
      </c>
      <c r="K1642" s="32">
        <f t="shared" si="12"/>
        <v>2137.5000000000005</v>
      </c>
      <c r="L1642" s="32">
        <f t="shared" si="13"/>
        <v>855.00000000000011</v>
      </c>
      <c r="M1642" s="33">
        <v>0.39999999999999997</v>
      </c>
      <c r="O1642" s="38"/>
      <c r="P1642" s="39"/>
      <c r="Q1642" s="34"/>
      <c r="R1642" s="35"/>
    </row>
    <row r="1643" spans="1:18" ht="15.75" customHeight="1" x14ac:dyDescent="0.3">
      <c r="A1643" s="23"/>
      <c r="B1643" s="28" t="s">
        <v>21</v>
      </c>
      <c r="C1643" s="28">
        <v>1185732</v>
      </c>
      <c r="D1643" s="29">
        <v>44454</v>
      </c>
      <c r="E1643" s="28" t="s">
        <v>53</v>
      </c>
      <c r="F1643" s="28" t="s">
        <v>76</v>
      </c>
      <c r="G1643" s="28" t="s">
        <v>77</v>
      </c>
      <c r="H1643" s="28" t="s">
        <v>29</v>
      </c>
      <c r="I1643" s="30">
        <v>0.50000000000000011</v>
      </c>
      <c r="J1643" s="31">
        <v>5750</v>
      </c>
      <c r="K1643" s="32">
        <f t="shared" si="12"/>
        <v>2875.0000000000005</v>
      </c>
      <c r="L1643" s="32">
        <f t="shared" si="13"/>
        <v>1581.2500000000005</v>
      </c>
      <c r="M1643" s="33">
        <v>0.55000000000000004</v>
      </c>
      <c r="O1643" s="38"/>
      <c r="P1643" s="39"/>
      <c r="Q1643" s="34"/>
      <c r="R1643" s="35"/>
    </row>
    <row r="1644" spans="1:18" ht="15.75" customHeight="1" x14ac:dyDescent="0.3">
      <c r="A1644" s="23"/>
      <c r="B1644" s="28" t="s">
        <v>21</v>
      </c>
      <c r="C1644" s="28">
        <v>1185732</v>
      </c>
      <c r="D1644" s="29">
        <v>44486</v>
      </c>
      <c r="E1644" s="28" t="s">
        <v>53</v>
      </c>
      <c r="F1644" s="28" t="s">
        <v>76</v>
      </c>
      <c r="G1644" s="28" t="s">
        <v>77</v>
      </c>
      <c r="H1644" s="28" t="s">
        <v>24</v>
      </c>
      <c r="I1644" s="30">
        <v>0.50000000000000011</v>
      </c>
      <c r="J1644" s="31">
        <v>7500</v>
      </c>
      <c r="K1644" s="32">
        <f t="shared" si="12"/>
        <v>3750.0000000000009</v>
      </c>
      <c r="L1644" s="32">
        <f t="shared" si="13"/>
        <v>1875.0000000000005</v>
      </c>
      <c r="M1644" s="33">
        <v>0.5</v>
      </c>
      <c r="O1644" s="38"/>
      <c r="P1644" s="39"/>
      <c r="Q1644" s="34"/>
      <c r="R1644" s="35"/>
    </row>
    <row r="1645" spans="1:18" ht="15.75" customHeight="1" x14ac:dyDescent="0.3">
      <c r="A1645" s="23"/>
      <c r="B1645" s="28" t="s">
        <v>21</v>
      </c>
      <c r="C1645" s="28">
        <v>1185732</v>
      </c>
      <c r="D1645" s="29">
        <v>44486</v>
      </c>
      <c r="E1645" s="28" t="s">
        <v>53</v>
      </c>
      <c r="F1645" s="28" t="s">
        <v>76</v>
      </c>
      <c r="G1645" s="28" t="s">
        <v>77</v>
      </c>
      <c r="H1645" s="28" t="s">
        <v>25</v>
      </c>
      <c r="I1645" s="30">
        <v>0.40000000000000013</v>
      </c>
      <c r="J1645" s="31">
        <v>5750</v>
      </c>
      <c r="K1645" s="32">
        <f t="shared" si="12"/>
        <v>2300.0000000000009</v>
      </c>
      <c r="L1645" s="32">
        <f t="shared" si="13"/>
        <v>920.00000000000034</v>
      </c>
      <c r="M1645" s="33">
        <v>0.39999999999999997</v>
      </c>
      <c r="O1645" s="38"/>
      <c r="P1645" s="39"/>
      <c r="Q1645" s="34"/>
      <c r="R1645" s="35"/>
    </row>
    <row r="1646" spans="1:18" ht="15.75" customHeight="1" x14ac:dyDescent="0.3">
      <c r="A1646" s="23"/>
      <c r="B1646" s="28" t="s">
        <v>21</v>
      </c>
      <c r="C1646" s="28">
        <v>1185732</v>
      </c>
      <c r="D1646" s="29">
        <v>44486</v>
      </c>
      <c r="E1646" s="28" t="s">
        <v>53</v>
      </c>
      <c r="F1646" s="28" t="s">
        <v>76</v>
      </c>
      <c r="G1646" s="28" t="s">
        <v>77</v>
      </c>
      <c r="H1646" s="28" t="s">
        <v>26</v>
      </c>
      <c r="I1646" s="30">
        <v>0.40000000000000013</v>
      </c>
      <c r="J1646" s="31">
        <v>4250</v>
      </c>
      <c r="K1646" s="32">
        <f t="shared" si="12"/>
        <v>1700.0000000000005</v>
      </c>
      <c r="L1646" s="32">
        <f t="shared" si="13"/>
        <v>510.00000000000011</v>
      </c>
      <c r="M1646" s="33">
        <v>0.3</v>
      </c>
      <c r="O1646" s="38"/>
      <c r="P1646" s="39"/>
      <c r="Q1646" s="34"/>
      <c r="R1646" s="35"/>
    </row>
    <row r="1647" spans="1:18" ht="15.75" customHeight="1" x14ac:dyDescent="0.3">
      <c r="A1647" s="23"/>
      <c r="B1647" s="28" t="s">
        <v>21</v>
      </c>
      <c r="C1647" s="28">
        <v>1185732</v>
      </c>
      <c r="D1647" s="29">
        <v>44486</v>
      </c>
      <c r="E1647" s="28" t="s">
        <v>53</v>
      </c>
      <c r="F1647" s="28" t="s">
        <v>76</v>
      </c>
      <c r="G1647" s="28" t="s">
        <v>77</v>
      </c>
      <c r="H1647" s="28" t="s">
        <v>27</v>
      </c>
      <c r="I1647" s="30">
        <v>0.40000000000000013</v>
      </c>
      <c r="J1647" s="31">
        <v>4000</v>
      </c>
      <c r="K1647" s="32">
        <f t="shared" si="12"/>
        <v>1600.0000000000005</v>
      </c>
      <c r="L1647" s="32">
        <f t="shared" si="13"/>
        <v>560.00000000000011</v>
      </c>
      <c r="M1647" s="33">
        <v>0.35</v>
      </c>
      <c r="O1647" s="38"/>
      <c r="P1647" s="39"/>
      <c r="Q1647" s="34"/>
      <c r="R1647" s="35"/>
    </row>
    <row r="1648" spans="1:18" ht="15.75" customHeight="1" x14ac:dyDescent="0.3">
      <c r="A1648" s="23"/>
      <c r="B1648" s="28" t="s">
        <v>21</v>
      </c>
      <c r="C1648" s="28">
        <v>1185732</v>
      </c>
      <c r="D1648" s="29">
        <v>44486</v>
      </c>
      <c r="E1648" s="28" t="s">
        <v>53</v>
      </c>
      <c r="F1648" s="28" t="s">
        <v>76</v>
      </c>
      <c r="G1648" s="28" t="s">
        <v>77</v>
      </c>
      <c r="H1648" s="28" t="s">
        <v>28</v>
      </c>
      <c r="I1648" s="30">
        <v>0.50000000000000011</v>
      </c>
      <c r="J1648" s="31">
        <v>4000</v>
      </c>
      <c r="K1648" s="32">
        <f t="shared" si="12"/>
        <v>2000.0000000000005</v>
      </c>
      <c r="L1648" s="32">
        <f t="shared" si="13"/>
        <v>800.00000000000011</v>
      </c>
      <c r="M1648" s="33">
        <v>0.39999999999999997</v>
      </c>
      <c r="O1648" s="38"/>
      <c r="P1648" s="39"/>
      <c r="Q1648" s="34"/>
      <c r="R1648" s="35"/>
    </row>
    <row r="1649" spans="1:18" ht="15.75" customHeight="1" x14ac:dyDescent="0.3">
      <c r="A1649" s="23"/>
      <c r="B1649" s="28" t="s">
        <v>21</v>
      </c>
      <c r="C1649" s="28">
        <v>1185732</v>
      </c>
      <c r="D1649" s="29">
        <v>44486</v>
      </c>
      <c r="E1649" s="28" t="s">
        <v>53</v>
      </c>
      <c r="F1649" s="28" t="s">
        <v>76</v>
      </c>
      <c r="G1649" s="28" t="s">
        <v>77</v>
      </c>
      <c r="H1649" s="28" t="s">
        <v>29</v>
      </c>
      <c r="I1649" s="30">
        <v>0.55000000000000004</v>
      </c>
      <c r="J1649" s="31">
        <v>5250</v>
      </c>
      <c r="K1649" s="32">
        <f t="shared" si="12"/>
        <v>2887.5000000000005</v>
      </c>
      <c r="L1649" s="32">
        <f t="shared" si="13"/>
        <v>1588.1250000000005</v>
      </c>
      <c r="M1649" s="33">
        <v>0.55000000000000004</v>
      </c>
      <c r="O1649" s="38"/>
      <c r="P1649" s="39"/>
      <c r="Q1649" s="34"/>
      <c r="R1649" s="35"/>
    </row>
    <row r="1650" spans="1:18" ht="15.75" customHeight="1" x14ac:dyDescent="0.3">
      <c r="A1650" s="23"/>
      <c r="B1650" s="28" t="s">
        <v>21</v>
      </c>
      <c r="C1650" s="28">
        <v>1185732</v>
      </c>
      <c r="D1650" s="29">
        <v>44516</v>
      </c>
      <c r="E1650" s="28" t="s">
        <v>53</v>
      </c>
      <c r="F1650" s="28" t="s">
        <v>76</v>
      </c>
      <c r="G1650" s="28" t="s">
        <v>77</v>
      </c>
      <c r="H1650" s="28" t="s">
        <v>24</v>
      </c>
      <c r="I1650" s="30">
        <v>0.50000000000000011</v>
      </c>
      <c r="J1650" s="31">
        <v>6750</v>
      </c>
      <c r="K1650" s="32">
        <f t="shared" si="12"/>
        <v>3375.0000000000009</v>
      </c>
      <c r="L1650" s="32">
        <f t="shared" si="13"/>
        <v>1687.5000000000005</v>
      </c>
      <c r="M1650" s="33">
        <v>0.5</v>
      </c>
      <c r="O1650" s="38"/>
      <c r="P1650" s="39"/>
      <c r="Q1650" s="34"/>
      <c r="R1650" s="35"/>
    </row>
    <row r="1651" spans="1:18" ht="15.75" customHeight="1" x14ac:dyDescent="0.3">
      <c r="A1651" s="23"/>
      <c r="B1651" s="28" t="s">
        <v>21</v>
      </c>
      <c r="C1651" s="28">
        <v>1185732</v>
      </c>
      <c r="D1651" s="29">
        <v>44516</v>
      </c>
      <c r="E1651" s="28" t="s">
        <v>53</v>
      </c>
      <c r="F1651" s="28" t="s">
        <v>76</v>
      </c>
      <c r="G1651" s="28" t="s">
        <v>77</v>
      </c>
      <c r="H1651" s="28" t="s">
        <v>25</v>
      </c>
      <c r="I1651" s="30">
        <v>0.45000000000000012</v>
      </c>
      <c r="J1651" s="31">
        <v>5000</v>
      </c>
      <c r="K1651" s="32">
        <f t="shared" si="12"/>
        <v>2250.0000000000005</v>
      </c>
      <c r="L1651" s="32">
        <f t="shared" si="13"/>
        <v>900.00000000000011</v>
      </c>
      <c r="M1651" s="33">
        <v>0.39999999999999997</v>
      </c>
      <c r="O1651" s="38"/>
      <c r="P1651" s="39"/>
      <c r="Q1651" s="34"/>
      <c r="R1651" s="35"/>
    </row>
    <row r="1652" spans="1:18" ht="15.75" customHeight="1" x14ac:dyDescent="0.3">
      <c r="A1652" s="23"/>
      <c r="B1652" s="28" t="s">
        <v>21</v>
      </c>
      <c r="C1652" s="28">
        <v>1185732</v>
      </c>
      <c r="D1652" s="29">
        <v>44516</v>
      </c>
      <c r="E1652" s="28" t="s">
        <v>53</v>
      </c>
      <c r="F1652" s="28" t="s">
        <v>76</v>
      </c>
      <c r="G1652" s="28" t="s">
        <v>77</v>
      </c>
      <c r="H1652" s="28" t="s">
        <v>26</v>
      </c>
      <c r="I1652" s="30">
        <v>0.45000000000000012</v>
      </c>
      <c r="J1652" s="31">
        <v>4450</v>
      </c>
      <c r="K1652" s="32">
        <f t="shared" si="12"/>
        <v>2002.5000000000005</v>
      </c>
      <c r="L1652" s="32">
        <f t="shared" si="13"/>
        <v>600.75000000000011</v>
      </c>
      <c r="M1652" s="33">
        <v>0.3</v>
      </c>
      <c r="O1652" s="38"/>
      <c r="P1652" s="39"/>
      <c r="Q1652" s="34"/>
      <c r="R1652" s="35"/>
    </row>
    <row r="1653" spans="1:18" ht="15.75" customHeight="1" x14ac:dyDescent="0.3">
      <c r="A1653" s="23"/>
      <c r="B1653" s="28" t="s">
        <v>21</v>
      </c>
      <c r="C1653" s="28">
        <v>1185732</v>
      </c>
      <c r="D1653" s="29">
        <v>44516</v>
      </c>
      <c r="E1653" s="28" t="s">
        <v>53</v>
      </c>
      <c r="F1653" s="28" t="s">
        <v>76</v>
      </c>
      <c r="G1653" s="28" t="s">
        <v>77</v>
      </c>
      <c r="H1653" s="28" t="s">
        <v>27</v>
      </c>
      <c r="I1653" s="30">
        <v>0.45000000000000012</v>
      </c>
      <c r="J1653" s="31">
        <v>4750</v>
      </c>
      <c r="K1653" s="32">
        <f t="shared" si="12"/>
        <v>2137.5000000000005</v>
      </c>
      <c r="L1653" s="32">
        <f t="shared" si="13"/>
        <v>748.12500000000011</v>
      </c>
      <c r="M1653" s="33">
        <v>0.35</v>
      </c>
      <c r="O1653" s="38"/>
      <c r="P1653" s="39"/>
      <c r="Q1653" s="34"/>
      <c r="R1653" s="35"/>
    </row>
    <row r="1654" spans="1:18" ht="15.75" customHeight="1" x14ac:dyDescent="0.3">
      <c r="A1654" s="23"/>
      <c r="B1654" s="28" t="s">
        <v>21</v>
      </c>
      <c r="C1654" s="28">
        <v>1185732</v>
      </c>
      <c r="D1654" s="29">
        <v>44516</v>
      </c>
      <c r="E1654" s="28" t="s">
        <v>53</v>
      </c>
      <c r="F1654" s="28" t="s">
        <v>76</v>
      </c>
      <c r="G1654" s="28" t="s">
        <v>77</v>
      </c>
      <c r="H1654" s="28" t="s">
        <v>28</v>
      </c>
      <c r="I1654" s="30">
        <v>0.6</v>
      </c>
      <c r="J1654" s="31">
        <v>4500</v>
      </c>
      <c r="K1654" s="32">
        <f t="shared" si="12"/>
        <v>2700</v>
      </c>
      <c r="L1654" s="32">
        <f t="shared" si="13"/>
        <v>1080</v>
      </c>
      <c r="M1654" s="33">
        <v>0.39999999999999997</v>
      </c>
      <c r="O1654" s="38"/>
      <c r="P1654" s="39"/>
      <c r="Q1654" s="34"/>
      <c r="R1654" s="35"/>
    </row>
    <row r="1655" spans="1:18" ht="15.75" customHeight="1" x14ac:dyDescent="0.3">
      <c r="A1655" s="23"/>
      <c r="B1655" s="28" t="s">
        <v>21</v>
      </c>
      <c r="C1655" s="28">
        <v>1185732</v>
      </c>
      <c r="D1655" s="29">
        <v>44516</v>
      </c>
      <c r="E1655" s="28" t="s">
        <v>53</v>
      </c>
      <c r="F1655" s="28" t="s">
        <v>76</v>
      </c>
      <c r="G1655" s="28" t="s">
        <v>77</v>
      </c>
      <c r="H1655" s="28" t="s">
        <v>29</v>
      </c>
      <c r="I1655" s="30">
        <v>0.64999999999999991</v>
      </c>
      <c r="J1655" s="31">
        <v>6250</v>
      </c>
      <c r="K1655" s="32">
        <f t="shared" si="12"/>
        <v>4062.4999999999995</v>
      </c>
      <c r="L1655" s="32">
        <f t="shared" si="13"/>
        <v>2234.375</v>
      </c>
      <c r="M1655" s="33">
        <v>0.55000000000000004</v>
      </c>
      <c r="O1655" s="38"/>
      <c r="P1655" s="39"/>
      <c r="Q1655" s="34"/>
      <c r="R1655" s="35"/>
    </row>
    <row r="1656" spans="1:18" ht="15.75" customHeight="1" x14ac:dyDescent="0.3">
      <c r="A1656" s="23"/>
      <c r="B1656" s="28" t="s">
        <v>21</v>
      </c>
      <c r="C1656" s="28">
        <v>1185732</v>
      </c>
      <c r="D1656" s="29">
        <v>44545</v>
      </c>
      <c r="E1656" s="28" t="s">
        <v>53</v>
      </c>
      <c r="F1656" s="28" t="s">
        <v>76</v>
      </c>
      <c r="G1656" s="28" t="s">
        <v>77</v>
      </c>
      <c r="H1656" s="28" t="s">
        <v>24</v>
      </c>
      <c r="I1656" s="30">
        <v>0.6</v>
      </c>
      <c r="J1656" s="31">
        <v>8500</v>
      </c>
      <c r="K1656" s="32">
        <f t="shared" si="12"/>
        <v>5100</v>
      </c>
      <c r="L1656" s="32">
        <f t="shared" si="13"/>
        <v>2550</v>
      </c>
      <c r="M1656" s="33">
        <v>0.5</v>
      </c>
      <c r="O1656" s="38"/>
      <c r="P1656" s="39"/>
      <c r="Q1656" s="34"/>
      <c r="R1656" s="35"/>
    </row>
    <row r="1657" spans="1:18" ht="15.75" customHeight="1" x14ac:dyDescent="0.3">
      <c r="A1657" s="23"/>
      <c r="B1657" s="28" t="s">
        <v>21</v>
      </c>
      <c r="C1657" s="28">
        <v>1185732</v>
      </c>
      <c r="D1657" s="29">
        <v>44545</v>
      </c>
      <c r="E1657" s="28" t="s">
        <v>53</v>
      </c>
      <c r="F1657" s="28" t="s">
        <v>76</v>
      </c>
      <c r="G1657" s="28" t="s">
        <v>77</v>
      </c>
      <c r="H1657" s="28" t="s">
        <v>25</v>
      </c>
      <c r="I1657" s="30">
        <v>0.5</v>
      </c>
      <c r="J1657" s="31">
        <v>6500</v>
      </c>
      <c r="K1657" s="32">
        <f t="shared" si="12"/>
        <v>3250</v>
      </c>
      <c r="L1657" s="32">
        <f t="shared" si="13"/>
        <v>1300</v>
      </c>
      <c r="M1657" s="33">
        <v>0.39999999999999997</v>
      </c>
      <c r="O1657" s="38"/>
      <c r="P1657" s="39"/>
      <c r="Q1657" s="34"/>
      <c r="R1657" s="35"/>
    </row>
    <row r="1658" spans="1:18" ht="15.75" customHeight="1" x14ac:dyDescent="0.3">
      <c r="A1658" s="23"/>
      <c r="B1658" s="28" t="s">
        <v>21</v>
      </c>
      <c r="C1658" s="28">
        <v>1185732</v>
      </c>
      <c r="D1658" s="29">
        <v>44545</v>
      </c>
      <c r="E1658" s="28" t="s">
        <v>53</v>
      </c>
      <c r="F1658" s="28" t="s">
        <v>76</v>
      </c>
      <c r="G1658" s="28" t="s">
        <v>77</v>
      </c>
      <c r="H1658" s="28" t="s">
        <v>26</v>
      </c>
      <c r="I1658" s="30">
        <v>0.5</v>
      </c>
      <c r="J1658" s="31">
        <v>6000</v>
      </c>
      <c r="K1658" s="32">
        <f t="shared" si="12"/>
        <v>3000</v>
      </c>
      <c r="L1658" s="32">
        <f t="shared" si="13"/>
        <v>900</v>
      </c>
      <c r="M1658" s="33">
        <v>0.3</v>
      </c>
      <c r="O1658" s="38"/>
      <c r="P1658" s="39"/>
      <c r="Q1658" s="34"/>
      <c r="R1658" s="35"/>
    </row>
    <row r="1659" spans="1:18" ht="15.75" customHeight="1" x14ac:dyDescent="0.3">
      <c r="A1659" s="23"/>
      <c r="B1659" s="28" t="s">
        <v>21</v>
      </c>
      <c r="C1659" s="28">
        <v>1185732</v>
      </c>
      <c r="D1659" s="29">
        <v>44545</v>
      </c>
      <c r="E1659" s="28" t="s">
        <v>53</v>
      </c>
      <c r="F1659" s="28" t="s">
        <v>76</v>
      </c>
      <c r="G1659" s="28" t="s">
        <v>77</v>
      </c>
      <c r="H1659" s="28" t="s">
        <v>27</v>
      </c>
      <c r="I1659" s="30">
        <v>0.5</v>
      </c>
      <c r="J1659" s="31">
        <v>5500</v>
      </c>
      <c r="K1659" s="32">
        <f t="shared" si="12"/>
        <v>2750</v>
      </c>
      <c r="L1659" s="32">
        <f t="shared" si="13"/>
        <v>962.49999999999989</v>
      </c>
      <c r="M1659" s="33">
        <v>0.35</v>
      </c>
      <c r="O1659" s="38"/>
      <c r="P1659" s="39"/>
      <c r="Q1659" s="34"/>
      <c r="R1659" s="35"/>
    </row>
    <row r="1660" spans="1:18" ht="15.75" customHeight="1" x14ac:dyDescent="0.3">
      <c r="A1660" s="23"/>
      <c r="B1660" s="28" t="s">
        <v>21</v>
      </c>
      <c r="C1660" s="28">
        <v>1185732</v>
      </c>
      <c r="D1660" s="29">
        <v>44545</v>
      </c>
      <c r="E1660" s="28" t="s">
        <v>53</v>
      </c>
      <c r="F1660" s="28" t="s">
        <v>76</v>
      </c>
      <c r="G1660" s="28" t="s">
        <v>77</v>
      </c>
      <c r="H1660" s="28" t="s">
        <v>28</v>
      </c>
      <c r="I1660" s="30">
        <v>0.6</v>
      </c>
      <c r="J1660" s="31">
        <v>5500</v>
      </c>
      <c r="K1660" s="32">
        <f t="shared" si="12"/>
        <v>3300</v>
      </c>
      <c r="L1660" s="32">
        <f t="shared" si="13"/>
        <v>1320</v>
      </c>
      <c r="M1660" s="33">
        <v>0.39999999999999997</v>
      </c>
      <c r="O1660" s="38"/>
      <c r="P1660" s="39"/>
      <c r="Q1660" s="34"/>
      <c r="R1660" s="35"/>
    </row>
    <row r="1661" spans="1:18" ht="15.75" customHeight="1" x14ac:dyDescent="0.3">
      <c r="A1661" s="23"/>
      <c r="B1661" s="28" t="s">
        <v>21</v>
      </c>
      <c r="C1661" s="28">
        <v>1185732</v>
      </c>
      <c r="D1661" s="29">
        <v>44545</v>
      </c>
      <c r="E1661" s="28" t="s">
        <v>53</v>
      </c>
      <c r="F1661" s="28" t="s">
        <v>76</v>
      </c>
      <c r="G1661" s="28" t="s">
        <v>77</v>
      </c>
      <c r="H1661" s="28" t="s">
        <v>29</v>
      </c>
      <c r="I1661" s="30">
        <v>0.64999999999999991</v>
      </c>
      <c r="J1661" s="31">
        <v>6500</v>
      </c>
      <c r="K1661" s="32">
        <f t="shared" si="12"/>
        <v>4224.9999999999991</v>
      </c>
      <c r="L1661" s="32">
        <f t="shared" si="13"/>
        <v>2323.7499999999995</v>
      </c>
      <c r="M1661" s="33">
        <v>0.55000000000000004</v>
      </c>
      <c r="O1661" s="38"/>
      <c r="P1661" s="39"/>
      <c r="Q1661" s="34"/>
      <c r="R1661" s="35"/>
    </row>
    <row r="1662" spans="1:18" ht="15.75" customHeight="1" x14ac:dyDescent="0.3">
      <c r="A1662" s="23" t="s">
        <v>46</v>
      </c>
      <c r="B1662" s="28" t="s">
        <v>21</v>
      </c>
      <c r="C1662" s="28">
        <v>1185732</v>
      </c>
      <c r="D1662" s="29">
        <v>44214</v>
      </c>
      <c r="E1662" s="28" t="s">
        <v>40</v>
      </c>
      <c r="F1662" s="28" t="s">
        <v>78</v>
      </c>
      <c r="G1662" s="28" t="s">
        <v>79</v>
      </c>
      <c r="H1662" s="28" t="s">
        <v>24</v>
      </c>
      <c r="I1662" s="30">
        <v>0.3</v>
      </c>
      <c r="J1662" s="31">
        <v>6250</v>
      </c>
      <c r="K1662" s="32">
        <f t="shared" si="12"/>
        <v>1875</v>
      </c>
      <c r="L1662" s="32">
        <f t="shared" si="13"/>
        <v>750</v>
      </c>
      <c r="M1662" s="33">
        <v>0.4</v>
      </c>
      <c r="O1662" s="38"/>
      <c r="P1662" s="36"/>
      <c r="Q1662" s="34"/>
      <c r="R1662" s="35"/>
    </row>
    <row r="1663" spans="1:18" ht="15.75" customHeight="1" x14ac:dyDescent="0.3">
      <c r="A1663" s="23"/>
      <c r="B1663" s="28" t="s">
        <v>21</v>
      </c>
      <c r="C1663" s="28">
        <v>1185732</v>
      </c>
      <c r="D1663" s="29">
        <v>44214</v>
      </c>
      <c r="E1663" s="28" t="s">
        <v>40</v>
      </c>
      <c r="F1663" s="28" t="s">
        <v>78</v>
      </c>
      <c r="G1663" s="28" t="s">
        <v>79</v>
      </c>
      <c r="H1663" s="28" t="s">
        <v>25</v>
      </c>
      <c r="I1663" s="30">
        <v>0.3</v>
      </c>
      <c r="J1663" s="31">
        <v>4250</v>
      </c>
      <c r="K1663" s="32">
        <f t="shared" si="12"/>
        <v>1275</v>
      </c>
      <c r="L1663" s="32">
        <f t="shared" si="13"/>
        <v>446.25</v>
      </c>
      <c r="M1663" s="33">
        <v>0.35</v>
      </c>
      <c r="O1663" s="38"/>
      <c r="P1663" s="36"/>
      <c r="Q1663" s="34"/>
      <c r="R1663" s="35"/>
    </row>
    <row r="1664" spans="1:18" ht="15.75" customHeight="1" x14ac:dyDescent="0.3">
      <c r="A1664" s="23"/>
      <c r="B1664" s="28" t="s">
        <v>21</v>
      </c>
      <c r="C1664" s="28">
        <v>1185732</v>
      </c>
      <c r="D1664" s="29">
        <v>44214</v>
      </c>
      <c r="E1664" s="28" t="s">
        <v>40</v>
      </c>
      <c r="F1664" s="28" t="s">
        <v>78</v>
      </c>
      <c r="G1664" s="28" t="s">
        <v>79</v>
      </c>
      <c r="H1664" s="28" t="s">
        <v>26</v>
      </c>
      <c r="I1664" s="30">
        <v>0.2</v>
      </c>
      <c r="J1664" s="31">
        <v>4250</v>
      </c>
      <c r="K1664" s="32">
        <f t="shared" si="12"/>
        <v>850</v>
      </c>
      <c r="L1664" s="32">
        <f t="shared" si="13"/>
        <v>297.5</v>
      </c>
      <c r="M1664" s="33">
        <v>0.35</v>
      </c>
      <c r="O1664" s="38"/>
      <c r="P1664" s="36"/>
      <c r="Q1664" s="34"/>
      <c r="R1664" s="35"/>
    </row>
    <row r="1665" spans="1:18" ht="15.75" customHeight="1" x14ac:dyDescent="0.3">
      <c r="A1665" s="23"/>
      <c r="B1665" s="28" t="s">
        <v>21</v>
      </c>
      <c r="C1665" s="28">
        <v>1185732</v>
      </c>
      <c r="D1665" s="29">
        <v>44214</v>
      </c>
      <c r="E1665" s="28" t="s">
        <v>40</v>
      </c>
      <c r="F1665" s="28" t="s">
        <v>78</v>
      </c>
      <c r="G1665" s="28" t="s">
        <v>79</v>
      </c>
      <c r="H1665" s="28" t="s">
        <v>27</v>
      </c>
      <c r="I1665" s="30">
        <v>0.25000000000000006</v>
      </c>
      <c r="J1665" s="31">
        <v>2750</v>
      </c>
      <c r="K1665" s="32">
        <f t="shared" si="12"/>
        <v>687.50000000000011</v>
      </c>
      <c r="L1665" s="32">
        <f t="shared" si="13"/>
        <v>275.00000000000006</v>
      </c>
      <c r="M1665" s="33">
        <v>0.4</v>
      </c>
      <c r="O1665" s="38"/>
      <c r="P1665" s="36"/>
      <c r="Q1665" s="34"/>
      <c r="R1665" s="35"/>
    </row>
    <row r="1666" spans="1:18" ht="15.75" customHeight="1" x14ac:dyDescent="0.3">
      <c r="A1666" s="23"/>
      <c r="B1666" s="28" t="s">
        <v>21</v>
      </c>
      <c r="C1666" s="28">
        <v>1185732</v>
      </c>
      <c r="D1666" s="29">
        <v>44214</v>
      </c>
      <c r="E1666" s="28" t="s">
        <v>40</v>
      </c>
      <c r="F1666" s="28" t="s">
        <v>78</v>
      </c>
      <c r="G1666" s="28" t="s">
        <v>79</v>
      </c>
      <c r="H1666" s="28" t="s">
        <v>28</v>
      </c>
      <c r="I1666" s="30">
        <v>0.39999999999999997</v>
      </c>
      <c r="J1666" s="31">
        <v>3250</v>
      </c>
      <c r="K1666" s="32">
        <f t="shared" si="12"/>
        <v>1300</v>
      </c>
      <c r="L1666" s="32">
        <f t="shared" si="13"/>
        <v>454.99999999999994</v>
      </c>
      <c r="M1666" s="33">
        <v>0.35</v>
      </c>
      <c r="O1666" s="38"/>
      <c r="P1666" s="36"/>
      <c r="Q1666" s="34"/>
      <c r="R1666" s="35"/>
    </row>
    <row r="1667" spans="1:18" ht="15.75" customHeight="1" x14ac:dyDescent="0.3">
      <c r="A1667" s="23"/>
      <c r="B1667" s="28" t="s">
        <v>21</v>
      </c>
      <c r="C1667" s="28">
        <v>1185732</v>
      </c>
      <c r="D1667" s="29">
        <v>44214</v>
      </c>
      <c r="E1667" s="28" t="s">
        <v>40</v>
      </c>
      <c r="F1667" s="28" t="s">
        <v>78</v>
      </c>
      <c r="G1667" s="28" t="s">
        <v>79</v>
      </c>
      <c r="H1667" s="28" t="s">
        <v>29</v>
      </c>
      <c r="I1667" s="30">
        <v>0.3</v>
      </c>
      <c r="J1667" s="31">
        <v>4250</v>
      </c>
      <c r="K1667" s="32">
        <f t="shared" si="12"/>
        <v>1275</v>
      </c>
      <c r="L1667" s="32">
        <f t="shared" si="13"/>
        <v>637.5</v>
      </c>
      <c r="M1667" s="33">
        <v>0.5</v>
      </c>
      <c r="O1667" s="38"/>
      <c r="P1667" s="36"/>
      <c r="Q1667" s="34"/>
      <c r="R1667" s="35"/>
    </row>
    <row r="1668" spans="1:18" ht="15.75" customHeight="1" x14ac:dyDescent="0.3">
      <c r="A1668" s="23"/>
      <c r="B1668" s="28" t="s">
        <v>21</v>
      </c>
      <c r="C1668" s="28">
        <v>1185732</v>
      </c>
      <c r="D1668" s="29">
        <v>44245</v>
      </c>
      <c r="E1668" s="28" t="s">
        <v>40</v>
      </c>
      <c r="F1668" s="28" t="s">
        <v>78</v>
      </c>
      <c r="G1668" s="28" t="s">
        <v>79</v>
      </c>
      <c r="H1668" s="28" t="s">
        <v>24</v>
      </c>
      <c r="I1668" s="30">
        <v>0.3</v>
      </c>
      <c r="J1668" s="31">
        <v>6750</v>
      </c>
      <c r="K1668" s="32">
        <f t="shared" si="12"/>
        <v>2025</v>
      </c>
      <c r="L1668" s="32">
        <f t="shared" si="13"/>
        <v>810</v>
      </c>
      <c r="M1668" s="33">
        <v>0.4</v>
      </c>
      <c r="O1668" s="38"/>
      <c r="P1668" s="36"/>
      <c r="Q1668" s="34"/>
      <c r="R1668" s="35"/>
    </row>
    <row r="1669" spans="1:18" ht="15.75" customHeight="1" x14ac:dyDescent="0.3">
      <c r="A1669" s="23"/>
      <c r="B1669" s="28" t="s">
        <v>21</v>
      </c>
      <c r="C1669" s="28">
        <v>1185732</v>
      </c>
      <c r="D1669" s="29">
        <v>44245</v>
      </c>
      <c r="E1669" s="28" t="s">
        <v>40</v>
      </c>
      <c r="F1669" s="28" t="s">
        <v>78</v>
      </c>
      <c r="G1669" s="28" t="s">
        <v>79</v>
      </c>
      <c r="H1669" s="28" t="s">
        <v>25</v>
      </c>
      <c r="I1669" s="30">
        <v>0.3</v>
      </c>
      <c r="J1669" s="31">
        <v>3250</v>
      </c>
      <c r="K1669" s="32">
        <f t="shared" si="12"/>
        <v>975</v>
      </c>
      <c r="L1669" s="32">
        <f t="shared" si="13"/>
        <v>341.25</v>
      </c>
      <c r="M1669" s="33">
        <v>0.35</v>
      </c>
      <c r="O1669" s="38"/>
      <c r="P1669" s="36"/>
      <c r="Q1669" s="34"/>
      <c r="R1669" s="35"/>
    </row>
    <row r="1670" spans="1:18" ht="15.75" customHeight="1" x14ac:dyDescent="0.3">
      <c r="A1670" s="23"/>
      <c r="B1670" s="28" t="s">
        <v>21</v>
      </c>
      <c r="C1670" s="28">
        <v>1185732</v>
      </c>
      <c r="D1670" s="29">
        <v>44245</v>
      </c>
      <c r="E1670" s="28" t="s">
        <v>40</v>
      </c>
      <c r="F1670" s="28" t="s">
        <v>78</v>
      </c>
      <c r="G1670" s="28" t="s">
        <v>79</v>
      </c>
      <c r="H1670" s="28" t="s">
        <v>26</v>
      </c>
      <c r="I1670" s="30">
        <v>0.2</v>
      </c>
      <c r="J1670" s="31">
        <v>3750</v>
      </c>
      <c r="K1670" s="32">
        <f t="shared" si="12"/>
        <v>750</v>
      </c>
      <c r="L1670" s="32">
        <f t="shared" si="13"/>
        <v>262.5</v>
      </c>
      <c r="M1670" s="33">
        <v>0.35</v>
      </c>
      <c r="O1670" s="38"/>
      <c r="P1670" s="36"/>
      <c r="Q1670" s="34"/>
      <c r="R1670" s="35"/>
    </row>
    <row r="1671" spans="1:18" ht="15.75" customHeight="1" x14ac:dyDescent="0.3">
      <c r="A1671" s="23"/>
      <c r="B1671" s="28" t="s">
        <v>21</v>
      </c>
      <c r="C1671" s="28">
        <v>1185732</v>
      </c>
      <c r="D1671" s="29">
        <v>44245</v>
      </c>
      <c r="E1671" s="28" t="s">
        <v>40</v>
      </c>
      <c r="F1671" s="28" t="s">
        <v>78</v>
      </c>
      <c r="G1671" s="28" t="s">
        <v>79</v>
      </c>
      <c r="H1671" s="28" t="s">
        <v>27</v>
      </c>
      <c r="I1671" s="30">
        <v>0.25000000000000006</v>
      </c>
      <c r="J1671" s="31">
        <v>2500</v>
      </c>
      <c r="K1671" s="32">
        <f t="shared" si="12"/>
        <v>625.00000000000011</v>
      </c>
      <c r="L1671" s="32">
        <f t="shared" si="13"/>
        <v>250.00000000000006</v>
      </c>
      <c r="M1671" s="33">
        <v>0.4</v>
      </c>
      <c r="O1671" s="38"/>
      <c r="P1671" s="36"/>
      <c r="Q1671" s="34"/>
      <c r="R1671" s="35"/>
    </row>
    <row r="1672" spans="1:18" ht="15.75" customHeight="1" x14ac:dyDescent="0.3">
      <c r="A1672" s="23"/>
      <c r="B1672" s="28" t="s">
        <v>21</v>
      </c>
      <c r="C1672" s="28">
        <v>1185732</v>
      </c>
      <c r="D1672" s="29">
        <v>44245</v>
      </c>
      <c r="E1672" s="28" t="s">
        <v>40</v>
      </c>
      <c r="F1672" s="28" t="s">
        <v>78</v>
      </c>
      <c r="G1672" s="28" t="s">
        <v>79</v>
      </c>
      <c r="H1672" s="28" t="s">
        <v>28</v>
      </c>
      <c r="I1672" s="30">
        <v>0.39999999999999997</v>
      </c>
      <c r="J1672" s="31">
        <v>3250</v>
      </c>
      <c r="K1672" s="32">
        <f t="shared" si="12"/>
        <v>1300</v>
      </c>
      <c r="L1672" s="32">
        <f t="shared" si="13"/>
        <v>454.99999999999994</v>
      </c>
      <c r="M1672" s="33">
        <v>0.35</v>
      </c>
      <c r="O1672" s="38"/>
      <c r="P1672" s="36"/>
      <c r="Q1672" s="34"/>
      <c r="R1672" s="35"/>
    </row>
    <row r="1673" spans="1:18" ht="15.75" customHeight="1" x14ac:dyDescent="0.3">
      <c r="A1673" s="23"/>
      <c r="B1673" s="28" t="s">
        <v>21</v>
      </c>
      <c r="C1673" s="28">
        <v>1185732</v>
      </c>
      <c r="D1673" s="29">
        <v>44245</v>
      </c>
      <c r="E1673" s="28" t="s">
        <v>40</v>
      </c>
      <c r="F1673" s="28" t="s">
        <v>78</v>
      </c>
      <c r="G1673" s="28" t="s">
        <v>79</v>
      </c>
      <c r="H1673" s="28" t="s">
        <v>29</v>
      </c>
      <c r="I1673" s="30">
        <v>0.3</v>
      </c>
      <c r="J1673" s="31">
        <v>4000</v>
      </c>
      <c r="K1673" s="32">
        <f t="shared" si="12"/>
        <v>1200</v>
      </c>
      <c r="L1673" s="32">
        <f t="shared" si="13"/>
        <v>600</v>
      </c>
      <c r="M1673" s="33">
        <v>0.5</v>
      </c>
      <c r="O1673" s="38"/>
      <c r="P1673" s="36"/>
      <c r="Q1673" s="34"/>
      <c r="R1673" s="35"/>
    </row>
    <row r="1674" spans="1:18" ht="15.75" customHeight="1" x14ac:dyDescent="0.3">
      <c r="A1674" s="23"/>
      <c r="B1674" s="28" t="s">
        <v>21</v>
      </c>
      <c r="C1674" s="28">
        <v>1185732</v>
      </c>
      <c r="D1674" s="29">
        <v>44272</v>
      </c>
      <c r="E1674" s="28" t="s">
        <v>40</v>
      </c>
      <c r="F1674" s="28" t="s">
        <v>78</v>
      </c>
      <c r="G1674" s="28" t="s">
        <v>79</v>
      </c>
      <c r="H1674" s="28" t="s">
        <v>24</v>
      </c>
      <c r="I1674" s="30">
        <v>0.35000000000000003</v>
      </c>
      <c r="J1674" s="31">
        <v>6200</v>
      </c>
      <c r="K1674" s="32">
        <f t="shared" si="12"/>
        <v>2170</v>
      </c>
      <c r="L1674" s="32">
        <f t="shared" si="13"/>
        <v>868</v>
      </c>
      <c r="M1674" s="33">
        <v>0.4</v>
      </c>
      <c r="O1674" s="38"/>
      <c r="P1674" s="36"/>
      <c r="Q1674" s="34"/>
      <c r="R1674" s="35"/>
    </row>
    <row r="1675" spans="1:18" ht="15.75" customHeight="1" x14ac:dyDescent="0.3">
      <c r="A1675" s="23"/>
      <c r="B1675" s="28" t="s">
        <v>21</v>
      </c>
      <c r="C1675" s="28">
        <v>1185732</v>
      </c>
      <c r="D1675" s="29">
        <v>44272</v>
      </c>
      <c r="E1675" s="28" t="s">
        <v>40</v>
      </c>
      <c r="F1675" s="28" t="s">
        <v>78</v>
      </c>
      <c r="G1675" s="28" t="s">
        <v>79</v>
      </c>
      <c r="H1675" s="28" t="s">
        <v>25</v>
      </c>
      <c r="I1675" s="30">
        <v>0.35000000000000003</v>
      </c>
      <c r="J1675" s="31">
        <v>3000</v>
      </c>
      <c r="K1675" s="32">
        <f t="shared" si="12"/>
        <v>1050</v>
      </c>
      <c r="L1675" s="32">
        <f t="shared" si="13"/>
        <v>367.5</v>
      </c>
      <c r="M1675" s="33">
        <v>0.35</v>
      </c>
      <c r="O1675" s="38"/>
      <c r="P1675" s="36"/>
      <c r="Q1675" s="34"/>
      <c r="R1675" s="35"/>
    </row>
    <row r="1676" spans="1:18" ht="15.75" customHeight="1" x14ac:dyDescent="0.3">
      <c r="A1676" s="23"/>
      <c r="B1676" s="28" t="s">
        <v>21</v>
      </c>
      <c r="C1676" s="28">
        <v>1185732</v>
      </c>
      <c r="D1676" s="29">
        <v>44272</v>
      </c>
      <c r="E1676" s="28" t="s">
        <v>40</v>
      </c>
      <c r="F1676" s="28" t="s">
        <v>78</v>
      </c>
      <c r="G1676" s="28" t="s">
        <v>79</v>
      </c>
      <c r="H1676" s="28" t="s">
        <v>26</v>
      </c>
      <c r="I1676" s="30">
        <v>0.25000000000000006</v>
      </c>
      <c r="J1676" s="31">
        <v>3500</v>
      </c>
      <c r="K1676" s="32">
        <f t="shared" si="12"/>
        <v>875.00000000000023</v>
      </c>
      <c r="L1676" s="32">
        <f t="shared" si="13"/>
        <v>306.25000000000006</v>
      </c>
      <c r="M1676" s="33">
        <v>0.35</v>
      </c>
      <c r="O1676" s="38"/>
      <c r="P1676" s="36"/>
      <c r="Q1676" s="34"/>
      <c r="R1676" s="35"/>
    </row>
    <row r="1677" spans="1:18" ht="15.75" customHeight="1" x14ac:dyDescent="0.3">
      <c r="A1677" s="23"/>
      <c r="B1677" s="28" t="s">
        <v>21</v>
      </c>
      <c r="C1677" s="28">
        <v>1185732</v>
      </c>
      <c r="D1677" s="29">
        <v>44272</v>
      </c>
      <c r="E1677" s="28" t="s">
        <v>40</v>
      </c>
      <c r="F1677" s="28" t="s">
        <v>78</v>
      </c>
      <c r="G1677" s="28" t="s">
        <v>79</v>
      </c>
      <c r="H1677" s="28" t="s">
        <v>27</v>
      </c>
      <c r="I1677" s="30">
        <v>0.3</v>
      </c>
      <c r="J1677" s="31">
        <v>2000</v>
      </c>
      <c r="K1677" s="32">
        <f t="shared" si="12"/>
        <v>600</v>
      </c>
      <c r="L1677" s="32">
        <f t="shared" si="13"/>
        <v>240</v>
      </c>
      <c r="M1677" s="33">
        <v>0.4</v>
      </c>
      <c r="O1677" s="38"/>
      <c r="P1677" s="36"/>
      <c r="Q1677" s="34"/>
      <c r="R1677" s="35"/>
    </row>
    <row r="1678" spans="1:18" ht="15.75" customHeight="1" x14ac:dyDescent="0.3">
      <c r="A1678" s="23"/>
      <c r="B1678" s="28" t="s">
        <v>21</v>
      </c>
      <c r="C1678" s="28">
        <v>1185732</v>
      </c>
      <c r="D1678" s="29">
        <v>44272</v>
      </c>
      <c r="E1678" s="28" t="s">
        <v>40</v>
      </c>
      <c r="F1678" s="28" t="s">
        <v>78</v>
      </c>
      <c r="G1678" s="28" t="s">
        <v>79</v>
      </c>
      <c r="H1678" s="28" t="s">
        <v>28</v>
      </c>
      <c r="I1678" s="30">
        <v>0.45</v>
      </c>
      <c r="J1678" s="31">
        <v>2500</v>
      </c>
      <c r="K1678" s="32">
        <f t="shared" si="12"/>
        <v>1125</v>
      </c>
      <c r="L1678" s="32">
        <f t="shared" si="13"/>
        <v>393.75</v>
      </c>
      <c r="M1678" s="33">
        <v>0.35</v>
      </c>
      <c r="O1678" s="38"/>
      <c r="P1678" s="36"/>
      <c r="Q1678" s="34"/>
      <c r="R1678" s="35"/>
    </row>
    <row r="1679" spans="1:18" ht="15.75" customHeight="1" x14ac:dyDescent="0.3">
      <c r="A1679" s="23"/>
      <c r="B1679" s="28" t="s">
        <v>21</v>
      </c>
      <c r="C1679" s="28">
        <v>1185732</v>
      </c>
      <c r="D1679" s="29">
        <v>44272</v>
      </c>
      <c r="E1679" s="28" t="s">
        <v>40</v>
      </c>
      <c r="F1679" s="28" t="s">
        <v>78</v>
      </c>
      <c r="G1679" s="28" t="s">
        <v>79</v>
      </c>
      <c r="H1679" s="28" t="s">
        <v>29</v>
      </c>
      <c r="I1679" s="30">
        <v>0.35000000000000003</v>
      </c>
      <c r="J1679" s="31">
        <v>3500</v>
      </c>
      <c r="K1679" s="32">
        <f t="shared" si="12"/>
        <v>1225.0000000000002</v>
      </c>
      <c r="L1679" s="32">
        <f t="shared" si="13"/>
        <v>612.50000000000011</v>
      </c>
      <c r="M1679" s="33">
        <v>0.5</v>
      </c>
      <c r="O1679" s="38"/>
      <c r="P1679" s="36"/>
      <c r="Q1679" s="34"/>
      <c r="R1679" s="35"/>
    </row>
    <row r="1680" spans="1:18" ht="15.75" customHeight="1" x14ac:dyDescent="0.3">
      <c r="A1680" s="23"/>
      <c r="B1680" s="28" t="s">
        <v>21</v>
      </c>
      <c r="C1680" s="28">
        <v>1185732</v>
      </c>
      <c r="D1680" s="29">
        <v>44304</v>
      </c>
      <c r="E1680" s="28" t="s">
        <v>40</v>
      </c>
      <c r="F1680" s="28" t="s">
        <v>78</v>
      </c>
      <c r="G1680" s="28" t="s">
        <v>79</v>
      </c>
      <c r="H1680" s="28" t="s">
        <v>24</v>
      </c>
      <c r="I1680" s="30">
        <v>0.35000000000000003</v>
      </c>
      <c r="J1680" s="31">
        <v>5750</v>
      </c>
      <c r="K1680" s="32">
        <f t="shared" si="12"/>
        <v>2012.5000000000002</v>
      </c>
      <c r="L1680" s="32">
        <f t="shared" si="13"/>
        <v>805.00000000000011</v>
      </c>
      <c r="M1680" s="33">
        <v>0.4</v>
      </c>
      <c r="O1680" s="38"/>
      <c r="P1680" s="36"/>
      <c r="Q1680" s="34"/>
      <c r="R1680" s="35"/>
    </row>
    <row r="1681" spans="1:18" ht="15.75" customHeight="1" x14ac:dyDescent="0.3">
      <c r="A1681" s="23"/>
      <c r="B1681" s="28" t="s">
        <v>21</v>
      </c>
      <c r="C1681" s="28">
        <v>1185732</v>
      </c>
      <c r="D1681" s="29">
        <v>44304</v>
      </c>
      <c r="E1681" s="28" t="s">
        <v>40</v>
      </c>
      <c r="F1681" s="28" t="s">
        <v>78</v>
      </c>
      <c r="G1681" s="28" t="s">
        <v>79</v>
      </c>
      <c r="H1681" s="28" t="s">
        <v>25</v>
      </c>
      <c r="I1681" s="30">
        <v>0.30000000000000004</v>
      </c>
      <c r="J1681" s="31">
        <v>2750</v>
      </c>
      <c r="K1681" s="32">
        <f t="shared" si="12"/>
        <v>825.00000000000011</v>
      </c>
      <c r="L1681" s="32">
        <f t="shared" si="13"/>
        <v>288.75</v>
      </c>
      <c r="M1681" s="33">
        <v>0.35</v>
      </c>
      <c r="O1681" s="38"/>
      <c r="P1681" s="36"/>
      <c r="Q1681" s="34"/>
      <c r="R1681" s="35"/>
    </row>
    <row r="1682" spans="1:18" ht="15.75" customHeight="1" x14ac:dyDescent="0.3">
      <c r="A1682" s="23"/>
      <c r="B1682" s="28" t="s">
        <v>21</v>
      </c>
      <c r="C1682" s="28">
        <v>1185732</v>
      </c>
      <c r="D1682" s="29">
        <v>44304</v>
      </c>
      <c r="E1682" s="28" t="s">
        <v>40</v>
      </c>
      <c r="F1682" s="28" t="s">
        <v>78</v>
      </c>
      <c r="G1682" s="28" t="s">
        <v>79</v>
      </c>
      <c r="H1682" s="28" t="s">
        <v>26</v>
      </c>
      <c r="I1682" s="30">
        <v>0.20000000000000007</v>
      </c>
      <c r="J1682" s="31">
        <v>2750</v>
      </c>
      <c r="K1682" s="32">
        <f t="shared" si="12"/>
        <v>550.00000000000023</v>
      </c>
      <c r="L1682" s="32">
        <f t="shared" si="13"/>
        <v>192.50000000000006</v>
      </c>
      <c r="M1682" s="33">
        <v>0.35</v>
      </c>
      <c r="O1682" s="38"/>
      <c r="P1682" s="36"/>
      <c r="Q1682" s="34"/>
      <c r="R1682" s="35"/>
    </row>
    <row r="1683" spans="1:18" ht="15.75" customHeight="1" x14ac:dyDescent="0.3">
      <c r="A1683" s="23"/>
      <c r="B1683" s="28" t="s">
        <v>21</v>
      </c>
      <c r="C1683" s="28">
        <v>1185732</v>
      </c>
      <c r="D1683" s="29">
        <v>44304</v>
      </c>
      <c r="E1683" s="28" t="s">
        <v>40</v>
      </c>
      <c r="F1683" s="28" t="s">
        <v>78</v>
      </c>
      <c r="G1683" s="28" t="s">
        <v>79</v>
      </c>
      <c r="H1683" s="28" t="s">
        <v>27</v>
      </c>
      <c r="I1683" s="30">
        <v>0.25</v>
      </c>
      <c r="J1683" s="31">
        <v>2000</v>
      </c>
      <c r="K1683" s="32">
        <f t="shared" si="12"/>
        <v>500</v>
      </c>
      <c r="L1683" s="32">
        <f t="shared" si="13"/>
        <v>200</v>
      </c>
      <c r="M1683" s="33">
        <v>0.4</v>
      </c>
      <c r="O1683" s="38"/>
      <c r="P1683" s="36"/>
      <c r="Q1683" s="34"/>
      <c r="R1683" s="35"/>
    </row>
    <row r="1684" spans="1:18" ht="15.75" customHeight="1" x14ac:dyDescent="0.3">
      <c r="A1684" s="23"/>
      <c r="B1684" s="28" t="s">
        <v>21</v>
      </c>
      <c r="C1684" s="28">
        <v>1185732</v>
      </c>
      <c r="D1684" s="29">
        <v>44304</v>
      </c>
      <c r="E1684" s="28" t="s">
        <v>40</v>
      </c>
      <c r="F1684" s="28" t="s">
        <v>78</v>
      </c>
      <c r="G1684" s="28" t="s">
        <v>79</v>
      </c>
      <c r="H1684" s="28" t="s">
        <v>28</v>
      </c>
      <c r="I1684" s="30">
        <v>0.4</v>
      </c>
      <c r="J1684" s="31">
        <v>2250</v>
      </c>
      <c r="K1684" s="32">
        <f t="shared" si="12"/>
        <v>900</v>
      </c>
      <c r="L1684" s="32">
        <f t="shared" si="13"/>
        <v>315</v>
      </c>
      <c r="M1684" s="33">
        <v>0.35</v>
      </c>
      <c r="O1684" s="38"/>
      <c r="P1684" s="36"/>
      <c r="Q1684" s="34"/>
      <c r="R1684" s="35"/>
    </row>
    <row r="1685" spans="1:18" ht="15.75" customHeight="1" x14ac:dyDescent="0.3">
      <c r="A1685" s="23"/>
      <c r="B1685" s="28" t="s">
        <v>21</v>
      </c>
      <c r="C1685" s="28">
        <v>1185732</v>
      </c>
      <c r="D1685" s="29">
        <v>44304</v>
      </c>
      <c r="E1685" s="28" t="s">
        <v>40</v>
      </c>
      <c r="F1685" s="28" t="s">
        <v>78</v>
      </c>
      <c r="G1685" s="28" t="s">
        <v>79</v>
      </c>
      <c r="H1685" s="28" t="s">
        <v>29</v>
      </c>
      <c r="I1685" s="30">
        <v>0.30000000000000004</v>
      </c>
      <c r="J1685" s="31">
        <v>3500</v>
      </c>
      <c r="K1685" s="32">
        <f t="shared" si="12"/>
        <v>1050.0000000000002</v>
      </c>
      <c r="L1685" s="32">
        <f t="shared" si="13"/>
        <v>525.00000000000011</v>
      </c>
      <c r="M1685" s="33">
        <v>0.5</v>
      </c>
      <c r="O1685" s="38"/>
      <c r="P1685" s="36"/>
      <c r="Q1685" s="34"/>
      <c r="R1685" s="35"/>
    </row>
    <row r="1686" spans="1:18" ht="15.75" customHeight="1" x14ac:dyDescent="0.3">
      <c r="A1686" s="23"/>
      <c r="B1686" s="28" t="s">
        <v>21</v>
      </c>
      <c r="C1686" s="28">
        <v>1185732</v>
      </c>
      <c r="D1686" s="29">
        <v>44335</v>
      </c>
      <c r="E1686" s="28" t="s">
        <v>40</v>
      </c>
      <c r="F1686" s="28" t="s">
        <v>78</v>
      </c>
      <c r="G1686" s="28" t="s">
        <v>79</v>
      </c>
      <c r="H1686" s="28" t="s">
        <v>24</v>
      </c>
      <c r="I1686" s="30">
        <v>0.4</v>
      </c>
      <c r="J1686" s="31">
        <v>6200</v>
      </c>
      <c r="K1686" s="32">
        <f t="shared" si="12"/>
        <v>2480</v>
      </c>
      <c r="L1686" s="32">
        <f t="shared" si="13"/>
        <v>992</v>
      </c>
      <c r="M1686" s="33">
        <v>0.4</v>
      </c>
      <c r="O1686" s="38"/>
      <c r="P1686" s="36"/>
      <c r="Q1686" s="34"/>
      <c r="R1686" s="35"/>
    </row>
    <row r="1687" spans="1:18" ht="15.75" customHeight="1" x14ac:dyDescent="0.3">
      <c r="A1687" s="23"/>
      <c r="B1687" s="28" t="s">
        <v>21</v>
      </c>
      <c r="C1687" s="28">
        <v>1185732</v>
      </c>
      <c r="D1687" s="29">
        <v>44335</v>
      </c>
      <c r="E1687" s="28" t="s">
        <v>40</v>
      </c>
      <c r="F1687" s="28" t="s">
        <v>78</v>
      </c>
      <c r="G1687" s="28" t="s">
        <v>79</v>
      </c>
      <c r="H1687" s="28" t="s">
        <v>25</v>
      </c>
      <c r="I1687" s="30">
        <v>0.35000000000000009</v>
      </c>
      <c r="J1687" s="31">
        <v>3250</v>
      </c>
      <c r="K1687" s="32">
        <f t="shared" si="12"/>
        <v>1137.5000000000002</v>
      </c>
      <c r="L1687" s="32">
        <f t="shared" si="13"/>
        <v>398.12500000000006</v>
      </c>
      <c r="M1687" s="33">
        <v>0.35</v>
      </c>
      <c r="O1687" s="38"/>
      <c r="P1687" s="36"/>
      <c r="Q1687" s="34"/>
      <c r="R1687" s="35"/>
    </row>
    <row r="1688" spans="1:18" ht="15.75" customHeight="1" x14ac:dyDescent="0.3">
      <c r="A1688" s="23"/>
      <c r="B1688" s="28" t="s">
        <v>21</v>
      </c>
      <c r="C1688" s="28">
        <v>1185732</v>
      </c>
      <c r="D1688" s="29">
        <v>44335</v>
      </c>
      <c r="E1688" s="28" t="s">
        <v>40</v>
      </c>
      <c r="F1688" s="28" t="s">
        <v>78</v>
      </c>
      <c r="G1688" s="28" t="s">
        <v>79</v>
      </c>
      <c r="H1688" s="28" t="s">
        <v>26</v>
      </c>
      <c r="I1688" s="30">
        <v>0.30000000000000004</v>
      </c>
      <c r="J1688" s="31">
        <v>3000</v>
      </c>
      <c r="K1688" s="32">
        <f t="shared" si="12"/>
        <v>900.00000000000011</v>
      </c>
      <c r="L1688" s="32">
        <f t="shared" si="13"/>
        <v>315</v>
      </c>
      <c r="M1688" s="33">
        <v>0.35</v>
      </c>
      <c r="O1688" s="38"/>
      <c r="P1688" s="36"/>
      <c r="Q1688" s="34"/>
      <c r="R1688" s="35"/>
    </row>
    <row r="1689" spans="1:18" ht="15.75" customHeight="1" x14ac:dyDescent="0.3">
      <c r="A1689" s="23"/>
      <c r="B1689" s="28" t="s">
        <v>21</v>
      </c>
      <c r="C1689" s="28">
        <v>1185732</v>
      </c>
      <c r="D1689" s="29">
        <v>44335</v>
      </c>
      <c r="E1689" s="28" t="s">
        <v>40</v>
      </c>
      <c r="F1689" s="28" t="s">
        <v>78</v>
      </c>
      <c r="G1689" s="28" t="s">
        <v>79</v>
      </c>
      <c r="H1689" s="28" t="s">
        <v>27</v>
      </c>
      <c r="I1689" s="30">
        <v>0.30000000000000004</v>
      </c>
      <c r="J1689" s="31">
        <v>2250</v>
      </c>
      <c r="K1689" s="32">
        <f t="shared" si="12"/>
        <v>675.00000000000011</v>
      </c>
      <c r="L1689" s="32">
        <f t="shared" si="13"/>
        <v>270.00000000000006</v>
      </c>
      <c r="M1689" s="33">
        <v>0.4</v>
      </c>
      <c r="O1689" s="38"/>
      <c r="P1689" s="36"/>
      <c r="Q1689" s="34"/>
      <c r="R1689" s="35"/>
    </row>
    <row r="1690" spans="1:18" ht="15.75" customHeight="1" x14ac:dyDescent="0.3">
      <c r="A1690" s="23"/>
      <c r="B1690" s="28" t="s">
        <v>21</v>
      </c>
      <c r="C1690" s="28">
        <v>1185732</v>
      </c>
      <c r="D1690" s="29">
        <v>44335</v>
      </c>
      <c r="E1690" s="28" t="s">
        <v>40</v>
      </c>
      <c r="F1690" s="28" t="s">
        <v>78</v>
      </c>
      <c r="G1690" s="28" t="s">
        <v>79</v>
      </c>
      <c r="H1690" s="28" t="s">
        <v>28</v>
      </c>
      <c r="I1690" s="30">
        <v>0.44999999999999996</v>
      </c>
      <c r="J1690" s="31">
        <v>2500</v>
      </c>
      <c r="K1690" s="32">
        <f t="shared" si="12"/>
        <v>1125</v>
      </c>
      <c r="L1690" s="32">
        <f t="shared" si="13"/>
        <v>393.75</v>
      </c>
      <c r="M1690" s="33">
        <v>0.35</v>
      </c>
      <c r="O1690" s="38"/>
      <c r="P1690" s="36"/>
      <c r="Q1690" s="34"/>
      <c r="R1690" s="35"/>
    </row>
    <row r="1691" spans="1:18" ht="15.75" customHeight="1" x14ac:dyDescent="0.3">
      <c r="A1691" s="23"/>
      <c r="B1691" s="28" t="s">
        <v>21</v>
      </c>
      <c r="C1691" s="28">
        <v>1185732</v>
      </c>
      <c r="D1691" s="29">
        <v>44335</v>
      </c>
      <c r="E1691" s="28" t="s">
        <v>40</v>
      </c>
      <c r="F1691" s="28" t="s">
        <v>78</v>
      </c>
      <c r="G1691" s="28" t="s">
        <v>79</v>
      </c>
      <c r="H1691" s="28" t="s">
        <v>29</v>
      </c>
      <c r="I1691" s="30">
        <v>0.49999999999999994</v>
      </c>
      <c r="J1691" s="31">
        <v>3500</v>
      </c>
      <c r="K1691" s="32">
        <f t="shared" si="12"/>
        <v>1749.9999999999998</v>
      </c>
      <c r="L1691" s="32">
        <f t="shared" si="13"/>
        <v>874.99999999999989</v>
      </c>
      <c r="M1691" s="33">
        <v>0.5</v>
      </c>
      <c r="O1691" s="38"/>
      <c r="P1691" s="36"/>
      <c r="Q1691" s="34"/>
      <c r="R1691" s="35"/>
    </row>
    <row r="1692" spans="1:18" ht="15.75" customHeight="1" x14ac:dyDescent="0.3">
      <c r="A1692" s="23"/>
      <c r="B1692" s="28" t="s">
        <v>21</v>
      </c>
      <c r="C1692" s="28">
        <v>1185732</v>
      </c>
      <c r="D1692" s="29">
        <v>44365</v>
      </c>
      <c r="E1692" s="28" t="s">
        <v>40</v>
      </c>
      <c r="F1692" s="28" t="s">
        <v>78</v>
      </c>
      <c r="G1692" s="28" t="s">
        <v>79</v>
      </c>
      <c r="H1692" s="28" t="s">
        <v>24</v>
      </c>
      <c r="I1692" s="30">
        <v>0.35000000000000003</v>
      </c>
      <c r="J1692" s="31">
        <v>6000</v>
      </c>
      <c r="K1692" s="32">
        <f t="shared" si="12"/>
        <v>2100</v>
      </c>
      <c r="L1692" s="32">
        <f t="shared" si="13"/>
        <v>840</v>
      </c>
      <c r="M1692" s="33">
        <v>0.4</v>
      </c>
      <c r="O1692" s="38"/>
      <c r="P1692" s="36"/>
      <c r="Q1692" s="34"/>
      <c r="R1692" s="35"/>
    </row>
    <row r="1693" spans="1:18" ht="15.75" customHeight="1" x14ac:dyDescent="0.3">
      <c r="A1693" s="23"/>
      <c r="B1693" s="28" t="s">
        <v>21</v>
      </c>
      <c r="C1693" s="28">
        <v>1185732</v>
      </c>
      <c r="D1693" s="29">
        <v>44365</v>
      </c>
      <c r="E1693" s="28" t="s">
        <v>40</v>
      </c>
      <c r="F1693" s="28" t="s">
        <v>78</v>
      </c>
      <c r="G1693" s="28" t="s">
        <v>79</v>
      </c>
      <c r="H1693" s="28" t="s">
        <v>25</v>
      </c>
      <c r="I1693" s="30">
        <v>0.3000000000000001</v>
      </c>
      <c r="J1693" s="31">
        <v>3500</v>
      </c>
      <c r="K1693" s="32">
        <f t="shared" si="12"/>
        <v>1050.0000000000005</v>
      </c>
      <c r="L1693" s="32">
        <f t="shared" si="13"/>
        <v>367.50000000000011</v>
      </c>
      <c r="M1693" s="33">
        <v>0.35</v>
      </c>
      <c r="O1693" s="38"/>
      <c r="P1693" s="36"/>
      <c r="Q1693" s="34"/>
      <c r="R1693" s="35"/>
    </row>
    <row r="1694" spans="1:18" ht="15.75" customHeight="1" x14ac:dyDescent="0.3">
      <c r="A1694" s="23"/>
      <c r="B1694" s="28" t="s">
        <v>21</v>
      </c>
      <c r="C1694" s="28">
        <v>1185732</v>
      </c>
      <c r="D1694" s="29">
        <v>44365</v>
      </c>
      <c r="E1694" s="28" t="s">
        <v>40</v>
      </c>
      <c r="F1694" s="28" t="s">
        <v>78</v>
      </c>
      <c r="G1694" s="28" t="s">
        <v>79</v>
      </c>
      <c r="H1694" s="28" t="s">
        <v>26</v>
      </c>
      <c r="I1694" s="30">
        <v>0.25000000000000006</v>
      </c>
      <c r="J1694" s="31">
        <v>3750</v>
      </c>
      <c r="K1694" s="32">
        <f t="shared" si="12"/>
        <v>937.50000000000023</v>
      </c>
      <c r="L1694" s="32">
        <f t="shared" si="13"/>
        <v>328.12500000000006</v>
      </c>
      <c r="M1694" s="33">
        <v>0.35</v>
      </c>
      <c r="O1694" s="38"/>
      <c r="P1694" s="36"/>
      <c r="Q1694" s="34"/>
      <c r="R1694" s="35"/>
    </row>
    <row r="1695" spans="1:18" ht="15.75" customHeight="1" x14ac:dyDescent="0.3">
      <c r="A1695" s="23"/>
      <c r="B1695" s="28" t="s">
        <v>21</v>
      </c>
      <c r="C1695" s="28">
        <v>1185732</v>
      </c>
      <c r="D1695" s="29">
        <v>44365</v>
      </c>
      <c r="E1695" s="28" t="s">
        <v>40</v>
      </c>
      <c r="F1695" s="28" t="s">
        <v>78</v>
      </c>
      <c r="G1695" s="28" t="s">
        <v>79</v>
      </c>
      <c r="H1695" s="28" t="s">
        <v>27</v>
      </c>
      <c r="I1695" s="30">
        <v>0.25000000000000006</v>
      </c>
      <c r="J1695" s="31">
        <v>3500</v>
      </c>
      <c r="K1695" s="32">
        <f t="shared" si="12"/>
        <v>875.00000000000023</v>
      </c>
      <c r="L1695" s="32">
        <f t="shared" si="13"/>
        <v>350.00000000000011</v>
      </c>
      <c r="M1695" s="33">
        <v>0.4</v>
      </c>
      <c r="O1695" s="38"/>
      <c r="P1695" s="36"/>
      <c r="Q1695" s="34"/>
      <c r="R1695" s="35"/>
    </row>
    <row r="1696" spans="1:18" ht="15.75" customHeight="1" x14ac:dyDescent="0.3">
      <c r="A1696" s="23"/>
      <c r="B1696" s="28" t="s">
        <v>21</v>
      </c>
      <c r="C1696" s="28">
        <v>1185732</v>
      </c>
      <c r="D1696" s="29">
        <v>44365</v>
      </c>
      <c r="E1696" s="28" t="s">
        <v>40</v>
      </c>
      <c r="F1696" s="28" t="s">
        <v>78</v>
      </c>
      <c r="G1696" s="28" t="s">
        <v>79</v>
      </c>
      <c r="H1696" s="28" t="s">
        <v>28</v>
      </c>
      <c r="I1696" s="30">
        <v>0.4</v>
      </c>
      <c r="J1696" s="31">
        <v>3500</v>
      </c>
      <c r="K1696" s="32">
        <f t="shared" si="12"/>
        <v>1400</v>
      </c>
      <c r="L1696" s="32">
        <f t="shared" si="13"/>
        <v>489.99999999999994</v>
      </c>
      <c r="M1696" s="33">
        <v>0.35</v>
      </c>
      <c r="O1696" s="38"/>
      <c r="P1696" s="36"/>
      <c r="Q1696" s="34"/>
      <c r="R1696" s="35"/>
    </row>
    <row r="1697" spans="1:18" ht="15.75" customHeight="1" x14ac:dyDescent="0.3">
      <c r="A1697" s="23"/>
      <c r="B1697" s="28" t="s">
        <v>21</v>
      </c>
      <c r="C1697" s="28">
        <v>1185732</v>
      </c>
      <c r="D1697" s="29">
        <v>44365</v>
      </c>
      <c r="E1697" s="28" t="s">
        <v>40</v>
      </c>
      <c r="F1697" s="28" t="s">
        <v>78</v>
      </c>
      <c r="G1697" s="28" t="s">
        <v>79</v>
      </c>
      <c r="H1697" s="28" t="s">
        <v>29</v>
      </c>
      <c r="I1697" s="30">
        <v>0.45</v>
      </c>
      <c r="J1697" s="31">
        <v>5250</v>
      </c>
      <c r="K1697" s="32">
        <f t="shared" si="12"/>
        <v>2362.5</v>
      </c>
      <c r="L1697" s="32">
        <f t="shared" si="13"/>
        <v>1181.25</v>
      </c>
      <c r="M1697" s="33">
        <v>0.5</v>
      </c>
      <c r="O1697" s="38"/>
      <c r="P1697" s="36"/>
      <c r="Q1697" s="34"/>
      <c r="R1697" s="35"/>
    </row>
    <row r="1698" spans="1:18" ht="15.75" customHeight="1" x14ac:dyDescent="0.3">
      <c r="A1698" s="23"/>
      <c r="B1698" s="28" t="s">
        <v>21</v>
      </c>
      <c r="C1698" s="28">
        <v>1185732</v>
      </c>
      <c r="D1698" s="29">
        <v>44394</v>
      </c>
      <c r="E1698" s="28" t="s">
        <v>40</v>
      </c>
      <c r="F1698" s="28" t="s">
        <v>78</v>
      </c>
      <c r="G1698" s="28" t="s">
        <v>79</v>
      </c>
      <c r="H1698" s="28" t="s">
        <v>24</v>
      </c>
      <c r="I1698" s="30">
        <v>0.4</v>
      </c>
      <c r="J1698" s="31">
        <v>7500</v>
      </c>
      <c r="K1698" s="32">
        <f t="shared" si="12"/>
        <v>3000</v>
      </c>
      <c r="L1698" s="32">
        <f t="shared" si="13"/>
        <v>1200</v>
      </c>
      <c r="M1698" s="33">
        <v>0.4</v>
      </c>
      <c r="O1698" s="38"/>
      <c r="P1698" s="36"/>
      <c r="Q1698" s="34"/>
      <c r="R1698" s="35"/>
    </row>
    <row r="1699" spans="1:18" ht="15.75" customHeight="1" x14ac:dyDescent="0.3">
      <c r="A1699" s="23"/>
      <c r="B1699" s="28" t="s">
        <v>21</v>
      </c>
      <c r="C1699" s="28">
        <v>1185732</v>
      </c>
      <c r="D1699" s="29">
        <v>44394</v>
      </c>
      <c r="E1699" s="28" t="s">
        <v>40</v>
      </c>
      <c r="F1699" s="28" t="s">
        <v>78</v>
      </c>
      <c r="G1699" s="28" t="s">
        <v>79</v>
      </c>
      <c r="H1699" s="28" t="s">
        <v>25</v>
      </c>
      <c r="I1699" s="30">
        <v>0.35000000000000009</v>
      </c>
      <c r="J1699" s="31">
        <v>5000</v>
      </c>
      <c r="K1699" s="32">
        <f t="shared" si="12"/>
        <v>1750.0000000000005</v>
      </c>
      <c r="L1699" s="32">
        <f t="shared" si="13"/>
        <v>612.50000000000011</v>
      </c>
      <c r="M1699" s="33">
        <v>0.35</v>
      </c>
      <c r="O1699" s="38"/>
      <c r="P1699" s="36"/>
      <c r="Q1699" s="34"/>
      <c r="R1699" s="35"/>
    </row>
    <row r="1700" spans="1:18" ht="15.75" customHeight="1" x14ac:dyDescent="0.3">
      <c r="A1700" s="23"/>
      <c r="B1700" s="28" t="s">
        <v>21</v>
      </c>
      <c r="C1700" s="28">
        <v>1185732</v>
      </c>
      <c r="D1700" s="29">
        <v>44394</v>
      </c>
      <c r="E1700" s="28" t="s">
        <v>40</v>
      </c>
      <c r="F1700" s="28" t="s">
        <v>78</v>
      </c>
      <c r="G1700" s="28" t="s">
        <v>79</v>
      </c>
      <c r="H1700" s="28" t="s">
        <v>26</v>
      </c>
      <c r="I1700" s="30">
        <v>0.30000000000000004</v>
      </c>
      <c r="J1700" s="31">
        <v>4250</v>
      </c>
      <c r="K1700" s="32">
        <f t="shared" si="12"/>
        <v>1275.0000000000002</v>
      </c>
      <c r="L1700" s="32">
        <f t="shared" si="13"/>
        <v>446.25000000000006</v>
      </c>
      <c r="M1700" s="33">
        <v>0.35</v>
      </c>
      <c r="O1700" s="38"/>
      <c r="P1700" s="36"/>
      <c r="Q1700" s="34"/>
      <c r="R1700" s="35"/>
    </row>
    <row r="1701" spans="1:18" ht="15.75" customHeight="1" x14ac:dyDescent="0.3">
      <c r="A1701" s="23"/>
      <c r="B1701" s="28" t="s">
        <v>21</v>
      </c>
      <c r="C1701" s="28">
        <v>1185732</v>
      </c>
      <c r="D1701" s="29">
        <v>44394</v>
      </c>
      <c r="E1701" s="28" t="s">
        <v>40</v>
      </c>
      <c r="F1701" s="28" t="s">
        <v>78</v>
      </c>
      <c r="G1701" s="28" t="s">
        <v>79</v>
      </c>
      <c r="H1701" s="28" t="s">
        <v>27</v>
      </c>
      <c r="I1701" s="30">
        <v>0.30000000000000004</v>
      </c>
      <c r="J1701" s="31">
        <v>3750</v>
      </c>
      <c r="K1701" s="32">
        <f t="shared" si="12"/>
        <v>1125.0000000000002</v>
      </c>
      <c r="L1701" s="32">
        <f t="shared" si="13"/>
        <v>450.00000000000011</v>
      </c>
      <c r="M1701" s="33">
        <v>0.4</v>
      </c>
      <c r="O1701" s="38"/>
      <c r="P1701" s="36"/>
      <c r="Q1701" s="34"/>
      <c r="R1701" s="35"/>
    </row>
    <row r="1702" spans="1:18" ht="15.75" customHeight="1" x14ac:dyDescent="0.3">
      <c r="A1702" s="23"/>
      <c r="B1702" s="28" t="s">
        <v>21</v>
      </c>
      <c r="C1702" s="28">
        <v>1185732</v>
      </c>
      <c r="D1702" s="29">
        <v>44394</v>
      </c>
      <c r="E1702" s="28" t="s">
        <v>40</v>
      </c>
      <c r="F1702" s="28" t="s">
        <v>78</v>
      </c>
      <c r="G1702" s="28" t="s">
        <v>79</v>
      </c>
      <c r="H1702" s="28" t="s">
        <v>28</v>
      </c>
      <c r="I1702" s="30">
        <v>0.4</v>
      </c>
      <c r="J1702" s="31">
        <v>3750</v>
      </c>
      <c r="K1702" s="32">
        <f t="shared" si="12"/>
        <v>1500</v>
      </c>
      <c r="L1702" s="32">
        <f t="shared" si="13"/>
        <v>525</v>
      </c>
      <c r="M1702" s="33">
        <v>0.35</v>
      </c>
      <c r="O1702" s="38"/>
      <c r="P1702" s="36"/>
      <c r="Q1702" s="34"/>
      <c r="R1702" s="35"/>
    </row>
    <row r="1703" spans="1:18" ht="15.75" customHeight="1" x14ac:dyDescent="0.3">
      <c r="A1703" s="23"/>
      <c r="B1703" s="28" t="s">
        <v>21</v>
      </c>
      <c r="C1703" s="28">
        <v>1185732</v>
      </c>
      <c r="D1703" s="29">
        <v>44394</v>
      </c>
      <c r="E1703" s="28" t="s">
        <v>40</v>
      </c>
      <c r="F1703" s="28" t="s">
        <v>78</v>
      </c>
      <c r="G1703" s="28" t="s">
        <v>79</v>
      </c>
      <c r="H1703" s="28" t="s">
        <v>29</v>
      </c>
      <c r="I1703" s="30">
        <v>0.45</v>
      </c>
      <c r="J1703" s="31">
        <v>5500</v>
      </c>
      <c r="K1703" s="32">
        <f t="shared" si="12"/>
        <v>2475</v>
      </c>
      <c r="L1703" s="32">
        <f t="shared" si="13"/>
        <v>1237.5</v>
      </c>
      <c r="M1703" s="33">
        <v>0.5</v>
      </c>
      <c r="O1703" s="38"/>
      <c r="P1703" s="36"/>
      <c r="Q1703" s="34"/>
      <c r="R1703" s="35"/>
    </row>
    <row r="1704" spans="1:18" ht="15.75" customHeight="1" x14ac:dyDescent="0.3">
      <c r="A1704" s="23"/>
      <c r="B1704" s="28" t="s">
        <v>21</v>
      </c>
      <c r="C1704" s="28">
        <v>1185732</v>
      </c>
      <c r="D1704" s="29">
        <v>44426</v>
      </c>
      <c r="E1704" s="28" t="s">
        <v>40</v>
      </c>
      <c r="F1704" s="28" t="s">
        <v>78</v>
      </c>
      <c r="G1704" s="28" t="s">
        <v>79</v>
      </c>
      <c r="H1704" s="28" t="s">
        <v>24</v>
      </c>
      <c r="I1704" s="30">
        <v>0.4</v>
      </c>
      <c r="J1704" s="31">
        <v>7000</v>
      </c>
      <c r="K1704" s="32">
        <f t="shared" si="12"/>
        <v>2800</v>
      </c>
      <c r="L1704" s="32">
        <f t="shared" si="13"/>
        <v>1120</v>
      </c>
      <c r="M1704" s="33">
        <v>0.4</v>
      </c>
      <c r="O1704" s="38"/>
      <c r="P1704" s="36"/>
      <c r="Q1704" s="34"/>
      <c r="R1704" s="35"/>
    </row>
    <row r="1705" spans="1:18" ht="15.75" customHeight="1" x14ac:dyDescent="0.3">
      <c r="A1705" s="23"/>
      <c r="B1705" s="28" t="s">
        <v>21</v>
      </c>
      <c r="C1705" s="28">
        <v>1185732</v>
      </c>
      <c r="D1705" s="29">
        <v>44426</v>
      </c>
      <c r="E1705" s="28" t="s">
        <v>40</v>
      </c>
      <c r="F1705" s="28" t="s">
        <v>78</v>
      </c>
      <c r="G1705" s="28" t="s">
        <v>79</v>
      </c>
      <c r="H1705" s="28" t="s">
        <v>25</v>
      </c>
      <c r="I1705" s="30">
        <v>0.40000000000000008</v>
      </c>
      <c r="J1705" s="31">
        <v>4750</v>
      </c>
      <c r="K1705" s="32">
        <f t="shared" si="12"/>
        <v>1900.0000000000005</v>
      </c>
      <c r="L1705" s="32">
        <f t="shared" si="13"/>
        <v>665.00000000000011</v>
      </c>
      <c r="M1705" s="33">
        <v>0.35</v>
      </c>
      <c r="O1705" s="38"/>
      <c r="P1705" s="36"/>
      <c r="Q1705" s="34"/>
      <c r="R1705" s="35"/>
    </row>
    <row r="1706" spans="1:18" ht="15.75" customHeight="1" x14ac:dyDescent="0.3">
      <c r="A1706" s="23"/>
      <c r="B1706" s="28" t="s">
        <v>21</v>
      </c>
      <c r="C1706" s="28">
        <v>1185732</v>
      </c>
      <c r="D1706" s="29">
        <v>44426</v>
      </c>
      <c r="E1706" s="28" t="s">
        <v>40</v>
      </c>
      <c r="F1706" s="28" t="s">
        <v>78</v>
      </c>
      <c r="G1706" s="28" t="s">
        <v>79</v>
      </c>
      <c r="H1706" s="28" t="s">
        <v>26</v>
      </c>
      <c r="I1706" s="30">
        <v>0.35000000000000003</v>
      </c>
      <c r="J1706" s="31">
        <v>4000</v>
      </c>
      <c r="K1706" s="32">
        <f t="shared" si="12"/>
        <v>1400.0000000000002</v>
      </c>
      <c r="L1706" s="32">
        <f t="shared" si="13"/>
        <v>490.00000000000006</v>
      </c>
      <c r="M1706" s="33">
        <v>0.35</v>
      </c>
      <c r="O1706" s="38"/>
      <c r="P1706" s="36"/>
      <c r="Q1706" s="34"/>
      <c r="R1706" s="35"/>
    </row>
    <row r="1707" spans="1:18" ht="15.75" customHeight="1" x14ac:dyDescent="0.3">
      <c r="A1707" s="23"/>
      <c r="B1707" s="28" t="s">
        <v>21</v>
      </c>
      <c r="C1707" s="28">
        <v>1185732</v>
      </c>
      <c r="D1707" s="29">
        <v>44426</v>
      </c>
      <c r="E1707" s="28" t="s">
        <v>40</v>
      </c>
      <c r="F1707" s="28" t="s">
        <v>78</v>
      </c>
      <c r="G1707" s="28" t="s">
        <v>79</v>
      </c>
      <c r="H1707" s="28" t="s">
        <v>27</v>
      </c>
      <c r="I1707" s="30">
        <v>0.25000000000000006</v>
      </c>
      <c r="J1707" s="31">
        <v>3250</v>
      </c>
      <c r="K1707" s="32">
        <f t="shared" si="12"/>
        <v>812.50000000000023</v>
      </c>
      <c r="L1707" s="32">
        <f t="shared" si="13"/>
        <v>325.00000000000011</v>
      </c>
      <c r="M1707" s="33">
        <v>0.4</v>
      </c>
      <c r="O1707" s="38"/>
      <c r="P1707" s="36"/>
      <c r="Q1707" s="34"/>
      <c r="R1707" s="35"/>
    </row>
    <row r="1708" spans="1:18" ht="15.75" customHeight="1" x14ac:dyDescent="0.3">
      <c r="A1708" s="23"/>
      <c r="B1708" s="28" t="s">
        <v>21</v>
      </c>
      <c r="C1708" s="28">
        <v>1185732</v>
      </c>
      <c r="D1708" s="29">
        <v>44426</v>
      </c>
      <c r="E1708" s="28" t="s">
        <v>40</v>
      </c>
      <c r="F1708" s="28" t="s">
        <v>78</v>
      </c>
      <c r="G1708" s="28" t="s">
        <v>79</v>
      </c>
      <c r="H1708" s="28" t="s">
        <v>28</v>
      </c>
      <c r="I1708" s="30">
        <v>0.35000000000000003</v>
      </c>
      <c r="J1708" s="31">
        <v>3000</v>
      </c>
      <c r="K1708" s="32">
        <f t="shared" si="12"/>
        <v>1050</v>
      </c>
      <c r="L1708" s="32">
        <f t="shared" si="13"/>
        <v>367.5</v>
      </c>
      <c r="M1708" s="33">
        <v>0.35</v>
      </c>
      <c r="O1708" s="38"/>
      <c r="P1708" s="36"/>
      <c r="Q1708" s="34"/>
      <c r="R1708" s="35"/>
    </row>
    <row r="1709" spans="1:18" ht="15.75" customHeight="1" x14ac:dyDescent="0.3">
      <c r="A1709" s="23"/>
      <c r="B1709" s="28" t="s">
        <v>21</v>
      </c>
      <c r="C1709" s="28">
        <v>1185732</v>
      </c>
      <c r="D1709" s="29">
        <v>44426</v>
      </c>
      <c r="E1709" s="28" t="s">
        <v>40</v>
      </c>
      <c r="F1709" s="28" t="s">
        <v>78</v>
      </c>
      <c r="G1709" s="28" t="s">
        <v>79</v>
      </c>
      <c r="H1709" s="28" t="s">
        <v>29</v>
      </c>
      <c r="I1709" s="30">
        <v>0.4</v>
      </c>
      <c r="J1709" s="31">
        <v>4750</v>
      </c>
      <c r="K1709" s="32">
        <f t="shared" si="12"/>
        <v>1900</v>
      </c>
      <c r="L1709" s="32">
        <f t="shared" si="13"/>
        <v>950</v>
      </c>
      <c r="M1709" s="33">
        <v>0.5</v>
      </c>
      <c r="O1709" s="38"/>
      <c r="P1709" s="36"/>
      <c r="Q1709" s="34"/>
      <c r="R1709" s="35"/>
    </row>
    <row r="1710" spans="1:18" ht="15.75" customHeight="1" x14ac:dyDescent="0.3">
      <c r="A1710" s="23"/>
      <c r="B1710" s="28" t="s">
        <v>21</v>
      </c>
      <c r="C1710" s="28">
        <v>1185732</v>
      </c>
      <c r="D1710" s="29">
        <v>44458</v>
      </c>
      <c r="E1710" s="28" t="s">
        <v>40</v>
      </c>
      <c r="F1710" s="28" t="s">
        <v>78</v>
      </c>
      <c r="G1710" s="28" t="s">
        <v>79</v>
      </c>
      <c r="H1710" s="28" t="s">
        <v>24</v>
      </c>
      <c r="I1710" s="30">
        <v>0.35000000000000003</v>
      </c>
      <c r="J1710" s="31">
        <v>6000</v>
      </c>
      <c r="K1710" s="32">
        <f t="shared" si="12"/>
        <v>2100</v>
      </c>
      <c r="L1710" s="32">
        <f t="shared" si="13"/>
        <v>840</v>
      </c>
      <c r="M1710" s="33">
        <v>0.4</v>
      </c>
      <c r="O1710" s="38"/>
      <c r="P1710" s="36"/>
      <c r="Q1710" s="34"/>
      <c r="R1710" s="35"/>
    </row>
    <row r="1711" spans="1:18" ht="15.75" customHeight="1" x14ac:dyDescent="0.3">
      <c r="A1711" s="23"/>
      <c r="B1711" s="28" t="s">
        <v>21</v>
      </c>
      <c r="C1711" s="28">
        <v>1185732</v>
      </c>
      <c r="D1711" s="29">
        <v>44458</v>
      </c>
      <c r="E1711" s="28" t="s">
        <v>40</v>
      </c>
      <c r="F1711" s="28" t="s">
        <v>78</v>
      </c>
      <c r="G1711" s="28" t="s">
        <v>79</v>
      </c>
      <c r="H1711" s="28" t="s">
        <v>25</v>
      </c>
      <c r="I1711" s="30">
        <v>0.3000000000000001</v>
      </c>
      <c r="J1711" s="31">
        <v>4000</v>
      </c>
      <c r="K1711" s="32">
        <f t="shared" si="12"/>
        <v>1200.0000000000005</v>
      </c>
      <c r="L1711" s="32">
        <f t="shared" si="13"/>
        <v>420.00000000000011</v>
      </c>
      <c r="M1711" s="33">
        <v>0.35</v>
      </c>
      <c r="O1711" s="38"/>
      <c r="P1711" s="36"/>
      <c r="Q1711" s="34"/>
      <c r="R1711" s="35"/>
    </row>
    <row r="1712" spans="1:18" ht="15.75" customHeight="1" x14ac:dyDescent="0.3">
      <c r="A1712" s="23"/>
      <c r="B1712" s="28" t="s">
        <v>21</v>
      </c>
      <c r="C1712" s="28">
        <v>1185732</v>
      </c>
      <c r="D1712" s="29">
        <v>44458</v>
      </c>
      <c r="E1712" s="28" t="s">
        <v>40</v>
      </c>
      <c r="F1712" s="28" t="s">
        <v>78</v>
      </c>
      <c r="G1712" s="28" t="s">
        <v>79</v>
      </c>
      <c r="H1712" s="28" t="s">
        <v>26</v>
      </c>
      <c r="I1712" s="30">
        <v>0.15000000000000002</v>
      </c>
      <c r="J1712" s="31">
        <v>3000</v>
      </c>
      <c r="K1712" s="32">
        <f t="shared" si="12"/>
        <v>450.00000000000006</v>
      </c>
      <c r="L1712" s="32">
        <f t="shared" si="13"/>
        <v>157.5</v>
      </c>
      <c r="M1712" s="33">
        <v>0.35</v>
      </c>
      <c r="O1712" s="38"/>
      <c r="P1712" s="36"/>
      <c r="Q1712" s="34"/>
      <c r="R1712" s="35"/>
    </row>
    <row r="1713" spans="1:18" ht="15.75" customHeight="1" x14ac:dyDescent="0.3">
      <c r="A1713" s="23"/>
      <c r="B1713" s="28" t="s">
        <v>21</v>
      </c>
      <c r="C1713" s="28">
        <v>1185732</v>
      </c>
      <c r="D1713" s="29">
        <v>44458</v>
      </c>
      <c r="E1713" s="28" t="s">
        <v>40</v>
      </c>
      <c r="F1713" s="28" t="s">
        <v>78</v>
      </c>
      <c r="G1713" s="28" t="s">
        <v>79</v>
      </c>
      <c r="H1713" s="28" t="s">
        <v>27</v>
      </c>
      <c r="I1713" s="30">
        <v>0.15000000000000002</v>
      </c>
      <c r="J1713" s="31">
        <v>2750</v>
      </c>
      <c r="K1713" s="32">
        <f t="shared" si="12"/>
        <v>412.50000000000006</v>
      </c>
      <c r="L1713" s="32">
        <f t="shared" si="13"/>
        <v>165.00000000000003</v>
      </c>
      <c r="M1713" s="33">
        <v>0.4</v>
      </c>
      <c r="O1713" s="38"/>
      <c r="P1713" s="36"/>
      <c r="Q1713" s="34"/>
      <c r="R1713" s="35"/>
    </row>
    <row r="1714" spans="1:18" ht="15.75" customHeight="1" x14ac:dyDescent="0.3">
      <c r="A1714" s="23"/>
      <c r="B1714" s="28" t="s">
        <v>21</v>
      </c>
      <c r="C1714" s="28">
        <v>1185732</v>
      </c>
      <c r="D1714" s="29">
        <v>44458</v>
      </c>
      <c r="E1714" s="28" t="s">
        <v>40</v>
      </c>
      <c r="F1714" s="28" t="s">
        <v>78</v>
      </c>
      <c r="G1714" s="28" t="s">
        <v>79</v>
      </c>
      <c r="H1714" s="28" t="s">
        <v>28</v>
      </c>
      <c r="I1714" s="30">
        <v>0.25</v>
      </c>
      <c r="J1714" s="31">
        <v>2750</v>
      </c>
      <c r="K1714" s="32">
        <f t="shared" si="12"/>
        <v>687.5</v>
      </c>
      <c r="L1714" s="32">
        <f t="shared" si="13"/>
        <v>240.62499999999997</v>
      </c>
      <c r="M1714" s="33">
        <v>0.35</v>
      </c>
      <c r="O1714" s="38"/>
      <c r="P1714" s="36"/>
      <c r="Q1714" s="34"/>
      <c r="R1714" s="35"/>
    </row>
    <row r="1715" spans="1:18" ht="15.75" customHeight="1" x14ac:dyDescent="0.3">
      <c r="A1715" s="23"/>
      <c r="B1715" s="28" t="s">
        <v>21</v>
      </c>
      <c r="C1715" s="28">
        <v>1185732</v>
      </c>
      <c r="D1715" s="29">
        <v>44458</v>
      </c>
      <c r="E1715" s="28" t="s">
        <v>40</v>
      </c>
      <c r="F1715" s="28" t="s">
        <v>78</v>
      </c>
      <c r="G1715" s="28" t="s">
        <v>79</v>
      </c>
      <c r="H1715" s="28" t="s">
        <v>29</v>
      </c>
      <c r="I1715" s="30">
        <v>0.30000000000000004</v>
      </c>
      <c r="J1715" s="31">
        <v>3500</v>
      </c>
      <c r="K1715" s="32">
        <f t="shared" si="12"/>
        <v>1050.0000000000002</v>
      </c>
      <c r="L1715" s="32">
        <f t="shared" si="13"/>
        <v>525.00000000000011</v>
      </c>
      <c r="M1715" s="33">
        <v>0.5</v>
      </c>
      <c r="O1715" s="38"/>
      <c r="P1715" s="36"/>
      <c r="Q1715" s="34"/>
      <c r="R1715" s="35"/>
    </row>
    <row r="1716" spans="1:18" ht="15.75" customHeight="1" x14ac:dyDescent="0.3">
      <c r="A1716" s="23"/>
      <c r="B1716" s="28" t="s">
        <v>21</v>
      </c>
      <c r="C1716" s="28">
        <v>1185732</v>
      </c>
      <c r="D1716" s="29">
        <v>44487</v>
      </c>
      <c r="E1716" s="28" t="s">
        <v>40</v>
      </c>
      <c r="F1716" s="28" t="s">
        <v>78</v>
      </c>
      <c r="G1716" s="28" t="s">
        <v>79</v>
      </c>
      <c r="H1716" s="28" t="s">
        <v>24</v>
      </c>
      <c r="I1716" s="30">
        <v>0.35</v>
      </c>
      <c r="J1716" s="31">
        <v>5250</v>
      </c>
      <c r="K1716" s="32">
        <f t="shared" si="12"/>
        <v>1837.4999999999998</v>
      </c>
      <c r="L1716" s="32">
        <f t="shared" si="13"/>
        <v>735</v>
      </c>
      <c r="M1716" s="33">
        <v>0.4</v>
      </c>
      <c r="O1716" s="38"/>
      <c r="P1716" s="36"/>
      <c r="Q1716" s="34"/>
      <c r="R1716" s="35"/>
    </row>
    <row r="1717" spans="1:18" ht="15.75" customHeight="1" x14ac:dyDescent="0.3">
      <c r="A1717" s="23"/>
      <c r="B1717" s="28" t="s">
        <v>21</v>
      </c>
      <c r="C1717" s="28">
        <v>1185732</v>
      </c>
      <c r="D1717" s="29">
        <v>44487</v>
      </c>
      <c r="E1717" s="28" t="s">
        <v>40</v>
      </c>
      <c r="F1717" s="28" t="s">
        <v>78</v>
      </c>
      <c r="G1717" s="28" t="s">
        <v>79</v>
      </c>
      <c r="H1717" s="28" t="s">
        <v>25</v>
      </c>
      <c r="I1717" s="30">
        <v>0.25</v>
      </c>
      <c r="J1717" s="31">
        <v>3500</v>
      </c>
      <c r="K1717" s="32">
        <f t="shared" si="12"/>
        <v>875</v>
      </c>
      <c r="L1717" s="32">
        <f t="shared" si="13"/>
        <v>306.25</v>
      </c>
      <c r="M1717" s="33">
        <v>0.35</v>
      </c>
      <c r="O1717" s="38"/>
      <c r="P1717" s="36"/>
      <c r="Q1717" s="34"/>
      <c r="R1717" s="35"/>
    </row>
    <row r="1718" spans="1:18" ht="15.75" customHeight="1" x14ac:dyDescent="0.3">
      <c r="A1718" s="23"/>
      <c r="B1718" s="28" t="s">
        <v>21</v>
      </c>
      <c r="C1718" s="28">
        <v>1185732</v>
      </c>
      <c r="D1718" s="29">
        <v>44487</v>
      </c>
      <c r="E1718" s="28" t="s">
        <v>40</v>
      </c>
      <c r="F1718" s="28" t="s">
        <v>78</v>
      </c>
      <c r="G1718" s="28" t="s">
        <v>79</v>
      </c>
      <c r="H1718" s="28" t="s">
        <v>26</v>
      </c>
      <c r="I1718" s="30">
        <v>0.25</v>
      </c>
      <c r="J1718" s="31">
        <v>2500</v>
      </c>
      <c r="K1718" s="32">
        <f t="shared" si="12"/>
        <v>625</v>
      </c>
      <c r="L1718" s="32">
        <f t="shared" si="13"/>
        <v>218.75</v>
      </c>
      <c r="M1718" s="33">
        <v>0.35</v>
      </c>
      <c r="O1718" s="38"/>
      <c r="P1718" s="36"/>
      <c r="Q1718" s="34"/>
      <c r="R1718" s="35"/>
    </row>
    <row r="1719" spans="1:18" ht="15.75" customHeight="1" x14ac:dyDescent="0.3">
      <c r="A1719" s="23"/>
      <c r="B1719" s="28" t="s">
        <v>21</v>
      </c>
      <c r="C1719" s="28">
        <v>1185732</v>
      </c>
      <c r="D1719" s="29">
        <v>44487</v>
      </c>
      <c r="E1719" s="28" t="s">
        <v>40</v>
      </c>
      <c r="F1719" s="28" t="s">
        <v>78</v>
      </c>
      <c r="G1719" s="28" t="s">
        <v>79</v>
      </c>
      <c r="H1719" s="28" t="s">
        <v>27</v>
      </c>
      <c r="I1719" s="30">
        <v>0.25</v>
      </c>
      <c r="J1719" s="31">
        <v>2250</v>
      </c>
      <c r="K1719" s="32">
        <f t="shared" si="12"/>
        <v>562.5</v>
      </c>
      <c r="L1719" s="32">
        <f t="shared" si="13"/>
        <v>225</v>
      </c>
      <c r="M1719" s="33">
        <v>0.4</v>
      </c>
      <c r="O1719" s="38"/>
      <c r="P1719" s="36"/>
      <c r="Q1719" s="34"/>
      <c r="R1719" s="35"/>
    </row>
    <row r="1720" spans="1:18" ht="15.75" customHeight="1" x14ac:dyDescent="0.3">
      <c r="A1720" s="23"/>
      <c r="B1720" s="28" t="s">
        <v>21</v>
      </c>
      <c r="C1720" s="28">
        <v>1185732</v>
      </c>
      <c r="D1720" s="29">
        <v>44487</v>
      </c>
      <c r="E1720" s="28" t="s">
        <v>40</v>
      </c>
      <c r="F1720" s="28" t="s">
        <v>78</v>
      </c>
      <c r="G1720" s="28" t="s">
        <v>79</v>
      </c>
      <c r="H1720" s="28" t="s">
        <v>28</v>
      </c>
      <c r="I1720" s="30">
        <v>0.35</v>
      </c>
      <c r="J1720" s="31">
        <v>2250</v>
      </c>
      <c r="K1720" s="32">
        <f t="shared" si="12"/>
        <v>787.5</v>
      </c>
      <c r="L1720" s="32">
        <f t="shared" si="13"/>
        <v>275.625</v>
      </c>
      <c r="M1720" s="33">
        <v>0.35</v>
      </c>
      <c r="O1720" s="38"/>
      <c r="P1720" s="36"/>
      <c r="Q1720" s="34"/>
      <c r="R1720" s="35"/>
    </row>
    <row r="1721" spans="1:18" ht="15.75" customHeight="1" x14ac:dyDescent="0.3">
      <c r="A1721" s="23"/>
      <c r="B1721" s="28" t="s">
        <v>21</v>
      </c>
      <c r="C1721" s="28">
        <v>1185732</v>
      </c>
      <c r="D1721" s="29">
        <v>44487</v>
      </c>
      <c r="E1721" s="28" t="s">
        <v>40</v>
      </c>
      <c r="F1721" s="28" t="s">
        <v>78</v>
      </c>
      <c r="G1721" s="28" t="s">
        <v>79</v>
      </c>
      <c r="H1721" s="28" t="s">
        <v>29</v>
      </c>
      <c r="I1721" s="30">
        <v>0.39999999999999991</v>
      </c>
      <c r="J1721" s="31">
        <v>3500</v>
      </c>
      <c r="K1721" s="32">
        <f t="shared" si="12"/>
        <v>1399.9999999999998</v>
      </c>
      <c r="L1721" s="32">
        <f t="shared" si="13"/>
        <v>699.99999999999989</v>
      </c>
      <c r="M1721" s="33">
        <v>0.5</v>
      </c>
      <c r="O1721" s="38"/>
      <c r="P1721" s="36"/>
      <c r="Q1721" s="34"/>
      <c r="R1721" s="35"/>
    </row>
    <row r="1722" spans="1:18" ht="15.75" customHeight="1" x14ac:dyDescent="0.3">
      <c r="A1722" s="23"/>
      <c r="B1722" s="28" t="s">
        <v>21</v>
      </c>
      <c r="C1722" s="28">
        <v>1185732</v>
      </c>
      <c r="D1722" s="29">
        <v>44518</v>
      </c>
      <c r="E1722" s="28" t="s">
        <v>40</v>
      </c>
      <c r="F1722" s="28" t="s">
        <v>78</v>
      </c>
      <c r="G1722" s="28" t="s">
        <v>79</v>
      </c>
      <c r="H1722" s="28" t="s">
        <v>24</v>
      </c>
      <c r="I1722" s="30">
        <v>0.35000000000000003</v>
      </c>
      <c r="J1722" s="31">
        <v>5000</v>
      </c>
      <c r="K1722" s="32">
        <f t="shared" si="12"/>
        <v>1750.0000000000002</v>
      </c>
      <c r="L1722" s="32">
        <f t="shared" si="13"/>
        <v>700.00000000000011</v>
      </c>
      <c r="M1722" s="33">
        <v>0.4</v>
      </c>
      <c r="O1722" s="38"/>
      <c r="P1722" s="36"/>
      <c r="Q1722" s="34"/>
      <c r="R1722" s="35"/>
    </row>
    <row r="1723" spans="1:18" ht="15.75" customHeight="1" x14ac:dyDescent="0.3">
      <c r="A1723" s="23"/>
      <c r="B1723" s="28" t="s">
        <v>21</v>
      </c>
      <c r="C1723" s="28">
        <v>1185732</v>
      </c>
      <c r="D1723" s="29">
        <v>44518</v>
      </c>
      <c r="E1723" s="28" t="s">
        <v>40</v>
      </c>
      <c r="F1723" s="28" t="s">
        <v>78</v>
      </c>
      <c r="G1723" s="28" t="s">
        <v>79</v>
      </c>
      <c r="H1723" s="28" t="s">
        <v>25</v>
      </c>
      <c r="I1723" s="30">
        <v>0.25000000000000006</v>
      </c>
      <c r="J1723" s="31">
        <v>3500</v>
      </c>
      <c r="K1723" s="32">
        <f t="shared" si="12"/>
        <v>875.00000000000023</v>
      </c>
      <c r="L1723" s="32">
        <f t="shared" si="13"/>
        <v>306.25000000000006</v>
      </c>
      <c r="M1723" s="33">
        <v>0.35</v>
      </c>
      <c r="O1723" s="38"/>
      <c r="P1723" s="36"/>
      <c r="Q1723" s="34"/>
      <c r="R1723" s="35"/>
    </row>
    <row r="1724" spans="1:18" ht="15.75" customHeight="1" x14ac:dyDescent="0.3">
      <c r="A1724" s="23"/>
      <c r="B1724" s="28" t="s">
        <v>21</v>
      </c>
      <c r="C1724" s="28">
        <v>1185732</v>
      </c>
      <c r="D1724" s="29">
        <v>44518</v>
      </c>
      <c r="E1724" s="28" t="s">
        <v>40</v>
      </c>
      <c r="F1724" s="28" t="s">
        <v>78</v>
      </c>
      <c r="G1724" s="28" t="s">
        <v>79</v>
      </c>
      <c r="H1724" s="28" t="s">
        <v>26</v>
      </c>
      <c r="I1724" s="30">
        <v>0.25000000000000006</v>
      </c>
      <c r="J1724" s="31">
        <v>2950</v>
      </c>
      <c r="K1724" s="32">
        <f t="shared" si="12"/>
        <v>737.50000000000011</v>
      </c>
      <c r="L1724" s="32">
        <f t="shared" si="13"/>
        <v>258.125</v>
      </c>
      <c r="M1724" s="33">
        <v>0.35</v>
      </c>
      <c r="O1724" s="38"/>
      <c r="P1724" s="36"/>
      <c r="Q1724" s="34"/>
      <c r="R1724" s="35"/>
    </row>
    <row r="1725" spans="1:18" ht="15.75" customHeight="1" x14ac:dyDescent="0.3">
      <c r="A1725" s="23"/>
      <c r="B1725" s="28" t="s">
        <v>21</v>
      </c>
      <c r="C1725" s="28">
        <v>1185732</v>
      </c>
      <c r="D1725" s="29">
        <v>44518</v>
      </c>
      <c r="E1725" s="28" t="s">
        <v>40</v>
      </c>
      <c r="F1725" s="28" t="s">
        <v>78</v>
      </c>
      <c r="G1725" s="28" t="s">
        <v>79</v>
      </c>
      <c r="H1725" s="28" t="s">
        <v>27</v>
      </c>
      <c r="I1725" s="30">
        <v>0.25000000000000006</v>
      </c>
      <c r="J1725" s="31">
        <v>3250</v>
      </c>
      <c r="K1725" s="32">
        <f t="shared" si="12"/>
        <v>812.50000000000023</v>
      </c>
      <c r="L1725" s="32">
        <f t="shared" si="13"/>
        <v>325.00000000000011</v>
      </c>
      <c r="M1725" s="33">
        <v>0.4</v>
      </c>
      <c r="O1725" s="38"/>
      <c r="P1725" s="36"/>
      <c r="Q1725" s="34"/>
      <c r="R1725" s="35"/>
    </row>
    <row r="1726" spans="1:18" ht="15.75" customHeight="1" x14ac:dyDescent="0.3">
      <c r="A1726" s="23"/>
      <c r="B1726" s="28" t="s">
        <v>21</v>
      </c>
      <c r="C1726" s="28">
        <v>1185732</v>
      </c>
      <c r="D1726" s="29">
        <v>44518</v>
      </c>
      <c r="E1726" s="28" t="s">
        <v>40</v>
      </c>
      <c r="F1726" s="28" t="s">
        <v>78</v>
      </c>
      <c r="G1726" s="28" t="s">
        <v>79</v>
      </c>
      <c r="H1726" s="28" t="s">
        <v>28</v>
      </c>
      <c r="I1726" s="30">
        <v>0.44999999999999996</v>
      </c>
      <c r="J1726" s="31">
        <v>3000</v>
      </c>
      <c r="K1726" s="32">
        <f t="shared" si="12"/>
        <v>1349.9999999999998</v>
      </c>
      <c r="L1726" s="32">
        <f t="shared" si="13"/>
        <v>472.49999999999989</v>
      </c>
      <c r="M1726" s="33">
        <v>0.35</v>
      </c>
      <c r="O1726" s="38"/>
      <c r="P1726" s="36"/>
      <c r="Q1726" s="34"/>
      <c r="R1726" s="35"/>
    </row>
    <row r="1727" spans="1:18" ht="15.75" customHeight="1" x14ac:dyDescent="0.3">
      <c r="A1727" s="23"/>
      <c r="B1727" s="28" t="s">
        <v>21</v>
      </c>
      <c r="C1727" s="28">
        <v>1185732</v>
      </c>
      <c r="D1727" s="29">
        <v>44518</v>
      </c>
      <c r="E1727" s="28" t="s">
        <v>40</v>
      </c>
      <c r="F1727" s="28" t="s">
        <v>78</v>
      </c>
      <c r="G1727" s="28" t="s">
        <v>79</v>
      </c>
      <c r="H1727" s="28" t="s">
        <v>29</v>
      </c>
      <c r="I1727" s="30">
        <v>0.49999999999999983</v>
      </c>
      <c r="J1727" s="31">
        <v>4000</v>
      </c>
      <c r="K1727" s="32">
        <f t="shared" si="12"/>
        <v>1999.9999999999993</v>
      </c>
      <c r="L1727" s="32">
        <f t="shared" si="13"/>
        <v>999.99999999999966</v>
      </c>
      <c r="M1727" s="33">
        <v>0.5</v>
      </c>
      <c r="O1727" s="38"/>
      <c r="P1727" s="36"/>
      <c r="Q1727" s="34"/>
      <c r="R1727" s="35"/>
    </row>
    <row r="1728" spans="1:18" ht="15.75" customHeight="1" x14ac:dyDescent="0.3">
      <c r="A1728" s="23"/>
      <c r="B1728" s="28" t="s">
        <v>21</v>
      </c>
      <c r="C1728" s="28">
        <v>1185732</v>
      </c>
      <c r="D1728" s="29">
        <v>44547</v>
      </c>
      <c r="E1728" s="28" t="s">
        <v>40</v>
      </c>
      <c r="F1728" s="28" t="s">
        <v>78</v>
      </c>
      <c r="G1728" s="28" t="s">
        <v>79</v>
      </c>
      <c r="H1728" s="28" t="s">
        <v>24</v>
      </c>
      <c r="I1728" s="30">
        <v>0.44999999999999996</v>
      </c>
      <c r="J1728" s="31">
        <v>6500</v>
      </c>
      <c r="K1728" s="32">
        <f t="shared" si="12"/>
        <v>2924.9999999999995</v>
      </c>
      <c r="L1728" s="32">
        <f t="shared" si="13"/>
        <v>1169.9999999999998</v>
      </c>
      <c r="M1728" s="33">
        <v>0.4</v>
      </c>
      <c r="O1728" s="38"/>
      <c r="P1728" s="36"/>
      <c r="Q1728" s="34"/>
      <c r="R1728" s="35"/>
    </row>
    <row r="1729" spans="1:18" ht="15.75" customHeight="1" x14ac:dyDescent="0.3">
      <c r="A1729" s="23"/>
      <c r="B1729" s="28" t="s">
        <v>21</v>
      </c>
      <c r="C1729" s="28">
        <v>1185732</v>
      </c>
      <c r="D1729" s="29">
        <v>44547</v>
      </c>
      <c r="E1729" s="28" t="s">
        <v>40</v>
      </c>
      <c r="F1729" s="28" t="s">
        <v>78</v>
      </c>
      <c r="G1729" s="28" t="s">
        <v>79</v>
      </c>
      <c r="H1729" s="28" t="s">
        <v>25</v>
      </c>
      <c r="I1729" s="30">
        <v>0.35000000000000003</v>
      </c>
      <c r="J1729" s="31">
        <v>4500</v>
      </c>
      <c r="K1729" s="32">
        <f t="shared" si="12"/>
        <v>1575.0000000000002</v>
      </c>
      <c r="L1729" s="32">
        <f t="shared" si="13"/>
        <v>551.25</v>
      </c>
      <c r="M1729" s="33">
        <v>0.35</v>
      </c>
      <c r="O1729" s="38"/>
      <c r="P1729" s="36"/>
      <c r="Q1729" s="34"/>
      <c r="R1729" s="35"/>
    </row>
    <row r="1730" spans="1:18" ht="15.75" customHeight="1" x14ac:dyDescent="0.3">
      <c r="A1730" s="23"/>
      <c r="B1730" s="28" t="s">
        <v>21</v>
      </c>
      <c r="C1730" s="28">
        <v>1185732</v>
      </c>
      <c r="D1730" s="29">
        <v>44547</v>
      </c>
      <c r="E1730" s="28" t="s">
        <v>40</v>
      </c>
      <c r="F1730" s="28" t="s">
        <v>78</v>
      </c>
      <c r="G1730" s="28" t="s">
        <v>79</v>
      </c>
      <c r="H1730" s="28" t="s">
        <v>26</v>
      </c>
      <c r="I1730" s="30">
        <v>0.35000000000000003</v>
      </c>
      <c r="J1730" s="31">
        <v>4000</v>
      </c>
      <c r="K1730" s="32">
        <f t="shared" si="12"/>
        <v>1400.0000000000002</v>
      </c>
      <c r="L1730" s="32">
        <f t="shared" si="13"/>
        <v>490.00000000000006</v>
      </c>
      <c r="M1730" s="33">
        <v>0.35</v>
      </c>
      <c r="O1730" s="38"/>
      <c r="P1730" s="36"/>
      <c r="Q1730" s="34"/>
      <c r="R1730" s="35"/>
    </row>
    <row r="1731" spans="1:18" ht="15.75" customHeight="1" x14ac:dyDescent="0.3">
      <c r="A1731" s="23"/>
      <c r="B1731" s="28" t="s">
        <v>21</v>
      </c>
      <c r="C1731" s="28">
        <v>1185732</v>
      </c>
      <c r="D1731" s="29">
        <v>44547</v>
      </c>
      <c r="E1731" s="28" t="s">
        <v>40</v>
      </c>
      <c r="F1731" s="28" t="s">
        <v>78</v>
      </c>
      <c r="G1731" s="28" t="s">
        <v>79</v>
      </c>
      <c r="H1731" s="28" t="s">
        <v>27</v>
      </c>
      <c r="I1731" s="30">
        <v>0.35000000000000003</v>
      </c>
      <c r="J1731" s="31">
        <v>3500</v>
      </c>
      <c r="K1731" s="32">
        <f t="shared" si="12"/>
        <v>1225.0000000000002</v>
      </c>
      <c r="L1731" s="32">
        <f t="shared" si="13"/>
        <v>490.00000000000011</v>
      </c>
      <c r="M1731" s="33">
        <v>0.4</v>
      </c>
      <c r="O1731" s="38"/>
      <c r="P1731" s="36"/>
      <c r="Q1731" s="34"/>
      <c r="R1731" s="35"/>
    </row>
    <row r="1732" spans="1:18" ht="15.75" customHeight="1" x14ac:dyDescent="0.3">
      <c r="A1732" s="23"/>
      <c r="B1732" s="28" t="s">
        <v>21</v>
      </c>
      <c r="C1732" s="28">
        <v>1185732</v>
      </c>
      <c r="D1732" s="29">
        <v>44547</v>
      </c>
      <c r="E1732" s="28" t="s">
        <v>40</v>
      </c>
      <c r="F1732" s="28" t="s">
        <v>78</v>
      </c>
      <c r="G1732" s="28" t="s">
        <v>79</v>
      </c>
      <c r="H1732" s="28" t="s">
        <v>28</v>
      </c>
      <c r="I1732" s="30">
        <v>0.44999999999999996</v>
      </c>
      <c r="J1732" s="31">
        <v>3500</v>
      </c>
      <c r="K1732" s="32">
        <f t="shared" si="12"/>
        <v>1574.9999999999998</v>
      </c>
      <c r="L1732" s="32">
        <f t="shared" si="13"/>
        <v>551.24999999999989</v>
      </c>
      <c r="M1732" s="33">
        <v>0.35</v>
      </c>
      <c r="O1732" s="38"/>
      <c r="P1732" s="36"/>
      <c r="Q1732" s="34"/>
      <c r="R1732" s="35"/>
    </row>
    <row r="1733" spans="1:18" ht="15.75" customHeight="1" x14ac:dyDescent="0.3">
      <c r="A1733" s="23"/>
      <c r="B1733" s="28" t="s">
        <v>21</v>
      </c>
      <c r="C1733" s="28">
        <v>1185732</v>
      </c>
      <c r="D1733" s="29">
        <v>44547</v>
      </c>
      <c r="E1733" s="28" t="s">
        <v>40</v>
      </c>
      <c r="F1733" s="28" t="s">
        <v>78</v>
      </c>
      <c r="G1733" s="28" t="s">
        <v>79</v>
      </c>
      <c r="H1733" s="28" t="s">
        <v>29</v>
      </c>
      <c r="I1733" s="30">
        <v>0.49999999999999983</v>
      </c>
      <c r="J1733" s="31">
        <v>4500</v>
      </c>
      <c r="K1733" s="32">
        <f t="shared" si="12"/>
        <v>2249.9999999999991</v>
      </c>
      <c r="L1733" s="32">
        <f t="shared" si="13"/>
        <v>1124.9999999999995</v>
      </c>
      <c r="M1733" s="33">
        <v>0.5</v>
      </c>
      <c r="O1733" s="38"/>
      <c r="P1733" s="36"/>
      <c r="Q1733" s="34"/>
      <c r="R1733" s="35"/>
    </row>
    <row r="1734" spans="1:18" ht="15.75" customHeight="1" x14ac:dyDescent="0.3">
      <c r="A1734" s="23" t="s">
        <v>46</v>
      </c>
      <c r="B1734" s="28" t="s">
        <v>21</v>
      </c>
      <c r="C1734" s="28">
        <v>1185732</v>
      </c>
      <c r="D1734" s="29">
        <v>44207</v>
      </c>
      <c r="E1734" s="28" t="s">
        <v>40</v>
      </c>
      <c r="F1734" s="28" t="s">
        <v>80</v>
      </c>
      <c r="G1734" s="28" t="s">
        <v>81</v>
      </c>
      <c r="H1734" s="28" t="s">
        <v>24</v>
      </c>
      <c r="I1734" s="30">
        <v>0.25</v>
      </c>
      <c r="J1734" s="31">
        <v>6750</v>
      </c>
      <c r="K1734" s="32">
        <f t="shared" si="12"/>
        <v>1687.5</v>
      </c>
      <c r="L1734" s="32">
        <f t="shared" si="13"/>
        <v>675</v>
      </c>
      <c r="M1734" s="33">
        <v>0.4</v>
      </c>
      <c r="O1734" s="38"/>
      <c r="P1734" s="36"/>
      <c r="Q1734" s="34"/>
      <c r="R1734" s="35"/>
    </row>
    <row r="1735" spans="1:18" ht="15.75" customHeight="1" x14ac:dyDescent="0.3">
      <c r="A1735" s="23"/>
      <c r="B1735" s="28" t="s">
        <v>21</v>
      </c>
      <c r="C1735" s="28">
        <v>1185732</v>
      </c>
      <c r="D1735" s="29">
        <v>44207</v>
      </c>
      <c r="E1735" s="28" t="s">
        <v>40</v>
      </c>
      <c r="F1735" s="28" t="s">
        <v>80</v>
      </c>
      <c r="G1735" s="28" t="s">
        <v>81</v>
      </c>
      <c r="H1735" s="28" t="s">
        <v>25</v>
      </c>
      <c r="I1735" s="30">
        <v>0.25</v>
      </c>
      <c r="J1735" s="31">
        <v>4750</v>
      </c>
      <c r="K1735" s="32">
        <f t="shared" si="12"/>
        <v>1187.5</v>
      </c>
      <c r="L1735" s="32">
        <f t="shared" si="13"/>
        <v>415.625</v>
      </c>
      <c r="M1735" s="33">
        <v>0.35</v>
      </c>
      <c r="O1735" s="38"/>
      <c r="P1735" s="36"/>
      <c r="Q1735" s="34"/>
      <c r="R1735" s="35"/>
    </row>
    <row r="1736" spans="1:18" ht="15.75" customHeight="1" x14ac:dyDescent="0.3">
      <c r="A1736" s="23"/>
      <c r="B1736" s="28" t="s">
        <v>21</v>
      </c>
      <c r="C1736" s="28">
        <v>1185732</v>
      </c>
      <c r="D1736" s="29">
        <v>44207</v>
      </c>
      <c r="E1736" s="28" t="s">
        <v>40</v>
      </c>
      <c r="F1736" s="28" t="s">
        <v>80</v>
      </c>
      <c r="G1736" s="28" t="s">
        <v>81</v>
      </c>
      <c r="H1736" s="28" t="s">
        <v>26</v>
      </c>
      <c r="I1736" s="30">
        <v>0.15000000000000002</v>
      </c>
      <c r="J1736" s="31">
        <v>4750</v>
      </c>
      <c r="K1736" s="32">
        <f t="shared" si="12"/>
        <v>712.50000000000011</v>
      </c>
      <c r="L1736" s="32">
        <f t="shared" si="13"/>
        <v>249.37500000000003</v>
      </c>
      <c r="M1736" s="33">
        <v>0.35</v>
      </c>
      <c r="O1736" s="38"/>
      <c r="P1736" s="36"/>
      <c r="Q1736" s="34"/>
      <c r="R1736" s="35"/>
    </row>
    <row r="1737" spans="1:18" ht="15.75" customHeight="1" x14ac:dyDescent="0.3">
      <c r="A1737" s="23"/>
      <c r="B1737" s="28" t="s">
        <v>21</v>
      </c>
      <c r="C1737" s="28">
        <v>1185732</v>
      </c>
      <c r="D1737" s="29">
        <v>44207</v>
      </c>
      <c r="E1737" s="28" t="s">
        <v>40</v>
      </c>
      <c r="F1737" s="28" t="s">
        <v>80</v>
      </c>
      <c r="G1737" s="28" t="s">
        <v>81</v>
      </c>
      <c r="H1737" s="28" t="s">
        <v>27</v>
      </c>
      <c r="I1737" s="30">
        <v>0.20000000000000007</v>
      </c>
      <c r="J1737" s="31">
        <v>3250</v>
      </c>
      <c r="K1737" s="32">
        <f t="shared" si="12"/>
        <v>650.00000000000023</v>
      </c>
      <c r="L1737" s="32">
        <f t="shared" si="13"/>
        <v>260.00000000000011</v>
      </c>
      <c r="M1737" s="33">
        <v>0.4</v>
      </c>
      <c r="O1737" s="38"/>
      <c r="P1737" s="36"/>
      <c r="Q1737" s="34"/>
      <c r="R1737" s="35"/>
    </row>
    <row r="1738" spans="1:18" ht="15.75" customHeight="1" x14ac:dyDescent="0.3">
      <c r="A1738" s="23"/>
      <c r="B1738" s="28" t="s">
        <v>21</v>
      </c>
      <c r="C1738" s="28">
        <v>1185732</v>
      </c>
      <c r="D1738" s="29">
        <v>44207</v>
      </c>
      <c r="E1738" s="28" t="s">
        <v>40</v>
      </c>
      <c r="F1738" s="28" t="s">
        <v>80</v>
      </c>
      <c r="G1738" s="28" t="s">
        <v>81</v>
      </c>
      <c r="H1738" s="28" t="s">
        <v>28</v>
      </c>
      <c r="I1738" s="30">
        <v>0.35</v>
      </c>
      <c r="J1738" s="31">
        <v>3750</v>
      </c>
      <c r="K1738" s="32">
        <f t="shared" si="12"/>
        <v>1312.5</v>
      </c>
      <c r="L1738" s="32">
        <f t="shared" si="13"/>
        <v>459.37499999999994</v>
      </c>
      <c r="M1738" s="33">
        <v>0.35</v>
      </c>
      <c r="O1738" s="38"/>
      <c r="P1738" s="36"/>
      <c r="Q1738" s="34"/>
      <c r="R1738" s="35"/>
    </row>
    <row r="1739" spans="1:18" ht="15.75" customHeight="1" x14ac:dyDescent="0.3">
      <c r="A1739" s="23"/>
      <c r="B1739" s="28" t="s">
        <v>21</v>
      </c>
      <c r="C1739" s="28">
        <v>1185732</v>
      </c>
      <c r="D1739" s="29">
        <v>44207</v>
      </c>
      <c r="E1739" s="28" t="s">
        <v>40</v>
      </c>
      <c r="F1739" s="28" t="s">
        <v>80</v>
      </c>
      <c r="G1739" s="28" t="s">
        <v>81</v>
      </c>
      <c r="H1739" s="28" t="s">
        <v>29</v>
      </c>
      <c r="I1739" s="30">
        <v>0.25</v>
      </c>
      <c r="J1739" s="31">
        <v>4750</v>
      </c>
      <c r="K1739" s="32">
        <f t="shared" si="12"/>
        <v>1187.5</v>
      </c>
      <c r="L1739" s="32">
        <f t="shared" si="13"/>
        <v>593.75</v>
      </c>
      <c r="M1739" s="33">
        <v>0.5</v>
      </c>
      <c r="O1739" s="38"/>
      <c r="P1739" s="36"/>
      <c r="Q1739" s="34"/>
      <c r="R1739" s="35"/>
    </row>
    <row r="1740" spans="1:18" ht="15.75" customHeight="1" x14ac:dyDescent="0.3">
      <c r="A1740" s="23"/>
      <c r="B1740" s="28" t="s">
        <v>21</v>
      </c>
      <c r="C1740" s="28">
        <v>1185732</v>
      </c>
      <c r="D1740" s="29">
        <v>44238</v>
      </c>
      <c r="E1740" s="28" t="s">
        <v>40</v>
      </c>
      <c r="F1740" s="28" t="s">
        <v>80</v>
      </c>
      <c r="G1740" s="28" t="s">
        <v>81</v>
      </c>
      <c r="H1740" s="28" t="s">
        <v>24</v>
      </c>
      <c r="I1740" s="30">
        <v>0.25</v>
      </c>
      <c r="J1740" s="31">
        <v>7250</v>
      </c>
      <c r="K1740" s="32">
        <f t="shared" si="12"/>
        <v>1812.5</v>
      </c>
      <c r="L1740" s="32">
        <f t="shared" si="13"/>
        <v>725</v>
      </c>
      <c r="M1740" s="33">
        <v>0.4</v>
      </c>
      <c r="O1740" s="38"/>
      <c r="P1740" s="36"/>
      <c r="Q1740" s="34"/>
      <c r="R1740" s="35"/>
    </row>
    <row r="1741" spans="1:18" ht="15.75" customHeight="1" x14ac:dyDescent="0.3">
      <c r="A1741" s="23"/>
      <c r="B1741" s="28" t="s">
        <v>21</v>
      </c>
      <c r="C1741" s="28">
        <v>1185732</v>
      </c>
      <c r="D1741" s="29">
        <v>44238</v>
      </c>
      <c r="E1741" s="28" t="s">
        <v>40</v>
      </c>
      <c r="F1741" s="28" t="s">
        <v>80</v>
      </c>
      <c r="G1741" s="28" t="s">
        <v>81</v>
      </c>
      <c r="H1741" s="28" t="s">
        <v>25</v>
      </c>
      <c r="I1741" s="30">
        <v>0.25</v>
      </c>
      <c r="J1741" s="31">
        <v>3750</v>
      </c>
      <c r="K1741" s="32">
        <f t="shared" si="12"/>
        <v>937.5</v>
      </c>
      <c r="L1741" s="32">
        <f t="shared" si="13"/>
        <v>328.125</v>
      </c>
      <c r="M1741" s="33">
        <v>0.35</v>
      </c>
      <c r="O1741" s="38"/>
      <c r="P1741" s="36"/>
      <c r="Q1741" s="34"/>
      <c r="R1741" s="35"/>
    </row>
    <row r="1742" spans="1:18" ht="15.75" customHeight="1" x14ac:dyDescent="0.3">
      <c r="A1742" s="23"/>
      <c r="B1742" s="28" t="s">
        <v>21</v>
      </c>
      <c r="C1742" s="28">
        <v>1185732</v>
      </c>
      <c r="D1742" s="29">
        <v>44238</v>
      </c>
      <c r="E1742" s="28" t="s">
        <v>40</v>
      </c>
      <c r="F1742" s="28" t="s">
        <v>80</v>
      </c>
      <c r="G1742" s="28" t="s">
        <v>81</v>
      </c>
      <c r="H1742" s="28" t="s">
        <v>26</v>
      </c>
      <c r="I1742" s="30">
        <v>0.15000000000000002</v>
      </c>
      <c r="J1742" s="31">
        <v>4250</v>
      </c>
      <c r="K1742" s="32">
        <f t="shared" si="12"/>
        <v>637.50000000000011</v>
      </c>
      <c r="L1742" s="32">
        <f t="shared" si="13"/>
        <v>223.12500000000003</v>
      </c>
      <c r="M1742" s="33">
        <v>0.35</v>
      </c>
      <c r="O1742" s="38"/>
      <c r="P1742" s="36"/>
      <c r="Q1742" s="34"/>
      <c r="R1742" s="35"/>
    </row>
    <row r="1743" spans="1:18" ht="15.75" customHeight="1" x14ac:dyDescent="0.3">
      <c r="A1743" s="23"/>
      <c r="B1743" s="28" t="s">
        <v>21</v>
      </c>
      <c r="C1743" s="28">
        <v>1185732</v>
      </c>
      <c r="D1743" s="29">
        <v>44238</v>
      </c>
      <c r="E1743" s="28" t="s">
        <v>40</v>
      </c>
      <c r="F1743" s="28" t="s">
        <v>80</v>
      </c>
      <c r="G1743" s="28" t="s">
        <v>81</v>
      </c>
      <c r="H1743" s="28" t="s">
        <v>27</v>
      </c>
      <c r="I1743" s="30">
        <v>0.20000000000000007</v>
      </c>
      <c r="J1743" s="31">
        <v>3000</v>
      </c>
      <c r="K1743" s="32">
        <f t="shared" si="12"/>
        <v>600.00000000000023</v>
      </c>
      <c r="L1743" s="32">
        <f t="shared" si="13"/>
        <v>240.00000000000011</v>
      </c>
      <c r="M1743" s="33">
        <v>0.4</v>
      </c>
      <c r="O1743" s="38"/>
      <c r="P1743" s="36"/>
      <c r="Q1743" s="34"/>
      <c r="R1743" s="35"/>
    </row>
    <row r="1744" spans="1:18" ht="15.75" customHeight="1" x14ac:dyDescent="0.3">
      <c r="A1744" s="23"/>
      <c r="B1744" s="28" t="s">
        <v>21</v>
      </c>
      <c r="C1744" s="28">
        <v>1185732</v>
      </c>
      <c r="D1744" s="29">
        <v>44238</v>
      </c>
      <c r="E1744" s="28" t="s">
        <v>40</v>
      </c>
      <c r="F1744" s="28" t="s">
        <v>80</v>
      </c>
      <c r="G1744" s="28" t="s">
        <v>81</v>
      </c>
      <c r="H1744" s="28" t="s">
        <v>28</v>
      </c>
      <c r="I1744" s="30">
        <v>0.35</v>
      </c>
      <c r="J1744" s="31">
        <v>3750</v>
      </c>
      <c r="K1744" s="32">
        <f t="shared" si="12"/>
        <v>1312.5</v>
      </c>
      <c r="L1744" s="32">
        <f t="shared" si="13"/>
        <v>459.37499999999994</v>
      </c>
      <c r="M1744" s="33">
        <v>0.35</v>
      </c>
      <c r="O1744" s="38"/>
      <c r="P1744" s="36"/>
      <c r="Q1744" s="34"/>
      <c r="R1744" s="35"/>
    </row>
    <row r="1745" spans="1:18" ht="15.75" customHeight="1" x14ac:dyDescent="0.3">
      <c r="A1745" s="23"/>
      <c r="B1745" s="28" t="s">
        <v>21</v>
      </c>
      <c r="C1745" s="28">
        <v>1185732</v>
      </c>
      <c r="D1745" s="29">
        <v>44238</v>
      </c>
      <c r="E1745" s="28" t="s">
        <v>40</v>
      </c>
      <c r="F1745" s="28" t="s">
        <v>80</v>
      </c>
      <c r="G1745" s="28" t="s">
        <v>81</v>
      </c>
      <c r="H1745" s="28" t="s">
        <v>29</v>
      </c>
      <c r="I1745" s="30">
        <v>0.25</v>
      </c>
      <c r="J1745" s="31">
        <v>4500</v>
      </c>
      <c r="K1745" s="32">
        <f t="shared" si="12"/>
        <v>1125</v>
      </c>
      <c r="L1745" s="32">
        <f t="shared" si="13"/>
        <v>562.5</v>
      </c>
      <c r="M1745" s="33">
        <v>0.5</v>
      </c>
      <c r="O1745" s="38"/>
      <c r="P1745" s="36"/>
      <c r="Q1745" s="34"/>
      <c r="R1745" s="35"/>
    </row>
    <row r="1746" spans="1:18" ht="15.75" customHeight="1" x14ac:dyDescent="0.3">
      <c r="A1746" s="23"/>
      <c r="B1746" s="28" t="s">
        <v>21</v>
      </c>
      <c r="C1746" s="28">
        <v>1185732</v>
      </c>
      <c r="D1746" s="29">
        <v>44265</v>
      </c>
      <c r="E1746" s="28" t="s">
        <v>40</v>
      </c>
      <c r="F1746" s="28" t="s">
        <v>80</v>
      </c>
      <c r="G1746" s="28" t="s">
        <v>81</v>
      </c>
      <c r="H1746" s="28" t="s">
        <v>24</v>
      </c>
      <c r="I1746" s="30">
        <v>0.30000000000000004</v>
      </c>
      <c r="J1746" s="31">
        <v>6700</v>
      </c>
      <c r="K1746" s="32">
        <f t="shared" si="12"/>
        <v>2010.0000000000002</v>
      </c>
      <c r="L1746" s="32">
        <f t="shared" si="13"/>
        <v>804.00000000000011</v>
      </c>
      <c r="M1746" s="33">
        <v>0.4</v>
      </c>
      <c r="O1746" s="38"/>
      <c r="P1746" s="36"/>
      <c r="Q1746" s="34"/>
      <c r="R1746" s="35"/>
    </row>
    <row r="1747" spans="1:18" ht="15.75" customHeight="1" x14ac:dyDescent="0.3">
      <c r="A1747" s="23"/>
      <c r="B1747" s="28" t="s">
        <v>21</v>
      </c>
      <c r="C1747" s="28">
        <v>1185732</v>
      </c>
      <c r="D1747" s="29">
        <v>44265</v>
      </c>
      <c r="E1747" s="28" t="s">
        <v>40</v>
      </c>
      <c r="F1747" s="28" t="s">
        <v>80</v>
      </c>
      <c r="G1747" s="28" t="s">
        <v>81</v>
      </c>
      <c r="H1747" s="28" t="s">
        <v>25</v>
      </c>
      <c r="I1747" s="30">
        <v>0.30000000000000004</v>
      </c>
      <c r="J1747" s="31">
        <v>3500</v>
      </c>
      <c r="K1747" s="32">
        <f t="shared" si="12"/>
        <v>1050.0000000000002</v>
      </c>
      <c r="L1747" s="32">
        <f t="shared" si="13"/>
        <v>367.50000000000006</v>
      </c>
      <c r="M1747" s="33">
        <v>0.35</v>
      </c>
      <c r="O1747" s="38"/>
      <c r="P1747" s="36"/>
      <c r="Q1747" s="34"/>
      <c r="R1747" s="35"/>
    </row>
    <row r="1748" spans="1:18" ht="15.75" customHeight="1" x14ac:dyDescent="0.3">
      <c r="A1748" s="23"/>
      <c r="B1748" s="28" t="s">
        <v>21</v>
      </c>
      <c r="C1748" s="28">
        <v>1185732</v>
      </c>
      <c r="D1748" s="29">
        <v>44265</v>
      </c>
      <c r="E1748" s="28" t="s">
        <v>40</v>
      </c>
      <c r="F1748" s="28" t="s">
        <v>80</v>
      </c>
      <c r="G1748" s="28" t="s">
        <v>81</v>
      </c>
      <c r="H1748" s="28" t="s">
        <v>26</v>
      </c>
      <c r="I1748" s="30">
        <v>0.20000000000000007</v>
      </c>
      <c r="J1748" s="31">
        <v>4000</v>
      </c>
      <c r="K1748" s="32">
        <f t="shared" si="12"/>
        <v>800.00000000000023</v>
      </c>
      <c r="L1748" s="32">
        <f t="shared" si="13"/>
        <v>280.00000000000006</v>
      </c>
      <c r="M1748" s="33">
        <v>0.35</v>
      </c>
      <c r="O1748" s="38"/>
      <c r="P1748" s="36"/>
      <c r="Q1748" s="34"/>
      <c r="R1748" s="35"/>
    </row>
    <row r="1749" spans="1:18" ht="15.75" customHeight="1" x14ac:dyDescent="0.3">
      <c r="A1749" s="23"/>
      <c r="B1749" s="28" t="s">
        <v>21</v>
      </c>
      <c r="C1749" s="28">
        <v>1185732</v>
      </c>
      <c r="D1749" s="29">
        <v>44265</v>
      </c>
      <c r="E1749" s="28" t="s">
        <v>40</v>
      </c>
      <c r="F1749" s="28" t="s">
        <v>80</v>
      </c>
      <c r="G1749" s="28" t="s">
        <v>81</v>
      </c>
      <c r="H1749" s="28" t="s">
        <v>27</v>
      </c>
      <c r="I1749" s="30">
        <v>0.25</v>
      </c>
      <c r="J1749" s="31">
        <v>2500</v>
      </c>
      <c r="K1749" s="32">
        <f t="shared" si="12"/>
        <v>625</v>
      </c>
      <c r="L1749" s="32">
        <f t="shared" si="13"/>
        <v>250</v>
      </c>
      <c r="M1749" s="33">
        <v>0.4</v>
      </c>
      <c r="O1749" s="38"/>
      <c r="P1749" s="36"/>
      <c r="Q1749" s="34"/>
      <c r="R1749" s="35"/>
    </row>
    <row r="1750" spans="1:18" ht="15.75" customHeight="1" x14ac:dyDescent="0.3">
      <c r="A1750" s="23"/>
      <c r="B1750" s="28" t="s">
        <v>21</v>
      </c>
      <c r="C1750" s="28">
        <v>1185732</v>
      </c>
      <c r="D1750" s="29">
        <v>44265</v>
      </c>
      <c r="E1750" s="28" t="s">
        <v>40</v>
      </c>
      <c r="F1750" s="28" t="s">
        <v>80</v>
      </c>
      <c r="G1750" s="28" t="s">
        <v>81</v>
      </c>
      <c r="H1750" s="28" t="s">
        <v>28</v>
      </c>
      <c r="I1750" s="30">
        <v>0.4</v>
      </c>
      <c r="J1750" s="31">
        <v>3000</v>
      </c>
      <c r="K1750" s="32">
        <f t="shared" si="12"/>
        <v>1200</v>
      </c>
      <c r="L1750" s="32">
        <f t="shared" si="13"/>
        <v>420</v>
      </c>
      <c r="M1750" s="33">
        <v>0.35</v>
      </c>
      <c r="O1750" s="38"/>
      <c r="P1750" s="36"/>
      <c r="Q1750" s="34"/>
      <c r="R1750" s="35"/>
    </row>
    <row r="1751" spans="1:18" ht="15.75" customHeight="1" x14ac:dyDescent="0.3">
      <c r="A1751" s="23"/>
      <c r="B1751" s="28" t="s">
        <v>21</v>
      </c>
      <c r="C1751" s="28">
        <v>1185732</v>
      </c>
      <c r="D1751" s="29">
        <v>44265</v>
      </c>
      <c r="E1751" s="28" t="s">
        <v>40</v>
      </c>
      <c r="F1751" s="28" t="s">
        <v>80</v>
      </c>
      <c r="G1751" s="28" t="s">
        <v>81</v>
      </c>
      <c r="H1751" s="28" t="s">
        <v>29</v>
      </c>
      <c r="I1751" s="30">
        <v>0.30000000000000004</v>
      </c>
      <c r="J1751" s="31">
        <v>4000</v>
      </c>
      <c r="K1751" s="32">
        <f t="shared" si="12"/>
        <v>1200.0000000000002</v>
      </c>
      <c r="L1751" s="32">
        <f t="shared" si="13"/>
        <v>600.00000000000011</v>
      </c>
      <c r="M1751" s="33">
        <v>0.5</v>
      </c>
      <c r="O1751" s="38"/>
      <c r="P1751" s="36"/>
      <c r="Q1751" s="34"/>
      <c r="R1751" s="35"/>
    </row>
    <row r="1752" spans="1:18" ht="15.75" customHeight="1" x14ac:dyDescent="0.3">
      <c r="A1752" s="23"/>
      <c r="B1752" s="28" t="s">
        <v>21</v>
      </c>
      <c r="C1752" s="28">
        <v>1185732</v>
      </c>
      <c r="D1752" s="29">
        <v>44297</v>
      </c>
      <c r="E1752" s="28" t="s">
        <v>40</v>
      </c>
      <c r="F1752" s="28" t="s">
        <v>80</v>
      </c>
      <c r="G1752" s="28" t="s">
        <v>81</v>
      </c>
      <c r="H1752" s="28" t="s">
        <v>24</v>
      </c>
      <c r="I1752" s="30">
        <v>0.30000000000000004</v>
      </c>
      <c r="J1752" s="31">
        <v>6250</v>
      </c>
      <c r="K1752" s="32">
        <f t="shared" si="12"/>
        <v>1875.0000000000002</v>
      </c>
      <c r="L1752" s="32">
        <f t="shared" si="13"/>
        <v>750.00000000000011</v>
      </c>
      <c r="M1752" s="33">
        <v>0.4</v>
      </c>
      <c r="O1752" s="38"/>
      <c r="P1752" s="36"/>
      <c r="Q1752" s="34"/>
      <c r="R1752" s="35"/>
    </row>
    <row r="1753" spans="1:18" ht="15.75" customHeight="1" x14ac:dyDescent="0.3">
      <c r="A1753" s="23"/>
      <c r="B1753" s="28" t="s">
        <v>21</v>
      </c>
      <c r="C1753" s="28">
        <v>1185732</v>
      </c>
      <c r="D1753" s="29">
        <v>44297</v>
      </c>
      <c r="E1753" s="28" t="s">
        <v>40</v>
      </c>
      <c r="F1753" s="28" t="s">
        <v>80</v>
      </c>
      <c r="G1753" s="28" t="s">
        <v>81</v>
      </c>
      <c r="H1753" s="28" t="s">
        <v>25</v>
      </c>
      <c r="I1753" s="30">
        <v>0.25000000000000006</v>
      </c>
      <c r="J1753" s="31">
        <v>3250</v>
      </c>
      <c r="K1753" s="32">
        <f t="shared" si="12"/>
        <v>812.50000000000023</v>
      </c>
      <c r="L1753" s="32">
        <f t="shared" si="13"/>
        <v>284.37500000000006</v>
      </c>
      <c r="M1753" s="33">
        <v>0.35</v>
      </c>
      <c r="O1753" s="38"/>
      <c r="P1753" s="36"/>
      <c r="Q1753" s="34"/>
      <c r="R1753" s="35"/>
    </row>
    <row r="1754" spans="1:18" ht="15.75" customHeight="1" x14ac:dyDescent="0.3">
      <c r="A1754" s="23"/>
      <c r="B1754" s="28" t="s">
        <v>21</v>
      </c>
      <c r="C1754" s="28">
        <v>1185732</v>
      </c>
      <c r="D1754" s="29">
        <v>44297</v>
      </c>
      <c r="E1754" s="28" t="s">
        <v>40</v>
      </c>
      <c r="F1754" s="28" t="s">
        <v>80</v>
      </c>
      <c r="G1754" s="28" t="s">
        <v>81</v>
      </c>
      <c r="H1754" s="28" t="s">
        <v>26</v>
      </c>
      <c r="I1754" s="30">
        <v>0.15000000000000008</v>
      </c>
      <c r="J1754" s="31">
        <v>3250</v>
      </c>
      <c r="K1754" s="32">
        <f t="shared" si="12"/>
        <v>487.50000000000023</v>
      </c>
      <c r="L1754" s="32">
        <f t="shared" si="13"/>
        <v>170.62500000000006</v>
      </c>
      <c r="M1754" s="33">
        <v>0.35</v>
      </c>
      <c r="O1754" s="38"/>
      <c r="P1754" s="36"/>
      <c r="Q1754" s="34"/>
      <c r="R1754" s="35"/>
    </row>
    <row r="1755" spans="1:18" ht="15.75" customHeight="1" x14ac:dyDescent="0.3">
      <c r="A1755" s="23"/>
      <c r="B1755" s="28" t="s">
        <v>21</v>
      </c>
      <c r="C1755" s="28">
        <v>1185732</v>
      </c>
      <c r="D1755" s="29">
        <v>44297</v>
      </c>
      <c r="E1755" s="28" t="s">
        <v>40</v>
      </c>
      <c r="F1755" s="28" t="s">
        <v>80</v>
      </c>
      <c r="G1755" s="28" t="s">
        <v>81</v>
      </c>
      <c r="H1755" s="28" t="s">
        <v>27</v>
      </c>
      <c r="I1755" s="30">
        <v>0.2</v>
      </c>
      <c r="J1755" s="31">
        <v>2500</v>
      </c>
      <c r="K1755" s="32">
        <f t="shared" si="12"/>
        <v>500</v>
      </c>
      <c r="L1755" s="32">
        <f t="shared" si="13"/>
        <v>200</v>
      </c>
      <c r="M1755" s="33">
        <v>0.4</v>
      </c>
      <c r="O1755" s="38"/>
      <c r="P1755" s="36"/>
      <c r="Q1755" s="34"/>
      <c r="R1755" s="35"/>
    </row>
    <row r="1756" spans="1:18" ht="15.75" customHeight="1" x14ac:dyDescent="0.3">
      <c r="A1756" s="23"/>
      <c r="B1756" s="28" t="s">
        <v>21</v>
      </c>
      <c r="C1756" s="28">
        <v>1185732</v>
      </c>
      <c r="D1756" s="29">
        <v>44297</v>
      </c>
      <c r="E1756" s="28" t="s">
        <v>40</v>
      </c>
      <c r="F1756" s="28" t="s">
        <v>80</v>
      </c>
      <c r="G1756" s="28" t="s">
        <v>81</v>
      </c>
      <c r="H1756" s="28" t="s">
        <v>28</v>
      </c>
      <c r="I1756" s="30">
        <v>0.35000000000000003</v>
      </c>
      <c r="J1756" s="31">
        <v>2750</v>
      </c>
      <c r="K1756" s="32">
        <f t="shared" si="12"/>
        <v>962.50000000000011</v>
      </c>
      <c r="L1756" s="32">
        <f t="shared" si="13"/>
        <v>336.875</v>
      </c>
      <c r="M1756" s="33">
        <v>0.35</v>
      </c>
      <c r="O1756" s="38"/>
      <c r="P1756" s="36"/>
      <c r="Q1756" s="34"/>
      <c r="R1756" s="35"/>
    </row>
    <row r="1757" spans="1:18" ht="15.75" customHeight="1" x14ac:dyDescent="0.3">
      <c r="A1757" s="23"/>
      <c r="B1757" s="28" t="s">
        <v>21</v>
      </c>
      <c r="C1757" s="28">
        <v>1185732</v>
      </c>
      <c r="D1757" s="29">
        <v>44297</v>
      </c>
      <c r="E1757" s="28" t="s">
        <v>40</v>
      </c>
      <c r="F1757" s="28" t="s">
        <v>80</v>
      </c>
      <c r="G1757" s="28" t="s">
        <v>81</v>
      </c>
      <c r="H1757" s="28" t="s">
        <v>29</v>
      </c>
      <c r="I1757" s="30">
        <v>0.25000000000000006</v>
      </c>
      <c r="J1757" s="31">
        <v>4000</v>
      </c>
      <c r="K1757" s="32">
        <f t="shared" si="12"/>
        <v>1000.0000000000002</v>
      </c>
      <c r="L1757" s="32">
        <f t="shared" si="13"/>
        <v>500.00000000000011</v>
      </c>
      <c r="M1757" s="33">
        <v>0.5</v>
      </c>
      <c r="O1757" s="38"/>
      <c r="P1757" s="36"/>
      <c r="Q1757" s="34"/>
      <c r="R1757" s="35"/>
    </row>
    <row r="1758" spans="1:18" ht="15.75" customHeight="1" x14ac:dyDescent="0.3">
      <c r="A1758" s="23"/>
      <c r="B1758" s="28" t="s">
        <v>21</v>
      </c>
      <c r="C1758" s="28">
        <v>1185732</v>
      </c>
      <c r="D1758" s="29">
        <v>44328</v>
      </c>
      <c r="E1758" s="28" t="s">
        <v>40</v>
      </c>
      <c r="F1758" s="28" t="s">
        <v>80</v>
      </c>
      <c r="G1758" s="28" t="s">
        <v>81</v>
      </c>
      <c r="H1758" s="28" t="s">
        <v>24</v>
      </c>
      <c r="I1758" s="30">
        <v>0.35000000000000003</v>
      </c>
      <c r="J1758" s="31">
        <v>6700</v>
      </c>
      <c r="K1758" s="32">
        <f t="shared" si="12"/>
        <v>2345</v>
      </c>
      <c r="L1758" s="32">
        <f t="shared" si="13"/>
        <v>938</v>
      </c>
      <c r="M1758" s="33">
        <v>0.4</v>
      </c>
      <c r="O1758" s="38"/>
      <c r="P1758" s="36"/>
      <c r="Q1758" s="34"/>
      <c r="R1758" s="35"/>
    </row>
    <row r="1759" spans="1:18" ht="15.75" customHeight="1" x14ac:dyDescent="0.3">
      <c r="A1759" s="23"/>
      <c r="B1759" s="28" t="s">
        <v>21</v>
      </c>
      <c r="C1759" s="28">
        <v>1185732</v>
      </c>
      <c r="D1759" s="29">
        <v>44328</v>
      </c>
      <c r="E1759" s="28" t="s">
        <v>40</v>
      </c>
      <c r="F1759" s="28" t="s">
        <v>80</v>
      </c>
      <c r="G1759" s="28" t="s">
        <v>81</v>
      </c>
      <c r="H1759" s="28" t="s">
        <v>25</v>
      </c>
      <c r="I1759" s="30">
        <v>0.3000000000000001</v>
      </c>
      <c r="J1759" s="31">
        <v>3750</v>
      </c>
      <c r="K1759" s="32">
        <f t="shared" si="12"/>
        <v>1125.0000000000005</v>
      </c>
      <c r="L1759" s="32">
        <f t="shared" si="13"/>
        <v>393.75000000000011</v>
      </c>
      <c r="M1759" s="33">
        <v>0.35</v>
      </c>
      <c r="O1759" s="38"/>
      <c r="P1759" s="36"/>
      <c r="Q1759" s="34"/>
      <c r="R1759" s="35"/>
    </row>
    <row r="1760" spans="1:18" ht="15.75" customHeight="1" x14ac:dyDescent="0.3">
      <c r="A1760" s="23"/>
      <c r="B1760" s="28" t="s">
        <v>21</v>
      </c>
      <c r="C1760" s="28">
        <v>1185732</v>
      </c>
      <c r="D1760" s="29">
        <v>44328</v>
      </c>
      <c r="E1760" s="28" t="s">
        <v>40</v>
      </c>
      <c r="F1760" s="28" t="s">
        <v>80</v>
      </c>
      <c r="G1760" s="28" t="s">
        <v>81</v>
      </c>
      <c r="H1760" s="28" t="s">
        <v>26</v>
      </c>
      <c r="I1760" s="30">
        <v>0.25000000000000006</v>
      </c>
      <c r="J1760" s="31">
        <v>3500</v>
      </c>
      <c r="K1760" s="32">
        <f t="shared" si="12"/>
        <v>875.00000000000023</v>
      </c>
      <c r="L1760" s="32">
        <f t="shared" si="13"/>
        <v>306.25000000000006</v>
      </c>
      <c r="M1760" s="33">
        <v>0.35</v>
      </c>
      <c r="O1760" s="38"/>
      <c r="P1760" s="36"/>
      <c r="Q1760" s="34"/>
      <c r="R1760" s="35"/>
    </row>
    <row r="1761" spans="1:18" ht="15.75" customHeight="1" x14ac:dyDescent="0.3">
      <c r="A1761" s="23"/>
      <c r="B1761" s="28" t="s">
        <v>21</v>
      </c>
      <c r="C1761" s="28">
        <v>1185732</v>
      </c>
      <c r="D1761" s="29">
        <v>44328</v>
      </c>
      <c r="E1761" s="28" t="s">
        <v>40</v>
      </c>
      <c r="F1761" s="28" t="s">
        <v>80</v>
      </c>
      <c r="G1761" s="28" t="s">
        <v>81</v>
      </c>
      <c r="H1761" s="28" t="s">
        <v>27</v>
      </c>
      <c r="I1761" s="30">
        <v>0.25000000000000006</v>
      </c>
      <c r="J1761" s="31">
        <v>2750</v>
      </c>
      <c r="K1761" s="32">
        <f t="shared" si="12"/>
        <v>687.50000000000011</v>
      </c>
      <c r="L1761" s="32">
        <f t="shared" si="13"/>
        <v>275.00000000000006</v>
      </c>
      <c r="M1761" s="33">
        <v>0.4</v>
      </c>
      <c r="O1761" s="38"/>
      <c r="P1761" s="36"/>
      <c r="Q1761" s="34"/>
      <c r="R1761" s="35"/>
    </row>
    <row r="1762" spans="1:18" ht="15.75" customHeight="1" x14ac:dyDescent="0.3">
      <c r="A1762" s="23"/>
      <c r="B1762" s="28" t="s">
        <v>21</v>
      </c>
      <c r="C1762" s="28">
        <v>1185732</v>
      </c>
      <c r="D1762" s="29">
        <v>44328</v>
      </c>
      <c r="E1762" s="28" t="s">
        <v>40</v>
      </c>
      <c r="F1762" s="28" t="s">
        <v>80</v>
      </c>
      <c r="G1762" s="28" t="s">
        <v>81</v>
      </c>
      <c r="H1762" s="28" t="s">
        <v>28</v>
      </c>
      <c r="I1762" s="30">
        <v>0.39999999999999997</v>
      </c>
      <c r="J1762" s="31">
        <v>3000</v>
      </c>
      <c r="K1762" s="32">
        <f t="shared" si="12"/>
        <v>1200</v>
      </c>
      <c r="L1762" s="32">
        <f t="shared" si="13"/>
        <v>420</v>
      </c>
      <c r="M1762" s="33">
        <v>0.35</v>
      </c>
      <c r="O1762" s="38"/>
      <c r="P1762" s="36"/>
      <c r="Q1762" s="34"/>
      <c r="R1762" s="35"/>
    </row>
    <row r="1763" spans="1:18" ht="15.75" customHeight="1" x14ac:dyDescent="0.3">
      <c r="A1763" s="23"/>
      <c r="B1763" s="28" t="s">
        <v>21</v>
      </c>
      <c r="C1763" s="28">
        <v>1185732</v>
      </c>
      <c r="D1763" s="29">
        <v>44328</v>
      </c>
      <c r="E1763" s="28" t="s">
        <v>40</v>
      </c>
      <c r="F1763" s="28" t="s">
        <v>80</v>
      </c>
      <c r="G1763" s="28" t="s">
        <v>81</v>
      </c>
      <c r="H1763" s="28" t="s">
        <v>29</v>
      </c>
      <c r="I1763" s="30">
        <v>0.44999999999999996</v>
      </c>
      <c r="J1763" s="31">
        <v>4000</v>
      </c>
      <c r="K1763" s="32">
        <f t="shared" si="12"/>
        <v>1799.9999999999998</v>
      </c>
      <c r="L1763" s="32">
        <f t="shared" si="13"/>
        <v>899.99999999999989</v>
      </c>
      <c r="M1763" s="33">
        <v>0.5</v>
      </c>
      <c r="O1763" s="38"/>
      <c r="P1763" s="36"/>
      <c r="Q1763" s="34"/>
      <c r="R1763" s="35"/>
    </row>
    <row r="1764" spans="1:18" ht="15.75" customHeight="1" x14ac:dyDescent="0.3">
      <c r="A1764" s="23"/>
      <c r="B1764" s="28" t="s">
        <v>21</v>
      </c>
      <c r="C1764" s="28">
        <v>1185732</v>
      </c>
      <c r="D1764" s="29">
        <v>44358</v>
      </c>
      <c r="E1764" s="28" t="s">
        <v>40</v>
      </c>
      <c r="F1764" s="28" t="s">
        <v>80</v>
      </c>
      <c r="G1764" s="28" t="s">
        <v>81</v>
      </c>
      <c r="H1764" s="28" t="s">
        <v>24</v>
      </c>
      <c r="I1764" s="30">
        <v>0.30000000000000004</v>
      </c>
      <c r="J1764" s="31">
        <v>6500</v>
      </c>
      <c r="K1764" s="32">
        <f t="shared" si="12"/>
        <v>1950.0000000000002</v>
      </c>
      <c r="L1764" s="32">
        <f t="shared" si="13"/>
        <v>780.00000000000011</v>
      </c>
      <c r="M1764" s="33">
        <v>0.4</v>
      </c>
      <c r="O1764" s="38"/>
      <c r="P1764" s="36"/>
      <c r="Q1764" s="34"/>
      <c r="R1764" s="35"/>
    </row>
    <row r="1765" spans="1:18" ht="15.75" customHeight="1" x14ac:dyDescent="0.3">
      <c r="A1765" s="23"/>
      <c r="B1765" s="28" t="s">
        <v>21</v>
      </c>
      <c r="C1765" s="28">
        <v>1185732</v>
      </c>
      <c r="D1765" s="29">
        <v>44358</v>
      </c>
      <c r="E1765" s="28" t="s">
        <v>40</v>
      </c>
      <c r="F1765" s="28" t="s">
        <v>80</v>
      </c>
      <c r="G1765" s="28" t="s">
        <v>81</v>
      </c>
      <c r="H1765" s="28" t="s">
        <v>25</v>
      </c>
      <c r="I1765" s="30">
        <v>0.25000000000000011</v>
      </c>
      <c r="J1765" s="31">
        <v>4000</v>
      </c>
      <c r="K1765" s="32">
        <f t="shared" si="12"/>
        <v>1000.0000000000005</v>
      </c>
      <c r="L1765" s="32">
        <f t="shared" si="13"/>
        <v>350.00000000000011</v>
      </c>
      <c r="M1765" s="33">
        <v>0.35</v>
      </c>
      <c r="O1765" s="38"/>
      <c r="P1765" s="36"/>
      <c r="Q1765" s="34"/>
      <c r="R1765" s="35"/>
    </row>
    <row r="1766" spans="1:18" ht="15.75" customHeight="1" x14ac:dyDescent="0.3">
      <c r="A1766" s="23"/>
      <c r="B1766" s="28" t="s">
        <v>21</v>
      </c>
      <c r="C1766" s="28">
        <v>1185732</v>
      </c>
      <c r="D1766" s="29">
        <v>44358</v>
      </c>
      <c r="E1766" s="28" t="s">
        <v>40</v>
      </c>
      <c r="F1766" s="28" t="s">
        <v>80</v>
      </c>
      <c r="G1766" s="28" t="s">
        <v>81</v>
      </c>
      <c r="H1766" s="28" t="s">
        <v>26</v>
      </c>
      <c r="I1766" s="30">
        <v>0.20000000000000007</v>
      </c>
      <c r="J1766" s="31">
        <v>4250</v>
      </c>
      <c r="K1766" s="32">
        <f t="shared" si="12"/>
        <v>850.00000000000023</v>
      </c>
      <c r="L1766" s="32">
        <f t="shared" si="13"/>
        <v>297.50000000000006</v>
      </c>
      <c r="M1766" s="33">
        <v>0.35</v>
      </c>
      <c r="O1766" s="38"/>
      <c r="P1766" s="36"/>
      <c r="Q1766" s="34"/>
      <c r="R1766" s="35"/>
    </row>
    <row r="1767" spans="1:18" ht="15.75" customHeight="1" x14ac:dyDescent="0.3">
      <c r="A1767" s="23"/>
      <c r="B1767" s="28" t="s">
        <v>21</v>
      </c>
      <c r="C1767" s="28">
        <v>1185732</v>
      </c>
      <c r="D1767" s="29">
        <v>44358</v>
      </c>
      <c r="E1767" s="28" t="s">
        <v>40</v>
      </c>
      <c r="F1767" s="28" t="s">
        <v>80</v>
      </c>
      <c r="G1767" s="28" t="s">
        <v>81</v>
      </c>
      <c r="H1767" s="28" t="s">
        <v>27</v>
      </c>
      <c r="I1767" s="30">
        <v>0.20000000000000007</v>
      </c>
      <c r="J1767" s="31">
        <v>4000</v>
      </c>
      <c r="K1767" s="32">
        <f t="shared" si="12"/>
        <v>800.00000000000023</v>
      </c>
      <c r="L1767" s="32">
        <f t="shared" si="13"/>
        <v>320.00000000000011</v>
      </c>
      <c r="M1767" s="33">
        <v>0.4</v>
      </c>
      <c r="O1767" s="38"/>
      <c r="P1767" s="36"/>
      <c r="Q1767" s="34"/>
      <c r="R1767" s="35"/>
    </row>
    <row r="1768" spans="1:18" ht="15.75" customHeight="1" x14ac:dyDescent="0.3">
      <c r="A1768" s="23"/>
      <c r="B1768" s="28" t="s">
        <v>21</v>
      </c>
      <c r="C1768" s="28">
        <v>1185732</v>
      </c>
      <c r="D1768" s="29">
        <v>44358</v>
      </c>
      <c r="E1768" s="28" t="s">
        <v>40</v>
      </c>
      <c r="F1768" s="28" t="s">
        <v>80</v>
      </c>
      <c r="G1768" s="28" t="s">
        <v>81</v>
      </c>
      <c r="H1768" s="28" t="s">
        <v>28</v>
      </c>
      <c r="I1768" s="30">
        <v>0.35000000000000003</v>
      </c>
      <c r="J1768" s="31">
        <v>4000</v>
      </c>
      <c r="K1768" s="32">
        <f t="shared" si="12"/>
        <v>1400.0000000000002</v>
      </c>
      <c r="L1768" s="32">
        <f t="shared" si="13"/>
        <v>490.00000000000006</v>
      </c>
      <c r="M1768" s="33">
        <v>0.35</v>
      </c>
      <c r="O1768" s="38"/>
      <c r="P1768" s="36"/>
      <c r="Q1768" s="34"/>
      <c r="R1768" s="35"/>
    </row>
    <row r="1769" spans="1:18" ht="15.75" customHeight="1" x14ac:dyDescent="0.3">
      <c r="A1769" s="23"/>
      <c r="B1769" s="28" t="s">
        <v>21</v>
      </c>
      <c r="C1769" s="28">
        <v>1185732</v>
      </c>
      <c r="D1769" s="29">
        <v>44358</v>
      </c>
      <c r="E1769" s="28" t="s">
        <v>40</v>
      </c>
      <c r="F1769" s="28" t="s">
        <v>80</v>
      </c>
      <c r="G1769" s="28" t="s">
        <v>81</v>
      </c>
      <c r="H1769" s="28" t="s">
        <v>29</v>
      </c>
      <c r="I1769" s="30">
        <v>0.4</v>
      </c>
      <c r="J1769" s="31">
        <v>5750</v>
      </c>
      <c r="K1769" s="32">
        <f t="shared" si="12"/>
        <v>2300</v>
      </c>
      <c r="L1769" s="32">
        <f t="shared" si="13"/>
        <v>1150</v>
      </c>
      <c r="M1769" s="33">
        <v>0.5</v>
      </c>
      <c r="O1769" s="38"/>
      <c r="P1769" s="36"/>
      <c r="Q1769" s="34"/>
      <c r="R1769" s="35"/>
    </row>
    <row r="1770" spans="1:18" ht="15.75" customHeight="1" x14ac:dyDescent="0.3">
      <c r="A1770" s="23"/>
      <c r="B1770" s="28" t="s">
        <v>21</v>
      </c>
      <c r="C1770" s="28">
        <v>1185732</v>
      </c>
      <c r="D1770" s="29">
        <v>44387</v>
      </c>
      <c r="E1770" s="28" t="s">
        <v>40</v>
      </c>
      <c r="F1770" s="28" t="s">
        <v>80</v>
      </c>
      <c r="G1770" s="28" t="s">
        <v>81</v>
      </c>
      <c r="H1770" s="28" t="s">
        <v>24</v>
      </c>
      <c r="I1770" s="30">
        <v>0.35000000000000003</v>
      </c>
      <c r="J1770" s="31">
        <v>8000</v>
      </c>
      <c r="K1770" s="32">
        <f t="shared" si="12"/>
        <v>2800.0000000000005</v>
      </c>
      <c r="L1770" s="32">
        <f t="shared" si="13"/>
        <v>1120.0000000000002</v>
      </c>
      <c r="M1770" s="33">
        <v>0.4</v>
      </c>
      <c r="O1770" s="38"/>
      <c r="P1770" s="36"/>
      <c r="Q1770" s="34"/>
      <c r="R1770" s="35"/>
    </row>
    <row r="1771" spans="1:18" ht="15.75" customHeight="1" x14ac:dyDescent="0.3">
      <c r="A1771" s="23"/>
      <c r="B1771" s="28" t="s">
        <v>21</v>
      </c>
      <c r="C1771" s="28">
        <v>1185732</v>
      </c>
      <c r="D1771" s="29">
        <v>44387</v>
      </c>
      <c r="E1771" s="28" t="s">
        <v>40</v>
      </c>
      <c r="F1771" s="28" t="s">
        <v>80</v>
      </c>
      <c r="G1771" s="28" t="s">
        <v>81</v>
      </c>
      <c r="H1771" s="28" t="s">
        <v>25</v>
      </c>
      <c r="I1771" s="30">
        <v>0.3000000000000001</v>
      </c>
      <c r="J1771" s="31">
        <v>5500</v>
      </c>
      <c r="K1771" s="32">
        <f t="shared" si="12"/>
        <v>1650.0000000000005</v>
      </c>
      <c r="L1771" s="32">
        <f t="shared" si="13"/>
        <v>577.50000000000011</v>
      </c>
      <c r="M1771" s="33">
        <v>0.35</v>
      </c>
      <c r="O1771" s="38"/>
      <c r="P1771" s="36"/>
      <c r="Q1771" s="34"/>
      <c r="R1771" s="35"/>
    </row>
    <row r="1772" spans="1:18" ht="15.75" customHeight="1" x14ac:dyDescent="0.3">
      <c r="A1772" s="23"/>
      <c r="B1772" s="28" t="s">
        <v>21</v>
      </c>
      <c r="C1772" s="28">
        <v>1185732</v>
      </c>
      <c r="D1772" s="29">
        <v>44387</v>
      </c>
      <c r="E1772" s="28" t="s">
        <v>40</v>
      </c>
      <c r="F1772" s="28" t="s">
        <v>80</v>
      </c>
      <c r="G1772" s="28" t="s">
        <v>81</v>
      </c>
      <c r="H1772" s="28" t="s">
        <v>26</v>
      </c>
      <c r="I1772" s="30">
        <v>0.25000000000000006</v>
      </c>
      <c r="J1772" s="31">
        <v>4750</v>
      </c>
      <c r="K1772" s="32">
        <f t="shared" si="12"/>
        <v>1187.5000000000002</v>
      </c>
      <c r="L1772" s="32">
        <f t="shared" si="13"/>
        <v>415.62500000000006</v>
      </c>
      <c r="M1772" s="33">
        <v>0.35</v>
      </c>
      <c r="O1772" s="38"/>
      <c r="P1772" s="36"/>
      <c r="Q1772" s="34"/>
      <c r="R1772" s="35"/>
    </row>
    <row r="1773" spans="1:18" ht="15.75" customHeight="1" x14ac:dyDescent="0.3">
      <c r="A1773" s="23"/>
      <c r="B1773" s="28" t="s">
        <v>21</v>
      </c>
      <c r="C1773" s="28">
        <v>1185732</v>
      </c>
      <c r="D1773" s="29">
        <v>44387</v>
      </c>
      <c r="E1773" s="28" t="s">
        <v>40</v>
      </c>
      <c r="F1773" s="28" t="s">
        <v>80</v>
      </c>
      <c r="G1773" s="28" t="s">
        <v>81</v>
      </c>
      <c r="H1773" s="28" t="s">
        <v>27</v>
      </c>
      <c r="I1773" s="30">
        <v>0.25000000000000006</v>
      </c>
      <c r="J1773" s="31">
        <v>4250</v>
      </c>
      <c r="K1773" s="32">
        <f t="shared" si="12"/>
        <v>1062.5000000000002</v>
      </c>
      <c r="L1773" s="32">
        <f t="shared" si="13"/>
        <v>425.00000000000011</v>
      </c>
      <c r="M1773" s="33">
        <v>0.4</v>
      </c>
      <c r="O1773" s="38"/>
      <c r="P1773" s="36"/>
      <c r="Q1773" s="34"/>
      <c r="R1773" s="35"/>
    </row>
    <row r="1774" spans="1:18" ht="15.75" customHeight="1" x14ac:dyDescent="0.3">
      <c r="A1774" s="23"/>
      <c r="B1774" s="28" t="s">
        <v>21</v>
      </c>
      <c r="C1774" s="28">
        <v>1185732</v>
      </c>
      <c r="D1774" s="29">
        <v>44387</v>
      </c>
      <c r="E1774" s="28" t="s">
        <v>40</v>
      </c>
      <c r="F1774" s="28" t="s">
        <v>80</v>
      </c>
      <c r="G1774" s="28" t="s">
        <v>81</v>
      </c>
      <c r="H1774" s="28" t="s">
        <v>28</v>
      </c>
      <c r="I1774" s="30">
        <v>0.35000000000000003</v>
      </c>
      <c r="J1774" s="31">
        <v>4250</v>
      </c>
      <c r="K1774" s="32">
        <f t="shared" si="12"/>
        <v>1487.5000000000002</v>
      </c>
      <c r="L1774" s="32">
        <f t="shared" si="13"/>
        <v>520.625</v>
      </c>
      <c r="M1774" s="33">
        <v>0.35</v>
      </c>
      <c r="O1774" s="38"/>
      <c r="P1774" s="36"/>
      <c r="Q1774" s="34"/>
      <c r="R1774" s="35"/>
    </row>
    <row r="1775" spans="1:18" ht="15.75" customHeight="1" x14ac:dyDescent="0.3">
      <c r="A1775" s="23"/>
      <c r="B1775" s="28" t="s">
        <v>21</v>
      </c>
      <c r="C1775" s="28">
        <v>1185732</v>
      </c>
      <c r="D1775" s="29">
        <v>44387</v>
      </c>
      <c r="E1775" s="28" t="s">
        <v>40</v>
      </c>
      <c r="F1775" s="28" t="s">
        <v>80</v>
      </c>
      <c r="G1775" s="28" t="s">
        <v>81</v>
      </c>
      <c r="H1775" s="28" t="s">
        <v>29</v>
      </c>
      <c r="I1775" s="30">
        <v>0.4</v>
      </c>
      <c r="J1775" s="31">
        <v>6000</v>
      </c>
      <c r="K1775" s="32">
        <f t="shared" si="12"/>
        <v>2400</v>
      </c>
      <c r="L1775" s="32">
        <f t="shared" si="13"/>
        <v>1200</v>
      </c>
      <c r="M1775" s="33">
        <v>0.5</v>
      </c>
      <c r="O1775" s="38"/>
      <c r="P1775" s="36"/>
      <c r="Q1775" s="34"/>
      <c r="R1775" s="35"/>
    </row>
    <row r="1776" spans="1:18" ht="15.75" customHeight="1" x14ac:dyDescent="0.3">
      <c r="A1776" s="23"/>
      <c r="B1776" s="28" t="s">
        <v>21</v>
      </c>
      <c r="C1776" s="28">
        <v>1185732</v>
      </c>
      <c r="D1776" s="29">
        <v>44419</v>
      </c>
      <c r="E1776" s="28" t="s">
        <v>40</v>
      </c>
      <c r="F1776" s="28" t="s">
        <v>80</v>
      </c>
      <c r="G1776" s="28" t="s">
        <v>81</v>
      </c>
      <c r="H1776" s="28" t="s">
        <v>24</v>
      </c>
      <c r="I1776" s="30">
        <v>0.35000000000000003</v>
      </c>
      <c r="J1776" s="31">
        <v>7500</v>
      </c>
      <c r="K1776" s="32">
        <f t="shared" si="12"/>
        <v>2625.0000000000005</v>
      </c>
      <c r="L1776" s="32">
        <f t="shared" si="13"/>
        <v>1050.0000000000002</v>
      </c>
      <c r="M1776" s="33">
        <v>0.4</v>
      </c>
      <c r="O1776" s="38"/>
      <c r="P1776" s="36"/>
      <c r="Q1776" s="34"/>
      <c r="R1776" s="35"/>
    </row>
    <row r="1777" spans="1:18" ht="15.75" customHeight="1" x14ac:dyDescent="0.3">
      <c r="A1777" s="23"/>
      <c r="B1777" s="28" t="s">
        <v>21</v>
      </c>
      <c r="C1777" s="28">
        <v>1185732</v>
      </c>
      <c r="D1777" s="29">
        <v>44419</v>
      </c>
      <c r="E1777" s="28" t="s">
        <v>40</v>
      </c>
      <c r="F1777" s="28" t="s">
        <v>80</v>
      </c>
      <c r="G1777" s="28" t="s">
        <v>81</v>
      </c>
      <c r="H1777" s="28" t="s">
        <v>25</v>
      </c>
      <c r="I1777" s="30">
        <v>0.35000000000000009</v>
      </c>
      <c r="J1777" s="31">
        <v>5250</v>
      </c>
      <c r="K1777" s="32">
        <f t="shared" si="12"/>
        <v>1837.5000000000005</v>
      </c>
      <c r="L1777" s="32">
        <f t="shared" si="13"/>
        <v>643.12500000000011</v>
      </c>
      <c r="M1777" s="33">
        <v>0.35</v>
      </c>
      <c r="O1777" s="38"/>
      <c r="P1777" s="36"/>
      <c r="Q1777" s="34"/>
      <c r="R1777" s="35"/>
    </row>
    <row r="1778" spans="1:18" ht="15.75" customHeight="1" x14ac:dyDescent="0.3">
      <c r="A1778" s="23"/>
      <c r="B1778" s="28" t="s">
        <v>21</v>
      </c>
      <c r="C1778" s="28">
        <v>1185732</v>
      </c>
      <c r="D1778" s="29">
        <v>44419</v>
      </c>
      <c r="E1778" s="28" t="s">
        <v>40</v>
      </c>
      <c r="F1778" s="28" t="s">
        <v>80</v>
      </c>
      <c r="G1778" s="28" t="s">
        <v>81</v>
      </c>
      <c r="H1778" s="28" t="s">
        <v>26</v>
      </c>
      <c r="I1778" s="30">
        <v>0.30000000000000004</v>
      </c>
      <c r="J1778" s="31">
        <v>4500</v>
      </c>
      <c r="K1778" s="32">
        <f t="shared" si="12"/>
        <v>1350.0000000000002</v>
      </c>
      <c r="L1778" s="32">
        <f t="shared" si="13"/>
        <v>472.50000000000006</v>
      </c>
      <c r="M1778" s="33">
        <v>0.35</v>
      </c>
      <c r="O1778" s="38"/>
      <c r="P1778" s="36"/>
      <c r="Q1778" s="34"/>
      <c r="R1778" s="35"/>
    </row>
    <row r="1779" spans="1:18" ht="15.75" customHeight="1" x14ac:dyDescent="0.3">
      <c r="A1779" s="23"/>
      <c r="B1779" s="28" t="s">
        <v>21</v>
      </c>
      <c r="C1779" s="28">
        <v>1185732</v>
      </c>
      <c r="D1779" s="29">
        <v>44419</v>
      </c>
      <c r="E1779" s="28" t="s">
        <v>40</v>
      </c>
      <c r="F1779" s="28" t="s">
        <v>80</v>
      </c>
      <c r="G1779" s="28" t="s">
        <v>81</v>
      </c>
      <c r="H1779" s="28" t="s">
        <v>27</v>
      </c>
      <c r="I1779" s="30">
        <v>0.20000000000000007</v>
      </c>
      <c r="J1779" s="31">
        <v>3750</v>
      </c>
      <c r="K1779" s="32">
        <f t="shared" si="12"/>
        <v>750.00000000000023</v>
      </c>
      <c r="L1779" s="32">
        <f t="shared" si="13"/>
        <v>300.00000000000011</v>
      </c>
      <c r="M1779" s="33">
        <v>0.4</v>
      </c>
      <c r="O1779" s="38"/>
      <c r="P1779" s="36"/>
      <c r="Q1779" s="34"/>
      <c r="R1779" s="35"/>
    </row>
    <row r="1780" spans="1:18" ht="15.75" customHeight="1" x14ac:dyDescent="0.3">
      <c r="A1780" s="23"/>
      <c r="B1780" s="28" t="s">
        <v>21</v>
      </c>
      <c r="C1780" s="28">
        <v>1185732</v>
      </c>
      <c r="D1780" s="29">
        <v>44419</v>
      </c>
      <c r="E1780" s="28" t="s">
        <v>40</v>
      </c>
      <c r="F1780" s="28" t="s">
        <v>80</v>
      </c>
      <c r="G1780" s="28" t="s">
        <v>81</v>
      </c>
      <c r="H1780" s="28" t="s">
        <v>28</v>
      </c>
      <c r="I1780" s="30">
        <v>0.30000000000000004</v>
      </c>
      <c r="J1780" s="31">
        <v>3500</v>
      </c>
      <c r="K1780" s="32">
        <f t="shared" si="12"/>
        <v>1050.0000000000002</v>
      </c>
      <c r="L1780" s="32">
        <f t="shared" si="13"/>
        <v>367.50000000000006</v>
      </c>
      <c r="M1780" s="33">
        <v>0.35</v>
      </c>
      <c r="O1780" s="38"/>
      <c r="P1780" s="36"/>
      <c r="Q1780" s="34"/>
      <c r="R1780" s="35"/>
    </row>
    <row r="1781" spans="1:18" ht="15.75" customHeight="1" x14ac:dyDescent="0.3">
      <c r="A1781" s="23"/>
      <c r="B1781" s="28" t="s">
        <v>21</v>
      </c>
      <c r="C1781" s="28">
        <v>1185732</v>
      </c>
      <c r="D1781" s="29">
        <v>44419</v>
      </c>
      <c r="E1781" s="28" t="s">
        <v>40</v>
      </c>
      <c r="F1781" s="28" t="s">
        <v>80</v>
      </c>
      <c r="G1781" s="28" t="s">
        <v>81</v>
      </c>
      <c r="H1781" s="28" t="s">
        <v>29</v>
      </c>
      <c r="I1781" s="30">
        <v>0.35000000000000003</v>
      </c>
      <c r="J1781" s="31">
        <v>5250</v>
      </c>
      <c r="K1781" s="32">
        <f t="shared" si="12"/>
        <v>1837.5000000000002</v>
      </c>
      <c r="L1781" s="32">
        <f t="shared" si="13"/>
        <v>918.75000000000011</v>
      </c>
      <c r="M1781" s="33">
        <v>0.5</v>
      </c>
      <c r="O1781" s="38"/>
      <c r="P1781" s="36"/>
      <c r="Q1781" s="34"/>
      <c r="R1781" s="35"/>
    </row>
    <row r="1782" spans="1:18" ht="15.75" customHeight="1" x14ac:dyDescent="0.3">
      <c r="A1782" s="23"/>
      <c r="B1782" s="28" t="s">
        <v>21</v>
      </c>
      <c r="C1782" s="28">
        <v>1185732</v>
      </c>
      <c r="D1782" s="29">
        <v>44451</v>
      </c>
      <c r="E1782" s="28" t="s">
        <v>40</v>
      </c>
      <c r="F1782" s="28" t="s">
        <v>80</v>
      </c>
      <c r="G1782" s="28" t="s">
        <v>81</v>
      </c>
      <c r="H1782" s="28" t="s">
        <v>24</v>
      </c>
      <c r="I1782" s="30">
        <v>0.30000000000000004</v>
      </c>
      <c r="J1782" s="31">
        <v>6500</v>
      </c>
      <c r="K1782" s="32">
        <f t="shared" si="12"/>
        <v>1950.0000000000002</v>
      </c>
      <c r="L1782" s="32">
        <f t="shared" si="13"/>
        <v>780.00000000000011</v>
      </c>
      <c r="M1782" s="33">
        <v>0.4</v>
      </c>
      <c r="O1782" s="38"/>
      <c r="P1782" s="36"/>
      <c r="Q1782" s="34"/>
      <c r="R1782" s="35"/>
    </row>
    <row r="1783" spans="1:18" ht="15.75" customHeight="1" x14ac:dyDescent="0.3">
      <c r="A1783" s="23"/>
      <c r="B1783" s="28" t="s">
        <v>21</v>
      </c>
      <c r="C1783" s="28">
        <v>1185732</v>
      </c>
      <c r="D1783" s="29">
        <v>44451</v>
      </c>
      <c r="E1783" s="28" t="s">
        <v>40</v>
      </c>
      <c r="F1783" s="28" t="s">
        <v>80</v>
      </c>
      <c r="G1783" s="28" t="s">
        <v>81</v>
      </c>
      <c r="H1783" s="28" t="s">
        <v>25</v>
      </c>
      <c r="I1783" s="30">
        <v>0.25000000000000011</v>
      </c>
      <c r="J1783" s="31">
        <v>4500</v>
      </c>
      <c r="K1783" s="32">
        <f t="shared" si="12"/>
        <v>1125.0000000000005</v>
      </c>
      <c r="L1783" s="32">
        <f t="shared" si="13"/>
        <v>393.75000000000011</v>
      </c>
      <c r="M1783" s="33">
        <v>0.35</v>
      </c>
      <c r="O1783" s="38"/>
      <c r="P1783" s="36"/>
      <c r="Q1783" s="34"/>
      <c r="R1783" s="35"/>
    </row>
    <row r="1784" spans="1:18" ht="15.75" customHeight="1" x14ac:dyDescent="0.3">
      <c r="A1784" s="23"/>
      <c r="B1784" s="28" t="s">
        <v>21</v>
      </c>
      <c r="C1784" s="28">
        <v>1185732</v>
      </c>
      <c r="D1784" s="29">
        <v>44451</v>
      </c>
      <c r="E1784" s="28" t="s">
        <v>40</v>
      </c>
      <c r="F1784" s="28" t="s">
        <v>80</v>
      </c>
      <c r="G1784" s="28" t="s">
        <v>81</v>
      </c>
      <c r="H1784" s="28" t="s">
        <v>26</v>
      </c>
      <c r="I1784" s="30">
        <v>0.10000000000000002</v>
      </c>
      <c r="J1784" s="31">
        <v>3500</v>
      </c>
      <c r="K1784" s="32">
        <f t="shared" si="12"/>
        <v>350.00000000000006</v>
      </c>
      <c r="L1784" s="32">
        <f t="shared" si="13"/>
        <v>122.50000000000001</v>
      </c>
      <c r="M1784" s="33">
        <v>0.35</v>
      </c>
      <c r="O1784" s="38"/>
      <c r="P1784" s="36"/>
      <c r="Q1784" s="34"/>
      <c r="R1784" s="35"/>
    </row>
    <row r="1785" spans="1:18" ht="15.75" customHeight="1" x14ac:dyDescent="0.3">
      <c r="A1785" s="23"/>
      <c r="B1785" s="28" t="s">
        <v>21</v>
      </c>
      <c r="C1785" s="28">
        <v>1185732</v>
      </c>
      <c r="D1785" s="29">
        <v>44451</v>
      </c>
      <c r="E1785" s="28" t="s">
        <v>40</v>
      </c>
      <c r="F1785" s="28" t="s">
        <v>80</v>
      </c>
      <c r="G1785" s="28" t="s">
        <v>81</v>
      </c>
      <c r="H1785" s="28" t="s">
        <v>27</v>
      </c>
      <c r="I1785" s="30">
        <v>0.10000000000000002</v>
      </c>
      <c r="J1785" s="31">
        <v>3250</v>
      </c>
      <c r="K1785" s="32">
        <f t="shared" si="12"/>
        <v>325.00000000000006</v>
      </c>
      <c r="L1785" s="32">
        <f t="shared" si="13"/>
        <v>130.00000000000003</v>
      </c>
      <c r="M1785" s="33">
        <v>0.4</v>
      </c>
      <c r="O1785" s="38"/>
      <c r="P1785" s="36"/>
      <c r="Q1785" s="34"/>
      <c r="R1785" s="35"/>
    </row>
    <row r="1786" spans="1:18" ht="15.75" customHeight="1" x14ac:dyDescent="0.3">
      <c r="A1786" s="23"/>
      <c r="B1786" s="28" t="s">
        <v>21</v>
      </c>
      <c r="C1786" s="28">
        <v>1185732</v>
      </c>
      <c r="D1786" s="29">
        <v>44451</v>
      </c>
      <c r="E1786" s="28" t="s">
        <v>40</v>
      </c>
      <c r="F1786" s="28" t="s">
        <v>80</v>
      </c>
      <c r="G1786" s="28" t="s">
        <v>81</v>
      </c>
      <c r="H1786" s="28" t="s">
        <v>28</v>
      </c>
      <c r="I1786" s="30">
        <v>0.2</v>
      </c>
      <c r="J1786" s="31">
        <v>3250</v>
      </c>
      <c r="K1786" s="32">
        <f t="shared" si="12"/>
        <v>650</v>
      </c>
      <c r="L1786" s="32">
        <f t="shared" si="13"/>
        <v>227.49999999999997</v>
      </c>
      <c r="M1786" s="33">
        <v>0.35</v>
      </c>
      <c r="O1786" s="38"/>
      <c r="P1786" s="36"/>
      <c r="Q1786" s="34"/>
      <c r="R1786" s="35"/>
    </row>
    <row r="1787" spans="1:18" ht="15.75" customHeight="1" x14ac:dyDescent="0.3">
      <c r="A1787" s="23"/>
      <c r="B1787" s="28" t="s">
        <v>21</v>
      </c>
      <c r="C1787" s="28">
        <v>1185732</v>
      </c>
      <c r="D1787" s="29">
        <v>44451</v>
      </c>
      <c r="E1787" s="28" t="s">
        <v>40</v>
      </c>
      <c r="F1787" s="28" t="s">
        <v>80</v>
      </c>
      <c r="G1787" s="28" t="s">
        <v>81</v>
      </c>
      <c r="H1787" s="28" t="s">
        <v>29</v>
      </c>
      <c r="I1787" s="30">
        <v>0.25000000000000006</v>
      </c>
      <c r="J1787" s="31">
        <v>4000</v>
      </c>
      <c r="K1787" s="32">
        <f t="shared" si="12"/>
        <v>1000.0000000000002</v>
      </c>
      <c r="L1787" s="32">
        <f t="shared" si="13"/>
        <v>500.00000000000011</v>
      </c>
      <c r="M1787" s="33">
        <v>0.5</v>
      </c>
      <c r="O1787" s="38"/>
      <c r="P1787" s="36"/>
      <c r="Q1787" s="34"/>
      <c r="R1787" s="35"/>
    </row>
    <row r="1788" spans="1:18" ht="15.75" customHeight="1" x14ac:dyDescent="0.3">
      <c r="A1788" s="23"/>
      <c r="B1788" s="28" t="s">
        <v>21</v>
      </c>
      <c r="C1788" s="28">
        <v>1185732</v>
      </c>
      <c r="D1788" s="29">
        <v>44480</v>
      </c>
      <c r="E1788" s="28" t="s">
        <v>40</v>
      </c>
      <c r="F1788" s="28" t="s">
        <v>80</v>
      </c>
      <c r="G1788" s="28" t="s">
        <v>81</v>
      </c>
      <c r="H1788" s="28" t="s">
        <v>24</v>
      </c>
      <c r="I1788" s="30">
        <v>0.3</v>
      </c>
      <c r="J1788" s="31">
        <v>5750</v>
      </c>
      <c r="K1788" s="32">
        <f t="shared" si="12"/>
        <v>1725</v>
      </c>
      <c r="L1788" s="32">
        <f t="shared" si="13"/>
        <v>690</v>
      </c>
      <c r="M1788" s="33">
        <v>0.4</v>
      </c>
      <c r="O1788" s="38"/>
      <c r="P1788" s="36"/>
      <c r="Q1788" s="34"/>
      <c r="R1788" s="35"/>
    </row>
    <row r="1789" spans="1:18" ht="15.75" customHeight="1" x14ac:dyDescent="0.3">
      <c r="A1789" s="23"/>
      <c r="B1789" s="28" t="s">
        <v>21</v>
      </c>
      <c r="C1789" s="28">
        <v>1185732</v>
      </c>
      <c r="D1789" s="29">
        <v>44480</v>
      </c>
      <c r="E1789" s="28" t="s">
        <v>40</v>
      </c>
      <c r="F1789" s="28" t="s">
        <v>80</v>
      </c>
      <c r="G1789" s="28" t="s">
        <v>81</v>
      </c>
      <c r="H1789" s="28" t="s">
        <v>25</v>
      </c>
      <c r="I1789" s="30">
        <v>0.2</v>
      </c>
      <c r="J1789" s="31">
        <v>4000</v>
      </c>
      <c r="K1789" s="32">
        <f t="shared" si="12"/>
        <v>800</v>
      </c>
      <c r="L1789" s="32">
        <f t="shared" si="13"/>
        <v>280</v>
      </c>
      <c r="M1789" s="33">
        <v>0.35</v>
      </c>
      <c r="O1789" s="38"/>
      <c r="P1789" s="36"/>
      <c r="Q1789" s="34"/>
      <c r="R1789" s="35"/>
    </row>
    <row r="1790" spans="1:18" ht="15.75" customHeight="1" x14ac:dyDescent="0.3">
      <c r="A1790" s="23"/>
      <c r="B1790" s="28" t="s">
        <v>21</v>
      </c>
      <c r="C1790" s="28">
        <v>1185732</v>
      </c>
      <c r="D1790" s="29">
        <v>44480</v>
      </c>
      <c r="E1790" s="28" t="s">
        <v>40</v>
      </c>
      <c r="F1790" s="28" t="s">
        <v>80</v>
      </c>
      <c r="G1790" s="28" t="s">
        <v>81</v>
      </c>
      <c r="H1790" s="28" t="s">
        <v>26</v>
      </c>
      <c r="I1790" s="30">
        <v>0.2</v>
      </c>
      <c r="J1790" s="31">
        <v>3000</v>
      </c>
      <c r="K1790" s="32">
        <f t="shared" si="12"/>
        <v>600</v>
      </c>
      <c r="L1790" s="32">
        <f t="shared" si="13"/>
        <v>210</v>
      </c>
      <c r="M1790" s="33">
        <v>0.35</v>
      </c>
      <c r="O1790" s="38"/>
      <c r="P1790" s="36"/>
      <c r="Q1790" s="34"/>
      <c r="R1790" s="35"/>
    </row>
    <row r="1791" spans="1:18" ht="15.75" customHeight="1" x14ac:dyDescent="0.3">
      <c r="A1791" s="23"/>
      <c r="B1791" s="28" t="s">
        <v>21</v>
      </c>
      <c r="C1791" s="28">
        <v>1185732</v>
      </c>
      <c r="D1791" s="29">
        <v>44480</v>
      </c>
      <c r="E1791" s="28" t="s">
        <v>40</v>
      </c>
      <c r="F1791" s="28" t="s">
        <v>80</v>
      </c>
      <c r="G1791" s="28" t="s">
        <v>81</v>
      </c>
      <c r="H1791" s="28" t="s">
        <v>27</v>
      </c>
      <c r="I1791" s="30">
        <v>0.2</v>
      </c>
      <c r="J1791" s="31">
        <v>2750</v>
      </c>
      <c r="K1791" s="32">
        <f t="shared" ref="K1791:K2045" si="14">I1791*J1791</f>
        <v>550</v>
      </c>
      <c r="L1791" s="32">
        <f t="shared" ref="L1791:L2045" si="15">K1791*M1791</f>
        <v>220</v>
      </c>
      <c r="M1791" s="33">
        <v>0.4</v>
      </c>
      <c r="O1791" s="38"/>
      <c r="P1791" s="36"/>
      <c r="Q1791" s="34"/>
      <c r="R1791" s="35"/>
    </row>
    <row r="1792" spans="1:18" ht="15.75" customHeight="1" x14ac:dyDescent="0.3">
      <c r="A1792" s="23"/>
      <c r="B1792" s="28" t="s">
        <v>21</v>
      </c>
      <c r="C1792" s="28">
        <v>1185732</v>
      </c>
      <c r="D1792" s="29">
        <v>44480</v>
      </c>
      <c r="E1792" s="28" t="s">
        <v>40</v>
      </c>
      <c r="F1792" s="28" t="s">
        <v>80</v>
      </c>
      <c r="G1792" s="28" t="s">
        <v>81</v>
      </c>
      <c r="H1792" s="28" t="s">
        <v>28</v>
      </c>
      <c r="I1792" s="30">
        <v>0.3</v>
      </c>
      <c r="J1792" s="31">
        <v>2750</v>
      </c>
      <c r="K1792" s="32">
        <f t="shared" si="14"/>
        <v>825</v>
      </c>
      <c r="L1792" s="32">
        <f t="shared" si="15"/>
        <v>288.75</v>
      </c>
      <c r="M1792" s="33">
        <v>0.35</v>
      </c>
      <c r="O1792" s="38"/>
      <c r="P1792" s="36"/>
      <c r="Q1792" s="34"/>
      <c r="R1792" s="35"/>
    </row>
    <row r="1793" spans="1:18" ht="15.75" customHeight="1" x14ac:dyDescent="0.3">
      <c r="A1793" s="23"/>
      <c r="B1793" s="28" t="s">
        <v>21</v>
      </c>
      <c r="C1793" s="28">
        <v>1185732</v>
      </c>
      <c r="D1793" s="29">
        <v>44480</v>
      </c>
      <c r="E1793" s="28" t="s">
        <v>40</v>
      </c>
      <c r="F1793" s="28" t="s">
        <v>80</v>
      </c>
      <c r="G1793" s="28" t="s">
        <v>81</v>
      </c>
      <c r="H1793" s="28" t="s">
        <v>29</v>
      </c>
      <c r="I1793" s="30">
        <v>0.34999999999999992</v>
      </c>
      <c r="J1793" s="31">
        <v>4000</v>
      </c>
      <c r="K1793" s="32">
        <f t="shared" si="14"/>
        <v>1399.9999999999998</v>
      </c>
      <c r="L1793" s="32">
        <f t="shared" si="15"/>
        <v>699.99999999999989</v>
      </c>
      <c r="M1793" s="33">
        <v>0.5</v>
      </c>
      <c r="O1793" s="38"/>
      <c r="P1793" s="36"/>
      <c r="Q1793" s="34"/>
      <c r="R1793" s="35"/>
    </row>
    <row r="1794" spans="1:18" ht="15.75" customHeight="1" x14ac:dyDescent="0.3">
      <c r="A1794" s="23"/>
      <c r="B1794" s="28" t="s">
        <v>21</v>
      </c>
      <c r="C1794" s="28">
        <v>1185732</v>
      </c>
      <c r="D1794" s="29">
        <v>44511</v>
      </c>
      <c r="E1794" s="28" t="s">
        <v>40</v>
      </c>
      <c r="F1794" s="28" t="s">
        <v>80</v>
      </c>
      <c r="G1794" s="28" t="s">
        <v>81</v>
      </c>
      <c r="H1794" s="28" t="s">
        <v>24</v>
      </c>
      <c r="I1794" s="30">
        <v>0.30000000000000004</v>
      </c>
      <c r="J1794" s="31">
        <v>5500</v>
      </c>
      <c r="K1794" s="32">
        <f t="shared" si="14"/>
        <v>1650.0000000000002</v>
      </c>
      <c r="L1794" s="32">
        <f t="shared" si="15"/>
        <v>660.00000000000011</v>
      </c>
      <c r="M1794" s="33">
        <v>0.4</v>
      </c>
      <c r="O1794" s="38"/>
      <c r="P1794" s="36"/>
      <c r="Q1794" s="34"/>
      <c r="R1794" s="35"/>
    </row>
    <row r="1795" spans="1:18" ht="15.75" customHeight="1" x14ac:dyDescent="0.3">
      <c r="A1795" s="23"/>
      <c r="B1795" s="28" t="s">
        <v>21</v>
      </c>
      <c r="C1795" s="28">
        <v>1185732</v>
      </c>
      <c r="D1795" s="29">
        <v>44511</v>
      </c>
      <c r="E1795" s="28" t="s">
        <v>40</v>
      </c>
      <c r="F1795" s="28" t="s">
        <v>80</v>
      </c>
      <c r="G1795" s="28" t="s">
        <v>81</v>
      </c>
      <c r="H1795" s="28" t="s">
        <v>25</v>
      </c>
      <c r="I1795" s="30">
        <v>0.20000000000000007</v>
      </c>
      <c r="J1795" s="31">
        <v>4000</v>
      </c>
      <c r="K1795" s="32">
        <f t="shared" si="14"/>
        <v>800.00000000000023</v>
      </c>
      <c r="L1795" s="32">
        <f t="shared" si="15"/>
        <v>280.00000000000006</v>
      </c>
      <c r="M1795" s="33">
        <v>0.35</v>
      </c>
      <c r="O1795" s="38"/>
      <c r="P1795" s="36"/>
      <c r="Q1795" s="34"/>
      <c r="R1795" s="35"/>
    </row>
    <row r="1796" spans="1:18" ht="15.75" customHeight="1" x14ac:dyDescent="0.3">
      <c r="A1796" s="23"/>
      <c r="B1796" s="28" t="s">
        <v>21</v>
      </c>
      <c r="C1796" s="28">
        <v>1185732</v>
      </c>
      <c r="D1796" s="29">
        <v>44511</v>
      </c>
      <c r="E1796" s="28" t="s">
        <v>40</v>
      </c>
      <c r="F1796" s="28" t="s">
        <v>80</v>
      </c>
      <c r="G1796" s="28" t="s">
        <v>81</v>
      </c>
      <c r="H1796" s="28" t="s">
        <v>26</v>
      </c>
      <c r="I1796" s="30">
        <v>0.20000000000000007</v>
      </c>
      <c r="J1796" s="31">
        <v>3450</v>
      </c>
      <c r="K1796" s="32">
        <f t="shared" si="14"/>
        <v>690.00000000000023</v>
      </c>
      <c r="L1796" s="32">
        <f t="shared" si="15"/>
        <v>241.50000000000006</v>
      </c>
      <c r="M1796" s="33">
        <v>0.35</v>
      </c>
      <c r="O1796" s="38"/>
      <c r="P1796" s="36"/>
      <c r="Q1796" s="34"/>
      <c r="R1796" s="35"/>
    </row>
    <row r="1797" spans="1:18" ht="15.75" customHeight="1" x14ac:dyDescent="0.3">
      <c r="A1797" s="23"/>
      <c r="B1797" s="28" t="s">
        <v>21</v>
      </c>
      <c r="C1797" s="28">
        <v>1185732</v>
      </c>
      <c r="D1797" s="29">
        <v>44511</v>
      </c>
      <c r="E1797" s="28" t="s">
        <v>40</v>
      </c>
      <c r="F1797" s="28" t="s">
        <v>80</v>
      </c>
      <c r="G1797" s="28" t="s">
        <v>81</v>
      </c>
      <c r="H1797" s="28" t="s">
        <v>27</v>
      </c>
      <c r="I1797" s="30">
        <v>0.20000000000000007</v>
      </c>
      <c r="J1797" s="31">
        <v>3750</v>
      </c>
      <c r="K1797" s="32">
        <f t="shared" si="14"/>
        <v>750.00000000000023</v>
      </c>
      <c r="L1797" s="32">
        <f t="shared" si="15"/>
        <v>300.00000000000011</v>
      </c>
      <c r="M1797" s="33">
        <v>0.4</v>
      </c>
      <c r="O1797" s="38"/>
      <c r="P1797" s="36"/>
      <c r="Q1797" s="34"/>
      <c r="R1797" s="35"/>
    </row>
    <row r="1798" spans="1:18" ht="15.75" customHeight="1" x14ac:dyDescent="0.3">
      <c r="A1798" s="23"/>
      <c r="B1798" s="28" t="s">
        <v>21</v>
      </c>
      <c r="C1798" s="28">
        <v>1185732</v>
      </c>
      <c r="D1798" s="29">
        <v>44511</v>
      </c>
      <c r="E1798" s="28" t="s">
        <v>40</v>
      </c>
      <c r="F1798" s="28" t="s">
        <v>80</v>
      </c>
      <c r="G1798" s="28" t="s">
        <v>81</v>
      </c>
      <c r="H1798" s="28" t="s">
        <v>28</v>
      </c>
      <c r="I1798" s="30">
        <v>0.39999999999999997</v>
      </c>
      <c r="J1798" s="31">
        <v>3500</v>
      </c>
      <c r="K1798" s="32">
        <f t="shared" si="14"/>
        <v>1399.9999999999998</v>
      </c>
      <c r="L1798" s="32">
        <f t="shared" si="15"/>
        <v>489.99999999999989</v>
      </c>
      <c r="M1798" s="33">
        <v>0.35</v>
      </c>
      <c r="O1798" s="38"/>
      <c r="P1798" s="36"/>
      <c r="Q1798" s="34"/>
      <c r="R1798" s="35"/>
    </row>
    <row r="1799" spans="1:18" ht="15.75" customHeight="1" x14ac:dyDescent="0.3">
      <c r="A1799" s="23"/>
      <c r="B1799" s="28" t="s">
        <v>21</v>
      </c>
      <c r="C1799" s="28">
        <v>1185732</v>
      </c>
      <c r="D1799" s="29">
        <v>44511</v>
      </c>
      <c r="E1799" s="28" t="s">
        <v>40</v>
      </c>
      <c r="F1799" s="28" t="s">
        <v>80</v>
      </c>
      <c r="G1799" s="28" t="s">
        <v>81</v>
      </c>
      <c r="H1799" s="28" t="s">
        <v>29</v>
      </c>
      <c r="I1799" s="30">
        <v>0.44999999999999984</v>
      </c>
      <c r="J1799" s="31">
        <v>4500</v>
      </c>
      <c r="K1799" s="32">
        <f t="shared" si="14"/>
        <v>2024.9999999999993</v>
      </c>
      <c r="L1799" s="32">
        <f t="shared" si="15"/>
        <v>1012.4999999999997</v>
      </c>
      <c r="M1799" s="33">
        <v>0.5</v>
      </c>
      <c r="O1799" s="38"/>
      <c r="P1799" s="36"/>
      <c r="Q1799" s="34"/>
      <c r="R1799" s="35"/>
    </row>
    <row r="1800" spans="1:18" ht="15.75" customHeight="1" x14ac:dyDescent="0.3">
      <c r="A1800" s="23"/>
      <c r="B1800" s="28" t="s">
        <v>21</v>
      </c>
      <c r="C1800" s="28">
        <v>1185732</v>
      </c>
      <c r="D1800" s="29">
        <v>44540</v>
      </c>
      <c r="E1800" s="28" t="s">
        <v>40</v>
      </c>
      <c r="F1800" s="28" t="s">
        <v>80</v>
      </c>
      <c r="G1800" s="28" t="s">
        <v>81</v>
      </c>
      <c r="H1800" s="28" t="s">
        <v>24</v>
      </c>
      <c r="I1800" s="30">
        <v>0.39999999999999997</v>
      </c>
      <c r="J1800" s="31">
        <v>7000</v>
      </c>
      <c r="K1800" s="32">
        <f t="shared" si="14"/>
        <v>2799.9999999999995</v>
      </c>
      <c r="L1800" s="32">
        <f t="shared" si="15"/>
        <v>1119.9999999999998</v>
      </c>
      <c r="M1800" s="33">
        <v>0.4</v>
      </c>
      <c r="O1800" s="38"/>
      <c r="P1800" s="36"/>
      <c r="Q1800" s="34"/>
      <c r="R1800" s="35"/>
    </row>
    <row r="1801" spans="1:18" ht="15.75" customHeight="1" x14ac:dyDescent="0.3">
      <c r="A1801" s="23"/>
      <c r="B1801" s="28" t="s">
        <v>21</v>
      </c>
      <c r="C1801" s="28">
        <v>1185732</v>
      </c>
      <c r="D1801" s="29">
        <v>44540</v>
      </c>
      <c r="E1801" s="28" t="s">
        <v>40</v>
      </c>
      <c r="F1801" s="28" t="s">
        <v>80</v>
      </c>
      <c r="G1801" s="28" t="s">
        <v>81</v>
      </c>
      <c r="H1801" s="28" t="s">
        <v>25</v>
      </c>
      <c r="I1801" s="30">
        <v>0.30000000000000004</v>
      </c>
      <c r="J1801" s="31">
        <v>5000</v>
      </c>
      <c r="K1801" s="32">
        <f t="shared" si="14"/>
        <v>1500.0000000000002</v>
      </c>
      <c r="L1801" s="32">
        <f t="shared" si="15"/>
        <v>525</v>
      </c>
      <c r="M1801" s="33">
        <v>0.35</v>
      </c>
      <c r="O1801" s="38"/>
      <c r="P1801" s="36"/>
      <c r="Q1801" s="34"/>
      <c r="R1801" s="35"/>
    </row>
    <row r="1802" spans="1:18" ht="15.75" customHeight="1" x14ac:dyDescent="0.3">
      <c r="A1802" s="23"/>
      <c r="B1802" s="28" t="s">
        <v>21</v>
      </c>
      <c r="C1802" s="28">
        <v>1185732</v>
      </c>
      <c r="D1802" s="29">
        <v>44540</v>
      </c>
      <c r="E1802" s="28" t="s">
        <v>40</v>
      </c>
      <c r="F1802" s="28" t="s">
        <v>80</v>
      </c>
      <c r="G1802" s="28" t="s">
        <v>81</v>
      </c>
      <c r="H1802" s="28" t="s">
        <v>26</v>
      </c>
      <c r="I1802" s="30">
        <v>0.30000000000000004</v>
      </c>
      <c r="J1802" s="31">
        <v>4500</v>
      </c>
      <c r="K1802" s="32">
        <f t="shared" si="14"/>
        <v>1350.0000000000002</v>
      </c>
      <c r="L1802" s="32">
        <f t="shared" si="15"/>
        <v>472.50000000000006</v>
      </c>
      <c r="M1802" s="33">
        <v>0.35</v>
      </c>
      <c r="O1802" s="38"/>
      <c r="P1802" s="36"/>
      <c r="Q1802" s="34"/>
      <c r="R1802" s="35"/>
    </row>
    <row r="1803" spans="1:18" ht="15.75" customHeight="1" x14ac:dyDescent="0.3">
      <c r="A1803" s="23"/>
      <c r="B1803" s="28" t="s">
        <v>21</v>
      </c>
      <c r="C1803" s="28">
        <v>1185732</v>
      </c>
      <c r="D1803" s="29">
        <v>44540</v>
      </c>
      <c r="E1803" s="28" t="s">
        <v>40</v>
      </c>
      <c r="F1803" s="28" t="s">
        <v>80</v>
      </c>
      <c r="G1803" s="28" t="s">
        <v>81</v>
      </c>
      <c r="H1803" s="28" t="s">
        <v>27</v>
      </c>
      <c r="I1803" s="30">
        <v>0.30000000000000004</v>
      </c>
      <c r="J1803" s="31">
        <v>4000</v>
      </c>
      <c r="K1803" s="32">
        <f t="shared" si="14"/>
        <v>1200.0000000000002</v>
      </c>
      <c r="L1803" s="32">
        <f t="shared" si="15"/>
        <v>480.00000000000011</v>
      </c>
      <c r="M1803" s="33">
        <v>0.4</v>
      </c>
      <c r="O1803" s="38"/>
      <c r="P1803" s="36"/>
      <c r="Q1803" s="34"/>
      <c r="R1803" s="35"/>
    </row>
    <row r="1804" spans="1:18" ht="15.75" customHeight="1" x14ac:dyDescent="0.3">
      <c r="A1804" s="23"/>
      <c r="B1804" s="28" t="s">
        <v>21</v>
      </c>
      <c r="C1804" s="28">
        <v>1185732</v>
      </c>
      <c r="D1804" s="29">
        <v>44540</v>
      </c>
      <c r="E1804" s="28" t="s">
        <v>40</v>
      </c>
      <c r="F1804" s="28" t="s">
        <v>80</v>
      </c>
      <c r="G1804" s="28" t="s">
        <v>81</v>
      </c>
      <c r="H1804" s="28" t="s">
        <v>28</v>
      </c>
      <c r="I1804" s="30">
        <v>0.39999999999999997</v>
      </c>
      <c r="J1804" s="31">
        <v>4000</v>
      </c>
      <c r="K1804" s="32">
        <f t="shared" si="14"/>
        <v>1599.9999999999998</v>
      </c>
      <c r="L1804" s="32">
        <f t="shared" si="15"/>
        <v>559.99999999999989</v>
      </c>
      <c r="M1804" s="33">
        <v>0.35</v>
      </c>
      <c r="O1804" s="38"/>
      <c r="P1804" s="36"/>
      <c r="Q1804" s="34"/>
      <c r="R1804" s="35"/>
    </row>
    <row r="1805" spans="1:18" ht="15.75" customHeight="1" x14ac:dyDescent="0.3">
      <c r="A1805" s="23"/>
      <c r="B1805" s="28" t="s">
        <v>21</v>
      </c>
      <c r="C1805" s="28">
        <v>1185732</v>
      </c>
      <c r="D1805" s="29">
        <v>44540</v>
      </c>
      <c r="E1805" s="28" t="s">
        <v>40</v>
      </c>
      <c r="F1805" s="28" t="s">
        <v>80</v>
      </c>
      <c r="G1805" s="28" t="s">
        <v>81</v>
      </c>
      <c r="H1805" s="28" t="s">
        <v>29</v>
      </c>
      <c r="I1805" s="30">
        <v>0.44999999999999984</v>
      </c>
      <c r="J1805" s="31">
        <v>5000</v>
      </c>
      <c r="K1805" s="32">
        <f t="shared" si="14"/>
        <v>2249.9999999999991</v>
      </c>
      <c r="L1805" s="32">
        <f t="shared" si="15"/>
        <v>1124.9999999999995</v>
      </c>
      <c r="M1805" s="33">
        <v>0.5</v>
      </c>
      <c r="O1805" s="38"/>
      <c r="P1805" s="36"/>
      <c r="Q1805" s="34"/>
      <c r="R1805" s="35"/>
    </row>
    <row r="1806" spans="1:18" ht="15.75" customHeight="1" x14ac:dyDescent="0.3">
      <c r="A1806" s="23" t="s">
        <v>46</v>
      </c>
      <c r="B1806" s="28" t="s">
        <v>34</v>
      </c>
      <c r="C1806" s="28">
        <v>1128299</v>
      </c>
      <c r="D1806" s="29">
        <v>44220</v>
      </c>
      <c r="E1806" s="28" t="s">
        <v>35</v>
      </c>
      <c r="F1806" s="28" t="s">
        <v>82</v>
      </c>
      <c r="G1806" s="28" t="s">
        <v>83</v>
      </c>
      <c r="H1806" s="28" t="s">
        <v>24</v>
      </c>
      <c r="I1806" s="30">
        <v>0.30000000000000004</v>
      </c>
      <c r="J1806" s="31">
        <v>3500</v>
      </c>
      <c r="K1806" s="32">
        <f t="shared" si="14"/>
        <v>1050.0000000000002</v>
      </c>
      <c r="L1806" s="32">
        <f t="shared" si="15"/>
        <v>367.50000000000006</v>
      </c>
      <c r="M1806" s="33">
        <v>0.35</v>
      </c>
      <c r="O1806" s="38"/>
      <c r="P1806" s="36"/>
      <c r="Q1806" s="34"/>
      <c r="R1806" s="35"/>
    </row>
    <row r="1807" spans="1:18" ht="15.75" customHeight="1" x14ac:dyDescent="0.3">
      <c r="A1807" s="23"/>
      <c r="B1807" s="28" t="s">
        <v>34</v>
      </c>
      <c r="C1807" s="28">
        <v>1128299</v>
      </c>
      <c r="D1807" s="29">
        <v>44220</v>
      </c>
      <c r="E1807" s="28" t="s">
        <v>35</v>
      </c>
      <c r="F1807" s="28" t="s">
        <v>82</v>
      </c>
      <c r="G1807" s="28" t="s">
        <v>83</v>
      </c>
      <c r="H1807" s="28" t="s">
        <v>25</v>
      </c>
      <c r="I1807" s="30">
        <v>0.4</v>
      </c>
      <c r="J1807" s="31">
        <v>3500</v>
      </c>
      <c r="K1807" s="32">
        <f t="shared" si="14"/>
        <v>1400</v>
      </c>
      <c r="L1807" s="32">
        <f t="shared" si="15"/>
        <v>489.99999999999994</v>
      </c>
      <c r="M1807" s="33">
        <v>0.35</v>
      </c>
      <c r="O1807" s="38"/>
      <c r="P1807" s="36"/>
      <c r="Q1807" s="34"/>
      <c r="R1807" s="35"/>
    </row>
    <row r="1808" spans="1:18" ht="15.75" customHeight="1" x14ac:dyDescent="0.3">
      <c r="A1808" s="23"/>
      <c r="B1808" s="28" t="s">
        <v>34</v>
      </c>
      <c r="C1808" s="28">
        <v>1128299</v>
      </c>
      <c r="D1808" s="29">
        <v>44220</v>
      </c>
      <c r="E1808" s="28" t="s">
        <v>35</v>
      </c>
      <c r="F1808" s="28" t="s">
        <v>82</v>
      </c>
      <c r="G1808" s="28" t="s">
        <v>83</v>
      </c>
      <c r="H1808" s="28" t="s">
        <v>26</v>
      </c>
      <c r="I1808" s="30">
        <v>0.4</v>
      </c>
      <c r="J1808" s="31">
        <v>3500</v>
      </c>
      <c r="K1808" s="32">
        <f t="shared" si="14"/>
        <v>1400</v>
      </c>
      <c r="L1808" s="32">
        <f t="shared" si="15"/>
        <v>489.99999999999994</v>
      </c>
      <c r="M1808" s="33">
        <v>0.35</v>
      </c>
      <c r="O1808" s="38"/>
      <c r="P1808" s="36"/>
      <c r="Q1808" s="34"/>
      <c r="R1808" s="35"/>
    </row>
    <row r="1809" spans="1:18" ht="15.75" customHeight="1" x14ac:dyDescent="0.3">
      <c r="A1809" s="23"/>
      <c r="B1809" s="28" t="s">
        <v>34</v>
      </c>
      <c r="C1809" s="28">
        <v>1128299</v>
      </c>
      <c r="D1809" s="29">
        <v>44220</v>
      </c>
      <c r="E1809" s="28" t="s">
        <v>35</v>
      </c>
      <c r="F1809" s="28" t="s">
        <v>82</v>
      </c>
      <c r="G1809" s="28" t="s">
        <v>83</v>
      </c>
      <c r="H1809" s="28" t="s">
        <v>27</v>
      </c>
      <c r="I1809" s="30">
        <v>0.4</v>
      </c>
      <c r="J1809" s="31">
        <v>2000</v>
      </c>
      <c r="K1809" s="32">
        <f t="shared" si="14"/>
        <v>800</v>
      </c>
      <c r="L1809" s="32">
        <f t="shared" si="15"/>
        <v>280</v>
      </c>
      <c r="M1809" s="33">
        <v>0.35</v>
      </c>
      <c r="O1809" s="38"/>
      <c r="P1809" s="36"/>
      <c r="Q1809" s="34"/>
      <c r="R1809" s="35"/>
    </row>
    <row r="1810" spans="1:18" ht="15.75" customHeight="1" x14ac:dyDescent="0.3">
      <c r="A1810" s="23"/>
      <c r="B1810" s="28" t="s">
        <v>34</v>
      </c>
      <c r="C1810" s="28">
        <v>1128299</v>
      </c>
      <c r="D1810" s="29">
        <v>44220</v>
      </c>
      <c r="E1810" s="28" t="s">
        <v>35</v>
      </c>
      <c r="F1810" s="28" t="s">
        <v>82</v>
      </c>
      <c r="G1810" s="28" t="s">
        <v>83</v>
      </c>
      <c r="H1810" s="28" t="s">
        <v>28</v>
      </c>
      <c r="I1810" s="30">
        <v>0.45000000000000007</v>
      </c>
      <c r="J1810" s="31">
        <v>1500</v>
      </c>
      <c r="K1810" s="32">
        <f t="shared" si="14"/>
        <v>675.00000000000011</v>
      </c>
      <c r="L1810" s="32">
        <f t="shared" si="15"/>
        <v>270.00000000000006</v>
      </c>
      <c r="M1810" s="33">
        <v>0.4</v>
      </c>
      <c r="O1810" s="38"/>
      <c r="P1810" s="36"/>
      <c r="Q1810" s="34"/>
      <c r="R1810" s="35"/>
    </row>
    <row r="1811" spans="1:18" ht="15.75" customHeight="1" x14ac:dyDescent="0.3">
      <c r="A1811" s="23"/>
      <c r="B1811" s="28" t="s">
        <v>34</v>
      </c>
      <c r="C1811" s="28">
        <v>1128299</v>
      </c>
      <c r="D1811" s="29">
        <v>44220</v>
      </c>
      <c r="E1811" s="28" t="s">
        <v>35</v>
      </c>
      <c r="F1811" s="28" t="s">
        <v>82</v>
      </c>
      <c r="G1811" s="28" t="s">
        <v>83</v>
      </c>
      <c r="H1811" s="28" t="s">
        <v>29</v>
      </c>
      <c r="I1811" s="30">
        <v>0.4</v>
      </c>
      <c r="J1811" s="31">
        <v>4000</v>
      </c>
      <c r="K1811" s="32">
        <f t="shared" si="14"/>
        <v>1600</v>
      </c>
      <c r="L1811" s="32">
        <f t="shared" si="15"/>
        <v>480</v>
      </c>
      <c r="M1811" s="33">
        <v>0.3</v>
      </c>
      <c r="O1811" s="38"/>
      <c r="P1811" s="36"/>
      <c r="Q1811" s="34"/>
      <c r="R1811" s="35"/>
    </row>
    <row r="1812" spans="1:18" ht="15.75" customHeight="1" x14ac:dyDescent="0.3">
      <c r="A1812" s="23"/>
      <c r="B1812" s="28" t="s">
        <v>34</v>
      </c>
      <c r="C1812" s="28">
        <v>1128299</v>
      </c>
      <c r="D1812" s="29">
        <v>44251</v>
      </c>
      <c r="E1812" s="28" t="s">
        <v>35</v>
      </c>
      <c r="F1812" s="28" t="s">
        <v>82</v>
      </c>
      <c r="G1812" s="28" t="s">
        <v>83</v>
      </c>
      <c r="H1812" s="28" t="s">
        <v>24</v>
      </c>
      <c r="I1812" s="30">
        <v>0.30000000000000004</v>
      </c>
      <c r="J1812" s="31">
        <v>4500</v>
      </c>
      <c r="K1812" s="32">
        <f t="shared" si="14"/>
        <v>1350.0000000000002</v>
      </c>
      <c r="L1812" s="32">
        <f t="shared" si="15"/>
        <v>472.50000000000006</v>
      </c>
      <c r="M1812" s="33">
        <v>0.35</v>
      </c>
      <c r="O1812" s="38"/>
      <c r="P1812" s="36"/>
      <c r="Q1812" s="34"/>
      <c r="R1812" s="35"/>
    </row>
    <row r="1813" spans="1:18" ht="15.75" customHeight="1" x14ac:dyDescent="0.3">
      <c r="A1813" s="23"/>
      <c r="B1813" s="28" t="s">
        <v>34</v>
      </c>
      <c r="C1813" s="28">
        <v>1128299</v>
      </c>
      <c r="D1813" s="29">
        <v>44251</v>
      </c>
      <c r="E1813" s="28" t="s">
        <v>35</v>
      </c>
      <c r="F1813" s="28" t="s">
        <v>82</v>
      </c>
      <c r="G1813" s="28" t="s">
        <v>83</v>
      </c>
      <c r="H1813" s="28" t="s">
        <v>25</v>
      </c>
      <c r="I1813" s="30">
        <v>0.4</v>
      </c>
      <c r="J1813" s="31">
        <v>3500</v>
      </c>
      <c r="K1813" s="32">
        <f t="shared" si="14"/>
        <v>1400</v>
      </c>
      <c r="L1813" s="32">
        <f t="shared" si="15"/>
        <v>489.99999999999994</v>
      </c>
      <c r="M1813" s="33">
        <v>0.35</v>
      </c>
      <c r="O1813" s="38"/>
      <c r="P1813" s="36"/>
      <c r="Q1813" s="34"/>
      <c r="R1813" s="35"/>
    </row>
    <row r="1814" spans="1:18" ht="15.75" customHeight="1" x14ac:dyDescent="0.3">
      <c r="A1814" s="23"/>
      <c r="B1814" s="28" t="s">
        <v>34</v>
      </c>
      <c r="C1814" s="28">
        <v>1128299</v>
      </c>
      <c r="D1814" s="29">
        <v>44251</v>
      </c>
      <c r="E1814" s="28" t="s">
        <v>35</v>
      </c>
      <c r="F1814" s="28" t="s">
        <v>82</v>
      </c>
      <c r="G1814" s="28" t="s">
        <v>83</v>
      </c>
      <c r="H1814" s="28" t="s">
        <v>26</v>
      </c>
      <c r="I1814" s="30">
        <v>0.4</v>
      </c>
      <c r="J1814" s="31">
        <v>3500</v>
      </c>
      <c r="K1814" s="32">
        <f t="shared" si="14"/>
        <v>1400</v>
      </c>
      <c r="L1814" s="32">
        <f t="shared" si="15"/>
        <v>489.99999999999994</v>
      </c>
      <c r="M1814" s="33">
        <v>0.35</v>
      </c>
      <c r="O1814" s="38"/>
      <c r="P1814" s="36"/>
      <c r="Q1814" s="34"/>
      <c r="R1814" s="35"/>
    </row>
    <row r="1815" spans="1:18" ht="15.75" customHeight="1" x14ac:dyDescent="0.3">
      <c r="A1815" s="23"/>
      <c r="B1815" s="28" t="s">
        <v>34</v>
      </c>
      <c r="C1815" s="28">
        <v>1128299</v>
      </c>
      <c r="D1815" s="29">
        <v>44251</v>
      </c>
      <c r="E1815" s="28" t="s">
        <v>35</v>
      </c>
      <c r="F1815" s="28" t="s">
        <v>82</v>
      </c>
      <c r="G1815" s="28" t="s">
        <v>83</v>
      </c>
      <c r="H1815" s="28" t="s">
        <v>27</v>
      </c>
      <c r="I1815" s="30">
        <v>0.4</v>
      </c>
      <c r="J1815" s="31">
        <v>2000</v>
      </c>
      <c r="K1815" s="32">
        <f t="shared" si="14"/>
        <v>800</v>
      </c>
      <c r="L1815" s="32">
        <f t="shared" si="15"/>
        <v>280</v>
      </c>
      <c r="M1815" s="33">
        <v>0.35</v>
      </c>
      <c r="O1815" s="38"/>
      <c r="P1815" s="36"/>
      <c r="Q1815" s="34"/>
      <c r="R1815" s="35"/>
    </row>
    <row r="1816" spans="1:18" ht="15.75" customHeight="1" x14ac:dyDescent="0.3">
      <c r="A1816" s="23"/>
      <c r="B1816" s="28" t="s">
        <v>34</v>
      </c>
      <c r="C1816" s="28">
        <v>1128299</v>
      </c>
      <c r="D1816" s="29">
        <v>44251</v>
      </c>
      <c r="E1816" s="28" t="s">
        <v>35</v>
      </c>
      <c r="F1816" s="28" t="s">
        <v>82</v>
      </c>
      <c r="G1816" s="28" t="s">
        <v>83</v>
      </c>
      <c r="H1816" s="28" t="s">
        <v>28</v>
      </c>
      <c r="I1816" s="30">
        <v>0.45000000000000007</v>
      </c>
      <c r="J1816" s="31">
        <v>1250</v>
      </c>
      <c r="K1816" s="32">
        <f t="shared" si="14"/>
        <v>562.50000000000011</v>
      </c>
      <c r="L1816" s="32">
        <f t="shared" si="15"/>
        <v>225.00000000000006</v>
      </c>
      <c r="M1816" s="33">
        <v>0.4</v>
      </c>
      <c r="O1816" s="38"/>
      <c r="P1816" s="36"/>
      <c r="Q1816" s="34"/>
      <c r="R1816" s="35"/>
    </row>
    <row r="1817" spans="1:18" ht="15.75" customHeight="1" x14ac:dyDescent="0.3">
      <c r="A1817" s="23"/>
      <c r="B1817" s="28" t="s">
        <v>34</v>
      </c>
      <c r="C1817" s="28">
        <v>1128299</v>
      </c>
      <c r="D1817" s="29">
        <v>44251</v>
      </c>
      <c r="E1817" s="28" t="s">
        <v>35</v>
      </c>
      <c r="F1817" s="28" t="s">
        <v>82</v>
      </c>
      <c r="G1817" s="28" t="s">
        <v>83</v>
      </c>
      <c r="H1817" s="28" t="s">
        <v>29</v>
      </c>
      <c r="I1817" s="30">
        <v>0.4</v>
      </c>
      <c r="J1817" s="31">
        <v>3250</v>
      </c>
      <c r="K1817" s="32">
        <f t="shared" si="14"/>
        <v>1300</v>
      </c>
      <c r="L1817" s="32">
        <f t="shared" si="15"/>
        <v>390</v>
      </c>
      <c r="M1817" s="33">
        <v>0.3</v>
      </c>
      <c r="O1817" s="38"/>
      <c r="P1817" s="36"/>
      <c r="Q1817" s="34"/>
      <c r="R1817" s="35"/>
    </row>
    <row r="1818" spans="1:18" ht="15.75" customHeight="1" x14ac:dyDescent="0.3">
      <c r="A1818" s="23"/>
      <c r="B1818" s="28" t="s">
        <v>34</v>
      </c>
      <c r="C1818" s="28">
        <v>1128299</v>
      </c>
      <c r="D1818" s="29">
        <v>44278</v>
      </c>
      <c r="E1818" s="28" t="s">
        <v>35</v>
      </c>
      <c r="F1818" s="28" t="s">
        <v>82</v>
      </c>
      <c r="G1818" s="28" t="s">
        <v>83</v>
      </c>
      <c r="H1818" s="28" t="s">
        <v>24</v>
      </c>
      <c r="I1818" s="30">
        <v>0.4</v>
      </c>
      <c r="J1818" s="31">
        <v>4750</v>
      </c>
      <c r="K1818" s="32">
        <f t="shared" si="14"/>
        <v>1900</v>
      </c>
      <c r="L1818" s="32">
        <f t="shared" si="15"/>
        <v>665</v>
      </c>
      <c r="M1818" s="33">
        <v>0.35</v>
      </c>
      <c r="O1818" s="38"/>
      <c r="P1818" s="36"/>
      <c r="Q1818" s="34"/>
      <c r="R1818" s="35"/>
    </row>
    <row r="1819" spans="1:18" ht="15.75" customHeight="1" x14ac:dyDescent="0.3">
      <c r="A1819" s="23"/>
      <c r="B1819" s="28" t="s">
        <v>34</v>
      </c>
      <c r="C1819" s="28">
        <v>1128299</v>
      </c>
      <c r="D1819" s="29">
        <v>44278</v>
      </c>
      <c r="E1819" s="28" t="s">
        <v>35</v>
      </c>
      <c r="F1819" s="28" t="s">
        <v>82</v>
      </c>
      <c r="G1819" s="28" t="s">
        <v>83</v>
      </c>
      <c r="H1819" s="28" t="s">
        <v>25</v>
      </c>
      <c r="I1819" s="30">
        <v>0.5</v>
      </c>
      <c r="J1819" s="31">
        <v>3250</v>
      </c>
      <c r="K1819" s="32">
        <f t="shared" si="14"/>
        <v>1625</v>
      </c>
      <c r="L1819" s="32">
        <f t="shared" si="15"/>
        <v>568.75</v>
      </c>
      <c r="M1819" s="33">
        <v>0.35</v>
      </c>
      <c r="O1819" s="38"/>
      <c r="P1819" s="36"/>
      <c r="Q1819" s="34"/>
      <c r="R1819" s="35"/>
    </row>
    <row r="1820" spans="1:18" ht="15.75" customHeight="1" x14ac:dyDescent="0.3">
      <c r="A1820" s="23"/>
      <c r="B1820" s="28" t="s">
        <v>34</v>
      </c>
      <c r="C1820" s="28">
        <v>1128299</v>
      </c>
      <c r="D1820" s="29">
        <v>44278</v>
      </c>
      <c r="E1820" s="28" t="s">
        <v>35</v>
      </c>
      <c r="F1820" s="28" t="s">
        <v>82</v>
      </c>
      <c r="G1820" s="28" t="s">
        <v>83</v>
      </c>
      <c r="H1820" s="28" t="s">
        <v>26</v>
      </c>
      <c r="I1820" s="30">
        <v>0.54999999999999993</v>
      </c>
      <c r="J1820" s="31">
        <v>3500</v>
      </c>
      <c r="K1820" s="32">
        <f t="shared" si="14"/>
        <v>1924.9999999999998</v>
      </c>
      <c r="L1820" s="32">
        <f t="shared" si="15"/>
        <v>673.74999999999989</v>
      </c>
      <c r="M1820" s="33">
        <v>0.35</v>
      </c>
      <c r="O1820" s="38"/>
      <c r="P1820" s="36"/>
      <c r="Q1820" s="34"/>
      <c r="R1820" s="35"/>
    </row>
    <row r="1821" spans="1:18" ht="15.75" customHeight="1" x14ac:dyDescent="0.3">
      <c r="A1821" s="23"/>
      <c r="B1821" s="28" t="s">
        <v>34</v>
      </c>
      <c r="C1821" s="28">
        <v>1128299</v>
      </c>
      <c r="D1821" s="29">
        <v>44278</v>
      </c>
      <c r="E1821" s="28" t="s">
        <v>35</v>
      </c>
      <c r="F1821" s="28" t="s">
        <v>82</v>
      </c>
      <c r="G1821" s="28" t="s">
        <v>83</v>
      </c>
      <c r="H1821" s="28" t="s">
        <v>27</v>
      </c>
      <c r="I1821" s="30">
        <v>0.5</v>
      </c>
      <c r="J1821" s="31">
        <v>2500</v>
      </c>
      <c r="K1821" s="32">
        <f t="shared" si="14"/>
        <v>1250</v>
      </c>
      <c r="L1821" s="32">
        <f t="shared" si="15"/>
        <v>437.5</v>
      </c>
      <c r="M1821" s="33">
        <v>0.35</v>
      </c>
      <c r="O1821" s="38"/>
      <c r="P1821" s="36"/>
      <c r="Q1821" s="34"/>
      <c r="R1821" s="35"/>
    </row>
    <row r="1822" spans="1:18" ht="15.75" customHeight="1" x14ac:dyDescent="0.3">
      <c r="A1822" s="23"/>
      <c r="B1822" s="28" t="s">
        <v>34</v>
      </c>
      <c r="C1822" s="28">
        <v>1128299</v>
      </c>
      <c r="D1822" s="29">
        <v>44278</v>
      </c>
      <c r="E1822" s="28" t="s">
        <v>35</v>
      </c>
      <c r="F1822" s="28" t="s">
        <v>82</v>
      </c>
      <c r="G1822" s="28" t="s">
        <v>83</v>
      </c>
      <c r="H1822" s="28" t="s">
        <v>28</v>
      </c>
      <c r="I1822" s="30">
        <v>0.55000000000000004</v>
      </c>
      <c r="J1822" s="31">
        <v>1000</v>
      </c>
      <c r="K1822" s="32">
        <f t="shared" si="14"/>
        <v>550</v>
      </c>
      <c r="L1822" s="32">
        <f t="shared" si="15"/>
        <v>220</v>
      </c>
      <c r="M1822" s="33">
        <v>0.4</v>
      </c>
      <c r="O1822" s="38"/>
      <c r="P1822" s="36"/>
      <c r="Q1822" s="34"/>
      <c r="R1822" s="35"/>
    </row>
    <row r="1823" spans="1:18" ht="15.75" customHeight="1" x14ac:dyDescent="0.3">
      <c r="A1823" s="23"/>
      <c r="B1823" s="28" t="s">
        <v>34</v>
      </c>
      <c r="C1823" s="28">
        <v>1128299</v>
      </c>
      <c r="D1823" s="29">
        <v>44278</v>
      </c>
      <c r="E1823" s="28" t="s">
        <v>35</v>
      </c>
      <c r="F1823" s="28" t="s">
        <v>82</v>
      </c>
      <c r="G1823" s="28" t="s">
        <v>83</v>
      </c>
      <c r="H1823" s="28" t="s">
        <v>29</v>
      </c>
      <c r="I1823" s="30">
        <v>0.5</v>
      </c>
      <c r="J1823" s="31">
        <v>3000</v>
      </c>
      <c r="K1823" s="32">
        <f t="shared" si="14"/>
        <v>1500</v>
      </c>
      <c r="L1823" s="32">
        <f t="shared" si="15"/>
        <v>450</v>
      </c>
      <c r="M1823" s="33">
        <v>0.3</v>
      </c>
      <c r="O1823" s="38"/>
      <c r="P1823" s="36"/>
      <c r="Q1823" s="34"/>
      <c r="R1823" s="35"/>
    </row>
    <row r="1824" spans="1:18" ht="15.75" customHeight="1" x14ac:dyDescent="0.3">
      <c r="A1824" s="23"/>
      <c r="B1824" s="28" t="s">
        <v>34</v>
      </c>
      <c r="C1824" s="28">
        <v>1128299</v>
      </c>
      <c r="D1824" s="29">
        <v>44310</v>
      </c>
      <c r="E1824" s="28" t="s">
        <v>35</v>
      </c>
      <c r="F1824" s="28" t="s">
        <v>82</v>
      </c>
      <c r="G1824" s="28" t="s">
        <v>83</v>
      </c>
      <c r="H1824" s="28" t="s">
        <v>24</v>
      </c>
      <c r="I1824" s="30">
        <v>0.55000000000000004</v>
      </c>
      <c r="J1824" s="31">
        <v>4750</v>
      </c>
      <c r="K1824" s="32">
        <f t="shared" si="14"/>
        <v>2612.5</v>
      </c>
      <c r="L1824" s="32">
        <f t="shared" si="15"/>
        <v>914.37499999999989</v>
      </c>
      <c r="M1824" s="33">
        <v>0.35</v>
      </c>
      <c r="O1824" s="38"/>
      <c r="P1824" s="36"/>
      <c r="Q1824" s="34"/>
      <c r="R1824" s="35"/>
    </row>
    <row r="1825" spans="1:18" ht="15.75" customHeight="1" x14ac:dyDescent="0.3">
      <c r="A1825" s="23"/>
      <c r="B1825" s="28" t="s">
        <v>34</v>
      </c>
      <c r="C1825" s="28">
        <v>1128299</v>
      </c>
      <c r="D1825" s="29">
        <v>44310</v>
      </c>
      <c r="E1825" s="28" t="s">
        <v>35</v>
      </c>
      <c r="F1825" s="28" t="s">
        <v>82</v>
      </c>
      <c r="G1825" s="28" t="s">
        <v>83</v>
      </c>
      <c r="H1825" s="28" t="s">
        <v>25</v>
      </c>
      <c r="I1825" s="30">
        <v>0.60000000000000009</v>
      </c>
      <c r="J1825" s="31">
        <v>2750</v>
      </c>
      <c r="K1825" s="32">
        <f t="shared" si="14"/>
        <v>1650.0000000000002</v>
      </c>
      <c r="L1825" s="32">
        <f t="shared" si="15"/>
        <v>577.5</v>
      </c>
      <c r="M1825" s="33">
        <v>0.35</v>
      </c>
      <c r="O1825" s="38"/>
      <c r="P1825" s="36"/>
      <c r="Q1825" s="34"/>
      <c r="R1825" s="35"/>
    </row>
    <row r="1826" spans="1:18" ht="15.75" customHeight="1" x14ac:dyDescent="0.3">
      <c r="A1826" s="23"/>
      <c r="B1826" s="28" t="s">
        <v>34</v>
      </c>
      <c r="C1826" s="28">
        <v>1128299</v>
      </c>
      <c r="D1826" s="29">
        <v>44310</v>
      </c>
      <c r="E1826" s="28" t="s">
        <v>35</v>
      </c>
      <c r="F1826" s="28" t="s">
        <v>82</v>
      </c>
      <c r="G1826" s="28" t="s">
        <v>83</v>
      </c>
      <c r="H1826" s="28" t="s">
        <v>26</v>
      </c>
      <c r="I1826" s="30">
        <v>0.60000000000000009</v>
      </c>
      <c r="J1826" s="31">
        <v>3250</v>
      </c>
      <c r="K1826" s="32">
        <f t="shared" si="14"/>
        <v>1950.0000000000002</v>
      </c>
      <c r="L1826" s="32">
        <f t="shared" si="15"/>
        <v>682.5</v>
      </c>
      <c r="M1826" s="33">
        <v>0.35</v>
      </c>
      <c r="O1826" s="38"/>
      <c r="P1826" s="36"/>
      <c r="Q1826" s="34"/>
      <c r="R1826" s="35"/>
    </row>
    <row r="1827" spans="1:18" ht="15.75" customHeight="1" x14ac:dyDescent="0.3">
      <c r="A1827" s="23"/>
      <c r="B1827" s="28" t="s">
        <v>34</v>
      </c>
      <c r="C1827" s="28">
        <v>1128299</v>
      </c>
      <c r="D1827" s="29">
        <v>44310</v>
      </c>
      <c r="E1827" s="28" t="s">
        <v>35</v>
      </c>
      <c r="F1827" s="28" t="s">
        <v>82</v>
      </c>
      <c r="G1827" s="28" t="s">
        <v>83</v>
      </c>
      <c r="H1827" s="28" t="s">
        <v>27</v>
      </c>
      <c r="I1827" s="30">
        <v>0.45000000000000007</v>
      </c>
      <c r="J1827" s="31">
        <v>2250</v>
      </c>
      <c r="K1827" s="32">
        <f t="shared" si="14"/>
        <v>1012.5000000000001</v>
      </c>
      <c r="L1827" s="32">
        <f t="shared" si="15"/>
        <v>354.375</v>
      </c>
      <c r="M1827" s="33">
        <v>0.35</v>
      </c>
      <c r="O1827" s="38"/>
      <c r="P1827" s="36"/>
      <c r="Q1827" s="34"/>
      <c r="R1827" s="35"/>
    </row>
    <row r="1828" spans="1:18" ht="15.75" customHeight="1" x14ac:dyDescent="0.3">
      <c r="A1828" s="23"/>
      <c r="B1828" s="28" t="s">
        <v>34</v>
      </c>
      <c r="C1828" s="28">
        <v>1128299</v>
      </c>
      <c r="D1828" s="29">
        <v>44310</v>
      </c>
      <c r="E1828" s="28" t="s">
        <v>35</v>
      </c>
      <c r="F1828" s="28" t="s">
        <v>82</v>
      </c>
      <c r="G1828" s="28" t="s">
        <v>83</v>
      </c>
      <c r="H1828" s="28" t="s">
        <v>28</v>
      </c>
      <c r="I1828" s="30">
        <v>0.50000000000000011</v>
      </c>
      <c r="J1828" s="31">
        <v>1250</v>
      </c>
      <c r="K1828" s="32">
        <f t="shared" si="14"/>
        <v>625.00000000000011</v>
      </c>
      <c r="L1828" s="32">
        <f t="shared" si="15"/>
        <v>250.00000000000006</v>
      </c>
      <c r="M1828" s="33">
        <v>0.4</v>
      </c>
      <c r="O1828" s="38"/>
      <c r="P1828" s="36"/>
      <c r="Q1828" s="34"/>
      <c r="R1828" s="35"/>
    </row>
    <row r="1829" spans="1:18" ht="15.75" customHeight="1" x14ac:dyDescent="0.3">
      <c r="A1829" s="23"/>
      <c r="B1829" s="28" t="s">
        <v>34</v>
      </c>
      <c r="C1829" s="28">
        <v>1128299</v>
      </c>
      <c r="D1829" s="29">
        <v>44310</v>
      </c>
      <c r="E1829" s="28" t="s">
        <v>35</v>
      </c>
      <c r="F1829" s="28" t="s">
        <v>82</v>
      </c>
      <c r="G1829" s="28" t="s">
        <v>83</v>
      </c>
      <c r="H1829" s="28" t="s">
        <v>29</v>
      </c>
      <c r="I1829" s="30">
        <v>0.65000000000000013</v>
      </c>
      <c r="J1829" s="31">
        <v>3000</v>
      </c>
      <c r="K1829" s="32">
        <f t="shared" si="14"/>
        <v>1950.0000000000005</v>
      </c>
      <c r="L1829" s="32">
        <f t="shared" si="15"/>
        <v>585.00000000000011</v>
      </c>
      <c r="M1829" s="33">
        <v>0.3</v>
      </c>
      <c r="O1829" s="38"/>
      <c r="P1829" s="36"/>
      <c r="Q1829" s="34"/>
      <c r="R1829" s="35"/>
    </row>
    <row r="1830" spans="1:18" ht="15.75" customHeight="1" x14ac:dyDescent="0.3">
      <c r="A1830" s="23"/>
      <c r="B1830" s="28" t="s">
        <v>34</v>
      </c>
      <c r="C1830" s="28">
        <v>1128299</v>
      </c>
      <c r="D1830" s="29">
        <v>44341</v>
      </c>
      <c r="E1830" s="28" t="s">
        <v>35</v>
      </c>
      <c r="F1830" s="28" t="s">
        <v>82</v>
      </c>
      <c r="G1830" s="28" t="s">
        <v>83</v>
      </c>
      <c r="H1830" s="28" t="s">
        <v>24</v>
      </c>
      <c r="I1830" s="30">
        <v>0.5</v>
      </c>
      <c r="J1830" s="31">
        <v>5000</v>
      </c>
      <c r="K1830" s="32">
        <f t="shared" si="14"/>
        <v>2500</v>
      </c>
      <c r="L1830" s="32">
        <f t="shared" si="15"/>
        <v>875</v>
      </c>
      <c r="M1830" s="33">
        <v>0.35</v>
      </c>
      <c r="O1830" s="38"/>
      <c r="P1830" s="36"/>
      <c r="Q1830" s="34"/>
      <c r="R1830" s="35"/>
    </row>
    <row r="1831" spans="1:18" ht="15.75" customHeight="1" x14ac:dyDescent="0.3">
      <c r="A1831" s="23"/>
      <c r="B1831" s="28" t="s">
        <v>34</v>
      </c>
      <c r="C1831" s="28">
        <v>1128299</v>
      </c>
      <c r="D1831" s="29">
        <v>44341</v>
      </c>
      <c r="E1831" s="28" t="s">
        <v>35</v>
      </c>
      <c r="F1831" s="28" t="s">
        <v>82</v>
      </c>
      <c r="G1831" s="28" t="s">
        <v>83</v>
      </c>
      <c r="H1831" s="28" t="s">
        <v>25</v>
      </c>
      <c r="I1831" s="30">
        <v>0.55000000000000004</v>
      </c>
      <c r="J1831" s="31">
        <v>3500</v>
      </c>
      <c r="K1831" s="32">
        <f t="shared" si="14"/>
        <v>1925.0000000000002</v>
      </c>
      <c r="L1831" s="32">
        <f t="shared" si="15"/>
        <v>673.75</v>
      </c>
      <c r="M1831" s="33">
        <v>0.35</v>
      </c>
      <c r="O1831" s="38"/>
      <c r="P1831" s="36"/>
      <c r="Q1831" s="34"/>
      <c r="R1831" s="35"/>
    </row>
    <row r="1832" spans="1:18" ht="15.75" customHeight="1" x14ac:dyDescent="0.3">
      <c r="A1832" s="23"/>
      <c r="B1832" s="28" t="s">
        <v>34</v>
      </c>
      <c r="C1832" s="28">
        <v>1128299</v>
      </c>
      <c r="D1832" s="29">
        <v>44341</v>
      </c>
      <c r="E1832" s="28" t="s">
        <v>35</v>
      </c>
      <c r="F1832" s="28" t="s">
        <v>82</v>
      </c>
      <c r="G1832" s="28" t="s">
        <v>83</v>
      </c>
      <c r="H1832" s="28" t="s">
        <v>26</v>
      </c>
      <c r="I1832" s="30">
        <v>0.55000000000000004</v>
      </c>
      <c r="J1832" s="31">
        <v>3500</v>
      </c>
      <c r="K1832" s="32">
        <f t="shared" si="14"/>
        <v>1925.0000000000002</v>
      </c>
      <c r="L1832" s="32">
        <f t="shared" si="15"/>
        <v>673.75</v>
      </c>
      <c r="M1832" s="33">
        <v>0.35</v>
      </c>
      <c r="O1832" s="38"/>
      <c r="P1832" s="36"/>
      <c r="Q1832" s="34"/>
      <c r="R1832" s="35"/>
    </row>
    <row r="1833" spans="1:18" ht="15.75" customHeight="1" x14ac:dyDescent="0.3">
      <c r="A1833" s="23"/>
      <c r="B1833" s="28" t="s">
        <v>34</v>
      </c>
      <c r="C1833" s="28">
        <v>1128299</v>
      </c>
      <c r="D1833" s="29">
        <v>44341</v>
      </c>
      <c r="E1833" s="28" t="s">
        <v>35</v>
      </c>
      <c r="F1833" s="28" t="s">
        <v>82</v>
      </c>
      <c r="G1833" s="28" t="s">
        <v>83</v>
      </c>
      <c r="H1833" s="28" t="s">
        <v>27</v>
      </c>
      <c r="I1833" s="30">
        <v>0.5</v>
      </c>
      <c r="J1833" s="31">
        <v>2750</v>
      </c>
      <c r="K1833" s="32">
        <f t="shared" si="14"/>
        <v>1375</v>
      </c>
      <c r="L1833" s="32">
        <f t="shared" si="15"/>
        <v>481.24999999999994</v>
      </c>
      <c r="M1833" s="33">
        <v>0.35</v>
      </c>
      <c r="O1833" s="38"/>
      <c r="P1833" s="36"/>
      <c r="Q1833" s="34"/>
      <c r="R1833" s="35"/>
    </row>
    <row r="1834" spans="1:18" ht="15.75" customHeight="1" x14ac:dyDescent="0.3">
      <c r="A1834" s="23"/>
      <c r="B1834" s="28" t="s">
        <v>34</v>
      </c>
      <c r="C1834" s="28">
        <v>1128299</v>
      </c>
      <c r="D1834" s="29">
        <v>44341</v>
      </c>
      <c r="E1834" s="28" t="s">
        <v>35</v>
      </c>
      <c r="F1834" s="28" t="s">
        <v>82</v>
      </c>
      <c r="G1834" s="28" t="s">
        <v>83</v>
      </c>
      <c r="H1834" s="28" t="s">
        <v>28</v>
      </c>
      <c r="I1834" s="30">
        <v>0.44999999999999996</v>
      </c>
      <c r="J1834" s="31">
        <v>1750</v>
      </c>
      <c r="K1834" s="32">
        <f t="shared" si="14"/>
        <v>787.49999999999989</v>
      </c>
      <c r="L1834" s="32">
        <f t="shared" si="15"/>
        <v>315</v>
      </c>
      <c r="M1834" s="33">
        <v>0.4</v>
      </c>
      <c r="O1834" s="38"/>
      <c r="P1834" s="36"/>
      <c r="Q1834" s="34"/>
      <c r="R1834" s="35"/>
    </row>
    <row r="1835" spans="1:18" ht="15.75" customHeight="1" x14ac:dyDescent="0.3">
      <c r="A1835" s="23"/>
      <c r="B1835" s="28" t="s">
        <v>34</v>
      </c>
      <c r="C1835" s="28">
        <v>1128299</v>
      </c>
      <c r="D1835" s="29">
        <v>44341</v>
      </c>
      <c r="E1835" s="28" t="s">
        <v>35</v>
      </c>
      <c r="F1835" s="28" t="s">
        <v>82</v>
      </c>
      <c r="G1835" s="28" t="s">
        <v>83</v>
      </c>
      <c r="H1835" s="28" t="s">
        <v>29</v>
      </c>
      <c r="I1835" s="30">
        <v>0.6</v>
      </c>
      <c r="J1835" s="31">
        <v>5250</v>
      </c>
      <c r="K1835" s="32">
        <f t="shared" si="14"/>
        <v>3150</v>
      </c>
      <c r="L1835" s="32">
        <f t="shared" si="15"/>
        <v>945</v>
      </c>
      <c r="M1835" s="33">
        <v>0.3</v>
      </c>
      <c r="O1835" s="38"/>
      <c r="P1835" s="36"/>
      <c r="Q1835" s="34"/>
      <c r="R1835" s="35"/>
    </row>
    <row r="1836" spans="1:18" ht="15.75" customHeight="1" x14ac:dyDescent="0.3">
      <c r="A1836" s="23"/>
      <c r="B1836" s="28" t="s">
        <v>34</v>
      </c>
      <c r="C1836" s="28">
        <v>1128299</v>
      </c>
      <c r="D1836" s="29">
        <v>44371</v>
      </c>
      <c r="E1836" s="28" t="s">
        <v>35</v>
      </c>
      <c r="F1836" s="28" t="s">
        <v>82</v>
      </c>
      <c r="G1836" s="28" t="s">
        <v>83</v>
      </c>
      <c r="H1836" s="28" t="s">
        <v>24</v>
      </c>
      <c r="I1836" s="30">
        <v>0.54999999999999993</v>
      </c>
      <c r="J1836" s="31">
        <v>7750</v>
      </c>
      <c r="K1836" s="32">
        <f t="shared" si="14"/>
        <v>4262.4999999999991</v>
      </c>
      <c r="L1836" s="32">
        <f t="shared" si="15"/>
        <v>1491.8749999999995</v>
      </c>
      <c r="M1836" s="33">
        <v>0.35</v>
      </c>
      <c r="O1836" s="38"/>
      <c r="P1836" s="36"/>
      <c r="Q1836" s="34"/>
      <c r="R1836" s="35"/>
    </row>
    <row r="1837" spans="1:18" ht="15.75" customHeight="1" x14ac:dyDescent="0.3">
      <c r="A1837" s="23"/>
      <c r="B1837" s="28" t="s">
        <v>34</v>
      </c>
      <c r="C1837" s="28">
        <v>1128299</v>
      </c>
      <c r="D1837" s="29">
        <v>44371</v>
      </c>
      <c r="E1837" s="28" t="s">
        <v>35</v>
      </c>
      <c r="F1837" s="28" t="s">
        <v>82</v>
      </c>
      <c r="G1837" s="28" t="s">
        <v>83</v>
      </c>
      <c r="H1837" s="28" t="s">
        <v>25</v>
      </c>
      <c r="I1837" s="30">
        <v>0.64999999999999991</v>
      </c>
      <c r="J1837" s="31">
        <v>6500</v>
      </c>
      <c r="K1837" s="32">
        <f t="shared" si="14"/>
        <v>4224.9999999999991</v>
      </c>
      <c r="L1837" s="32">
        <f t="shared" si="15"/>
        <v>1478.7499999999995</v>
      </c>
      <c r="M1837" s="33">
        <v>0.35</v>
      </c>
      <c r="O1837" s="38"/>
      <c r="P1837" s="36"/>
      <c r="Q1837" s="34"/>
      <c r="R1837" s="35"/>
    </row>
    <row r="1838" spans="1:18" ht="15.75" customHeight="1" x14ac:dyDescent="0.3">
      <c r="A1838" s="23"/>
      <c r="B1838" s="28" t="s">
        <v>34</v>
      </c>
      <c r="C1838" s="28">
        <v>1128299</v>
      </c>
      <c r="D1838" s="29">
        <v>44371</v>
      </c>
      <c r="E1838" s="28" t="s">
        <v>35</v>
      </c>
      <c r="F1838" s="28" t="s">
        <v>82</v>
      </c>
      <c r="G1838" s="28" t="s">
        <v>83</v>
      </c>
      <c r="H1838" s="28" t="s">
        <v>26</v>
      </c>
      <c r="I1838" s="30">
        <v>0.79999999999999993</v>
      </c>
      <c r="J1838" s="31">
        <v>6500</v>
      </c>
      <c r="K1838" s="32">
        <f t="shared" si="14"/>
        <v>5200</v>
      </c>
      <c r="L1838" s="32">
        <f t="shared" si="15"/>
        <v>1819.9999999999998</v>
      </c>
      <c r="M1838" s="33">
        <v>0.35</v>
      </c>
      <c r="O1838" s="38"/>
      <c r="P1838" s="36"/>
      <c r="Q1838" s="34"/>
      <c r="R1838" s="35"/>
    </row>
    <row r="1839" spans="1:18" ht="15.75" customHeight="1" x14ac:dyDescent="0.3">
      <c r="A1839" s="23"/>
      <c r="B1839" s="28" t="s">
        <v>34</v>
      </c>
      <c r="C1839" s="28">
        <v>1128299</v>
      </c>
      <c r="D1839" s="29">
        <v>44371</v>
      </c>
      <c r="E1839" s="28" t="s">
        <v>35</v>
      </c>
      <c r="F1839" s="28" t="s">
        <v>82</v>
      </c>
      <c r="G1839" s="28" t="s">
        <v>83</v>
      </c>
      <c r="H1839" s="28" t="s">
        <v>27</v>
      </c>
      <c r="I1839" s="30">
        <v>0.79999999999999993</v>
      </c>
      <c r="J1839" s="31">
        <v>5250</v>
      </c>
      <c r="K1839" s="32">
        <f t="shared" si="14"/>
        <v>4200</v>
      </c>
      <c r="L1839" s="32">
        <f t="shared" si="15"/>
        <v>1470</v>
      </c>
      <c r="M1839" s="33">
        <v>0.35</v>
      </c>
      <c r="O1839" s="38"/>
      <c r="P1839" s="36"/>
      <c r="Q1839" s="34"/>
      <c r="R1839" s="35"/>
    </row>
    <row r="1840" spans="1:18" ht="15.75" customHeight="1" x14ac:dyDescent="0.3">
      <c r="A1840" s="23"/>
      <c r="B1840" s="28" t="s">
        <v>34</v>
      </c>
      <c r="C1840" s="28">
        <v>1128299</v>
      </c>
      <c r="D1840" s="29">
        <v>44371</v>
      </c>
      <c r="E1840" s="28" t="s">
        <v>35</v>
      </c>
      <c r="F1840" s="28" t="s">
        <v>82</v>
      </c>
      <c r="G1840" s="28" t="s">
        <v>83</v>
      </c>
      <c r="H1840" s="28" t="s">
        <v>28</v>
      </c>
      <c r="I1840" s="30">
        <v>0.9</v>
      </c>
      <c r="J1840" s="31">
        <v>4000</v>
      </c>
      <c r="K1840" s="32">
        <f t="shared" si="14"/>
        <v>3600</v>
      </c>
      <c r="L1840" s="32">
        <f t="shared" si="15"/>
        <v>1440</v>
      </c>
      <c r="M1840" s="33">
        <v>0.4</v>
      </c>
      <c r="O1840" s="38"/>
      <c r="P1840" s="36"/>
      <c r="Q1840" s="34"/>
      <c r="R1840" s="35"/>
    </row>
    <row r="1841" spans="1:18" ht="15.75" customHeight="1" x14ac:dyDescent="0.3">
      <c r="A1841" s="23"/>
      <c r="B1841" s="28" t="s">
        <v>34</v>
      </c>
      <c r="C1841" s="28">
        <v>1128299</v>
      </c>
      <c r="D1841" s="29">
        <v>44371</v>
      </c>
      <c r="E1841" s="28" t="s">
        <v>35</v>
      </c>
      <c r="F1841" s="28" t="s">
        <v>82</v>
      </c>
      <c r="G1841" s="28" t="s">
        <v>83</v>
      </c>
      <c r="H1841" s="28" t="s">
        <v>29</v>
      </c>
      <c r="I1841" s="30">
        <v>1.05</v>
      </c>
      <c r="J1841" s="31">
        <v>7000</v>
      </c>
      <c r="K1841" s="32">
        <f t="shared" si="14"/>
        <v>7350</v>
      </c>
      <c r="L1841" s="32">
        <f t="shared" si="15"/>
        <v>2205</v>
      </c>
      <c r="M1841" s="33">
        <v>0.3</v>
      </c>
      <c r="O1841" s="38"/>
      <c r="P1841" s="36"/>
      <c r="Q1841" s="34"/>
      <c r="R1841" s="35"/>
    </row>
    <row r="1842" spans="1:18" ht="15.75" customHeight="1" x14ac:dyDescent="0.3">
      <c r="A1842" s="23"/>
      <c r="B1842" s="28" t="s">
        <v>34</v>
      </c>
      <c r="C1842" s="28">
        <v>1128299</v>
      </c>
      <c r="D1842" s="29">
        <v>44400</v>
      </c>
      <c r="E1842" s="28" t="s">
        <v>35</v>
      </c>
      <c r="F1842" s="28" t="s">
        <v>82</v>
      </c>
      <c r="G1842" s="28" t="s">
        <v>83</v>
      </c>
      <c r="H1842" s="28" t="s">
        <v>24</v>
      </c>
      <c r="I1842" s="30">
        <v>0.85</v>
      </c>
      <c r="J1842" s="31">
        <v>8500</v>
      </c>
      <c r="K1842" s="32">
        <f t="shared" si="14"/>
        <v>7225</v>
      </c>
      <c r="L1842" s="32">
        <f t="shared" si="15"/>
        <v>2528.75</v>
      </c>
      <c r="M1842" s="33">
        <v>0.35</v>
      </c>
      <c r="O1842" s="38"/>
      <c r="P1842" s="36"/>
      <c r="Q1842" s="34"/>
      <c r="R1842" s="35"/>
    </row>
    <row r="1843" spans="1:18" ht="15.75" customHeight="1" x14ac:dyDescent="0.3">
      <c r="A1843" s="23"/>
      <c r="B1843" s="28" t="s">
        <v>34</v>
      </c>
      <c r="C1843" s="28">
        <v>1128299</v>
      </c>
      <c r="D1843" s="29">
        <v>44400</v>
      </c>
      <c r="E1843" s="28" t="s">
        <v>35</v>
      </c>
      <c r="F1843" s="28" t="s">
        <v>82</v>
      </c>
      <c r="G1843" s="28" t="s">
        <v>83</v>
      </c>
      <c r="H1843" s="28" t="s">
        <v>25</v>
      </c>
      <c r="I1843" s="30">
        <v>0.9</v>
      </c>
      <c r="J1843" s="31">
        <v>7000</v>
      </c>
      <c r="K1843" s="32">
        <f t="shared" si="14"/>
        <v>6300</v>
      </c>
      <c r="L1843" s="32">
        <f t="shared" si="15"/>
        <v>2205</v>
      </c>
      <c r="M1843" s="33">
        <v>0.35</v>
      </c>
      <c r="O1843" s="38"/>
      <c r="P1843" s="36"/>
      <c r="Q1843" s="34"/>
      <c r="R1843" s="35"/>
    </row>
    <row r="1844" spans="1:18" ht="15.75" customHeight="1" x14ac:dyDescent="0.3">
      <c r="A1844" s="23"/>
      <c r="B1844" s="28" t="s">
        <v>34</v>
      </c>
      <c r="C1844" s="28">
        <v>1128299</v>
      </c>
      <c r="D1844" s="29">
        <v>44400</v>
      </c>
      <c r="E1844" s="28" t="s">
        <v>35</v>
      </c>
      <c r="F1844" s="28" t="s">
        <v>82</v>
      </c>
      <c r="G1844" s="28" t="s">
        <v>83</v>
      </c>
      <c r="H1844" s="28" t="s">
        <v>26</v>
      </c>
      <c r="I1844" s="30">
        <v>0.9</v>
      </c>
      <c r="J1844" s="31">
        <v>6500</v>
      </c>
      <c r="K1844" s="32">
        <f t="shared" si="14"/>
        <v>5850</v>
      </c>
      <c r="L1844" s="32">
        <f t="shared" si="15"/>
        <v>2047.4999999999998</v>
      </c>
      <c r="M1844" s="33">
        <v>0.35</v>
      </c>
      <c r="O1844" s="38"/>
      <c r="P1844" s="36"/>
      <c r="Q1844" s="34"/>
      <c r="R1844" s="35"/>
    </row>
    <row r="1845" spans="1:18" ht="15.75" customHeight="1" x14ac:dyDescent="0.3">
      <c r="A1845" s="23"/>
      <c r="B1845" s="28" t="s">
        <v>34</v>
      </c>
      <c r="C1845" s="28">
        <v>1128299</v>
      </c>
      <c r="D1845" s="29">
        <v>44400</v>
      </c>
      <c r="E1845" s="28" t="s">
        <v>35</v>
      </c>
      <c r="F1845" s="28" t="s">
        <v>82</v>
      </c>
      <c r="G1845" s="28" t="s">
        <v>83</v>
      </c>
      <c r="H1845" s="28" t="s">
        <v>27</v>
      </c>
      <c r="I1845" s="30">
        <v>0.85</v>
      </c>
      <c r="J1845" s="31">
        <v>5500</v>
      </c>
      <c r="K1845" s="32">
        <f t="shared" si="14"/>
        <v>4675</v>
      </c>
      <c r="L1845" s="32">
        <f t="shared" si="15"/>
        <v>1636.25</v>
      </c>
      <c r="M1845" s="33">
        <v>0.35</v>
      </c>
      <c r="O1845" s="38"/>
      <c r="P1845" s="36"/>
      <c r="Q1845" s="34"/>
      <c r="R1845" s="35"/>
    </row>
    <row r="1846" spans="1:18" ht="15.75" customHeight="1" x14ac:dyDescent="0.3">
      <c r="A1846" s="23"/>
      <c r="B1846" s="28" t="s">
        <v>34</v>
      </c>
      <c r="C1846" s="28">
        <v>1128299</v>
      </c>
      <c r="D1846" s="29">
        <v>44400</v>
      </c>
      <c r="E1846" s="28" t="s">
        <v>35</v>
      </c>
      <c r="F1846" s="28" t="s">
        <v>82</v>
      </c>
      <c r="G1846" s="28" t="s">
        <v>83</v>
      </c>
      <c r="H1846" s="28" t="s">
        <v>28</v>
      </c>
      <c r="I1846" s="30">
        <v>0.9</v>
      </c>
      <c r="J1846" s="31">
        <v>6000</v>
      </c>
      <c r="K1846" s="32">
        <f t="shared" si="14"/>
        <v>5400</v>
      </c>
      <c r="L1846" s="32">
        <f t="shared" si="15"/>
        <v>2160</v>
      </c>
      <c r="M1846" s="33">
        <v>0.4</v>
      </c>
      <c r="O1846" s="38"/>
      <c r="P1846" s="36"/>
      <c r="Q1846" s="34"/>
      <c r="R1846" s="35"/>
    </row>
    <row r="1847" spans="1:18" ht="15.75" customHeight="1" x14ac:dyDescent="0.3">
      <c r="A1847" s="23"/>
      <c r="B1847" s="28" t="s">
        <v>34</v>
      </c>
      <c r="C1847" s="28">
        <v>1128299</v>
      </c>
      <c r="D1847" s="29">
        <v>44400</v>
      </c>
      <c r="E1847" s="28" t="s">
        <v>35</v>
      </c>
      <c r="F1847" s="28" t="s">
        <v>82</v>
      </c>
      <c r="G1847" s="28" t="s">
        <v>83</v>
      </c>
      <c r="H1847" s="28" t="s">
        <v>29</v>
      </c>
      <c r="I1847" s="30">
        <v>1.05</v>
      </c>
      <c r="J1847" s="31">
        <v>6000</v>
      </c>
      <c r="K1847" s="32">
        <f t="shared" si="14"/>
        <v>6300</v>
      </c>
      <c r="L1847" s="32">
        <f t="shared" si="15"/>
        <v>1890</v>
      </c>
      <c r="M1847" s="33">
        <v>0.3</v>
      </c>
      <c r="O1847" s="38"/>
      <c r="P1847" s="36"/>
      <c r="Q1847" s="34"/>
      <c r="R1847" s="35"/>
    </row>
    <row r="1848" spans="1:18" ht="15.75" customHeight="1" x14ac:dyDescent="0.3">
      <c r="A1848" s="23"/>
      <c r="B1848" s="28" t="s">
        <v>34</v>
      </c>
      <c r="C1848" s="28">
        <v>1128299</v>
      </c>
      <c r="D1848" s="29">
        <v>44432</v>
      </c>
      <c r="E1848" s="28" t="s">
        <v>35</v>
      </c>
      <c r="F1848" s="28" t="s">
        <v>82</v>
      </c>
      <c r="G1848" s="28" t="s">
        <v>83</v>
      </c>
      <c r="H1848" s="28" t="s">
        <v>24</v>
      </c>
      <c r="I1848" s="30">
        <v>0.9</v>
      </c>
      <c r="J1848" s="31">
        <v>8000</v>
      </c>
      <c r="K1848" s="32">
        <f t="shared" si="14"/>
        <v>7200</v>
      </c>
      <c r="L1848" s="32">
        <f t="shared" si="15"/>
        <v>2520</v>
      </c>
      <c r="M1848" s="33">
        <v>0.35</v>
      </c>
      <c r="O1848" s="38"/>
      <c r="P1848" s="36"/>
      <c r="Q1848" s="34"/>
      <c r="R1848" s="35"/>
    </row>
    <row r="1849" spans="1:18" ht="15.75" customHeight="1" x14ac:dyDescent="0.3">
      <c r="A1849" s="23"/>
      <c r="B1849" s="28" t="s">
        <v>34</v>
      </c>
      <c r="C1849" s="28">
        <v>1128299</v>
      </c>
      <c r="D1849" s="29">
        <v>44432</v>
      </c>
      <c r="E1849" s="28" t="s">
        <v>35</v>
      </c>
      <c r="F1849" s="28" t="s">
        <v>82</v>
      </c>
      <c r="G1849" s="28" t="s">
        <v>83</v>
      </c>
      <c r="H1849" s="28" t="s">
        <v>25</v>
      </c>
      <c r="I1849" s="30">
        <v>0.8</v>
      </c>
      <c r="J1849" s="31">
        <v>7750</v>
      </c>
      <c r="K1849" s="32">
        <f t="shared" si="14"/>
        <v>6200</v>
      </c>
      <c r="L1849" s="32">
        <f t="shared" si="15"/>
        <v>2170</v>
      </c>
      <c r="M1849" s="33">
        <v>0.35</v>
      </c>
      <c r="O1849" s="38"/>
      <c r="P1849" s="36"/>
      <c r="Q1849" s="34"/>
      <c r="R1849" s="35"/>
    </row>
    <row r="1850" spans="1:18" ht="15.75" customHeight="1" x14ac:dyDescent="0.3">
      <c r="A1850" s="23"/>
      <c r="B1850" s="28" t="s">
        <v>34</v>
      </c>
      <c r="C1850" s="28">
        <v>1128299</v>
      </c>
      <c r="D1850" s="29">
        <v>44432</v>
      </c>
      <c r="E1850" s="28" t="s">
        <v>35</v>
      </c>
      <c r="F1850" s="28" t="s">
        <v>82</v>
      </c>
      <c r="G1850" s="28" t="s">
        <v>83</v>
      </c>
      <c r="H1850" s="28" t="s">
        <v>26</v>
      </c>
      <c r="I1850" s="30">
        <v>0.70000000000000007</v>
      </c>
      <c r="J1850" s="31">
        <v>6500</v>
      </c>
      <c r="K1850" s="32">
        <f t="shared" si="14"/>
        <v>4550</v>
      </c>
      <c r="L1850" s="32">
        <f t="shared" si="15"/>
        <v>1592.5</v>
      </c>
      <c r="M1850" s="33">
        <v>0.35</v>
      </c>
      <c r="O1850" s="38"/>
      <c r="P1850" s="36"/>
      <c r="Q1850" s="34"/>
      <c r="R1850" s="35"/>
    </row>
    <row r="1851" spans="1:18" ht="15.75" customHeight="1" x14ac:dyDescent="0.3">
      <c r="A1851" s="23"/>
      <c r="B1851" s="28" t="s">
        <v>34</v>
      </c>
      <c r="C1851" s="28">
        <v>1128299</v>
      </c>
      <c r="D1851" s="29">
        <v>44432</v>
      </c>
      <c r="E1851" s="28" t="s">
        <v>35</v>
      </c>
      <c r="F1851" s="28" t="s">
        <v>82</v>
      </c>
      <c r="G1851" s="28" t="s">
        <v>83</v>
      </c>
      <c r="H1851" s="28" t="s">
        <v>27</v>
      </c>
      <c r="I1851" s="30">
        <v>0.70000000000000007</v>
      </c>
      <c r="J1851" s="31">
        <v>4250</v>
      </c>
      <c r="K1851" s="32">
        <f t="shared" si="14"/>
        <v>2975.0000000000005</v>
      </c>
      <c r="L1851" s="32">
        <f t="shared" si="15"/>
        <v>1041.25</v>
      </c>
      <c r="M1851" s="33">
        <v>0.35</v>
      </c>
      <c r="O1851" s="38"/>
      <c r="P1851" s="36"/>
      <c r="Q1851" s="34"/>
      <c r="R1851" s="35"/>
    </row>
    <row r="1852" spans="1:18" ht="15.75" customHeight="1" x14ac:dyDescent="0.3">
      <c r="A1852" s="23"/>
      <c r="B1852" s="28" t="s">
        <v>34</v>
      </c>
      <c r="C1852" s="28">
        <v>1128299</v>
      </c>
      <c r="D1852" s="29">
        <v>44432</v>
      </c>
      <c r="E1852" s="28" t="s">
        <v>35</v>
      </c>
      <c r="F1852" s="28" t="s">
        <v>82</v>
      </c>
      <c r="G1852" s="28" t="s">
        <v>83</v>
      </c>
      <c r="H1852" s="28" t="s">
        <v>28</v>
      </c>
      <c r="I1852" s="30">
        <v>0.7</v>
      </c>
      <c r="J1852" s="31">
        <v>4250</v>
      </c>
      <c r="K1852" s="32">
        <f t="shared" si="14"/>
        <v>2975</v>
      </c>
      <c r="L1852" s="32">
        <f t="shared" si="15"/>
        <v>1190</v>
      </c>
      <c r="M1852" s="33">
        <v>0.4</v>
      </c>
      <c r="O1852" s="38"/>
      <c r="P1852" s="36"/>
      <c r="Q1852" s="34"/>
      <c r="R1852" s="35"/>
    </row>
    <row r="1853" spans="1:18" ht="15.75" customHeight="1" x14ac:dyDescent="0.3">
      <c r="A1853" s="23"/>
      <c r="B1853" s="28" t="s">
        <v>34</v>
      </c>
      <c r="C1853" s="28">
        <v>1128299</v>
      </c>
      <c r="D1853" s="29">
        <v>44432</v>
      </c>
      <c r="E1853" s="28" t="s">
        <v>35</v>
      </c>
      <c r="F1853" s="28" t="s">
        <v>82</v>
      </c>
      <c r="G1853" s="28" t="s">
        <v>83</v>
      </c>
      <c r="H1853" s="28" t="s">
        <v>29</v>
      </c>
      <c r="I1853" s="30">
        <v>0.75</v>
      </c>
      <c r="J1853" s="31">
        <v>2500</v>
      </c>
      <c r="K1853" s="32">
        <f t="shared" si="14"/>
        <v>1875</v>
      </c>
      <c r="L1853" s="32">
        <f t="shared" si="15"/>
        <v>562.5</v>
      </c>
      <c r="M1853" s="33">
        <v>0.3</v>
      </c>
      <c r="O1853" s="38"/>
      <c r="P1853" s="36"/>
      <c r="Q1853" s="34"/>
      <c r="R1853" s="35"/>
    </row>
    <row r="1854" spans="1:18" ht="15.75" customHeight="1" x14ac:dyDescent="0.3">
      <c r="A1854" s="23"/>
      <c r="B1854" s="28" t="s">
        <v>34</v>
      </c>
      <c r="C1854" s="28">
        <v>1128299</v>
      </c>
      <c r="D1854" s="29">
        <v>44464</v>
      </c>
      <c r="E1854" s="28" t="s">
        <v>35</v>
      </c>
      <c r="F1854" s="28" t="s">
        <v>82</v>
      </c>
      <c r="G1854" s="28" t="s">
        <v>83</v>
      </c>
      <c r="H1854" s="28" t="s">
        <v>24</v>
      </c>
      <c r="I1854" s="30">
        <v>0.50000000000000011</v>
      </c>
      <c r="J1854" s="31">
        <v>4500</v>
      </c>
      <c r="K1854" s="32">
        <f t="shared" si="14"/>
        <v>2250.0000000000005</v>
      </c>
      <c r="L1854" s="32">
        <f t="shared" si="15"/>
        <v>787.50000000000011</v>
      </c>
      <c r="M1854" s="33">
        <v>0.35</v>
      </c>
      <c r="O1854" s="38"/>
      <c r="P1854" s="36"/>
      <c r="Q1854" s="34"/>
      <c r="R1854" s="35"/>
    </row>
    <row r="1855" spans="1:18" ht="15.75" customHeight="1" x14ac:dyDescent="0.3">
      <c r="A1855" s="23"/>
      <c r="B1855" s="28" t="s">
        <v>34</v>
      </c>
      <c r="C1855" s="28">
        <v>1128299</v>
      </c>
      <c r="D1855" s="29">
        <v>44464</v>
      </c>
      <c r="E1855" s="28" t="s">
        <v>35</v>
      </c>
      <c r="F1855" s="28" t="s">
        <v>82</v>
      </c>
      <c r="G1855" s="28" t="s">
        <v>83</v>
      </c>
      <c r="H1855" s="28" t="s">
        <v>25</v>
      </c>
      <c r="I1855" s="30">
        <v>0.55000000000000016</v>
      </c>
      <c r="J1855" s="31">
        <v>4500</v>
      </c>
      <c r="K1855" s="32">
        <f t="shared" si="14"/>
        <v>2475.0000000000009</v>
      </c>
      <c r="L1855" s="32">
        <f t="shared" si="15"/>
        <v>866.25000000000023</v>
      </c>
      <c r="M1855" s="33">
        <v>0.35</v>
      </c>
      <c r="O1855" s="38"/>
      <c r="P1855" s="36"/>
      <c r="Q1855" s="34"/>
      <c r="R1855" s="35"/>
    </row>
    <row r="1856" spans="1:18" ht="15.75" customHeight="1" x14ac:dyDescent="0.3">
      <c r="A1856" s="23"/>
      <c r="B1856" s="28" t="s">
        <v>34</v>
      </c>
      <c r="C1856" s="28">
        <v>1128299</v>
      </c>
      <c r="D1856" s="29">
        <v>44464</v>
      </c>
      <c r="E1856" s="28" t="s">
        <v>35</v>
      </c>
      <c r="F1856" s="28" t="s">
        <v>82</v>
      </c>
      <c r="G1856" s="28" t="s">
        <v>83</v>
      </c>
      <c r="H1856" s="28" t="s">
        <v>26</v>
      </c>
      <c r="I1856" s="30">
        <v>0.50000000000000011</v>
      </c>
      <c r="J1856" s="31">
        <v>2500</v>
      </c>
      <c r="K1856" s="32">
        <f t="shared" si="14"/>
        <v>1250.0000000000002</v>
      </c>
      <c r="L1856" s="32">
        <f t="shared" si="15"/>
        <v>437.50000000000006</v>
      </c>
      <c r="M1856" s="33">
        <v>0.35</v>
      </c>
      <c r="O1856" s="38"/>
      <c r="P1856" s="36"/>
      <c r="Q1856" s="34"/>
      <c r="R1856" s="35"/>
    </row>
    <row r="1857" spans="1:18" ht="15.75" customHeight="1" x14ac:dyDescent="0.3">
      <c r="A1857" s="23"/>
      <c r="B1857" s="28" t="s">
        <v>34</v>
      </c>
      <c r="C1857" s="28">
        <v>1128299</v>
      </c>
      <c r="D1857" s="29">
        <v>44464</v>
      </c>
      <c r="E1857" s="28" t="s">
        <v>35</v>
      </c>
      <c r="F1857" s="28" t="s">
        <v>82</v>
      </c>
      <c r="G1857" s="28" t="s">
        <v>83</v>
      </c>
      <c r="H1857" s="28" t="s">
        <v>27</v>
      </c>
      <c r="I1857" s="30">
        <v>0.50000000000000011</v>
      </c>
      <c r="J1857" s="31">
        <v>2000</v>
      </c>
      <c r="K1857" s="32">
        <f t="shared" si="14"/>
        <v>1000.0000000000002</v>
      </c>
      <c r="L1857" s="32">
        <f t="shared" si="15"/>
        <v>350.00000000000006</v>
      </c>
      <c r="M1857" s="33">
        <v>0.35</v>
      </c>
      <c r="O1857" s="38"/>
      <c r="P1857" s="36"/>
      <c r="Q1857" s="34"/>
      <c r="R1857" s="35"/>
    </row>
    <row r="1858" spans="1:18" ht="15.75" customHeight="1" x14ac:dyDescent="0.3">
      <c r="A1858" s="23"/>
      <c r="B1858" s="28" t="s">
        <v>34</v>
      </c>
      <c r="C1858" s="28">
        <v>1128299</v>
      </c>
      <c r="D1858" s="29">
        <v>44464</v>
      </c>
      <c r="E1858" s="28" t="s">
        <v>35</v>
      </c>
      <c r="F1858" s="28" t="s">
        <v>82</v>
      </c>
      <c r="G1858" s="28" t="s">
        <v>83</v>
      </c>
      <c r="H1858" s="28" t="s">
        <v>28</v>
      </c>
      <c r="I1858" s="30">
        <v>0.60000000000000009</v>
      </c>
      <c r="J1858" s="31">
        <v>2250</v>
      </c>
      <c r="K1858" s="32">
        <f t="shared" si="14"/>
        <v>1350.0000000000002</v>
      </c>
      <c r="L1858" s="32">
        <f t="shared" si="15"/>
        <v>540.00000000000011</v>
      </c>
      <c r="M1858" s="33">
        <v>0.4</v>
      </c>
      <c r="O1858" s="38"/>
      <c r="P1858" s="36"/>
      <c r="Q1858" s="34"/>
      <c r="R1858" s="35"/>
    </row>
    <row r="1859" spans="1:18" ht="15.75" customHeight="1" x14ac:dyDescent="0.3">
      <c r="A1859" s="23"/>
      <c r="B1859" s="28" t="s">
        <v>34</v>
      </c>
      <c r="C1859" s="28">
        <v>1128299</v>
      </c>
      <c r="D1859" s="29">
        <v>44464</v>
      </c>
      <c r="E1859" s="28" t="s">
        <v>35</v>
      </c>
      <c r="F1859" s="28" t="s">
        <v>82</v>
      </c>
      <c r="G1859" s="28" t="s">
        <v>83</v>
      </c>
      <c r="H1859" s="28" t="s">
        <v>29</v>
      </c>
      <c r="I1859" s="30">
        <v>0.44999999999999996</v>
      </c>
      <c r="J1859" s="31">
        <v>2500</v>
      </c>
      <c r="K1859" s="32">
        <f t="shared" si="14"/>
        <v>1125</v>
      </c>
      <c r="L1859" s="32">
        <f t="shared" si="15"/>
        <v>337.5</v>
      </c>
      <c r="M1859" s="33">
        <v>0.3</v>
      </c>
      <c r="O1859" s="38"/>
      <c r="P1859" s="36"/>
      <c r="Q1859" s="34"/>
      <c r="R1859" s="35"/>
    </row>
    <row r="1860" spans="1:18" ht="15.75" customHeight="1" x14ac:dyDescent="0.3">
      <c r="A1860" s="23"/>
      <c r="B1860" s="28" t="s">
        <v>34</v>
      </c>
      <c r="C1860" s="28">
        <v>1128299</v>
      </c>
      <c r="D1860" s="29">
        <v>44493</v>
      </c>
      <c r="E1860" s="28" t="s">
        <v>35</v>
      </c>
      <c r="F1860" s="28" t="s">
        <v>82</v>
      </c>
      <c r="G1860" s="28" t="s">
        <v>83</v>
      </c>
      <c r="H1860" s="28" t="s">
        <v>24</v>
      </c>
      <c r="I1860" s="30">
        <v>0.4</v>
      </c>
      <c r="J1860" s="31">
        <v>3500</v>
      </c>
      <c r="K1860" s="32">
        <f t="shared" si="14"/>
        <v>1400</v>
      </c>
      <c r="L1860" s="32">
        <f t="shared" si="15"/>
        <v>489.99999999999994</v>
      </c>
      <c r="M1860" s="33">
        <v>0.35</v>
      </c>
      <c r="O1860" s="38"/>
      <c r="P1860" s="36"/>
      <c r="Q1860" s="34"/>
      <c r="R1860" s="35"/>
    </row>
    <row r="1861" spans="1:18" ht="15.75" customHeight="1" x14ac:dyDescent="0.3">
      <c r="A1861" s="23"/>
      <c r="B1861" s="28" t="s">
        <v>34</v>
      </c>
      <c r="C1861" s="28">
        <v>1128299</v>
      </c>
      <c r="D1861" s="29">
        <v>44493</v>
      </c>
      <c r="E1861" s="28" t="s">
        <v>35</v>
      </c>
      <c r="F1861" s="28" t="s">
        <v>82</v>
      </c>
      <c r="G1861" s="28" t="s">
        <v>83</v>
      </c>
      <c r="H1861" s="28" t="s">
        <v>25</v>
      </c>
      <c r="I1861" s="30">
        <v>0.55000000000000016</v>
      </c>
      <c r="J1861" s="31">
        <v>5250</v>
      </c>
      <c r="K1861" s="32">
        <f t="shared" si="14"/>
        <v>2887.5000000000009</v>
      </c>
      <c r="L1861" s="32">
        <f t="shared" si="15"/>
        <v>1010.6250000000002</v>
      </c>
      <c r="M1861" s="33">
        <v>0.35</v>
      </c>
      <c r="O1861" s="38"/>
      <c r="P1861" s="36"/>
      <c r="Q1861" s="34"/>
      <c r="R1861" s="35"/>
    </row>
    <row r="1862" spans="1:18" ht="15.75" customHeight="1" x14ac:dyDescent="0.3">
      <c r="A1862" s="23"/>
      <c r="B1862" s="28" t="s">
        <v>34</v>
      </c>
      <c r="C1862" s="28">
        <v>1128299</v>
      </c>
      <c r="D1862" s="29">
        <v>44493</v>
      </c>
      <c r="E1862" s="28" t="s">
        <v>35</v>
      </c>
      <c r="F1862" s="28" t="s">
        <v>82</v>
      </c>
      <c r="G1862" s="28" t="s">
        <v>83</v>
      </c>
      <c r="H1862" s="28" t="s">
        <v>26</v>
      </c>
      <c r="I1862" s="30">
        <v>0.50000000000000011</v>
      </c>
      <c r="J1862" s="31">
        <v>3500</v>
      </c>
      <c r="K1862" s="32">
        <f t="shared" si="14"/>
        <v>1750.0000000000005</v>
      </c>
      <c r="L1862" s="32">
        <f t="shared" si="15"/>
        <v>612.50000000000011</v>
      </c>
      <c r="M1862" s="33">
        <v>0.35</v>
      </c>
      <c r="O1862" s="38"/>
      <c r="P1862" s="36"/>
      <c r="Q1862" s="34"/>
      <c r="R1862" s="35"/>
    </row>
    <row r="1863" spans="1:18" ht="15.75" customHeight="1" x14ac:dyDescent="0.3">
      <c r="A1863" s="23"/>
      <c r="B1863" s="28" t="s">
        <v>34</v>
      </c>
      <c r="C1863" s="28">
        <v>1128299</v>
      </c>
      <c r="D1863" s="29">
        <v>44493</v>
      </c>
      <c r="E1863" s="28" t="s">
        <v>35</v>
      </c>
      <c r="F1863" s="28" t="s">
        <v>82</v>
      </c>
      <c r="G1863" s="28" t="s">
        <v>83</v>
      </c>
      <c r="H1863" s="28" t="s">
        <v>27</v>
      </c>
      <c r="I1863" s="30">
        <v>0.45000000000000007</v>
      </c>
      <c r="J1863" s="31">
        <v>3250</v>
      </c>
      <c r="K1863" s="32">
        <f t="shared" si="14"/>
        <v>1462.5000000000002</v>
      </c>
      <c r="L1863" s="32">
        <f t="shared" si="15"/>
        <v>511.87500000000006</v>
      </c>
      <c r="M1863" s="33">
        <v>0.35</v>
      </c>
      <c r="O1863" s="38"/>
      <c r="P1863" s="36"/>
      <c r="Q1863" s="34"/>
      <c r="R1863" s="35"/>
    </row>
    <row r="1864" spans="1:18" ht="15.75" customHeight="1" x14ac:dyDescent="0.3">
      <c r="A1864" s="23"/>
      <c r="B1864" s="28" t="s">
        <v>34</v>
      </c>
      <c r="C1864" s="28">
        <v>1128299</v>
      </c>
      <c r="D1864" s="29">
        <v>44493</v>
      </c>
      <c r="E1864" s="28" t="s">
        <v>35</v>
      </c>
      <c r="F1864" s="28" t="s">
        <v>82</v>
      </c>
      <c r="G1864" s="28" t="s">
        <v>83</v>
      </c>
      <c r="H1864" s="28" t="s">
        <v>28</v>
      </c>
      <c r="I1864" s="30">
        <v>0.55000000000000004</v>
      </c>
      <c r="J1864" s="31">
        <v>3000</v>
      </c>
      <c r="K1864" s="32">
        <f t="shared" si="14"/>
        <v>1650.0000000000002</v>
      </c>
      <c r="L1864" s="32">
        <f t="shared" si="15"/>
        <v>660.00000000000011</v>
      </c>
      <c r="M1864" s="33">
        <v>0.4</v>
      </c>
      <c r="O1864" s="38"/>
      <c r="P1864" s="36"/>
      <c r="Q1864" s="34"/>
      <c r="R1864" s="35"/>
    </row>
    <row r="1865" spans="1:18" ht="15.75" customHeight="1" x14ac:dyDescent="0.3">
      <c r="A1865" s="23"/>
      <c r="B1865" s="28" t="s">
        <v>34</v>
      </c>
      <c r="C1865" s="28">
        <v>1128299</v>
      </c>
      <c r="D1865" s="29">
        <v>44493</v>
      </c>
      <c r="E1865" s="28" t="s">
        <v>35</v>
      </c>
      <c r="F1865" s="28" t="s">
        <v>82</v>
      </c>
      <c r="G1865" s="28" t="s">
        <v>83</v>
      </c>
      <c r="H1865" s="28" t="s">
        <v>29</v>
      </c>
      <c r="I1865" s="30">
        <v>0.60000000000000009</v>
      </c>
      <c r="J1865" s="31">
        <v>3500</v>
      </c>
      <c r="K1865" s="32">
        <f t="shared" si="14"/>
        <v>2100.0000000000005</v>
      </c>
      <c r="L1865" s="32">
        <f t="shared" si="15"/>
        <v>630.00000000000011</v>
      </c>
      <c r="M1865" s="33">
        <v>0.3</v>
      </c>
      <c r="O1865" s="38"/>
      <c r="P1865" s="36"/>
      <c r="Q1865" s="34"/>
      <c r="R1865" s="35"/>
    </row>
    <row r="1866" spans="1:18" ht="15.75" customHeight="1" x14ac:dyDescent="0.3">
      <c r="A1866" s="23"/>
      <c r="B1866" s="28" t="s">
        <v>34</v>
      </c>
      <c r="C1866" s="28">
        <v>1128299</v>
      </c>
      <c r="D1866" s="29">
        <v>44524</v>
      </c>
      <c r="E1866" s="28" t="s">
        <v>35</v>
      </c>
      <c r="F1866" s="28" t="s">
        <v>82</v>
      </c>
      <c r="G1866" s="28" t="s">
        <v>83</v>
      </c>
      <c r="H1866" s="28" t="s">
        <v>24</v>
      </c>
      <c r="I1866" s="30">
        <v>0.45000000000000007</v>
      </c>
      <c r="J1866" s="31">
        <v>5750</v>
      </c>
      <c r="K1866" s="32">
        <f t="shared" si="14"/>
        <v>2587.5000000000005</v>
      </c>
      <c r="L1866" s="32">
        <f t="shared" si="15"/>
        <v>905.62500000000011</v>
      </c>
      <c r="M1866" s="33">
        <v>0.35</v>
      </c>
      <c r="O1866" s="38"/>
      <c r="P1866" s="36"/>
      <c r="Q1866" s="34"/>
      <c r="R1866" s="35"/>
    </row>
    <row r="1867" spans="1:18" ht="15.75" customHeight="1" x14ac:dyDescent="0.3">
      <c r="A1867" s="23"/>
      <c r="B1867" s="28" t="s">
        <v>34</v>
      </c>
      <c r="C1867" s="28">
        <v>1128299</v>
      </c>
      <c r="D1867" s="29">
        <v>44524</v>
      </c>
      <c r="E1867" s="28" t="s">
        <v>35</v>
      </c>
      <c r="F1867" s="28" t="s">
        <v>82</v>
      </c>
      <c r="G1867" s="28" t="s">
        <v>83</v>
      </c>
      <c r="H1867" s="28" t="s">
        <v>25</v>
      </c>
      <c r="I1867" s="30">
        <v>0.50000000000000011</v>
      </c>
      <c r="J1867" s="31">
        <v>6500</v>
      </c>
      <c r="K1867" s="32">
        <f t="shared" si="14"/>
        <v>3250.0000000000009</v>
      </c>
      <c r="L1867" s="32">
        <f t="shared" si="15"/>
        <v>1137.5000000000002</v>
      </c>
      <c r="M1867" s="33">
        <v>0.35</v>
      </c>
      <c r="O1867" s="38"/>
      <c r="P1867" s="36"/>
      <c r="Q1867" s="34"/>
      <c r="R1867" s="35"/>
    </row>
    <row r="1868" spans="1:18" ht="15.75" customHeight="1" x14ac:dyDescent="0.3">
      <c r="A1868" s="23"/>
      <c r="B1868" s="28" t="s">
        <v>34</v>
      </c>
      <c r="C1868" s="28">
        <v>1128299</v>
      </c>
      <c r="D1868" s="29">
        <v>44524</v>
      </c>
      <c r="E1868" s="28" t="s">
        <v>35</v>
      </c>
      <c r="F1868" s="28" t="s">
        <v>82</v>
      </c>
      <c r="G1868" s="28" t="s">
        <v>83</v>
      </c>
      <c r="H1868" s="28" t="s">
        <v>26</v>
      </c>
      <c r="I1868" s="30">
        <v>0.45000000000000007</v>
      </c>
      <c r="J1868" s="31">
        <v>4750</v>
      </c>
      <c r="K1868" s="32">
        <f t="shared" si="14"/>
        <v>2137.5000000000005</v>
      </c>
      <c r="L1868" s="32">
        <f t="shared" si="15"/>
        <v>748.12500000000011</v>
      </c>
      <c r="M1868" s="33">
        <v>0.35</v>
      </c>
      <c r="O1868" s="38"/>
      <c r="P1868" s="36"/>
      <c r="Q1868" s="34"/>
      <c r="R1868" s="35"/>
    </row>
    <row r="1869" spans="1:18" ht="15.75" customHeight="1" x14ac:dyDescent="0.3">
      <c r="A1869" s="23"/>
      <c r="B1869" s="28" t="s">
        <v>34</v>
      </c>
      <c r="C1869" s="28">
        <v>1128299</v>
      </c>
      <c r="D1869" s="29">
        <v>44524</v>
      </c>
      <c r="E1869" s="28" t="s">
        <v>35</v>
      </c>
      <c r="F1869" s="28" t="s">
        <v>82</v>
      </c>
      <c r="G1869" s="28" t="s">
        <v>83</v>
      </c>
      <c r="H1869" s="28" t="s">
        <v>27</v>
      </c>
      <c r="I1869" s="30">
        <v>0.55000000000000016</v>
      </c>
      <c r="J1869" s="31">
        <v>4500</v>
      </c>
      <c r="K1869" s="32">
        <f t="shared" si="14"/>
        <v>2475.0000000000009</v>
      </c>
      <c r="L1869" s="32">
        <f t="shared" si="15"/>
        <v>866.25000000000023</v>
      </c>
      <c r="M1869" s="33">
        <v>0.35</v>
      </c>
      <c r="O1869" s="38"/>
      <c r="P1869" s="36"/>
      <c r="Q1869" s="34"/>
      <c r="R1869" s="35"/>
    </row>
    <row r="1870" spans="1:18" ht="15.75" customHeight="1" x14ac:dyDescent="0.3">
      <c r="A1870" s="23"/>
      <c r="B1870" s="28" t="s">
        <v>34</v>
      </c>
      <c r="C1870" s="28">
        <v>1128299</v>
      </c>
      <c r="D1870" s="29">
        <v>44524</v>
      </c>
      <c r="E1870" s="28" t="s">
        <v>35</v>
      </c>
      <c r="F1870" s="28" t="s">
        <v>82</v>
      </c>
      <c r="G1870" s="28" t="s">
        <v>83</v>
      </c>
      <c r="H1870" s="28" t="s">
        <v>28</v>
      </c>
      <c r="I1870" s="30">
        <v>0.75000000000000011</v>
      </c>
      <c r="J1870" s="31">
        <v>4250</v>
      </c>
      <c r="K1870" s="32">
        <f t="shared" si="14"/>
        <v>3187.5000000000005</v>
      </c>
      <c r="L1870" s="32">
        <f t="shared" si="15"/>
        <v>1275.0000000000002</v>
      </c>
      <c r="M1870" s="33">
        <v>0.4</v>
      </c>
      <c r="O1870" s="38"/>
      <c r="P1870" s="36"/>
      <c r="Q1870" s="34"/>
      <c r="R1870" s="35"/>
    </row>
    <row r="1871" spans="1:18" ht="15.75" customHeight="1" x14ac:dyDescent="0.3">
      <c r="A1871" s="23"/>
      <c r="B1871" s="28" t="s">
        <v>34</v>
      </c>
      <c r="C1871" s="28">
        <v>1128299</v>
      </c>
      <c r="D1871" s="29">
        <v>44524</v>
      </c>
      <c r="E1871" s="28" t="s">
        <v>35</v>
      </c>
      <c r="F1871" s="28" t="s">
        <v>82</v>
      </c>
      <c r="G1871" s="28" t="s">
        <v>83</v>
      </c>
      <c r="H1871" s="28" t="s">
        <v>29</v>
      </c>
      <c r="I1871" s="30">
        <v>0.80000000000000016</v>
      </c>
      <c r="J1871" s="31">
        <v>5500</v>
      </c>
      <c r="K1871" s="32">
        <f t="shared" si="14"/>
        <v>4400.0000000000009</v>
      </c>
      <c r="L1871" s="32">
        <f t="shared" si="15"/>
        <v>1320.0000000000002</v>
      </c>
      <c r="M1871" s="33">
        <v>0.3</v>
      </c>
      <c r="O1871" s="38"/>
      <c r="P1871" s="36"/>
      <c r="Q1871" s="34"/>
      <c r="R1871" s="35"/>
    </row>
    <row r="1872" spans="1:18" ht="15.75" customHeight="1" x14ac:dyDescent="0.3">
      <c r="A1872" s="23"/>
      <c r="B1872" s="28" t="s">
        <v>34</v>
      </c>
      <c r="C1872" s="28">
        <v>1128299</v>
      </c>
      <c r="D1872" s="29">
        <v>44553</v>
      </c>
      <c r="E1872" s="28" t="s">
        <v>35</v>
      </c>
      <c r="F1872" s="28" t="s">
        <v>82</v>
      </c>
      <c r="G1872" s="28" t="s">
        <v>83</v>
      </c>
      <c r="H1872" s="28" t="s">
        <v>24</v>
      </c>
      <c r="I1872" s="30">
        <v>0.65000000000000013</v>
      </c>
      <c r="J1872" s="31">
        <v>7500</v>
      </c>
      <c r="K1872" s="32">
        <f t="shared" si="14"/>
        <v>4875.0000000000009</v>
      </c>
      <c r="L1872" s="32">
        <f t="shared" si="15"/>
        <v>1706.2500000000002</v>
      </c>
      <c r="M1872" s="33">
        <v>0.35</v>
      </c>
      <c r="O1872" s="38"/>
      <c r="P1872" s="36"/>
      <c r="Q1872" s="34"/>
      <c r="R1872" s="35"/>
    </row>
    <row r="1873" spans="1:18" ht="15.75" customHeight="1" x14ac:dyDescent="0.3">
      <c r="A1873" s="23"/>
      <c r="B1873" s="28" t="s">
        <v>34</v>
      </c>
      <c r="C1873" s="28">
        <v>1128299</v>
      </c>
      <c r="D1873" s="29">
        <v>44553</v>
      </c>
      <c r="E1873" s="28" t="s">
        <v>35</v>
      </c>
      <c r="F1873" s="28" t="s">
        <v>82</v>
      </c>
      <c r="G1873" s="28" t="s">
        <v>83</v>
      </c>
      <c r="H1873" s="28" t="s">
        <v>25</v>
      </c>
      <c r="I1873" s="30">
        <v>0.75000000000000022</v>
      </c>
      <c r="J1873" s="31">
        <v>7500</v>
      </c>
      <c r="K1873" s="32">
        <f t="shared" si="14"/>
        <v>5625.0000000000018</v>
      </c>
      <c r="L1873" s="32">
        <f t="shared" si="15"/>
        <v>1968.7500000000005</v>
      </c>
      <c r="M1873" s="33">
        <v>0.35</v>
      </c>
      <c r="O1873" s="38"/>
      <c r="P1873" s="36"/>
      <c r="Q1873" s="34"/>
      <c r="R1873" s="35"/>
    </row>
    <row r="1874" spans="1:18" ht="15.75" customHeight="1" x14ac:dyDescent="0.3">
      <c r="A1874" s="23"/>
      <c r="B1874" s="28" t="s">
        <v>34</v>
      </c>
      <c r="C1874" s="28">
        <v>1128299</v>
      </c>
      <c r="D1874" s="29">
        <v>44553</v>
      </c>
      <c r="E1874" s="28" t="s">
        <v>35</v>
      </c>
      <c r="F1874" s="28" t="s">
        <v>82</v>
      </c>
      <c r="G1874" s="28" t="s">
        <v>83</v>
      </c>
      <c r="H1874" s="28" t="s">
        <v>26</v>
      </c>
      <c r="I1874" s="30">
        <v>0.70000000000000018</v>
      </c>
      <c r="J1874" s="31">
        <v>5500</v>
      </c>
      <c r="K1874" s="32">
        <f t="shared" si="14"/>
        <v>3850.0000000000009</v>
      </c>
      <c r="L1874" s="32">
        <f t="shared" si="15"/>
        <v>1347.5000000000002</v>
      </c>
      <c r="M1874" s="33">
        <v>0.35</v>
      </c>
      <c r="O1874" s="38"/>
      <c r="P1874" s="36"/>
      <c r="Q1874" s="34"/>
      <c r="R1874" s="35"/>
    </row>
    <row r="1875" spans="1:18" ht="15.75" customHeight="1" x14ac:dyDescent="0.3">
      <c r="A1875" s="23"/>
      <c r="B1875" s="28" t="s">
        <v>34</v>
      </c>
      <c r="C1875" s="28">
        <v>1128299</v>
      </c>
      <c r="D1875" s="29">
        <v>44553</v>
      </c>
      <c r="E1875" s="28" t="s">
        <v>35</v>
      </c>
      <c r="F1875" s="28" t="s">
        <v>82</v>
      </c>
      <c r="G1875" s="28" t="s">
        <v>83</v>
      </c>
      <c r="H1875" s="28" t="s">
        <v>27</v>
      </c>
      <c r="I1875" s="30">
        <v>0.70000000000000018</v>
      </c>
      <c r="J1875" s="31">
        <v>5500</v>
      </c>
      <c r="K1875" s="32">
        <f t="shared" si="14"/>
        <v>3850.0000000000009</v>
      </c>
      <c r="L1875" s="32">
        <f t="shared" si="15"/>
        <v>1347.5000000000002</v>
      </c>
      <c r="M1875" s="33">
        <v>0.35</v>
      </c>
      <c r="O1875" s="38"/>
      <c r="P1875" s="36"/>
      <c r="Q1875" s="34"/>
      <c r="R1875" s="35"/>
    </row>
    <row r="1876" spans="1:18" ht="15.75" customHeight="1" x14ac:dyDescent="0.3">
      <c r="A1876" s="23"/>
      <c r="B1876" s="28" t="s">
        <v>34</v>
      </c>
      <c r="C1876" s="28">
        <v>1128299</v>
      </c>
      <c r="D1876" s="29">
        <v>44553</v>
      </c>
      <c r="E1876" s="28" t="s">
        <v>35</v>
      </c>
      <c r="F1876" s="28" t="s">
        <v>82</v>
      </c>
      <c r="G1876" s="28" t="s">
        <v>83</v>
      </c>
      <c r="H1876" s="28" t="s">
        <v>28</v>
      </c>
      <c r="I1876" s="30">
        <v>0.80000000000000016</v>
      </c>
      <c r="J1876" s="31">
        <v>4750</v>
      </c>
      <c r="K1876" s="32">
        <f t="shared" si="14"/>
        <v>3800.0000000000009</v>
      </c>
      <c r="L1876" s="32">
        <f t="shared" si="15"/>
        <v>1520.0000000000005</v>
      </c>
      <c r="M1876" s="33">
        <v>0.4</v>
      </c>
      <c r="O1876" s="38"/>
      <c r="P1876" s="36"/>
      <c r="Q1876" s="34"/>
      <c r="R1876" s="35"/>
    </row>
    <row r="1877" spans="1:18" ht="15.75" customHeight="1" x14ac:dyDescent="0.3">
      <c r="A1877" s="23"/>
      <c r="B1877" s="28" t="s">
        <v>34</v>
      </c>
      <c r="C1877" s="28">
        <v>1128299</v>
      </c>
      <c r="D1877" s="29">
        <v>44553</v>
      </c>
      <c r="E1877" s="28" t="s">
        <v>35</v>
      </c>
      <c r="F1877" s="28" t="s">
        <v>82</v>
      </c>
      <c r="G1877" s="28" t="s">
        <v>83</v>
      </c>
      <c r="H1877" s="28" t="s">
        <v>29</v>
      </c>
      <c r="I1877" s="30">
        <v>0.8500000000000002</v>
      </c>
      <c r="J1877" s="31">
        <v>5750</v>
      </c>
      <c r="K1877" s="32">
        <f t="shared" si="14"/>
        <v>4887.5000000000009</v>
      </c>
      <c r="L1877" s="32">
        <f t="shared" si="15"/>
        <v>1466.2500000000002</v>
      </c>
      <c r="M1877" s="33">
        <v>0.3</v>
      </c>
      <c r="O1877" s="38"/>
      <c r="P1877" s="36"/>
      <c r="Q1877" s="34"/>
      <c r="R1877" s="35"/>
    </row>
    <row r="1878" spans="1:18" ht="15.75" customHeight="1" x14ac:dyDescent="0.3">
      <c r="A1878" s="23" t="s">
        <v>46</v>
      </c>
      <c r="B1878" s="28" t="s">
        <v>34</v>
      </c>
      <c r="C1878" s="28">
        <v>1128299</v>
      </c>
      <c r="D1878" s="29">
        <v>44213</v>
      </c>
      <c r="E1878" s="28" t="s">
        <v>35</v>
      </c>
      <c r="F1878" s="28" t="s">
        <v>84</v>
      </c>
      <c r="G1878" s="28" t="s">
        <v>67</v>
      </c>
      <c r="H1878" s="28" t="s">
        <v>24</v>
      </c>
      <c r="I1878" s="30">
        <v>0.35000000000000003</v>
      </c>
      <c r="J1878" s="31">
        <v>4000</v>
      </c>
      <c r="K1878" s="32">
        <f t="shared" si="14"/>
        <v>1400.0000000000002</v>
      </c>
      <c r="L1878" s="32">
        <f t="shared" si="15"/>
        <v>560</v>
      </c>
      <c r="M1878" s="33">
        <v>0.39999999999999997</v>
      </c>
      <c r="O1878" s="38"/>
      <c r="P1878" s="36"/>
      <c r="Q1878" s="34"/>
      <c r="R1878" s="35"/>
    </row>
    <row r="1879" spans="1:18" ht="15.75" customHeight="1" x14ac:dyDescent="0.3">
      <c r="A1879" s="23"/>
      <c r="B1879" s="28" t="s">
        <v>34</v>
      </c>
      <c r="C1879" s="28">
        <v>1128299</v>
      </c>
      <c r="D1879" s="29">
        <v>44213</v>
      </c>
      <c r="E1879" s="28" t="s">
        <v>35</v>
      </c>
      <c r="F1879" s="28" t="s">
        <v>84</v>
      </c>
      <c r="G1879" s="28" t="s">
        <v>67</v>
      </c>
      <c r="H1879" s="28" t="s">
        <v>25</v>
      </c>
      <c r="I1879" s="30">
        <v>0.45</v>
      </c>
      <c r="J1879" s="31">
        <v>4000</v>
      </c>
      <c r="K1879" s="32">
        <f t="shared" si="14"/>
        <v>1800</v>
      </c>
      <c r="L1879" s="32">
        <f t="shared" si="15"/>
        <v>719.99999999999989</v>
      </c>
      <c r="M1879" s="33">
        <v>0.39999999999999997</v>
      </c>
      <c r="O1879" s="38"/>
      <c r="P1879" s="36"/>
      <c r="Q1879" s="34"/>
      <c r="R1879" s="35"/>
    </row>
    <row r="1880" spans="1:18" ht="15.75" customHeight="1" x14ac:dyDescent="0.3">
      <c r="A1880" s="23"/>
      <c r="B1880" s="28" t="s">
        <v>34</v>
      </c>
      <c r="C1880" s="28">
        <v>1128299</v>
      </c>
      <c r="D1880" s="29">
        <v>44213</v>
      </c>
      <c r="E1880" s="28" t="s">
        <v>35</v>
      </c>
      <c r="F1880" s="28" t="s">
        <v>84</v>
      </c>
      <c r="G1880" s="28" t="s">
        <v>67</v>
      </c>
      <c r="H1880" s="28" t="s">
        <v>26</v>
      </c>
      <c r="I1880" s="30">
        <v>0.45</v>
      </c>
      <c r="J1880" s="31">
        <v>4000</v>
      </c>
      <c r="K1880" s="32">
        <f t="shared" si="14"/>
        <v>1800</v>
      </c>
      <c r="L1880" s="32">
        <f t="shared" si="15"/>
        <v>719.99999999999989</v>
      </c>
      <c r="M1880" s="33">
        <v>0.39999999999999997</v>
      </c>
      <c r="O1880" s="38"/>
      <c r="P1880" s="36"/>
      <c r="Q1880" s="34"/>
      <c r="R1880" s="35"/>
    </row>
    <row r="1881" spans="1:18" ht="15.75" customHeight="1" x14ac:dyDescent="0.3">
      <c r="A1881" s="23"/>
      <c r="B1881" s="28" t="s">
        <v>34</v>
      </c>
      <c r="C1881" s="28">
        <v>1128299</v>
      </c>
      <c r="D1881" s="29">
        <v>44213</v>
      </c>
      <c r="E1881" s="28" t="s">
        <v>35</v>
      </c>
      <c r="F1881" s="28" t="s">
        <v>84</v>
      </c>
      <c r="G1881" s="28" t="s">
        <v>67</v>
      </c>
      <c r="H1881" s="28" t="s">
        <v>27</v>
      </c>
      <c r="I1881" s="30">
        <v>0.45</v>
      </c>
      <c r="J1881" s="31">
        <v>2500</v>
      </c>
      <c r="K1881" s="32">
        <f t="shared" si="14"/>
        <v>1125</v>
      </c>
      <c r="L1881" s="32">
        <f t="shared" si="15"/>
        <v>449.99999999999994</v>
      </c>
      <c r="M1881" s="33">
        <v>0.39999999999999997</v>
      </c>
      <c r="O1881" s="38"/>
      <c r="P1881" s="36"/>
      <c r="Q1881" s="34"/>
      <c r="R1881" s="35"/>
    </row>
    <row r="1882" spans="1:18" ht="15.75" customHeight="1" x14ac:dyDescent="0.3">
      <c r="A1882" s="23"/>
      <c r="B1882" s="28" t="s">
        <v>34</v>
      </c>
      <c r="C1882" s="28">
        <v>1128299</v>
      </c>
      <c r="D1882" s="29">
        <v>44213</v>
      </c>
      <c r="E1882" s="28" t="s">
        <v>35</v>
      </c>
      <c r="F1882" s="28" t="s">
        <v>84</v>
      </c>
      <c r="G1882" s="28" t="s">
        <v>67</v>
      </c>
      <c r="H1882" s="28" t="s">
        <v>28</v>
      </c>
      <c r="I1882" s="30">
        <v>0.50000000000000011</v>
      </c>
      <c r="J1882" s="31">
        <v>2000</v>
      </c>
      <c r="K1882" s="32">
        <f t="shared" si="14"/>
        <v>1000.0000000000002</v>
      </c>
      <c r="L1882" s="32">
        <f t="shared" si="15"/>
        <v>450.00000000000011</v>
      </c>
      <c r="M1882" s="33">
        <v>0.45</v>
      </c>
      <c r="O1882" s="38"/>
      <c r="P1882" s="36"/>
      <c r="Q1882" s="34"/>
      <c r="R1882" s="35"/>
    </row>
    <row r="1883" spans="1:18" ht="15.75" customHeight="1" x14ac:dyDescent="0.3">
      <c r="A1883" s="23"/>
      <c r="B1883" s="28" t="s">
        <v>34</v>
      </c>
      <c r="C1883" s="28">
        <v>1128299</v>
      </c>
      <c r="D1883" s="29">
        <v>44213</v>
      </c>
      <c r="E1883" s="28" t="s">
        <v>35</v>
      </c>
      <c r="F1883" s="28" t="s">
        <v>84</v>
      </c>
      <c r="G1883" s="28" t="s">
        <v>67</v>
      </c>
      <c r="H1883" s="28" t="s">
        <v>29</v>
      </c>
      <c r="I1883" s="30">
        <v>0.45</v>
      </c>
      <c r="J1883" s="31">
        <v>4500</v>
      </c>
      <c r="K1883" s="32">
        <f t="shared" si="14"/>
        <v>2025</v>
      </c>
      <c r="L1883" s="32">
        <f t="shared" si="15"/>
        <v>708.75</v>
      </c>
      <c r="M1883" s="33">
        <v>0.35</v>
      </c>
      <c r="O1883" s="38"/>
      <c r="P1883" s="36"/>
      <c r="Q1883" s="34"/>
      <c r="R1883" s="35"/>
    </row>
    <row r="1884" spans="1:18" ht="15.75" customHeight="1" x14ac:dyDescent="0.3">
      <c r="A1884" s="23"/>
      <c r="B1884" s="28" t="s">
        <v>34</v>
      </c>
      <c r="C1884" s="28">
        <v>1128299</v>
      </c>
      <c r="D1884" s="29">
        <v>44244</v>
      </c>
      <c r="E1884" s="28" t="s">
        <v>35</v>
      </c>
      <c r="F1884" s="28" t="s">
        <v>84</v>
      </c>
      <c r="G1884" s="28" t="s">
        <v>67</v>
      </c>
      <c r="H1884" s="28" t="s">
        <v>24</v>
      </c>
      <c r="I1884" s="30">
        <v>0.35000000000000003</v>
      </c>
      <c r="J1884" s="31">
        <v>5000</v>
      </c>
      <c r="K1884" s="32">
        <f t="shared" si="14"/>
        <v>1750.0000000000002</v>
      </c>
      <c r="L1884" s="32">
        <f t="shared" si="15"/>
        <v>700</v>
      </c>
      <c r="M1884" s="33">
        <v>0.39999999999999997</v>
      </c>
      <c r="O1884" s="38"/>
      <c r="P1884" s="36"/>
      <c r="Q1884" s="34"/>
      <c r="R1884" s="35"/>
    </row>
    <row r="1885" spans="1:18" ht="15.75" customHeight="1" x14ac:dyDescent="0.3">
      <c r="A1885" s="23"/>
      <c r="B1885" s="28" t="s">
        <v>34</v>
      </c>
      <c r="C1885" s="28">
        <v>1128299</v>
      </c>
      <c r="D1885" s="29">
        <v>44244</v>
      </c>
      <c r="E1885" s="28" t="s">
        <v>35</v>
      </c>
      <c r="F1885" s="28" t="s">
        <v>84</v>
      </c>
      <c r="G1885" s="28" t="s">
        <v>67</v>
      </c>
      <c r="H1885" s="28" t="s">
        <v>25</v>
      </c>
      <c r="I1885" s="30">
        <v>0.45</v>
      </c>
      <c r="J1885" s="31">
        <v>4000</v>
      </c>
      <c r="K1885" s="32">
        <f t="shared" si="14"/>
        <v>1800</v>
      </c>
      <c r="L1885" s="32">
        <f t="shared" si="15"/>
        <v>719.99999999999989</v>
      </c>
      <c r="M1885" s="33">
        <v>0.39999999999999997</v>
      </c>
      <c r="O1885" s="38"/>
      <c r="P1885" s="36"/>
      <c r="Q1885" s="34"/>
      <c r="R1885" s="35"/>
    </row>
    <row r="1886" spans="1:18" ht="15.75" customHeight="1" x14ac:dyDescent="0.3">
      <c r="A1886" s="23"/>
      <c r="B1886" s="28" t="s">
        <v>34</v>
      </c>
      <c r="C1886" s="28">
        <v>1128299</v>
      </c>
      <c r="D1886" s="29">
        <v>44244</v>
      </c>
      <c r="E1886" s="28" t="s">
        <v>35</v>
      </c>
      <c r="F1886" s="28" t="s">
        <v>84</v>
      </c>
      <c r="G1886" s="28" t="s">
        <v>67</v>
      </c>
      <c r="H1886" s="28" t="s">
        <v>26</v>
      </c>
      <c r="I1886" s="30">
        <v>0.45</v>
      </c>
      <c r="J1886" s="31">
        <v>4000</v>
      </c>
      <c r="K1886" s="32">
        <f t="shared" si="14"/>
        <v>1800</v>
      </c>
      <c r="L1886" s="32">
        <f t="shared" si="15"/>
        <v>719.99999999999989</v>
      </c>
      <c r="M1886" s="33">
        <v>0.39999999999999997</v>
      </c>
      <c r="O1886" s="38"/>
      <c r="P1886" s="36"/>
      <c r="Q1886" s="34"/>
      <c r="R1886" s="35"/>
    </row>
    <row r="1887" spans="1:18" ht="15.75" customHeight="1" x14ac:dyDescent="0.3">
      <c r="A1887" s="23"/>
      <c r="B1887" s="28" t="s">
        <v>34</v>
      </c>
      <c r="C1887" s="28">
        <v>1128299</v>
      </c>
      <c r="D1887" s="29">
        <v>44244</v>
      </c>
      <c r="E1887" s="28" t="s">
        <v>35</v>
      </c>
      <c r="F1887" s="28" t="s">
        <v>84</v>
      </c>
      <c r="G1887" s="28" t="s">
        <v>67</v>
      </c>
      <c r="H1887" s="28" t="s">
        <v>27</v>
      </c>
      <c r="I1887" s="30">
        <v>0.45</v>
      </c>
      <c r="J1887" s="31">
        <v>2500</v>
      </c>
      <c r="K1887" s="32">
        <f t="shared" si="14"/>
        <v>1125</v>
      </c>
      <c r="L1887" s="32">
        <f t="shared" si="15"/>
        <v>449.99999999999994</v>
      </c>
      <c r="M1887" s="33">
        <v>0.39999999999999997</v>
      </c>
      <c r="O1887" s="38"/>
      <c r="P1887" s="36"/>
      <c r="Q1887" s="34"/>
      <c r="R1887" s="35"/>
    </row>
    <row r="1888" spans="1:18" ht="15.75" customHeight="1" x14ac:dyDescent="0.3">
      <c r="A1888" s="23"/>
      <c r="B1888" s="28" t="s">
        <v>34</v>
      </c>
      <c r="C1888" s="28">
        <v>1128299</v>
      </c>
      <c r="D1888" s="29">
        <v>44244</v>
      </c>
      <c r="E1888" s="28" t="s">
        <v>35</v>
      </c>
      <c r="F1888" s="28" t="s">
        <v>84</v>
      </c>
      <c r="G1888" s="28" t="s">
        <v>67</v>
      </c>
      <c r="H1888" s="28" t="s">
        <v>28</v>
      </c>
      <c r="I1888" s="30">
        <v>0.50000000000000011</v>
      </c>
      <c r="J1888" s="31">
        <v>1750</v>
      </c>
      <c r="K1888" s="32">
        <f t="shared" si="14"/>
        <v>875.00000000000023</v>
      </c>
      <c r="L1888" s="32">
        <f t="shared" si="15"/>
        <v>393.75000000000011</v>
      </c>
      <c r="M1888" s="33">
        <v>0.45</v>
      </c>
      <c r="O1888" s="38"/>
      <c r="P1888" s="36"/>
      <c r="Q1888" s="34"/>
      <c r="R1888" s="35"/>
    </row>
    <row r="1889" spans="1:18" ht="15.75" customHeight="1" x14ac:dyDescent="0.3">
      <c r="A1889" s="23"/>
      <c r="B1889" s="28" t="s">
        <v>34</v>
      </c>
      <c r="C1889" s="28">
        <v>1128299</v>
      </c>
      <c r="D1889" s="29">
        <v>44244</v>
      </c>
      <c r="E1889" s="28" t="s">
        <v>35</v>
      </c>
      <c r="F1889" s="28" t="s">
        <v>84</v>
      </c>
      <c r="G1889" s="28" t="s">
        <v>67</v>
      </c>
      <c r="H1889" s="28" t="s">
        <v>29</v>
      </c>
      <c r="I1889" s="30">
        <v>0.45</v>
      </c>
      <c r="J1889" s="31">
        <v>3750</v>
      </c>
      <c r="K1889" s="32">
        <f t="shared" si="14"/>
        <v>1687.5</v>
      </c>
      <c r="L1889" s="32">
        <f t="shared" si="15"/>
        <v>590.625</v>
      </c>
      <c r="M1889" s="33">
        <v>0.35</v>
      </c>
      <c r="O1889" s="38"/>
      <c r="P1889" s="36"/>
      <c r="Q1889" s="34"/>
      <c r="R1889" s="35"/>
    </row>
    <row r="1890" spans="1:18" ht="15.75" customHeight="1" x14ac:dyDescent="0.3">
      <c r="A1890" s="23"/>
      <c r="B1890" s="28" t="s">
        <v>34</v>
      </c>
      <c r="C1890" s="28">
        <v>1128299</v>
      </c>
      <c r="D1890" s="29">
        <v>44271</v>
      </c>
      <c r="E1890" s="28" t="s">
        <v>35</v>
      </c>
      <c r="F1890" s="28" t="s">
        <v>84</v>
      </c>
      <c r="G1890" s="28" t="s">
        <v>67</v>
      </c>
      <c r="H1890" s="28" t="s">
        <v>24</v>
      </c>
      <c r="I1890" s="30">
        <v>0.45</v>
      </c>
      <c r="J1890" s="31">
        <v>5250</v>
      </c>
      <c r="K1890" s="32">
        <f t="shared" si="14"/>
        <v>2362.5</v>
      </c>
      <c r="L1890" s="32">
        <f t="shared" si="15"/>
        <v>944.99999999999989</v>
      </c>
      <c r="M1890" s="33">
        <v>0.39999999999999997</v>
      </c>
      <c r="O1890" s="38"/>
      <c r="P1890" s="36"/>
      <c r="Q1890" s="34"/>
      <c r="R1890" s="35"/>
    </row>
    <row r="1891" spans="1:18" ht="15.75" customHeight="1" x14ac:dyDescent="0.3">
      <c r="A1891" s="23"/>
      <c r="B1891" s="28" t="s">
        <v>34</v>
      </c>
      <c r="C1891" s="28">
        <v>1128299</v>
      </c>
      <c r="D1891" s="29">
        <v>44271</v>
      </c>
      <c r="E1891" s="28" t="s">
        <v>35</v>
      </c>
      <c r="F1891" s="28" t="s">
        <v>84</v>
      </c>
      <c r="G1891" s="28" t="s">
        <v>67</v>
      </c>
      <c r="H1891" s="28" t="s">
        <v>25</v>
      </c>
      <c r="I1891" s="30">
        <v>0.55000000000000004</v>
      </c>
      <c r="J1891" s="31">
        <v>3750</v>
      </c>
      <c r="K1891" s="32">
        <f t="shared" si="14"/>
        <v>2062.5</v>
      </c>
      <c r="L1891" s="32">
        <f t="shared" si="15"/>
        <v>824.99999999999989</v>
      </c>
      <c r="M1891" s="33">
        <v>0.39999999999999997</v>
      </c>
      <c r="O1891" s="38"/>
      <c r="P1891" s="36"/>
      <c r="Q1891" s="34"/>
      <c r="R1891" s="35"/>
    </row>
    <row r="1892" spans="1:18" ht="15.75" customHeight="1" x14ac:dyDescent="0.3">
      <c r="A1892" s="23"/>
      <c r="B1892" s="28" t="s">
        <v>34</v>
      </c>
      <c r="C1892" s="28">
        <v>1128299</v>
      </c>
      <c r="D1892" s="29">
        <v>44271</v>
      </c>
      <c r="E1892" s="28" t="s">
        <v>35</v>
      </c>
      <c r="F1892" s="28" t="s">
        <v>84</v>
      </c>
      <c r="G1892" s="28" t="s">
        <v>67</v>
      </c>
      <c r="H1892" s="28" t="s">
        <v>26</v>
      </c>
      <c r="I1892" s="30">
        <v>0.6</v>
      </c>
      <c r="J1892" s="31">
        <v>4000</v>
      </c>
      <c r="K1892" s="32">
        <f t="shared" si="14"/>
        <v>2400</v>
      </c>
      <c r="L1892" s="32">
        <f t="shared" si="15"/>
        <v>959.99999999999989</v>
      </c>
      <c r="M1892" s="33">
        <v>0.39999999999999997</v>
      </c>
      <c r="O1892" s="38"/>
      <c r="P1892" s="36"/>
      <c r="Q1892" s="34"/>
      <c r="R1892" s="35"/>
    </row>
    <row r="1893" spans="1:18" ht="15.75" customHeight="1" x14ac:dyDescent="0.3">
      <c r="A1893" s="23"/>
      <c r="B1893" s="28" t="s">
        <v>34</v>
      </c>
      <c r="C1893" s="28">
        <v>1128299</v>
      </c>
      <c r="D1893" s="29">
        <v>44271</v>
      </c>
      <c r="E1893" s="28" t="s">
        <v>35</v>
      </c>
      <c r="F1893" s="28" t="s">
        <v>84</v>
      </c>
      <c r="G1893" s="28" t="s">
        <v>67</v>
      </c>
      <c r="H1893" s="28" t="s">
        <v>27</v>
      </c>
      <c r="I1893" s="30">
        <v>0.55000000000000004</v>
      </c>
      <c r="J1893" s="31">
        <v>3000</v>
      </c>
      <c r="K1893" s="32">
        <f t="shared" si="14"/>
        <v>1650.0000000000002</v>
      </c>
      <c r="L1893" s="32">
        <f t="shared" si="15"/>
        <v>660</v>
      </c>
      <c r="M1893" s="33">
        <v>0.39999999999999997</v>
      </c>
      <c r="O1893" s="38"/>
      <c r="P1893" s="36"/>
      <c r="Q1893" s="34"/>
      <c r="R1893" s="35"/>
    </row>
    <row r="1894" spans="1:18" ht="15.75" customHeight="1" x14ac:dyDescent="0.3">
      <c r="A1894" s="23"/>
      <c r="B1894" s="28" t="s">
        <v>34</v>
      </c>
      <c r="C1894" s="28">
        <v>1128299</v>
      </c>
      <c r="D1894" s="29">
        <v>44271</v>
      </c>
      <c r="E1894" s="28" t="s">
        <v>35</v>
      </c>
      <c r="F1894" s="28" t="s">
        <v>84</v>
      </c>
      <c r="G1894" s="28" t="s">
        <v>67</v>
      </c>
      <c r="H1894" s="28" t="s">
        <v>28</v>
      </c>
      <c r="I1894" s="30">
        <v>0.60000000000000009</v>
      </c>
      <c r="J1894" s="31">
        <v>1500</v>
      </c>
      <c r="K1894" s="32">
        <f t="shared" si="14"/>
        <v>900.00000000000011</v>
      </c>
      <c r="L1894" s="32">
        <f t="shared" si="15"/>
        <v>405.00000000000006</v>
      </c>
      <c r="M1894" s="33">
        <v>0.45</v>
      </c>
      <c r="O1894" s="38"/>
      <c r="P1894" s="36"/>
      <c r="Q1894" s="34"/>
      <c r="R1894" s="35"/>
    </row>
    <row r="1895" spans="1:18" ht="15.75" customHeight="1" x14ac:dyDescent="0.3">
      <c r="A1895" s="23"/>
      <c r="B1895" s="28" t="s">
        <v>34</v>
      </c>
      <c r="C1895" s="28">
        <v>1128299</v>
      </c>
      <c r="D1895" s="29">
        <v>44271</v>
      </c>
      <c r="E1895" s="28" t="s">
        <v>35</v>
      </c>
      <c r="F1895" s="28" t="s">
        <v>84</v>
      </c>
      <c r="G1895" s="28" t="s">
        <v>67</v>
      </c>
      <c r="H1895" s="28" t="s">
        <v>29</v>
      </c>
      <c r="I1895" s="30">
        <v>0.45</v>
      </c>
      <c r="J1895" s="31">
        <v>3500</v>
      </c>
      <c r="K1895" s="32">
        <f t="shared" si="14"/>
        <v>1575</v>
      </c>
      <c r="L1895" s="32">
        <f t="shared" si="15"/>
        <v>551.25</v>
      </c>
      <c r="M1895" s="33">
        <v>0.35</v>
      </c>
      <c r="O1895" s="38"/>
      <c r="P1895" s="36"/>
      <c r="Q1895" s="34"/>
      <c r="R1895" s="35"/>
    </row>
    <row r="1896" spans="1:18" ht="15.75" customHeight="1" x14ac:dyDescent="0.3">
      <c r="A1896" s="23"/>
      <c r="B1896" s="28" t="s">
        <v>34</v>
      </c>
      <c r="C1896" s="28">
        <v>1128299</v>
      </c>
      <c r="D1896" s="29">
        <v>44303</v>
      </c>
      <c r="E1896" s="28" t="s">
        <v>35</v>
      </c>
      <c r="F1896" s="28" t="s">
        <v>84</v>
      </c>
      <c r="G1896" s="28" t="s">
        <v>67</v>
      </c>
      <c r="H1896" s="28" t="s">
        <v>24</v>
      </c>
      <c r="I1896" s="30">
        <v>0.5</v>
      </c>
      <c r="J1896" s="31">
        <v>5250</v>
      </c>
      <c r="K1896" s="32">
        <f t="shared" si="14"/>
        <v>2625</v>
      </c>
      <c r="L1896" s="32">
        <f t="shared" si="15"/>
        <v>1050</v>
      </c>
      <c r="M1896" s="33">
        <v>0.39999999999999997</v>
      </c>
      <c r="O1896" s="38"/>
      <c r="P1896" s="36"/>
      <c r="Q1896" s="34"/>
      <c r="R1896" s="35"/>
    </row>
    <row r="1897" spans="1:18" ht="15.75" customHeight="1" x14ac:dyDescent="0.3">
      <c r="A1897" s="23"/>
      <c r="B1897" s="28" t="s">
        <v>34</v>
      </c>
      <c r="C1897" s="28">
        <v>1128299</v>
      </c>
      <c r="D1897" s="29">
        <v>44303</v>
      </c>
      <c r="E1897" s="28" t="s">
        <v>35</v>
      </c>
      <c r="F1897" s="28" t="s">
        <v>84</v>
      </c>
      <c r="G1897" s="28" t="s">
        <v>67</v>
      </c>
      <c r="H1897" s="28" t="s">
        <v>25</v>
      </c>
      <c r="I1897" s="30">
        <v>0.55000000000000004</v>
      </c>
      <c r="J1897" s="31">
        <v>3250</v>
      </c>
      <c r="K1897" s="32">
        <f t="shared" si="14"/>
        <v>1787.5000000000002</v>
      </c>
      <c r="L1897" s="32">
        <f t="shared" si="15"/>
        <v>715</v>
      </c>
      <c r="M1897" s="33">
        <v>0.39999999999999997</v>
      </c>
      <c r="O1897" s="38"/>
      <c r="P1897" s="36"/>
      <c r="Q1897" s="34"/>
      <c r="R1897" s="35"/>
    </row>
    <row r="1898" spans="1:18" ht="15.75" customHeight="1" x14ac:dyDescent="0.3">
      <c r="A1898" s="23"/>
      <c r="B1898" s="28" t="s">
        <v>34</v>
      </c>
      <c r="C1898" s="28">
        <v>1128299</v>
      </c>
      <c r="D1898" s="29">
        <v>44303</v>
      </c>
      <c r="E1898" s="28" t="s">
        <v>35</v>
      </c>
      <c r="F1898" s="28" t="s">
        <v>84</v>
      </c>
      <c r="G1898" s="28" t="s">
        <v>67</v>
      </c>
      <c r="H1898" s="28" t="s">
        <v>26</v>
      </c>
      <c r="I1898" s="30">
        <v>0.55000000000000004</v>
      </c>
      <c r="J1898" s="31">
        <v>3750</v>
      </c>
      <c r="K1898" s="32">
        <f t="shared" si="14"/>
        <v>2062.5</v>
      </c>
      <c r="L1898" s="32">
        <f t="shared" si="15"/>
        <v>824.99999999999989</v>
      </c>
      <c r="M1898" s="33">
        <v>0.39999999999999997</v>
      </c>
      <c r="O1898" s="38"/>
      <c r="P1898" s="36"/>
      <c r="Q1898" s="34"/>
      <c r="R1898" s="35"/>
    </row>
    <row r="1899" spans="1:18" ht="15.75" customHeight="1" x14ac:dyDescent="0.3">
      <c r="A1899" s="23"/>
      <c r="B1899" s="28" t="s">
        <v>34</v>
      </c>
      <c r="C1899" s="28">
        <v>1128299</v>
      </c>
      <c r="D1899" s="29">
        <v>44303</v>
      </c>
      <c r="E1899" s="28" t="s">
        <v>35</v>
      </c>
      <c r="F1899" s="28" t="s">
        <v>84</v>
      </c>
      <c r="G1899" s="28" t="s">
        <v>67</v>
      </c>
      <c r="H1899" s="28" t="s">
        <v>27</v>
      </c>
      <c r="I1899" s="30">
        <v>0.40000000000000008</v>
      </c>
      <c r="J1899" s="31">
        <v>2750</v>
      </c>
      <c r="K1899" s="32">
        <f t="shared" si="14"/>
        <v>1100.0000000000002</v>
      </c>
      <c r="L1899" s="32">
        <f t="shared" si="15"/>
        <v>440.00000000000006</v>
      </c>
      <c r="M1899" s="33">
        <v>0.39999999999999997</v>
      </c>
      <c r="O1899" s="38"/>
      <c r="P1899" s="36"/>
      <c r="Q1899" s="34"/>
      <c r="R1899" s="35"/>
    </row>
    <row r="1900" spans="1:18" ht="15.75" customHeight="1" x14ac:dyDescent="0.3">
      <c r="A1900" s="23"/>
      <c r="B1900" s="28" t="s">
        <v>34</v>
      </c>
      <c r="C1900" s="28">
        <v>1128299</v>
      </c>
      <c r="D1900" s="29">
        <v>44303</v>
      </c>
      <c r="E1900" s="28" t="s">
        <v>35</v>
      </c>
      <c r="F1900" s="28" t="s">
        <v>84</v>
      </c>
      <c r="G1900" s="28" t="s">
        <v>67</v>
      </c>
      <c r="H1900" s="28" t="s">
        <v>28</v>
      </c>
      <c r="I1900" s="30">
        <v>0.45000000000000012</v>
      </c>
      <c r="J1900" s="31">
        <v>1750</v>
      </c>
      <c r="K1900" s="32">
        <f t="shared" si="14"/>
        <v>787.50000000000023</v>
      </c>
      <c r="L1900" s="32">
        <f t="shared" si="15"/>
        <v>354.37500000000011</v>
      </c>
      <c r="M1900" s="33">
        <v>0.45</v>
      </c>
      <c r="O1900" s="38"/>
      <c r="P1900" s="36"/>
      <c r="Q1900" s="34"/>
      <c r="R1900" s="35"/>
    </row>
    <row r="1901" spans="1:18" ht="15.75" customHeight="1" x14ac:dyDescent="0.3">
      <c r="A1901" s="23"/>
      <c r="B1901" s="28" t="s">
        <v>34</v>
      </c>
      <c r="C1901" s="28">
        <v>1128299</v>
      </c>
      <c r="D1901" s="29">
        <v>44303</v>
      </c>
      <c r="E1901" s="28" t="s">
        <v>35</v>
      </c>
      <c r="F1901" s="28" t="s">
        <v>84</v>
      </c>
      <c r="G1901" s="28" t="s">
        <v>67</v>
      </c>
      <c r="H1901" s="28" t="s">
        <v>29</v>
      </c>
      <c r="I1901" s="30">
        <v>0.60000000000000009</v>
      </c>
      <c r="J1901" s="31">
        <v>3500</v>
      </c>
      <c r="K1901" s="32">
        <f t="shared" si="14"/>
        <v>2100.0000000000005</v>
      </c>
      <c r="L1901" s="32">
        <f t="shared" si="15"/>
        <v>735.00000000000011</v>
      </c>
      <c r="M1901" s="33">
        <v>0.35</v>
      </c>
      <c r="O1901" s="38"/>
      <c r="P1901" s="36"/>
      <c r="Q1901" s="34"/>
      <c r="R1901" s="35"/>
    </row>
    <row r="1902" spans="1:18" ht="15.75" customHeight="1" x14ac:dyDescent="0.3">
      <c r="A1902" s="23"/>
      <c r="B1902" s="28" t="s">
        <v>34</v>
      </c>
      <c r="C1902" s="28">
        <v>1128299</v>
      </c>
      <c r="D1902" s="29">
        <v>44334</v>
      </c>
      <c r="E1902" s="28" t="s">
        <v>35</v>
      </c>
      <c r="F1902" s="28" t="s">
        <v>84</v>
      </c>
      <c r="G1902" s="28" t="s">
        <v>67</v>
      </c>
      <c r="H1902" s="28" t="s">
        <v>24</v>
      </c>
      <c r="I1902" s="30">
        <v>0.45</v>
      </c>
      <c r="J1902" s="31">
        <v>5500</v>
      </c>
      <c r="K1902" s="32">
        <f t="shared" si="14"/>
        <v>2475</v>
      </c>
      <c r="L1902" s="32">
        <f t="shared" si="15"/>
        <v>989.99999999999989</v>
      </c>
      <c r="M1902" s="33">
        <v>0.39999999999999997</v>
      </c>
      <c r="O1902" s="38"/>
      <c r="P1902" s="36"/>
      <c r="Q1902" s="34"/>
      <c r="R1902" s="35"/>
    </row>
    <row r="1903" spans="1:18" ht="15.75" customHeight="1" x14ac:dyDescent="0.3">
      <c r="A1903" s="23"/>
      <c r="B1903" s="28" t="s">
        <v>34</v>
      </c>
      <c r="C1903" s="28">
        <v>1128299</v>
      </c>
      <c r="D1903" s="29">
        <v>44334</v>
      </c>
      <c r="E1903" s="28" t="s">
        <v>35</v>
      </c>
      <c r="F1903" s="28" t="s">
        <v>84</v>
      </c>
      <c r="G1903" s="28" t="s">
        <v>67</v>
      </c>
      <c r="H1903" s="28" t="s">
        <v>25</v>
      </c>
      <c r="I1903" s="30">
        <v>0.5</v>
      </c>
      <c r="J1903" s="31">
        <v>4000</v>
      </c>
      <c r="K1903" s="32">
        <f t="shared" si="14"/>
        <v>2000</v>
      </c>
      <c r="L1903" s="32">
        <f t="shared" si="15"/>
        <v>799.99999999999989</v>
      </c>
      <c r="M1903" s="33">
        <v>0.39999999999999997</v>
      </c>
      <c r="O1903" s="38"/>
      <c r="P1903" s="36"/>
      <c r="Q1903" s="34"/>
      <c r="R1903" s="35"/>
    </row>
    <row r="1904" spans="1:18" ht="15.75" customHeight="1" x14ac:dyDescent="0.3">
      <c r="A1904" s="23"/>
      <c r="B1904" s="28" t="s">
        <v>34</v>
      </c>
      <c r="C1904" s="28">
        <v>1128299</v>
      </c>
      <c r="D1904" s="29">
        <v>44334</v>
      </c>
      <c r="E1904" s="28" t="s">
        <v>35</v>
      </c>
      <c r="F1904" s="28" t="s">
        <v>84</v>
      </c>
      <c r="G1904" s="28" t="s">
        <v>67</v>
      </c>
      <c r="H1904" s="28" t="s">
        <v>26</v>
      </c>
      <c r="I1904" s="30">
        <v>0.5</v>
      </c>
      <c r="J1904" s="31">
        <v>4000</v>
      </c>
      <c r="K1904" s="32">
        <f t="shared" si="14"/>
        <v>2000</v>
      </c>
      <c r="L1904" s="32">
        <f t="shared" si="15"/>
        <v>799.99999999999989</v>
      </c>
      <c r="M1904" s="33">
        <v>0.39999999999999997</v>
      </c>
      <c r="O1904" s="38"/>
      <c r="P1904" s="36"/>
      <c r="Q1904" s="34"/>
      <c r="R1904" s="35"/>
    </row>
    <row r="1905" spans="1:18" ht="15.75" customHeight="1" x14ac:dyDescent="0.3">
      <c r="A1905" s="23"/>
      <c r="B1905" s="28" t="s">
        <v>34</v>
      </c>
      <c r="C1905" s="28">
        <v>1128299</v>
      </c>
      <c r="D1905" s="29">
        <v>44334</v>
      </c>
      <c r="E1905" s="28" t="s">
        <v>35</v>
      </c>
      <c r="F1905" s="28" t="s">
        <v>84</v>
      </c>
      <c r="G1905" s="28" t="s">
        <v>67</v>
      </c>
      <c r="H1905" s="28" t="s">
        <v>27</v>
      </c>
      <c r="I1905" s="30">
        <v>0.45</v>
      </c>
      <c r="J1905" s="31">
        <v>3250</v>
      </c>
      <c r="K1905" s="32">
        <f t="shared" si="14"/>
        <v>1462.5</v>
      </c>
      <c r="L1905" s="32">
        <f t="shared" si="15"/>
        <v>585</v>
      </c>
      <c r="M1905" s="33">
        <v>0.39999999999999997</v>
      </c>
      <c r="O1905" s="38"/>
      <c r="P1905" s="36"/>
      <c r="Q1905" s="34"/>
      <c r="R1905" s="35"/>
    </row>
    <row r="1906" spans="1:18" ht="15.75" customHeight="1" x14ac:dyDescent="0.3">
      <c r="A1906" s="23"/>
      <c r="B1906" s="28" t="s">
        <v>34</v>
      </c>
      <c r="C1906" s="28">
        <v>1128299</v>
      </c>
      <c r="D1906" s="29">
        <v>44334</v>
      </c>
      <c r="E1906" s="28" t="s">
        <v>35</v>
      </c>
      <c r="F1906" s="28" t="s">
        <v>84</v>
      </c>
      <c r="G1906" s="28" t="s">
        <v>67</v>
      </c>
      <c r="H1906" s="28" t="s">
        <v>28</v>
      </c>
      <c r="I1906" s="30">
        <v>0.39999999999999997</v>
      </c>
      <c r="J1906" s="31">
        <v>2250</v>
      </c>
      <c r="K1906" s="32">
        <f t="shared" si="14"/>
        <v>899.99999999999989</v>
      </c>
      <c r="L1906" s="32">
        <f t="shared" si="15"/>
        <v>404.99999999999994</v>
      </c>
      <c r="M1906" s="33">
        <v>0.45</v>
      </c>
      <c r="O1906" s="38"/>
      <c r="P1906" s="36"/>
      <c r="Q1906" s="34"/>
      <c r="R1906" s="35"/>
    </row>
    <row r="1907" spans="1:18" ht="15.75" customHeight="1" x14ac:dyDescent="0.3">
      <c r="A1907" s="23"/>
      <c r="B1907" s="28" t="s">
        <v>34</v>
      </c>
      <c r="C1907" s="28">
        <v>1128299</v>
      </c>
      <c r="D1907" s="29">
        <v>44334</v>
      </c>
      <c r="E1907" s="28" t="s">
        <v>35</v>
      </c>
      <c r="F1907" s="28" t="s">
        <v>84</v>
      </c>
      <c r="G1907" s="28" t="s">
        <v>67</v>
      </c>
      <c r="H1907" s="28" t="s">
        <v>29</v>
      </c>
      <c r="I1907" s="30">
        <v>0.65</v>
      </c>
      <c r="J1907" s="31">
        <v>5750</v>
      </c>
      <c r="K1907" s="32">
        <f t="shared" si="14"/>
        <v>3737.5</v>
      </c>
      <c r="L1907" s="32">
        <f t="shared" si="15"/>
        <v>1308.125</v>
      </c>
      <c r="M1907" s="33">
        <v>0.35</v>
      </c>
      <c r="O1907" s="38"/>
      <c r="P1907" s="36"/>
      <c r="Q1907" s="34"/>
      <c r="R1907" s="35"/>
    </row>
    <row r="1908" spans="1:18" ht="15.75" customHeight="1" x14ac:dyDescent="0.3">
      <c r="A1908" s="23"/>
      <c r="B1908" s="28" t="s">
        <v>34</v>
      </c>
      <c r="C1908" s="28">
        <v>1128299</v>
      </c>
      <c r="D1908" s="29">
        <v>44364</v>
      </c>
      <c r="E1908" s="28" t="s">
        <v>35</v>
      </c>
      <c r="F1908" s="28" t="s">
        <v>84</v>
      </c>
      <c r="G1908" s="28" t="s">
        <v>67</v>
      </c>
      <c r="H1908" s="28" t="s">
        <v>24</v>
      </c>
      <c r="I1908" s="30">
        <v>0.6</v>
      </c>
      <c r="J1908" s="31">
        <v>8250</v>
      </c>
      <c r="K1908" s="32">
        <f t="shared" si="14"/>
        <v>4950</v>
      </c>
      <c r="L1908" s="32">
        <f t="shared" si="15"/>
        <v>1979.9999999999998</v>
      </c>
      <c r="M1908" s="33">
        <v>0.39999999999999997</v>
      </c>
      <c r="O1908" s="38"/>
      <c r="P1908" s="36"/>
      <c r="Q1908" s="34"/>
      <c r="R1908" s="35"/>
    </row>
    <row r="1909" spans="1:18" ht="15.75" customHeight="1" x14ac:dyDescent="0.3">
      <c r="A1909" s="23"/>
      <c r="B1909" s="28" t="s">
        <v>34</v>
      </c>
      <c r="C1909" s="28">
        <v>1128299</v>
      </c>
      <c r="D1909" s="29">
        <v>44364</v>
      </c>
      <c r="E1909" s="28" t="s">
        <v>35</v>
      </c>
      <c r="F1909" s="28" t="s">
        <v>84</v>
      </c>
      <c r="G1909" s="28" t="s">
        <v>67</v>
      </c>
      <c r="H1909" s="28" t="s">
        <v>25</v>
      </c>
      <c r="I1909" s="30">
        <v>0.7</v>
      </c>
      <c r="J1909" s="31">
        <v>7000</v>
      </c>
      <c r="K1909" s="32">
        <f t="shared" si="14"/>
        <v>4900</v>
      </c>
      <c r="L1909" s="32">
        <f t="shared" si="15"/>
        <v>1959.9999999999998</v>
      </c>
      <c r="M1909" s="33">
        <v>0.39999999999999997</v>
      </c>
      <c r="O1909" s="38"/>
      <c r="P1909" s="36"/>
      <c r="Q1909" s="34"/>
      <c r="R1909" s="35"/>
    </row>
    <row r="1910" spans="1:18" ht="15.75" customHeight="1" x14ac:dyDescent="0.3">
      <c r="A1910" s="23"/>
      <c r="B1910" s="28" t="s">
        <v>34</v>
      </c>
      <c r="C1910" s="28">
        <v>1128299</v>
      </c>
      <c r="D1910" s="29">
        <v>44364</v>
      </c>
      <c r="E1910" s="28" t="s">
        <v>35</v>
      </c>
      <c r="F1910" s="28" t="s">
        <v>84</v>
      </c>
      <c r="G1910" s="28" t="s">
        <v>67</v>
      </c>
      <c r="H1910" s="28" t="s">
        <v>26</v>
      </c>
      <c r="I1910" s="30">
        <v>0.85</v>
      </c>
      <c r="J1910" s="31">
        <v>7000</v>
      </c>
      <c r="K1910" s="32">
        <f t="shared" si="14"/>
        <v>5950</v>
      </c>
      <c r="L1910" s="32">
        <f t="shared" si="15"/>
        <v>2380</v>
      </c>
      <c r="M1910" s="33">
        <v>0.39999999999999997</v>
      </c>
      <c r="O1910" s="38"/>
      <c r="P1910" s="36"/>
      <c r="Q1910" s="34"/>
      <c r="R1910" s="35"/>
    </row>
    <row r="1911" spans="1:18" ht="15.75" customHeight="1" x14ac:dyDescent="0.3">
      <c r="A1911" s="23"/>
      <c r="B1911" s="28" t="s">
        <v>34</v>
      </c>
      <c r="C1911" s="28">
        <v>1128299</v>
      </c>
      <c r="D1911" s="29">
        <v>44364</v>
      </c>
      <c r="E1911" s="28" t="s">
        <v>35</v>
      </c>
      <c r="F1911" s="28" t="s">
        <v>84</v>
      </c>
      <c r="G1911" s="28" t="s">
        <v>67</v>
      </c>
      <c r="H1911" s="28" t="s">
        <v>27</v>
      </c>
      <c r="I1911" s="30">
        <v>0.85</v>
      </c>
      <c r="J1911" s="31">
        <v>5750</v>
      </c>
      <c r="K1911" s="32">
        <f t="shared" si="14"/>
        <v>4887.5</v>
      </c>
      <c r="L1911" s="32">
        <f t="shared" si="15"/>
        <v>1954.9999999999998</v>
      </c>
      <c r="M1911" s="33">
        <v>0.39999999999999997</v>
      </c>
      <c r="O1911" s="38"/>
      <c r="P1911" s="36"/>
      <c r="Q1911" s="34"/>
      <c r="R1911" s="35"/>
    </row>
    <row r="1912" spans="1:18" ht="15.75" customHeight="1" x14ac:dyDescent="0.3">
      <c r="A1912" s="23"/>
      <c r="B1912" s="28" t="s">
        <v>34</v>
      </c>
      <c r="C1912" s="28">
        <v>1128299</v>
      </c>
      <c r="D1912" s="29">
        <v>44364</v>
      </c>
      <c r="E1912" s="28" t="s">
        <v>35</v>
      </c>
      <c r="F1912" s="28" t="s">
        <v>84</v>
      </c>
      <c r="G1912" s="28" t="s">
        <v>67</v>
      </c>
      <c r="H1912" s="28" t="s">
        <v>28</v>
      </c>
      <c r="I1912" s="30">
        <v>0.95000000000000007</v>
      </c>
      <c r="J1912" s="31">
        <v>4500</v>
      </c>
      <c r="K1912" s="32">
        <f t="shared" si="14"/>
        <v>4275</v>
      </c>
      <c r="L1912" s="32">
        <f t="shared" si="15"/>
        <v>1923.75</v>
      </c>
      <c r="M1912" s="33">
        <v>0.45</v>
      </c>
      <c r="O1912" s="38"/>
      <c r="P1912" s="36"/>
      <c r="Q1912" s="34"/>
      <c r="R1912" s="35"/>
    </row>
    <row r="1913" spans="1:18" ht="15.75" customHeight="1" x14ac:dyDescent="0.3">
      <c r="A1913" s="23"/>
      <c r="B1913" s="28" t="s">
        <v>34</v>
      </c>
      <c r="C1913" s="28">
        <v>1128299</v>
      </c>
      <c r="D1913" s="29">
        <v>44364</v>
      </c>
      <c r="E1913" s="28" t="s">
        <v>35</v>
      </c>
      <c r="F1913" s="28" t="s">
        <v>84</v>
      </c>
      <c r="G1913" s="28" t="s">
        <v>67</v>
      </c>
      <c r="H1913" s="28" t="s">
        <v>29</v>
      </c>
      <c r="I1913" s="30">
        <v>1.1000000000000001</v>
      </c>
      <c r="J1913" s="31">
        <v>7500</v>
      </c>
      <c r="K1913" s="32">
        <f t="shared" si="14"/>
        <v>8250</v>
      </c>
      <c r="L1913" s="32">
        <f t="shared" si="15"/>
        <v>2887.5</v>
      </c>
      <c r="M1913" s="33">
        <v>0.35</v>
      </c>
      <c r="O1913" s="38"/>
      <c r="P1913" s="36"/>
      <c r="Q1913" s="34"/>
      <c r="R1913" s="35"/>
    </row>
    <row r="1914" spans="1:18" ht="15.75" customHeight="1" x14ac:dyDescent="0.3">
      <c r="A1914" s="23"/>
      <c r="B1914" s="28" t="s">
        <v>34</v>
      </c>
      <c r="C1914" s="28">
        <v>1128299</v>
      </c>
      <c r="D1914" s="29">
        <v>44393</v>
      </c>
      <c r="E1914" s="28" t="s">
        <v>35</v>
      </c>
      <c r="F1914" s="28" t="s">
        <v>84</v>
      </c>
      <c r="G1914" s="28" t="s">
        <v>67</v>
      </c>
      <c r="H1914" s="28" t="s">
        <v>24</v>
      </c>
      <c r="I1914" s="30">
        <v>0.9</v>
      </c>
      <c r="J1914" s="31">
        <v>9000</v>
      </c>
      <c r="K1914" s="32">
        <f t="shared" si="14"/>
        <v>8100</v>
      </c>
      <c r="L1914" s="32">
        <f t="shared" si="15"/>
        <v>3239.9999999999995</v>
      </c>
      <c r="M1914" s="33">
        <v>0.39999999999999997</v>
      </c>
      <c r="O1914" s="38"/>
      <c r="P1914" s="36"/>
      <c r="Q1914" s="34"/>
      <c r="R1914" s="35"/>
    </row>
    <row r="1915" spans="1:18" ht="15.75" customHeight="1" x14ac:dyDescent="0.3">
      <c r="A1915" s="23"/>
      <c r="B1915" s="28" t="s">
        <v>34</v>
      </c>
      <c r="C1915" s="28">
        <v>1128299</v>
      </c>
      <c r="D1915" s="29">
        <v>44393</v>
      </c>
      <c r="E1915" s="28" t="s">
        <v>35</v>
      </c>
      <c r="F1915" s="28" t="s">
        <v>84</v>
      </c>
      <c r="G1915" s="28" t="s">
        <v>67</v>
      </c>
      <c r="H1915" s="28" t="s">
        <v>25</v>
      </c>
      <c r="I1915" s="30">
        <v>0.95000000000000007</v>
      </c>
      <c r="J1915" s="31">
        <v>7500</v>
      </c>
      <c r="K1915" s="32">
        <f t="shared" si="14"/>
        <v>7125.0000000000009</v>
      </c>
      <c r="L1915" s="32">
        <f t="shared" si="15"/>
        <v>2850</v>
      </c>
      <c r="M1915" s="33">
        <v>0.39999999999999997</v>
      </c>
      <c r="O1915" s="38"/>
      <c r="P1915" s="36"/>
      <c r="Q1915" s="34"/>
      <c r="R1915" s="35"/>
    </row>
    <row r="1916" spans="1:18" ht="15.75" customHeight="1" x14ac:dyDescent="0.3">
      <c r="A1916" s="23"/>
      <c r="B1916" s="28" t="s">
        <v>34</v>
      </c>
      <c r="C1916" s="28">
        <v>1128299</v>
      </c>
      <c r="D1916" s="29">
        <v>44393</v>
      </c>
      <c r="E1916" s="28" t="s">
        <v>35</v>
      </c>
      <c r="F1916" s="28" t="s">
        <v>84</v>
      </c>
      <c r="G1916" s="28" t="s">
        <v>67</v>
      </c>
      <c r="H1916" s="28" t="s">
        <v>26</v>
      </c>
      <c r="I1916" s="30">
        <v>0.95000000000000007</v>
      </c>
      <c r="J1916" s="31">
        <v>7000</v>
      </c>
      <c r="K1916" s="32">
        <f t="shared" si="14"/>
        <v>6650.0000000000009</v>
      </c>
      <c r="L1916" s="32">
        <f t="shared" si="15"/>
        <v>2660</v>
      </c>
      <c r="M1916" s="33">
        <v>0.39999999999999997</v>
      </c>
      <c r="O1916" s="38"/>
      <c r="P1916" s="36"/>
      <c r="Q1916" s="34"/>
      <c r="R1916" s="35"/>
    </row>
    <row r="1917" spans="1:18" ht="15.75" customHeight="1" x14ac:dyDescent="0.3">
      <c r="A1917" s="23"/>
      <c r="B1917" s="28" t="s">
        <v>34</v>
      </c>
      <c r="C1917" s="28">
        <v>1128299</v>
      </c>
      <c r="D1917" s="29">
        <v>44393</v>
      </c>
      <c r="E1917" s="28" t="s">
        <v>35</v>
      </c>
      <c r="F1917" s="28" t="s">
        <v>84</v>
      </c>
      <c r="G1917" s="28" t="s">
        <v>67</v>
      </c>
      <c r="H1917" s="28" t="s">
        <v>27</v>
      </c>
      <c r="I1917" s="30">
        <v>0.9</v>
      </c>
      <c r="J1917" s="31">
        <v>6000</v>
      </c>
      <c r="K1917" s="32">
        <f t="shared" si="14"/>
        <v>5400</v>
      </c>
      <c r="L1917" s="32">
        <f t="shared" si="15"/>
        <v>2160</v>
      </c>
      <c r="M1917" s="33">
        <v>0.39999999999999997</v>
      </c>
      <c r="O1917" s="38"/>
      <c r="P1917" s="36"/>
      <c r="Q1917" s="34"/>
      <c r="R1917" s="35"/>
    </row>
    <row r="1918" spans="1:18" ht="15.75" customHeight="1" x14ac:dyDescent="0.3">
      <c r="A1918" s="23"/>
      <c r="B1918" s="28" t="s">
        <v>34</v>
      </c>
      <c r="C1918" s="28">
        <v>1128299</v>
      </c>
      <c r="D1918" s="29">
        <v>44393</v>
      </c>
      <c r="E1918" s="28" t="s">
        <v>35</v>
      </c>
      <c r="F1918" s="28" t="s">
        <v>84</v>
      </c>
      <c r="G1918" s="28" t="s">
        <v>67</v>
      </c>
      <c r="H1918" s="28" t="s">
        <v>28</v>
      </c>
      <c r="I1918" s="30">
        <v>0.95000000000000007</v>
      </c>
      <c r="J1918" s="31">
        <v>6500</v>
      </c>
      <c r="K1918" s="32">
        <f t="shared" si="14"/>
        <v>6175</v>
      </c>
      <c r="L1918" s="32">
        <f t="shared" si="15"/>
        <v>2778.75</v>
      </c>
      <c r="M1918" s="33">
        <v>0.45</v>
      </c>
      <c r="O1918" s="38"/>
      <c r="P1918" s="36"/>
      <c r="Q1918" s="34"/>
      <c r="R1918" s="35"/>
    </row>
    <row r="1919" spans="1:18" ht="15.75" customHeight="1" x14ac:dyDescent="0.3">
      <c r="A1919" s="23"/>
      <c r="B1919" s="28" t="s">
        <v>34</v>
      </c>
      <c r="C1919" s="28">
        <v>1128299</v>
      </c>
      <c r="D1919" s="29">
        <v>44393</v>
      </c>
      <c r="E1919" s="28" t="s">
        <v>35</v>
      </c>
      <c r="F1919" s="28" t="s">
        <v>84</v>
      </c>
      <c r="G1919" s="28" t="s">
        <v>67</v>
      </c>
      <c r="H1919" s="28" t="s">
        <v>29</v>
      </c>
      <c r="I1919" s="30">
        <v>1.1000000000000001</v>
      </c>
      <c r="J1919" s="31">
        <v>6500</v>
      </c>
      <c r="K1919" s="32">
        <f t="shared" si="14"/>
        <v>7150.0000000000009</v>
      </c>
      <c r="L1919" s="32">
        <f t="shared" si="15"/>
        <v>2502.5</v>
      </c>
      <c r="M1919" s="33">
        <v>0.35</v>
      </c>
      <c r="O1919" s="38"/>
      <c r="P1919" s="36"/>
      <c r="Q1919" s="34"/>
      <c r="R1919" s="35"/>
    </row>
    <row r="1920" spans="1:18" ht="15.75" customHeight="1" x14ac:dyDescent="0.3">
      <c r="A1920" s="23"/>
      <c r="B1920" s="28" t="s">
        <v>34</v>
      </c>
      <c r="C1920" s="28">
        <v>1128299</v>
      </c>
      <c r="D1920" s="29">
        <v>44425</v>
      </c>
      <c r="E1920" s="28" t="s">
        <v>35</v>
      </c>
      <c r="F1920" s="28" t="s">
        <v>84</v>
      </c>
      <c r="G1920" s="28" t="s">
        <v>67</v>
      </c>
      <c r="H1920" s="28" t="s">
        <v>24</v>
      </c>
      <c r="I1920" s="30">
        <v>0.95000000000000007</v>
      </c>
      <c r="J1920" s="31">
        <v>8500</v>
      </c>
      <c r="K1920" s="32">
        <f t="shared" si="14"/>
        <v>8075.0000000000009</v>
      </c>
      <c r="L1920" s="32">
        <f t="shared" si="15"/>
        <v>3230</v>
      </c>
      <c r="M1920" s="33">
        <v>0.39999999999999997</v>
      </c>
      <c r="O1920" s="38"/>
      <c r="P1920" s="36"/>
      <c r="Q1920" s="34"/>
      <c r="R1920" s="35"/>
    </row>
    <row r="1921" spans="1:18" ht="15.75" customHeight="1" x14ac:dyDescent="0.3">
      <c r="A1921" s="23"/>
      <c r="B1921" s="28" t="s">
        <v>34</v>
      </c>
      <c r="C1921" s="28">
        <v>1128299</v>
      </c>
      <c r="D1921" s="29">
        <v>44425</v>
      </c>
      <c r="E1921" s="28" t="s">
        <v>35</v>
      </c>
      <c r="F1921" s="28" t="s">
        <v>84</v>
      </c>
      <c r="G1921" s="28" t="s">
        <v>67</v>
      </c>
      <c r="H1921" s="28" t="s">
        <v>25</v>
      </c>
      <c r="I1921" s="30">
        <v>0.85000000000000009</v>
      </c>
      <c r="J1921" s="31">
        <v>8250</v>
      </c>
      <c r="K1921" s="32">
        <f t="shared" si="14"/>
        <v>7012.5000000000009</v>
      </c>
      <c r="L1921" s="32">
        <f t="shared" si="15"/>
        <v>2805</v>
      </c>
      <c r="M1921" s="33">
        <v>0.39999999999999997</v>
      </c>
      <c r="O1921" s="38"/>
      <c r="P1921" s="36"/>
      <c r="Q1921" s="34"/>
      <c r="R1921" s="35"/>
    </row>
    <row r="1922" spans="1:18" ht="15.75" customHeight="1" x14ac:dyDescent="0.3">
      <c r="A1922" s="23"/>
      <c r="B1922" s="28" t="s">
        <v>34</v>
      </c>
      <c r="C1922" s="28">
        <v>1128299</v>
      </c>
      <c r="D1922" s="29">
        <v>44425</v>
      </c>
      <c r="E1922" s="28" t="s">
        <v>35</v>
      </c>
      <c r="F1922" s="28" t="s">
        <v>84</v>
      </c>
      <c r="G1922" s="28" t="s">
        <v>67</v>
      </c>
      <c r="H1922" s="28" t="s">
        <v>26</v>
      </c>
      <c r="I1922" s="30">
        <v>0.75000000000000011</v>
      </c>
      <c r="J1922" s="31">
        <v>7000</v>
      </c>
      <c r="K1922" s="32">
        <f t="shared" si="14"/>
        <v>5250.0000000000009</v>
      </c>
      <c r="L1922" s="32">
        <f t="shared" si="15"/>
        <v>2100</v>
      </c>
      <c r="M1922" s="33">
        <v>0.39999999999999997</v>
      </c>
      <c r="O1922" s="38"/>
      <c r="P1922" s="36"/>
      <c r="Q1922" s="34"/>
      <c r="R1922" s="35"/>
    </row>
    <row r="1923" spans="1:18" ht="15.75" customHeight="1" x14ac:dyDescent="0.3">
      <c r="A1923" s="23"/>
      <c r="B1923" s="28" t="s">
        <v>34</v>
      </c>
      <c r="C1923" s="28">
        <v>1128299</v>
      </c>
      <c r="D1923" s="29">
        <v>44425</v>
      </c>
      <c r="E1923" s="28" t="s">
        <v>35</v>
      </c>
      <c r="F1923" s="28" t="s">
        <v>84</v>
      </c>
      <c r="G1923" s="28" t="s">
        <v>67</v>
      </c>
      <c r="H1923" s="28" t="s">
        <v>27</v>
      </c>
      <c r="I1923" s="30">
        <v>0.75000000000000011</v>
      </c>
      <c r="J1923" s="31">
        <v>4750</v>
      </c>
      <c r="K1923" s="32">
        <f t="shared" si="14"/>
        <v>3562.5000000000005</v>
      </c>
      <c r="L1923" s="32">
        <f t="shared" si="15"/>
        <v>1425</v>
      </c>
      <c r="M1923" s="33">
        <v>0.39999999999999997</v>
      </c>
      <c r="O1923" s="38"/>
      <c r="P1923" s="36"/>
      <c r="Q1923" s="34"/>
      <c r="R1923" s="35"/>
    </row>
    <row r="1924" spans="1:18" ht="15.75" customHeight="1" x14ac:dyDescent="0.3">
      <c r="A1924" s="23"/>
      <c r="B1924" s="28" t="s">
        <v>34</v>
      </c>
      <c r="C1924" s="28">
        <v>1128299</v>
      </c>
      <c r="D1924" s="29">
        <v>44425</v>
      </c>
      <c r="E1924" s="28" t="s">
        <v>35</v>
      </c>
      <c r="F1924" s="28" t="s">
        <v>84</v>
      </c>
      <c r="G1924" s="28" t="s">
        <v>67</v>
      </c>
      <c r="H1924" s="28" t="s">
        <v>28</v>
      </c>
      <c r="I1924" s="30">
        <v>0.64999999999999991</v>
      </c>
      <c r="J1924" s="31">
        <v>4750</v>
      </c>
      <c r="K1924" s="32">
        <f t="shared" si="14"/>
        <v>3087.4999999999995</v>
      </c>
      <c r="L1924" s="32">
        <f t="shared" si="15"/>
        <v>1389.3749999999998</v>
      </c>
      <c r="M1924" s="33">
        <v>0.45</v>
      </c>
      <c r="O1924" s="38"/>
      <c r="P1924" s="36"/>
      <c r="Q1924" s="34"/>
      <c r="R1924" s="35"/>
    </row>
    <row r="1925" spans="1:18" ht="15.75" customHeight="1" x14ac:dyDescent="0.3">
      <c r="A1925" s="23"/>
      <c r="B1925" s="28" t="s">
        <v>34</v>
      </c>
      <c r="C1925" s="28">
        <v>1128299</v>
      </c>
      <c r="D1925" s="29">
        <v>44425</v>
      </c>
      <c r="E1925" s="28" t="s">
        <v>35</v>
      </c>
      <c r="F1925" s="28" t="s">
        <v>84</v>
      </c>
      <c r="G1925" s="28" t="s">
        <v>67</v>
      </c>
      <c r="H1925" s="28" t="s">
        <v>29</v>
      </c>
      <c r="I1925" s="30">
        <v>0.7</v>
      </c>
      <c r="J1925" s="31">
        <v>3000</v>
      </c>
      <c r="K1925" s="32">
        <f t="shared" si="14"/>
        <v>2100</v>
      </c>
      <c r="L1925" s="32">
        <f t="shared" si="15"/>
        <v>735</v>
      </c>
      <c r="M1925" s="33">
        <v>0.35</v>
      </c>
      <c r="O1925" s="38"/>
      <c r="P1925" s="36"/>
      <c r="Q1925" s="34"/>
      <c r="R1925" s="35"/>
    </row>
    <row r="1926" spans="1:18" ht="15.75" customHeight="1" x14ac:dyDescent="0.3">
      <c r="A1926" s="23"/>
      <c r="B1926" s="28" t="s">
        <v>34</v>
      </c>
      <c r="C1926" s="28">
        <v>1128299</v>
      </c>
      <c r="D1926" s="29">
        <v>44457</v>
      </c>
      <c r="E1926" s="28" t="s">
        <v>35</v>
      </c>
      <c r="F1926" s="28" t="s">
        <v>84</v>
      </c>
      <c r="G1926" s="28" t="s">
        <v>67</v>
      </c>
      <c r="H1926" s="28" t="s">
        <v>24</v>
      </c>
      <c r="I1926" s="30">
        <v>0.45000000000000012</v>
      </c>
      <c r="J1926" s="31">
        <v>5000</v>
      </c>
      <c r="K1926" s="32">
        <f t="shared" si="14"/>
        <v>2250.0000000000005</v>
      </c>
      <c r="L1926" s="32">
        <f t="shared" si="15"/>
        <v>900.00000000000011</v>
      </c>
      <c r="M1926" s="33">
        <v>0.39999999999999997</v>
      </c>
      <c r="O1926" s="38"/>
      <c r="P1926" s="36"/>
      <c r="Q1926" s="34"/>
      <c r="R1926" s="35"/>
    </row>
    <row r="1927" spans="1:18" ht="15.75" customHeight="1" x14ac:dyDescent="0.3">
      <c r="A1927" s="23"/>
      <c r="B1927" s="28" t="s">
        <v>34</v>
      </c>
      <c r="C1927" s="28">
        <v>1128299</v>
      </c>
      <c r="D1927" s="29">
        <v>44457</v>
      </c>
      <c r="E1927" s="28" t="s">
        <v>35</v>
      </c>
      <c r="F1927" s="28" t="s">
        <v>84</v>
      </c>
      <c r="G1927" s="28" t="s">
        <v>67</v>
      </c>
      <c r="H1927" s="28" t="s">
        <v>25</v>
      </c>
      <c r="I1927" s="30">
        <v>0.50000000000000011</v>
      </c>
      <c r="J1927" s="31">
        <v>5000</v>
      </c>
      <c r="K1927" s="32">
        <f t="shared" si="14"/>
        <v>2500.0000000000005</v>
      </c>
      <c r="L1927" s="32">
        <f t="shared" si="15"/>
        <v>1000.0000000000001</v>
      </c>
      <c r="M1927" s="33">
        <v>0.39999999999999997</v>
      </c>
      <c r="O1927" s="38"/>
      <c r="P1927" s="36"/>
      <c r="Q1927" s="34"/>
      <c r="R1927" s="35"/>
    </row>
    <row r="1928" spans="1:18" ht="15.75" customHeight="1" x14ac:dyDescent="0.3">
      <c r="A1928" s="23"/>
      <c r="B1928" s="28" t="s">
        <v>34</v>
      </c>
      <c r="C1928" s="28">
        <v>1128299</v>
      </c>
      <c r="D1928" s="29">
        <v>44457</v>
      </c>
      <c r="E1928" s="28" t="s">
        <v>35</v>
      </c>
      <c r="F1928" s="28" t="s">
        <v>84</v>
      </c>
      <c r="G1928" s="28" t="s">
        <v>67</v>
      </c>
      <c r="H1928" s="28" t="s">
        <v>26</v>
      </c>
      <c r="I1928" s="30">
        <v>0.45000000000000012</v>
      </c>
      <c r="J1928" s="31">
        <v>3000</v>
      </c>
      <c r="K1928" s="32">
        <f t="shared" si="14"/>
        <v>1350.0000000000005</v>
      </c>
      <c r="L1928" s="32">
        <f t="shared" si="15"/>
        <v>540.00000000000011</v>
      </c>
      <c r="M1928" s="33">
        <v>0.39999999999999997</v>
      </c>
      <c r="O1928" s="38"/>
      <c r="P1928" s="36"/>
      <c r="Q1928" s="34"/>
      <c r="R1928" s="35"/>
    </row>
    <row r="1929" spans="1:18" ht="15.75" customHeight="1" x14ac:dyDescent="0.3">
      <c r="A1929" s="23"/>
      <c r="B1929" s="28" t="s">
        <v>34</v>
      </c>
      <c r="C1929" s="28">
        <v>1128299</v>
      </c>
      <c r="D1929" s="29">
        <v>44457</v>
      </c>
      <c r="E1929" s="28" t="s">
        <v>35</v>
      </c>
      <c r="F1929" s="28" t="s">
        <v>84</v>
      </c>
      <c r="G1929" s="28" t="s">
        <v>67</v>
      </c>
      <c r="H1929" s="28" t="s">
        <v>27</v>
      </c>
      <c r="I1929" s="30">
        <v>0.45000000000000012</v>
      </c>
      <c r="J1929" s="31">
        <v>2500</v>
      </c>
      <c r="K1929" s="32">
        <f t="shared" si="14"/>
        <v>1125.0000000000002</v>
      </c>
      <c r="L1929" s="32">
        <f t="shared" si="15"/>
        <v>450.00000000000006</v>
      </c>
      <c r="M1929" s="33">
        <v>0.39999999999999997</v>
      </c>
      <c r="O1929" s="38"/>
      <c r="P1929" s="36"/>
      <c r="Q1929" s="34"/>
      <c r="R1929" s="35"/>
    </row>
    <row r="1930" spans="1:18" ht="15.75" customHeight="1" x14ac:dyDescent="0.3">
      <c r="A1930" s="23"/>
      <c r="B1930" s="28" t="s">
        <v>34</v>
      </c>
      <c r="C1930" s="28">
        <v>1128299</v>
      </c>
      <c r="D1930" s="29">
        <v>44457</v>
      </c>
      <c r="E1930" s="28" t="s">
        <v>35</v>
      </c>
      <c r="F1930" s="28" t="s">
        <v>84</v>
      </c>
      <c r="G1930" s="28" t="s">
        <v>67</v>
      </c>
      <c r="H1930" s="28" t="s">
        <v>28</v>
      </c>
      <c r="I1930" s="30">
        <v>0.55000000000000004</v>
      </c>
      <c r="J1930" s="31">
        <v>2750</v>
      </c>
      <c r="K1930" s="32">
        <f t="shared" si="14"/>
        <v>1512.5000000000002</v>
      </c>
      <c r="L1930" s="32">
        <f t="shared" si="15"/>
        <v>680.62500000000011</v>
      </c>
      <c r="M1930" s="33">
        <v>0.45</v>
      </c>
      <c r="O1930" s="38"/>
      <c r="P1930" s="36"/>
      <c r="Q1930" s="34"/>
      <c r="R1930" s="35"/>
    </row>
    <row r="1931" spans="1:18" ht="15.75" customHeight="1" x14ac:dyDescent="0.3">
      <c r="A1931" s="23"/>
      <c r="B1931" s="28" t="s">
        <v>34</v>
      </c>
      <c r="C1931" s="28">
        <v>1128299</v>
      </c>
      <c r="D1931" s="29">
        <v>44457</v>
      </c>
      <c r="E1931" s="28" t="s">
        <v>35</v>
      </c>
      <c r="F1931" s="28" t="s">
        <v>84</v>
      </c>
      <c r="G1931" s="28" t="s">
        <v>67</v>
      </c>
      <c r="H1931" s="28" t="s">
        <v>29</v>
      </c>
      <c r="I1931" s="30">
        <v>0.39999999999999997</v>
      </c>
      <c r="J1931" s="31">
        <v>3000</v>
      </c>
      <c r="K1931" s="32">
        <f t="shared" si="14"/>
        <v>1200</v>
      </c>
      <c r="L1931" s="32">
        <f t="shared" si="15"/>
        <v>420</v>
      </c>
      <c r="M1931" s="33">
        <v>0.35</v>
      </c>
      <c r="O1931" s="38"/>
      <c r="P1931" s="36"/>
      <c r="Q1931" s="34"/>
      <c r="R1931" s="35"/>
    </row>
    <row r="1932" spans="1:18" ht="15.75" customHeight="1" x14ac:dyDescent="0.3">
      <c r="A1932" s="23"/>
      <c r="B1932" s="28" t="s">
        <v>34</v>
      </c>
      <c r="C1932" s="28">
        <v>1128299</v>
      </c>
      <c r="D1932" s="29">
        <v>44486</v>
      </c>
      <c r="E1932" s="28" t="s">
        <v>35</v>
      </c>
      <c r="F1932" s="28" t="s">
        <v>84</v>
      </c>
      <c r="G1932" s="28" t="s">
        <v>67</v>
      </c>
      <c r="H1932" s="28" t="s">
        <v>24</v>
      </c>
      <c r="I1932" s="30">
        <v>0.35000000000000003</v>
      </c>
      <c r="J1932" s="31">
        <v>4000</v>
      </c>
      <c r="K1932" s="32">
        <f t="shared" si="14"/>
        <v>1400.0000000000002</v>
      </c>
      <c r="L1932" s="32">
        <f t="shared" si="15"/>
        <v>560</v>
      </c>
      <c r="M1932" s="33">
        <v>0.39999999999999997</v>
      </c>
      <c r="O1932" s="38"/>
      <c r="P1932" s="36"/>
      <c r="Q1932" s="34"/>
      <c r="R1932" s="35"/>
    </row>
    <row r="1933" spans="1:18" ht="15.75" customHeight="1" x14ac:dyDescent="0.3">
      <c r="A1933" s="23"/>
      <c r="B1933" s="28" t="s">
        <v>34</v>
      </c>
      <c r="C1933" s="28">
        <v>1128299</v>
      </c>
      <c r="D1933" s="29">
        <v>44486</v>
      </c>
      <c r="E1933" s="28" t="s">
        <v>35</v>
      </c>
      <c r="F1933" s="28" t="s">
        <v>84</v>
      </c>
      <c r="G1933" s="28" t="s">
        <v>67</v>
      </c>
      <c r="H1933" s="28" t="s">
        <v>25</v>
      </c>
      <c r="I1933" s="30">
        <v>0.50000000000000011</v>
      </c>
      <c r="J1933" s="31">
        <v>5750</v>
      </c>
      <c r="K1933" s="32">
        <f t="shared" si="14"/>
        <v>2875.0000000000005</v>
      </c>
      <c r="L1933" s="32">
        <f t="shared" si="15"/>
        <v>1150</v>
      </c>
      <c r="M1933" s="33">
        <v>0.39999999999999997</v>
      </c>
      <c r="O1933" s="38"/>
      <c r="P1933" s="36"/>
      <c r="Q1933" s="34"/>
      <c r="R1933" s="35"/>
    </row>
    <row r="1934" spans="1:18" ht="15.75" customHeight="1" x14ac:dyDescent="0.3">
      <c r="A1934" s="23"/>
      <c r="B1934" s="28" t="s">
        <v>34</v>
      </c>
      <c r="C1934" s="28">
        <v>1128299</v>
      </c>
      <c r="D1934" s="29">
        <v>44486</v>
      </c>
      <c r="E1934" s="28" t="s">
        <v>35</v>
      </c>
      <c r="F1934" s="28" t="s">
        <v>84</v>
      </c>
      <c r="G1934" s="28" t="s">
        <v>67</v>
      </c>
      <c r="H1934" s="28" t="s">
        <v>26</v>
      </c>
      <c r="I1934" s="30">
        <v>0.45000000000000012</v>
      </c>
      <c r="J1934" s="31">
        <v>4000</v>
      </c>
      <c r="K1934" s="32">
        <f t="shared" si="14"/>
        <v>1800.0000000000005</v>
      </c>
      <c r="L1934" s="32">
        <f t="shared" si="15"/>
        <v>720.00000000000011</v>
      </c>
      <c r="M1934" s="33">
        <v>0.39999999999999997</v>
      </c>
      <c r="O1934" s="38"/>
      <c r="P1934" s="36"/>
      <c r="Q1934" s="34"/>
      <c r="R1934" s="35"/>
    </row>
    <row r="1935" spans="1:18" ht="15.75" customHeight="1" x14ac:dyDescent="0.3">
      <c r="A1935" s="23"/>
      <c r="B1935" s="28" t="s">
        <v>34</v>
      </c>
      <c r="C1935" s="28">
        <v>1128299</v>
      </c>
      <c r="D1935" s="29">
        <v>44486</v>
      </c>
      <c r="E1935" s="28" t="s">
        <v>35</v>
      </c>
      <c r="F1935" s="28" t="s">
        <v>84</v>
      </c>
      <c r="G1935" s="28" t="s">
        <v>67</v>
      </c>
      <c r="H1935" s="28" t="s">
        <v>27</v>
      </c>
      <c r="I1935" s="30">
        <v>0.40000000000000008</v>
      </c>
      <c r="J1935" s="31">
        <v>3750</v>
      </c>
      <c r="K1935" s="32">
        <f t="shared" si="14"/>
        <v>1500.0000000000002</v>
      </c>
      <c r="L1935" s="32">
        <f t="shared" si="15"/>
        <v>600</v>
      </c>
      <c r="M1935" s="33">
        <v>0.39999999999999997</v>
      </c>
      <c r="O1935" s="38"/>
      <c r="P1935" s="36"/>
      <c r="Q1935" s="34"/>
      <c r="R1935" s="35"/>
    </row>
    <row r="1936" spans="1:18" ht="15.75" customHeight="1" x14ac:dyDescent="0.3">
      <c r="A1936" s="23"/>
      <c r="B1936" s="28" t="s">
        <v>34</v>
      </c>
      <c r="C1936" s="28">
        <v>1128299</v>
      </c>
      <c r="D1936" s="29">
        <v>44486</v>
      </c>
      <c r="E1936" s="28" t="s">
        <v>35</v>
      </c>
      <c r="F1936" s="28" t="s">
        <v>84</v>
      </c>
      <c r="G1936" s="28" t="s">
        <v>67</v>
      </c>
      <c r="H1936" s="28" t="s">
        <v>28</v>
      </c>
      <c r="I1936" s="30">
        <v>0.5</v>
      </c>
      <c r="J1936" s="31">
        <v>3500</v>
      </c>
      <c r="K1936" s="32">
        <f t="shared" si="14"/>
        <v>1750</v>
      </c>
      <c r="L1936" s="32">
        <f t="shared" si="15"/>
        <v>787.5</v>
      </c>
      <c r="M1936" s="33">
        <v>0.45</v>
      </c>
      <c r="O1936" s="38"/>
      <c r="P1936" s="36"/>
      <c r="Q1936" s="34"/>
      <c r="R1936" s="35"/>
    </row>
    <row r="1937" spans="1:18" ht="15.75" customHeight="1" x14ac:dyDescent="0.3">
      <c r="A1937" s="23"/>
      <c r="B1937" s="28" t="s">
        <v>34</v>
      </c>
      <c r="C1937" s="28">
        <v>1128299</v>
      </c>
      <c r="D1937" s="29">
        <v>44486</v>
      </c>
      <c r="E1937" s="28" t="s">
        <v>35</v>
      </c>
      <c r="F1937" s="28" t="s">
        <v>84</v>
      </c>
      <c r="G1937" s="28" t="s">
        <v>67</v>
      </c>
      <c r="H1937" s="28" t="s">
        <v>29</v>
      </c>
      <c r="I1937" s="30">
        <v>0.55000000000000004</v>
      </c>
      <c r="J1937" s="31">
        <v>4000</v>
      </c>
      <c r="K1937" s="32">
        <f t="shared" si="14"/>
        <v>2200</v>
      </c>
      <c r="L1937" s="32">
        <f t="shared" si="15"/>
        <v>770</v>
      </c>
      <c r="M1937" s="33">
        <v>0.35</v>
      </c>
      <c r="O1937" s="38"/>
      <c r="P1937" s="36"/>
      <c r="Q1937" s="34"/>
      <c r="R1937" s="35"/>
    </row>
    <row r="1938" spans="1:18" ht="15.75" customHeight="1" x14ac:dyDescent="0.3">
      <c r="A1938" s="23"/>
      <c r="B1938" s="28" t="s">
        <v>34</v>
      </c>
      <c r="C1938" s="28">
        <v>1128299</v>
      </c>
      <c r="D1938" s="29">
        <v>44517</v>
      </c>
      <c r="E1938" s="28" t="s">
        <v>35</v>
      </c>
      <c r="F1938" s="28" t="s">
        <v>84</v>
      </c>
      <c r="G1938" s="28" t="s">
        <v>67</v>
      </c>
      <c r="H1938" s="28" t="s">
        <v>24</v>
      </c>
      <c r="I1938" s="30">
        <v>0.40000000000000008</v>
      </c>
      <c r="J1938" s="31">
        <v>6250</v>
      </c>
      <c r="K1938" s="32">
        <f t="shared" si="14"/>
        <v>2500.0000000000005</v>
      </c>
      <c r="L1938" s="32">
        <f t="shared" si="15"/>
        <v>1000.0000000000001</v>
      </c>
      <c r="M1938" s="33">
        <v>0.39999999999999997</v>
      </c>
      <c r="O1938" s="38"/>
      <c r="P1938" s="36"/>
      <c r="Q1938" s="34"/>
      <c r="R1938" s="35"/>
    </row>
    <row r="1939" spans="1:18" ht="15.75" customHeight="1" x14ac:dyDescent="0.3">
      <c r="A1939" s="23"/>
      <c r="B1939" s="28" t="s">
        <v>34</v>
      </c>
      <c r="C1939" s="28">
        <v>1128299</v>
      </c>
      <c r="D1939" s="29">
        <v>44517</v>
      </c>
      <c r="E1939" s="28" t="s">
        <v>35</v>
      </c>
      <c r="F1939" s="28" t="s">
        <v>84</v>
      </c>
      <c r="G1939" s="28" t="s">
        <v>67</v>
      </c>
      <c r="H1939" s="28" t="s">
        <v>25</v>
      </c>
      <c r="I1939" s="30">
        <v>0.45000000000000012</v>
      </c>
      <c r="J1939" s="31">
        <v>7000</v>
      </c>
      <c r="K1939" s="32">
        <f t="shared" si="14"/>
        <v>3150.0000000000009</v>
      </c>
      <c r="L1939" s="32">
        <f t="shared" si="15"/>
        <v>1260.0000000000002</v>
      </c>
      <c r="M1939" s="33">
        <v>0.39999999999999997</v>
      </c>
      <c r="O1939" s="38"/>
      <c r="P1939" s="36"/>
      <c r="Q1939" s="34"/>
      <c r="R1939" s="35"/>
    </row>
    <row r="1940" spans="1:18" ht="15.75" customHeight="1" x14ac:dyDescent="0.3">
      <c r="A1940" s="23"/>
      <c r="B1940" s="28" t="s">
        <v>34</v>
      </c>
      <c r="C1940" s="28">
        <v>1128299</v>
      </c>
      <c r="D1940" s="29">
        <v>44517</v>
      </c>
      <c r="E1940" s="28" t="s">
        <v>35</v>
      </c>
      <c r="F1940" s="28" t="s">
        <v>84</v>
      </c>
      <c r="G1940" s="28" t="s">
        <v>67</v>
      </c>
      <c r="H1940" s="28" t="s">
        <v>26</v>
      </c>
      <c r="I1940" s="30">
        <v>0.40000000000000008</v>
      </c>
      <c r="J1940" s="31">
        <v>5250</v>
      </c>
      <c r="K1940" s="32">
        <f t="shared" si="14"/>
        <v>2100.0000000000005</v>
      </c>
      <c r="L1940" s="32">
        <f t="shared" si="15"/>
        <v>840.00000000000011</v>
      </c>
      <c r="M1940" s="33">
        <v>0.39999999999999997</v>
      </c>
      <c r="O1940" s="38"/>
      <c r="P1940" s="36"/>
      <c r="Q1940" s="34"/>
      <c r="R1940" s="35"/>
    </row>
    <row r="1941" spans="1:18" ht="15.75" customHeight="1" x14ac:dyDescent="0.3">
      <c r="A1941" s="23"/>
      <c r="B1941" s="28" t="s">
        <v>34</v>
      </c>
      <c r="C1941" s="28">
        <v>1128299</v>
      </c>
      <c r="D1941" s="29">
        <v>44517</v>
      </c>
      <c r="E1941" s="28" t="s">
        <v>35</v>
      </c>
      <c r="F1941" s="28" t="s">
        <v>84</v>
      </c>
      <c r="G1941" s="28" t="s">
        <v>67</v>
      </c>
      <c r="H1941" s="28" t="s">
        <v>27</v>
      </c>
      <c r="I1941" s="30">
        <v>0.50000000000000011</v>
      </c>
      <c r="J1941" s="31">
        <v>5000</v>
      </c>
      <c r="K1941" s="32">
        <f t="shared" si="14"/>
        <v>2500.0000000000005</v>
      </c>
      <c r="L1941" s="32">
        <f t="shared" si="15"/>
        <v>1000.0000000000001</v>
      </c>
      <c r="M1941" s="33">
        <v>0.39999999999999997</v>
      </c>
      <c r="O1941" s="38"/>
      <c r="P1941" s="36"/>
      <c r="Q1941" s="34"/>
      <c r="R1941" s="35"/>
    </row>
    <row r="1942" spans="1:18" ht="15.75" customHeight="1" x14ac:dyDescent="0.3">
      <c r="A1942" s="23"/>
      <c r="B1942" s="28" t="s">
        <v>34</v>
      </c>
      <c r="C1942" s="28">
        <v>1128299</v>
      </c>
      <c r="D1942" s="29">
        <v>44517</v>
      </c>
      <c r="E1942" s="28" t="s">
        <v>35</v>
      </c>
      <c r="F1942" s="28" t="s">
        <v>84</v>
      </c>
      <c r="G1942" s="28" t="s">
        <v>67</v>
      </c>
      <c r="H1942" s="28" t="s">
        <v>28</v>
      </c>
      <c r="I1942" s="30">
        <v>0.70000000000000007</v>
      </c>
      <c r="J1942" s="31">
        <v>4750</v>
      </c>
      <c r="K1942" s="32">
        <f t="shared" si="14"/>
        <v>3325.0000000000005</v>
      </c>
      <c r="L1942" s="32">
        <f t="shared" si="15"/>
        <v>1496.2500000000002</v>
      </c>
      <c r="M1942" s="33">
        <v>0.45</v>
      </c>
      <c r="O1942" s="38"/>
      <c r="P1942" s="36"/>
      <c r="Q1942" s="34"/>
      <c r="R1942" s="35"/>
    </row>
    <row r="1943" spans="1:18" ht="15.75" customHeight="1" x14ac:dyDescent="0.3">
      <c r="A1943" s="23"/>
      <c r="B1943" s="28" t="s">
        <v>34</v>
      </c>
      <c r="C1943" s="28">
        <v>1128299</v>
      </c>
      <c r="D1943" s="29">
        <v>44517</v>
      </c>
      <c r="E1943" s="28" t="s">
        <v>35</v>
      </c>
      <c r="F1943" s="28" t="s">
        <v>84</v>
      </c>
      <c r="G1943" s="28" t="s">
        <v>67</v>
      </c>
      <c r="H1943" s="28" t="s">
        <v>29</v>
      </c>
      <c r="I1943" s="30">
        <v>0.8500000000000002</v>
      </c>
      <c r="J1943" s="31">
        <v>6000</v>
      </c>
      <c r="K1943" s="32">
        <f t="shared" si="14"/>
        <v>5100.0000000000009</v>
      </c>
      <c r="L1943" s="32">
        <f t="shared" si="15"/>
        <v>1785.0000000000002</v>
      </c>
      <c r="M1943" s="33">
        <v>0.35</v>
      </c>
      <c r="O1943" s="38"/>
      <c r="P1943" s="36"/>
      <c r="Q1943" s="34"/>
      <c r="R1943" s="35"/>
    </row>
    <row r="1944" spans="1:18" ht="15.75" customHeight="1" x14ac:dyDescent="0.3">
      <c r="A1944" s="23"/>
      <c r="B1944" s="28" t="s">
        <v>34</v>
      </c>
      <c r="C1944" s="28">
        <v>1128299</v>
      </c>
      <c r="D1944" s="29">
        <v>44546</v>
      </c>
      <c r="E1944" s="28" t="s">
        <v>35</v>
      </c>
      <c r="F1944" s="28" t="s">
        <v>84</v>
      </c>
      <c r="G1944" s="28" t="s">
        <v>67</v>
      </c>
      <c r="H1944" s="28" t="s">
        <v>24</v>
      </c>
      <c r="I1944" s="30">
        <v>0.70000000000000018</v>
      </c>
      <c r="J1944" s="31">
        <v>8000</v>
      </c>
      <c r="K1944" s="32">
        <f t="shared" si="14"/>
        <v>5600.0000000000018</v>
      </c>
      <c r="L1944" s="32">
        <f t="shared" si="15"/>
        <v>2240.0000000000005</v>
      </c>
      <c r="M1944" s="33">
        <v>0.39999999999999997</v>
      </c>
      <c r="O1944" s="38"/>
      <c r="P1944" s="36"/>
      <c r="Q1944" s="34"/>
      <c r="R1944" s="35"/>
    </row>
    <row r="1945" spans="1:18" ht="15.75" customHeight="1" x14ac:dyDescent="0.3">
      <c r="A1945" s="23"/>
      <c r="B1945" s="28" t="s">
        <v>34</v>
      </c>
      <c r="C1945" s="28">
        <v>1128299</v>
      </c>
      <c r="D1945" s="29">
        <v>44546</v>
      </c>
      <c r="E1945" s="28" t="s">
        <v>35</v>
      </c>
      <c r="F1945" s="28" t="s">
        <v>84</v>
      </c>
      <c r="G1945" s="28" t="s">
        <v>67</v>
      </c>
      <c r="H1945" s="28" t="s">
        <v>25</v>
      </c>
      <c r="I1945" s="30">
        <v>0.80000000000000027</v>
      </c>
      <c r="J1945" s="31">
        <v>8000</v>
      </c>
      <c r="K1945" s="32">
        <f t="shared" si="14"/>
        <v>6400.0000000000018</v>
      </c>
      <c r="L1945" s="32">
        <f t="shared" si="15"/>
        <v>2560.0000000000005</v>
      </c>
      <c r="M1945" s="33">
        <v>0.39999999999999997</v>
      </c>
      <c r="O1945" s="38"/>
      <c r="P1945" s="36"/>
      <c r="Q1945" s="34"/>
      <c r="R1945" s="35"/>
    </row>
    <row r="1946" spans="1:18" ht="15.75" customHeight="1" x14ac:dyDescent="0.3">
      <c r="A1946" s="23"/>
      <c r="B1946" s="28" t="s">
        <v>34</v>
      </c>
      <c r="C1946" s="28">
        <v>1128299</v>
      </c>
      <c r="D1946" s="29">
        <v>44546</v>
      </c>
      <c r="E1946" s="28" t="s">
        <v>35</v>
      </c>
      <c r="F1946" s="28" t="s">
        <v>84</v>
      </c>
      <c r="G1946" s="28" t="s">
        <v>67</v>
      </c>
      <c r="H1946" s="28" t="s">
        <v>26</v>
      </c>
      <c r="I1946" s="30">
        <v>0.75000000000000022</v>
      </c>
      <c r="J1946" s="31">
        <v>6000</v>
      </c>
      <c r="K1946" s="32">
        <f t="shared" si="14"/>
        <v>4500.0000000000009</v>
      </c>
      <c r="L1946" s="32">
        <f t="shared" si="15"/>
        <v>1800.0000000000002</v>
      </c>
      <c r="M1946" s="33">
        <v>0.39999999999999997</v>
      </c>
      <c r="O1946" s="38"/>
      <c r="P1946" s="36"/>
      <c r="Q1946" s="34"/>
      <c r="R1946" s="35"/>
    </row>
    <row r="1947" spans="1:18" ht="15.75" customHeight="1" x14ac:dyDescent="0.3">
      <c r="A1947" s="23"/>
      <c r="B1947" s="28" t="s">
        <v>34</v>
      </c>
      <c r="C1947" s="28">
        <v>1128299</v>
      </c>
      <c r="D1947" s="29">
        <v>44546</v>
      </c>
      <c r="E1947" s="28" t="s">
        <v>35</v>
      </c>
      <c r="F1947" s="28" t="s">
        <v>84</v>
      </c>
      <c r="G1947" s="28" t="s">
        <v>67</v>
      </c>
      <c r="H1947" s="28" t="s">
        <v>27</v>
      </c>
      <c r="I1947" s="30">
        <v>0.75000000000000022</v>
      </c>
      <c r="J1947" s="31">
        <v>6000</v>
      </c>
      <c r="K1947" s="32">
        <f t="shared" si="14"/>
        <v>4500.0000000000009</v>
      </c>
      <c r="L1947" s="32">
        <f t="shared" si="15"/>
        <v>1800.0000000000002</v>
      </c>
      <c r="M1947" s="33">
        <v>0.39999999999999997</v>
      </c>
      <c r="O1947" s="38"/>
      <c r="P1947" s="36"/>
      <c r="Q1947" s="34"/>
      <c r="R1947" s="35"/>
    </row>
    <row r="1948" spans="1:18" ht="15.75" customHeight="1" x14ac:dyDescent="0.3">
      <c r="A1948" s="23"/>
      <c r="B1948" s="28" t="s">
        <v>34</v>
      </c>
      <c r="C1948" s="28">
        <v>1128299</v>
      </c>
      <c r="D1948" s="29">
        <v>44546</v>
      </c>
      <c r="E1948" s="28" t="s">
        <v>35</v>
      </c>
      <c r="F1948" s="28" t="s">
        <v>84</v>
      </c>
      <c r="G1948" s="28" t="s">
        <v>67</v>
      </c>
      <c r="H1948" s="28" t="s">
        <v>28</v>
      </c>
      <c r="I1948" s="30">
        <v>0.8500000000000002</v>
      </c>
      <c r="J1948" s="31">
        <v>5250</v>
      </c>
      <c r="K1948" s="32">
        <f t="shared" si="14"/>
        <v>4462.5000000000009</v>
      </c>
      <c r="L1948" s="32">
        <f t="shared" si="15"/>
        <v>2008.1250000000005</v>
      </c>
      <c r="M1948" s="33">
        <v>0.45</v>
      </c>
      <c r="O1948" s="38"/>
      <c r="P1948" s="36"/>
      <c r="Q1948" s="34"/>
      <c r="R1948" s="35"/>
    </row>
    <row r="1949" spans="1:18" ht="15.75" customHeight="1" x14ac:dyDescent="0.3">
      <c r="A1949" s="23"/>
      <c r="B1949" s="28" t="s">
        <v>34</v>
      </c>
      <c r="C1949" s="28">
        <v>1128299</v>
      </c>
      <c r="D1949" s="29">
        <v>44546</v>
      </c>
      <c r="E1949" s="28" t="s">
        <v>35</v>
      </c>
      <c r="F1949" s="28" t="s">
        <v>84</v>
      </c>
      <c r="G1949" s="28" t="s">
        <v>67</v>
      </c>
      <c r="H1949" s="28" t="s">
        <v>29</v>
      </c>
      <c r="I1949" s="30">
        <v>0.90000000000000024</v>
      </c>
      <c r="J1949" s="31">
        <v>6250</v>
      </c>
      <c r="K1949" s="32">
        <f t="shared" si="14"/>
        <v>5625.0000000000018</v>
      </c>
      <c r="L1949" s="32">
        <f t="shared" si="15"/>
        <v>1968.7500000000005</v>
      </c>
      <c r="M1949" s="33">
        <v>0.35</v>
      </c>
      <c r="O1949" s="38"/>
      <c r="P1949" s="36"/>
      <c r="Q1949" s="34"/>
      <c r="R1949" s="35"/>
    </row>
    <row r="1950" spans="1:18" ht="15.75" customHeight="1" x14ac:dyDescent="0.3">
      <c r="A1950" s="23" t="s">
        <v>46</v>
      </c>
      <c r="B1950" s="28" t="s">
        <v>30</v>
      </c>
      <c r="C1950" s="28">
        <v>1197831</v>
      </c>
      <c r="D1950" s="29">
        <v>44201</v>
      </c>
      <c r="E1950" s="28" t="s">
        <v>31</v>
      </c>
      <c r="F1950" s="28" t="s">
        <v>85</v>
      </c>
      <c r="G1950" s="28" t="s">
        <v>86</v>
      </c>
      <c r="H1950" s="28" t="s">
        <v>24</v>
      </c>
      <c r="I1950" s="30">
        <v>0.2</v>
      </c>
      <c r="J1950" s="31">
        <v>6750</v>
      </c>
      <c r="K1950" s="32">
        <f t="shared" si="14"/>
        <v>1350</v>
      </c>
      <c r="L1950" s="32">
        <f t="shared" si="15"/>
        <v>405</v>
      </c>
      <c r="M1950" s="33">
        <v>0.3</v>
      </c>
      <c r="O1950" s="38"/>
      <c r="P1950" s="36"/>
      <c r="Q1950" s="34"/>
      <c r="R1950" s="35"/>
    </row>
    <row r="1951" spans="1:18" ht="15.75" customHeight="1" x14ac:dyDescent="0.3">
      <c r="A1951" s="23"/>
      <c r="B1951" s="28" t="s">
        <v>30</v>
      </c>
      <c r="C1951" s="28">
        <v>1197831</v>
      </c>
      <c r="D1951" s="29">
        <v>44201</v>
      </c>
      <c r="E1951" s="28" t="s">
        <v>31</v>
      </c>
      <c r="F1951" s="28" t="s">
        <v>85</v>
      </c>
      <c r="G1951" s="28" t="s">
        <v>86</v>
      </c>
      <c r="H1951" s="28" t="s">
        <v>25</v>
      </c>
      <c r="I1951" s="30">
        <v>0.3</v>
      </c>
      <c r="J1951" s="31">
        <v>6750</v>
      </c>
      <c r="K1951" s="32">
        <f t="shared" si="14"/>
        <v>2025</v>
      </c>
      <c r="L1951" s="32">
        <f t="shared" si="15"/>
        <v>607.5</v>
      </c>
      <c r="M1951" s="33">
        <v>0.3</v>
      </c>
      <c r="O1951" s="38"/>
      <c r="P1951" s="36"/>
      <c r="Q1951" s="34"/>
      <c r="R1951" s="35"/>
    </row>
    <row r="1952" spans="1:18" ht="15.75" customHeight="1" x14ac:dyDescent="0.3">
      <c r="A1952" s="23"/>
      <c r="B1952" s="28" t="s">
        <v>30</v>
      </c>
      <c r="C1952" s="28">
        <v>1197831</v>
      </c>
      <c r="D1952" s="29">
        <v>44201</v>
      </c>
      <c r="E1952" s="28" t="s">
        <v>31</v>
      </c>
      <c r="F1952" s="28" t="s">
        <v>85</v>
      </c>
      <c r="G1952" s="28" t="s">
        <v>86</v>
      </c>
      <c r="H1952" s="28" t="s">
        <v>26</v>
      </c>
      <c r="I1952" s="30">
        <v>0.3</v>
      </c>
      <c r="J1952" s="31">
        <v>4750</v>
      </c>
      <c r="K1952" s="32">
        <f t="shared" si="14"/>
        <v>1425</v>
      </c>
      <c r="L1952" s="32">
        <f t="shared" si="15"/>
        <v>427.5</v>
      </c>
      <c r="M1952" s="33">
        <v>0.3</v>
      </c>
      <c r="O1952" s="38"/>
      <c r="P1952" s="36"/>
      <c r="Q1952" s="34"/>
      <c r="R1952" s="35"/>
    </row>
    <row r="1953" spans="1:18" ht="15.75" customHeight="1" x14ac:dyDescent="0.3">
      <c r="A1953" s="23"/>
      <c r="B1953" s="28" t="s">
        <v>30</v>
      </c>
      <c r="C1953" s="28">
        <v>1197831</v>
      </c>
      <c r="D1953" s="29">
        <v>44201</v>
      </c>
      <c r="E1953" s="28" t="s">
        <v>31</v>
      </c>
      <c r="F1953" s="28" t="s">
        <v>85</v>
      </c>
      <c r="G1953" s="28" t="s">
        <v>86</v>
      </c>
      <c r="H1953" s="28" t="s">
        <v>27</v>
      </c>
      <c r="I1953" s="30">
        <v>0.35</v>
      </c>
      <c r="J1953" s="31">
        <v>4750</v>
      </c>
      <c r="K1953" s="32">
        <f t="shared" si="14"/>
        <v>1662.5</v>
      </c>
      <c r="L1953" s="32">
        <f t="shared" si="15"/>
        <v>665</v>
      </c>
      <c r="M1953" s="33">
        <v>0.4</v>
      </c>
      <c r="O1953" s="38"/>
      <c r="P1953" s="36"/>
      <c r="Q1953" s="34"/>
      <c r="R1953" s="35"/>
    </row>
    <row r="1954" spans="1:18" ht="15.75" customHeight="1" x14ac:dyDescent="0.3">
      <c r="A1954" s="23"/>
      <c r="B1954" s="28" t="s">
        <v>30</v>
      </c>
      <c r="C1954" s="28">
        <v>1197831</v>
      </c>
      <c r="D1954" s="29">
        <v>44201</v>
      </c>
      <c r="E1954" s="28" t="s">
        <v>31</v>
      </c>
      <c r="F1954" s="28" t="s">
        <v>85</v>
      </c>
      <c r="G1954" s="28" t="s">
        <v>86</v>
      </c>
      <c r="H1954" s="28" t="s">
        <v>28</v>
      </c>
      <c r="I1954" s="30">
        <v>0.4</v>
      </c>
      <c r="J1954" s="31">
        <v>3250</v>
      </c>
      <c r="K1954" s="32">
        <f t="shared" si="14"/>
        <v>1300</v>
      </c>
      <c r="L1954" s="32">
        <f t="shared" si="15"/>
        <v>325</v>
      </c>
      <c r="M1954" s="33">
        <v>0.25</v>
      </c>
      <c r="O1954" s="38"/>
      <c r="P1954" s="36"/>
      <c r="Q1954" s="34"/>
      <c r="R1954" s="35"/>
    </row>
    <row r="1955" spans="1:18" ht="15.75" customHeight="1" x14ac:dyDescent="0.3">
      <c r="A1955" s="23"/>
      <c r="B1955" s="28" t="s">
        <v>30</v>
      </c>
      <c r="C1955" s="28">
        <v>1197831</v>
      </c>
      <c r="D1955" s="29">
        <v>44201</v>
      </c>
      <c r="E1955" s="28" t="s">
        <v>31</v>
      </c>
      <c r="F1955" s="28" t="s">
        <v>85</v>
      </c>
      <c r="G1955" s="28" t="s">
        <v>86</v>
      </c>
      <c r="H1955" s="28" t="s">
        <v>29</v>
      </c>
      <c r="I1955" s="30">
        <v>0.35</v>
      </c>
      <c r="J1955" s="31">
        <v>4750</v>
      </c>
      <c r="K1955" s="32">
        <f t="shared" si="14"/>
        <v>1662.5</v>
      </c>
      <c r="L1955" s="32">
        <f t="shared" si="15"/>
        <v>748.125</v>
      </c>
      <c r="M1955" s="33">
        <v>0.45</v>
      </c>
      <c r="O1955" s="38"/>
      <c r="P1955" s="36"/>
      <c r="Q1955" s="34"/>
      <c r="R1955" s="35"/>
    </row>
    <row r="1956" spans="1:18" ht="15.75" customHeight="1" x14ac:dyDescent="0.3">
      <c r="A1956" s="23"/>
      <c r="B1956" s="28" t="s">
        <v>30</v>
      </c>
      <c r="C1956" s="28">
        <v>1197831</v>
      </c>
      <c r="D1956" s="29">
        <v>44231</v>
      </c>
      <c r="E1956" s="28" t="s">
        <v>31</v>
      </c>
      <c r="F1956" s="28" t="s">
        <v>85</v>
      </c>
      <c r="G1956" s="28" t="s">
        <v>86</v>
      </c>
      <c r="H1956" s="28" t="s">
        <v>24</v>
      </c>
      <c r="I1956" s="30">
        <v>0.25</v>
      </c>
      <c r="J1956" s="31">
        <v>6250</v>
      </c>
      <c r="K1956" s="32">
        <f t="shared" si="14"/>
        <v>1562.5</v>
      </c>
      <c r="L1956" s="32">
        <f t="shared" si="15"/>
        <v>468.75</v>
      </c>
      <c r="M1956" s="33">
        <v>0.3</v>
      </c>
      <c r="O1956" s="38"/>
      <c r="P1956" s="36"/>
      <c r="Q1956" s="34"/>
      <c r="R1956" s="35"/>
    </row>
    <row r="1957" spans="1:18" ht="15.75" customHeight="1" x14ac:dyDescent="0.3">
      <c r="A1957" s="23"/>
      <c r="B1957" s="28" t="s">
        <v>30</v>
      </c>
      <c r="C1957" s="28">
        <v>1197831</v>
      </c>
      <c r="D1957" s="29">
        <v>44231</v>
      </c>
      <c r="E1957" s="28" t="s">
        <v>31</v>
      </c>
      <c r="F1957" s="28" t="s">
        <v>85</v>
      </c>
      <c r="G1957" s="28" t="s">
        <v>86</v>
      </c>
      <c r="H1957" s="28" t="s">
        <v>25</v>
      </c>
      <c r="I1957" s="30">
        <v>0.35</v>
      </c>
      <c r="J1957" s="31">
        <v>6000</v>
      </c>
      <c r="K1957" s="32">
        <f t="shared" si="14"/>
        <v>2100</v>
      </c>
      <c r="L1957" s="32">
        <f t="shared" si="15"/>
        <v>630</v>
      </c>
      <c r="M1957" s="33">
        <v>0.3</v>
      </c>
      <c r="O1957" s="38"/>
      <c r="P1957" s="36"/>
      <c r="Q1957" s="34"/>
      <c r="R1957" s="35"/>
    </row>
    <row r="1958" spans="1:18" ht="15.75" customHeight="1" x14ac:dyDescent="0.3">
      <c r="A1958" s="23"/>
      <c r="B1958" s="28" t="s">
        <v>30</v>
      </c>
      <c r="C1958" s="28">
        <v>1197831</v>
      </c>
      <c r="D1958" s="29">
        <v>44231</v>
      </c>
      <c r="E1958" s="28" t="s">
        <v>31</v>
      </c>
      <c r="F1958" s="28" t="s">
        <v>85</v>
      </c>
      <c r="G1958" s="28" t="s">
        <v>86</v>
      </c>
      <c r="H1958" s="28" t="s">
        <v>26</v>
      </c>
      <c r="I1958" s="30">
        <v>0.35</v>
      </c>
      <c r="J1958" s="31">
        <v>4250</v>
      </c>
      <c r="K1958" s="32">
        <f t="shared" si="14"/>
        <v>1487.5</v>
      </c>
      <c r="L1958" s="32">
        <f t="shared" si="15"/>
        <v>446.25</v>
      </c>
      <c r="M1958" s="33">
        <v>0.3</v>
      </c>
      <c r="O1958" s="38"/>
      <c r="P1958" s="36"/>
      <c r="Q1958" s="34"/>
      <c r="R1958" s="35"/>
    </row>
    <row r="1959" spans="1:18" ht="15.75" customHeight="1" x14ac:dyDescent="0.3">
      <c r="A1959" s="23"/>
      <c r="B1959" s="28" t="s">
        <v>30</v>
      </c>
      <c r="C1959" s="28">
        <v>1197831</v>
      </c>
      <c r="D1959" s="29">
        <v>44231</v>
      </c>
      <c r="E1959" s="28" t="s">
        <v>31</v>
      </c>
      <c r="F1959" s="28" t="s">
        <v>85</v>
      </c>
      <c r="G1959" s="28" t="s">
        <v>86</v>
      </c>
      <c r="H1959" s="28" t="s">
        <v>27</v>
      </c>
      <c r="I1959" s="30">
        <v>0.35</v>
      </c>
      <c r="J1959" s="31">
        <v>3750</v>
      </c>
      <c r="K1959" s="32">
        <f t="shared" si="14"/>
        <v>1312.5</v>
      </c>
      <c r="L1959" s="32">
        <f t="shared" si="15"/>
        <v>525</v>
      </c>
      <c r="M1959" s="33">
        <v>0.4</v>
      </c>
      <c r="O1959" s="38"/>
      <c r="P1959" s="36"/>
      <c r="Q1959" s="34"/>
      <c r="R1959" s="35"/>
    </row>
    <row r="1960" spans="1:18" ht="15.75" customHeight="1" x14ac:dyDescent="0.3">
      <c r="A1960" s="23"/>
      <c r="B1960" s="28" t="s">
        <v>30</v>
      </c>
      <c r="C1960" s="28">
        <v>1197831</v>
      </c>
      <c r="D1960" s="29">
        <v>44231</v>
      </c>
      <c r="E1960" s="28" t="s">
        <v>31</v>
      </c>
      <c r="F1960" s="28" t="s">
        <v>85</v>
      </c>
      <c r="G1960" s="28" t="s">
        <v>86</v>
      </c>
      <c r="H1960" s="28" t="s">
        <v>28</v>
      </c>
      <c r="I1960" s="30">
        <v>0.4</v>
      </c>
      <c r="J1960" s="31">
        <v>2500</v>
      </c>
      <c r="K1960" s="32">
        <f t="shared" si="14"/>
        <v>1000</v>
      </c>
      <c r="L1960" s="32">
        <f t="shared" si="15"/>
        <v>250</v>
      </c>
      <c r="M1960" s="33">
        <v>0.25</v>
      </c>
      <c r="O1960" s="38"/>
      <c r="P1960" s="36"/>
      <c r="Q1960" s="34"/>
      <c r="R1960" s="35"/>
    </row>
    <row r="1961" spans="1:18" ht="15.75" customHeight="1" x14ac:dyDescent="0.3">
      <c r="A1961" s="23"/>
      <c r="B1961" s="28" t="s">
        <v>30</v>
      </c>
      <c r="C1961" s="28">
        <v>1197831</v>
      </c>
      <c r="D1961" s="29">
        <v>44231</v>
      </c>
      <c r="E1961" s="28" t="s">
        <v>31</v>
      </c>
      <c r="F1961" s="28" t="s">
        <v>85</v>
      </c>
      <c r="G1961" s="28" t="s">
        <v>86</v>
      </c>
      <c r="H1961" s="28" t="s">
        <v>29</v>
      </c>
      <c r="I1961" s="30">
        <v>0.35</v>
      </c>
      <c r="J1961" s="31">
        <v>4500</v>
      </c>
      <c r="K1961" s="32">
        <f t="shared" si="14"/>
        <v>1575</v>
      </c>
      <c r="L1961" s="32">
        <f t="shared" si="15"/>
        <v>708.75</v>
      </c>
      <c r="M1961" s="33">
        <v>0.45</v>
      </c>
      <c r="O1961" s="38"/>
      <c r="P1961" s="36"/>
      <c r="Q1961" s="34"/>
      <c r="R1961" s="35"/>
    </row>
    <row r="1962" spans="1:18" ht="15.75" customHeight="1" x14ac:dyDescent="0.3">
      <c r="A1962" s="23"/>
      <c r="B1962" s="28" t="s">
        <v>30</v>
      </c>
      <c r="C1962" s="28">
        <v>1197831</v>
      </c>
      <c r="D1962" s="29">
        <v>44261</v>
      </c>
      <c r="E1962" s="28" t="s">
        <v>31</v>
      </c>
      <c r="F1962" s="28" t="s">
        <v>85</v>
      </c>
      <c r="G1962" s="28" t="s">
        <v>86</v>
      </c>
      <c r="H1962" s="28" t="s">
        <v>24</v>
      </c>
      <c r="I1962" s="30">
        <v>0.3</v>
      </c>
      <c r="J1962" s="31">
        <v>6250</v>
      </c>
      <c r="K1962" s="32">
        <f t="shared" si="14"/>
        <v>1875</v>
      </c>
      <c r="L1962" s="32">
        <f t="shared" si="15"/>
        <v>656.25</v>
      </c>
      <c r="M1962" s="33">
        <v>0.35</v>
      </c>
      <c r="O1962" s="38"/>
      <c r="P1962" s="36"/>
      <c r="Q1962" s="34"/>
      <c r="R1962" s="35"/>
    </row>
    <row r="1963" spans="1:18" ht="15.75" customHeight="1" x14ac:dyDescent="0.3">
      <c r="A1963" s="23"/>
      <c r="B1963" s="28" t="s">
        <v>30</v>
      </c>
      <c r="C1963" s="28">
        <v>1197831</v>
      </c>
      <c r="D1963" s="29">
        <v>44261</v>
      </c>
      <c r="E1963" s="28" t="s">
        <v>31</v>
      </c>
      <c r="F1963" s="28" t="s">
        <v>85</v>
      </c>
      <c r="G1963" s="28" t="s">
        <v>86</v>
      </c>
      <c r="H1963" s="28" t="s">
        <v>25</v>
      </c>
      <c r="I1963" s="30">
        <v>0.4</v>
      </c>
      <c r="J1963" s="31">
        <v>6250</v>
      </c>
      <c r="K1963" s="32">
        <f t="shared" si="14"/>
        <v>2500</v>
      </c>
      <c r="L1963" s="32">
        <f t="shared" si="15"/>
        <v>875</v>
      </c>
      <c r="M1963" s="33">
        <v>0.35</v>
      </c>
      <c r="O1963" s="38"/>
      <c r="P1963" s="36"/>
      <c r="Q1963" s="34"/>
      <c r="R1963" s="35"/>
    </row>
    <row r="1964" spans="1:18" ht="15.75" customHeight="1" x14ac:dyDescent="0.3">
      <c r="A1964" s="23"/>
      <c r="B1964" s="28" t="s">
        <v>30</v>
      </c>
      <c r="C1964" s="28">
        <v>1197831</v>
      </c>
      <c r="D1964" s="29">
        <v>44261</v>
      </c>
      <c r="E1964" s="28" t="s">
        <v>31</v>
      </c>
      <c r="F1964" s="28" t="s">
        <v>85</v>
      </c>
      <c r="G1964" s="28" t="s">
        <v>86</v>
      </c>
      <c r="H1964" s="28" t="s">
        <v>26</v>
      </c>
      <c r="I1964" s="30">
        <v>0.3</v>
      </c>
      <c r="J1964" s="31">
        <v>4500</v>
      </c>
      <c r="K1964" s="32">
        <f t="shared" si="14"/>
        <v>1350</v>
      </c>
      <c r="L1964" s="32">
        <f t="shared" si="15"/>
        <v>472.49999999999994</v>
      </c>
      <c r="M1964" s="33">
        <v>0.35</v>
      </c>
      <c r="O1964" s="38"/>
      <c r="P1964" s="36"/>
      <c r="Q1964" s="34"/>
      <c r="R1964" s="35"/>
    </row>
    <row r="1965" spans="1:18" ht="15.75" customHeight="1" x14ac:dyDescent="0.3">
      <c r="A1965" s="23"/>
      <c r="B1965" s="28" t="s">
        <v>30</v>
      </c>
      <c r="C1965" s="28">
        <v>1197831</v>
      </c>
      <c r="D1965" s="29">
        <v>44261</v>
      </c>
      <c r="E1965" s="28" t="s">
        <v>31</v>
      </c>
      <c r="F1965" s="28" t="s">
        <v>85</v>
      </c>
      <c r="G1965" s="28" t="s">
        <v>86</v>
      </c>
      <c r="H1965" s="28" t="s">
        <v>27</v>
      </c>
      <c r="I1965" s="30">
        <v>0.35000000000000003</v>
      </c>
      <c r="J1965" s="31">
        <v>3500</v>
      </c>
      <c r="K1965" s="32">
        <f t="shared" si="14"/>
        <v>1225.0000000000002</v>
      </c>
      <c r="L1965" s="32">
        <f t="shared" si="15"/>
        <v>551.25000000000011</v>
      </c>
      <c r="M1965" s="33">
        <v>0.45</v>
      </c>
      <c r="O1965" s="38"/>
      <c r="P1965" s="36"/>
      <c r="Q1965" s="34"/>
      <c r="R1965" s="35"/>
    </row>
    <row r="1966" spans="1:18" ht="15.75" customHeight="1" x14ac:dyDescent="0.3">
      <c r="A1966" s="23"/>
      <c r="B1966" s="28" t="s">
        <v>30</v>
      </c>
      <c r="C1966" s="28">
        <v>1197831</v>
      </c>
      <c r="D1966" s="29">
        <v>44261</v>
      </c>
      <c r="E1966" s="28" t="s">
        <v>31</v>
      </c>
      <c r="F1966" s="28" t="s">
        <v>85</v>
      </c>
      <c r="G1966" s="28" t="s">
        <v>86</v>
      </c>
      <c r="H1966" s="28" t="s">
        <v>28</v>
      </c>
      <c r="I1966" s="30">
        <v>0.4</v>
      </c>
      <c r="J1966" s="31">
        <v>2500</v>
      </c>
      <c r="K1966" s="32">
        <f t="shared" si="14"/>
        <v>1000</v>
      </c>
      <c r="L1966" s="32">
        <f t="shared" si="15"/>
        <v>300</v>
      </c>
      <c r="M1966" s="33">
        <v>0.3</v>
      </c>
      <c r="O1966" s="38"/>
      <c r="P1966" s="36"/>
      <c r="Q1966" s="34"/>
      <c r="R1966" s="35"/>
    </row>
    <row r="1967" spans="1:18" ht="15.75" customHeight="1" x14ac:dyDescent="0.3">
      <c r="A1967" s="23"/>
      <c r="B1967" s="28" t="s">
        <v>30</v>
      </c>
      <c r="C1967" s="28">
        <v>1197831</v>
      </c>
      <c r="D1967" s="29">
        <v>44261</v>
      </c>
      <c r="E1967" s="28" t="s">
        <v>31</v>
      </c>
      <c r="F1967" s="28" t="s">
        <v>85</v>
      </c>
      <c r="G1967" s="28" t="s">
        <v>86</v>
      </c>
      <c r="H1967" s="28" t="s">
        <v>29</v>
      </c>
      <c r="I1967" s="30">
        <v>0.35000000000000003</v>
      </c>
      <c r="J1967" s="31">
        <v>4000</v>
      </c>
      <c r="K1967" s="32">
        <f t="shared" si="14"/>
        <v>1400.0000000000002</v>
      </c>
      <c r="L1967" s="32">
        <f t="shared" si="15"/>
        <v>700.00000000000011</v>
      </c>
      <c r="M1967" s="33">
        <v>0.5</v>
      </c>
      <c r="O1967" s="38"/>
      <c r="P1967" s="36"/>
      <c r="Q1967" s="34"/>
      <c r="R1967" s="35"/>
    </row>
    <row r="1968" spans="1:18" ht="15.75" customHeight="1" x14ac:dyDescent="0.3">
      <c r="A1968" s="23"/>
      <c r="B1968" s="28" t="s">
        <v>30</v>
      </c>
      <c r="C1968" s="28">
        <v>1197831</v>
      </c>
      <c r="D1968" s="29">
        <v>44291</v>
      </c>
      <c r="E1968" s="28" t="s">
        <v>31</v>
      </c>
      <c r="F1968" s="28" t="s">
        <v>85</v>
      </c>
      <c r="G1968" s="28" t="s">
        <v>86</v>
      </c>
      <c r="H1968" s="28" t="s">
        <v>24</v>
      </c>
      <c r="I1968" s="30">
        <v>0.19999999999999998</v>
      </c>
      <c r="J1968" s="31">
        <v>6500</v>
      </c>
      <c r="K1968" s="32">
        <f t="shared" si="14"/>
        <v>1300</v>
      </c>
      <c r="L1968" s="32">
        <f t="shared" si="15"/>
        <v>454.99999999999994</v>
      </c>
      <c r="M1968" s="33">
        <v>0.35</v>
      </c>
      <c r="O1968" s="38"/>
      <c r="P1968" s="36"/>
      <c r="Q1968" s="34"/>
      <c r="R1968" s="35"/>
    </row>
    <row r="1969" spans="1:18" ht="15.75" customHeight="1" x14ac:dyDescent="0.3">
      <c r="A1969" s="23"/>
      <c r="B1969" s="28" t="s">
        <v>30</v>
      </c>
      <c r="C1969" s="28">
        <v>1197831</v>
      </c>
      <c r="D1969" s="29">
        <v>44291</v>
      </c>
      <c r="E1969" s="28" t="s">
        <v>31</v>
      </c>
      <c r="F1969" s="28" t="s">
        <v>85</v>
      </c>
      <c r="G1969" s="28" t="s">
        <v>86</v>
      </c>
      <c r="H1969" s="28" t="s">
        <v>25</v>
      </c>
      <c r="I1969" s="30">
        <v>0.30000000000000004</v>
      </c>
      <c r="J1969" s="31">
        <v>6500</v>
      </c>
      <c r="K1969" s="32">
        <f t="shared" si="14"/>
        <v>1950.0000000000002</v>
      </c>
      <c r="L1969" s="32">
        <f t="shared" si="15"/>
        <v>682.5</v>
      </c>
      <c r="M1969" s="33">
        <v>0.35</v>
      </c>
      <c r="O1969" s="38"/>
      <c r="P1969" s="36"/>
      <c r="Q1969" s="34"/>
      <c r="R1969" s="35"/>
    </row>
    <row r="1970" spans="1:18" ht="15.75" customHeight="1" x14ac:dyDescent="0.3">
      <c r="A1970" s="23"/>
      <c r="B1970" s="28" t="s">
        <v>30</v>
      </c>
      <c r="C1970" s="28">
        <v>1197831</v>
      </c>
      <c r="D1970" s="29">
        <v>44291</v>
      </c>
      <c r="E1970" s="28" t="s">
        <v>31</v>
      </c>
      <c r="F1970" s="28" t="s">
        <v>85</v>
      </c>
      <c r="G1970" s="28" t="s">
        <v>86</v>
      </c>
      <c r="H1970" s="28" t="s">
        <v>26</v>
      </c>
      <c r="I1970" s="30">
        <v>0.24999999999999997</v>
      </c>
      <c r="J1970" s="31">
        <v>4750</v>
      </c>
      <c r="K1970" s="32">
        <f t="shared" si="14"/>
        <v>1187.4999999999998</v>
      </c>
      <c r="L1970" s="32">
        <f t="shared" si="15"/>
        <v>415.62499999999989</v>
      </c>
      <c r="M1970" s="33">
        <v>0.35</v>
      </c>
      <c r="O1970" s="38"/>
      <c r="P1970" s="36"/>
      <c r="Q1970" s="34"/>
      <c r="R1970" s="35"/>
    </row>
    <row r="1971" spans="1:18" ht="15.75" customHeight="1" x14ac:dyDescent="0.3">
      <c r="A1971" s="23"/>
      <c r="B1971" s="28" t="s">
        <v>30</v>
      </c>
      <c r="C1971" s="28">
        <v>1197831</v>
      </c>
      <c r="D1971" s="29">
        <v>44291</v>
      </c>
      <c r="E1971" s="28" t="s">
        <v>31</v>
      </c>
      <c r="F1971" s="28" t="s">
        <v>85</v>
      </c>
      <c r="G1971" s="28" t="s">
        <v>86</v>
      </c>
      <c r="H1971" s="28" t="s">
        <v>27</v>
      </c>
      <c r="I1971" s="30">
        <v>0.30000000000000004</v>
      </c>
      <c r="J1971" s="31">
        <v>3750</v>
      </c>
      <c r="K1971" s="32">
        <f t="shared" si="14"/>
        <v>1125.0000000000002</v>
      </c>
      <c r="L1971" s="32">
        <f t="shared" si="15"/>
        <v>506.25000000000011</v>
      </c>
      <c r="M1971" s="33">
        <v>0.45</v>
      </c>
      <c r="O1971" s="38"/>
      <c r="P1971" s="36"/>
      <c r="Q1971" s="34"/>
      <c r="R1971" s="35"/>
    </row>
    <row r="1972" spans="1:18" ht="15.75" customHeight="1" x14ac:dyDescent="0.3">
      <c r="A1972" s="23"/>
      <c r="B1972" s="28" t="s">
        <v>30</v>
      </c>
      <c r="C1972" s="28">
        <v>1197831</v>
      </c>
      <c r="D1972" s="29">
        <v>44291</v>
      </c>
      <c r="E1972" s="28" t="s">
        <v>31</v>
      </c>
      <c r="F1972" s="28" t="s">
        <v>85</v>
      </c>
      <c r="G1972" s="28" t="s">
        <v>86</v>
      </c>
      <c r="H1972" s="28" t="s">
        <v>28</v>
      </c>
      <c r="I1972" s="30">
        <v>0.35</v>
      </c>
      <c r="J1972" s="31">
        <v>2750</v>
      </c>
      <c r="K1972" s="32">
        <f t="shared" si="14"/>
        <v>962.49999999999989</v>
      </c>
      <c r="L1972" s="32">
        <f t="shared" si="15"/>
        <v>288.74999999999994</v>
      </c>
      <c r="M1972" s="33">
        <v>0.3</v>
      </c>
      <c r="O1972" s="38"/>
      <c r="P1972" s="36"/>
      <c r="Q1972" s="34"/>
      <c r="R1972" s="35"/>
    </row>
    <row r="1973" spans="1:18" ht="15.75" customHeight="1" x14ac:dyDescent="0.3">
      <c r="A1973" s="23"/>
      <c r="B1973" s="28" t="s">
        <v>30</v>
      </c>
      <c r="C1973" s="28">
        <v>1197831</v>
      </c>
      <c r="D1973" s="29">
        <v>44291</v>
      </c>
      <c r="E1973" s="28" t="s">
        <v>31</v>
      </c>
      <c r="F1973" s="28" t="s">
        <v>85</v>
      </c>
      <c r="G1973" s="28" t="s">
        <v>86</v>
      </c>
      <c r="H1973" s="28" t="s">
        <v>29</v>
      </c>
      <c r="I1973" s="30">
        <v>0.30000000000000004</v>
      </c>
      <c r="J1973" s="31">
        <v>5500</v>
      </c>
      <c r="K1973" s="32">
        <f t="shared" si="14"/>
        <v>1650.0000000000002</v>
      </c>
      <c r="L1973" s="32">
        <f t="shared" si="15"/>
        <v>825.00000000000011</v>
      </c>
      <c r="M1973" s="33">
        <v>0.5</v>
      </c>
      <c r="O1973" s="38"/>
      <c r="P1973" s="36"/>
      <c r="Q1973" s="34"/>
      <c r="R1973" s="35"/>
    </row>
    <row r="1974" spans="1:18" ht="15.75" customHeight="1" x14ac:dyDescent="0.3">
      <c r="A1974" s="23"/>
      <c r="B1974" s="28" t="s">
        <v>30</v>
      </c>
      <c r="C1974" s="28">
        <v>1197831</v>
      </c>
      <c r="D1974" s="29">
        <v>44321</v>
      </c>
      <c r="E1974" s="28" t="s">
        <v>31</v>
      </c>
      <c r="F1974" s="28" t="s">
        <v>85</v>
      </c>
      <c r="G1974" s="28" t="s">
        <v>86</v>
      </c>
      <c r="H1974" s="28" t="s">
        <v>24</v>
      </c>
      <c r="I1974" s="30">
        <v>0.19999999999999998</v>
      </c>
      <c r="J1974" s="31">
        <v>7000</v>
      </c>
      <c r="K1974" s="32">
        <f t="shared" si="14"/>
        <v>1399.9999999999998</v>
      </c>
      <c r="L1974" s="32">
        <f t="shared" si="15"/>
        <v>489.99999999999989</v>
      </c>
      <c r="M1974" s="33">
        <v>0.35</v>
      </c>
      <c r="O1974" s="38"/>
      <c r="P1974" s="36"/>
      <c r="Q1974" s="34"/>
      <c r="R1974" s="35"/>
    </row>
    <row r="1975" spans="1:18" ht="15.75" customHeight="1" x14ac:dyDescent="0.3">
      <c r="A1975" s="23"/>
      <c r="B1975" s="28" t="s">
        <v>30</v>
      </c>
      <c r="C1975" s="28">
        <v>1197831</v>
      </c>
      <c r="D1975" s="29">
        <v>44321</v>
      </c>
      <c r="E1975" s="28" t="s">
        <v>31</v>
      </c>
      <c r="F1975" s="28" t="s">
        <v>85</v>
      </c>
      <c r="G1975" s="28" t="s">
        <v>86</v>
      </c>
      <c r="H1975" s="28" t="s">
        <v>25</v>
      </c>
      <c r="I1975" s="30">
        <v>0.30000000000000004</v>
      </c>
      <c r="J1975" s="31">
        <v>7250</v>
      </c>
      <c r="K1975" s="32">
        <f t="shared" si="14"/>
        <v>2175.0000000000005</v>
      </c>
      <c r="L1975" s="32">
        <f t="shared" si="15"/>
        <v>761.25000000000011</v>
      </c>
      <c r="M1975" s="33">
        <v>0.35</v>
      </c>
      <c r="O1975" s="38"/>
      <c r="P1975" s="36"/>
      <c r="Q1975" s="34"/>
      <c r="R1975" s="35"/>
    </row>
    <row r="1976" spans="1:18" ht="15.75" customHeight="1" x14ac:dyDescent="0.3">
      <c r="A1976" s="23"/>
      <c r="B1976" s="28" t="s">
        <v>30</v>
      </c>
      <c r="C1976" s="28">
        <v>1197831</v>
      </c>
      <c r="D1976" s="29">
        <v>44321</v>
      </c>
      <c r="E1976" s="28" t="s">
        <v>31</v>
      </c>
      <c r="F1976" s="28" t="s">
        <v>85</v>
      </c>
      <c r="G1976" s="28" t="s">
        <v>86</v>
      </c>
      <c r="H1976" s="28" t="s">
        <v>26</v>
      </c>
      <c r="I1976" s="30">
        <v>0.24999999999999997</v>
      </c>
      <c r="J1976" s="31">
        <v>5750</v>
      </c>
      <c r="K1976" s="32">
        <f t="shared" si="14"/>
        <v>1437.4999999999998</v>
      </c>
      <c r="L1976" s="32">
        <f t="shared" si="15"/>
        <v>503.12499999999989</v>
      </c>
      <c r="M1976" s="33">
        <v>0.35</v>
      </c>
      <c r="O1976" s="38"/>
      <c r="P1976" s="36"/>
      <c r="Q1976" s="34"/>
      <c r="R1976" s="35"/>
    </row>
    <row r="1977" spans="1:18" ht="15.75" customHeight="1" x14ac:dyDescent="0.3">
      <c r="A1977" s="23"/>
      <c r="B1977" s="28" t="s">
        <v>30</v>
      </c>
      <c r="C1977" s="28">
        <v>1197831</v>
      </c>
      <c r="D1977" s="29">
        <v>44321</v>
      </c>
      <c r="E1977" s="28" t="s">
        <v>31</v>
      </c>
      <c r="F1977" s="28" t="s">
        <v>85</v>
      </c>
      <c r="G1977" s="28" t="s">
        <v>86</v>
      </c>
      <c r="H1977" s="28" t="s">
        <v>27</v>
      </c>
      <c r="I1977" s="30">
        <v>0.35000000000000003</v>
      </c>
      <c r="J1977" s="31">
        <v>5000</v>
      </c>
      <c r="K1977" s="32">
        <f t="shared" si="14"/>
        <v>1750.0000000000002</v>
      </c>
      <c r="L1977" s="32">
        <f t="shared" si="15"/>
        <v>787.50000000000011</v>
      </c>
      <c r="M1977" s="33">
        <v>0.45</v>
      </c>
      <c r="O1977" s="38"/>
      <c r="P1977" s="36"/>
      <c r="Q1977" s="34"/>
      <c r="R1977" s="35"/>
    </row>
    <row r="1978" spans="1:18" ht="15.75" customHeight="1" x14ac:dyDescent="0.3">
      <c r="A1978" s="23"/>
      <c r="B1978" s="28" t="s">
        <v>30</v>
      </c>
      <c r="C1978" s="28">
        <v>1197831</v>
      </c>
      <c r="D1978" s="29">
        <v>44321</v>
      </c>
      <c r="E1978" s="28" t="s">
        <v>31</v>
      </c>
      <c r="F1978" s="28" t="s">
        <v>85</v>
      </c>
      <c r="G1978" s="28" t="s">
        <v>86</v>
      </c>
      <c r="H1978" s="28" t="s">
        <v>28</v>
      </c>
      <c r="I1978" s="30">
        <v>0.5</v>
      </c>
      <c r="J1978" s="31">
        <v>4000</v>
      </c>
      <c r="K1978" s="32">
        <f t="shared" si="14"/>
        <v>2000</v>
      </c>
      <c r="L1978" s="32">
        <f t="shared" si="15"/>
        <v>600</v>
      </c>
      <c r="M1978" s="33">
        <v>0.3</v>
      </c>
      <c r="O1978" s="38"/>
      <c r="P1978" s="36"/>
      <c r="Q1978" s="34"/>
      <c r="R1978" s="35"/>
    </row>
    <row r="1979" spans="1:18" ht="15.75" customHeight="1" x14ac:dyDescent="0.3">
      <c r="A1979" s="23"/>
      <c r="B1979" s="28" t="s">
        <v>30</v>
      </c>
      <c r="C1979" s="28">
        <v>1197831</v>
      </c>
      <c r="D1979" s="29">
        <v>44321</v>
      </c>
      <c r="E1979" s="28" t="s">
        <v>31</v>
      </c>
      <c r="F1979" s="28" t="s">
        <v>85</v>
      </c>
      <c r="G1979" s="28" t="s">
        <v>86</v>
      </c>
      <c r="H1979" s="28" t="s">
        <v>29</v>
      </c>
      <c r="I1979" s="30">
        <v>0.45</v>
      </c>
      <c r="J1979" s="31">
        <v>7500</v>
      </c>
      <c r="K1979" s="32">
        <f t="shared" si="14"/>
        <v>3375</v>
      </c>
      <c r="L1979" s="32">
        <f t="shared" si="15"/>
        <v>1687.5</v>
      </c>
      <c r="M1979" s="33">
        <v>0.5</v>
      </c>
      <c r="O1979" s="38"/>
      <c r="P1979" s="36"/>
      <c r="Q1979" s="34"/>
      <c r="R1979" s="35"/>
    </row>
    <row r="1980" spans="1:18" ht="15.75" customHeight="1" x14ac:dyDescent="0.3">
      <c r="A1980" s="23"/>
      <c r="B1980" s="28" t="s">
        <v>30</v>
      </c>
      <c r="C1980" s="28">
        <v>1197831</v>
      </c>
      <c r="D1980" s="29">
        <v>44351</v>
      </c>
      <c r="E1980" s="28" t="s">
        <v>31</v>
      </c>
      <c r="F1980" s="28" t="s">
        <v>85</v>
      </c>
      <c r="G1980" s="28" t="s">
        <v>86</v>
      </c>
      <c r="H1980" s="28" t="s">
        <v>24</v>
      </c>
      <c r="I1980" s="30">
        <v>0.45</v>
      </c>
      <c r="J1980" s="31">
        <v>7500</v>
      </c>
      <c r="K1980" s="32">
        <f t="shared" si="14"/>
        <v>3375</v>
      </c>
      <c r="L1980" s="32">
        <f t="shared" si="15"/>
        <v>1181.25</v>
      </c>
      <c r="M1980" s="33">
        <v>0.35</v>
      </c>
      <c r="O1980" s="38"/>
      <c r="P1980" s="36"/>
      <c r="Q1980" s="34"/>
      <c r="R1980" s="35"/>
    </row>
    <row r="1981" spans="1:18" ht="15.75" customHeight="1" x14ac:dyDescent="0.3">
      <c r="A1981" s="23"/>
      <c r="B1981" s="28" t="s">
        <v>30</v>
      </c>
      <c r="C1981" s="28">
        <v>1197831</v>
      </c>
      <c r="D1981" s="29">
        <v>44351</v>
      </c>
      <c r="E1981" s="28" t="s">
        <v>31</v>
      </c>
      <c r="F1981" s="28" t="s">
        <v>85</v>
      </c>
      <c r="G1981" s="28" t="s">
        <v>86</v>
      </c>
      <c r="H1981" s="28" t="s">
        <v>25</v>
      </c>
      <c r="I1981" s="30">
        <v>0.5</v>
      </c>
      <c r="J1981" s="31">
        <v>7500</v>
      </c>
      <c r="K1981" s="32">
        <f t="shared" si="14"/>
        <v>3750</v>
      </c>
      <c r="L1981" s="32">
        <f t="shared" si="15"/>
        <v>1312.5</v>
      </c>
      <c r="M1981" s="33">
        <v>0.35</v>
      </c>
      <c r="O1981" s="38"/>
      <c r="P1981" s="36"/>
      <c r="Q1981" s="34"/>
      <c r="R1981" s="35"/>
    </row>
    <row r="1982" spans="1:18" ht="15.75" customHeight="1" x14ac:dyDescent="0.3">
      <c r="A1982" s="23"/>
      <c r="B1982" s="28" t="s">
        <v>30</v>
      </c>
      <c r="C1982" s="28">
        <v>1197831</v>
      </c>
      <c r="D1982" s="29">
        <v>44351</v>
      </c>
      <c r="E1982" s="28" t="s">
        <v>31</v>
      </c>
      <c r="F1982" s="28" t="s">
        <v>85</v>
      </c>
      <c r="G1982" s="28" t="s">
        <v>86</v>
      </c>
      <c r="H1982" s="28" t="s">
        <v>26</v>
      </c>
      <c r="I1982" s="30">
        <v>0.5</v>
      </c>
      <c r="J1982" s="31">
        <v>6000</v>
      </c>
      <c r="K1982" s="32">
        <f t="shared" si="14"/>
        <v>3000</v>
      </c>
      <c r="L1982" s="32">
        <f t="shared" si="15"/>
        <v>1050</v>
      </c>
      <c r="M1982" s="33">
        <v>0.35</v>
      </c>
      <c r="O1982" s="38"/>
      <c r="P1982" s="36"/>
      <c r="Q1982" s="34"/>
      <c r="R1982" s="35"/>
    </row>
    <row r="1983" spans="1:18" ht="15.75" customHeight="1" x14ac:dyDescent="0.3">
      <c r="A1983" s="23"/>
      <c r="B1983" s="28" t="s">
        <v>30</v>
      </c>
      <c r="C1983" s="28">
        <v>1197831</v>
      </c>
      <c r="D1983" s="29">
        <v>44351</v>
      </c>
      <c r="E1983" s="28" t="s">
        <v>31</v>
      </c>
      <c r="F1983" s="28" t="s">
        <v>85</v>
      </c>
      <c r="G1983" s="28" t="s">
        <v>86</v>
      </c>
      <c r="H1983" s="28" t="s">
        <v>27</v>
      </c>
      <c r="I1983" s="30">
        <v>0.5</v>
      </c>
      <c r="J1983" s="31">
        <v>5500</v>
      </c>
      <c r="K1983" s="32">
        <f t="shared" si="14"/>
        <v>2750</v>
      </c>
      <c r="L1983" s="32">
        <f t="shared" si="15"/>
        <v>1237.5</v>
      </c>
      <c r="M1983" s="33">
        <v>0.45</v>
      </c>
      <c r="O1983" s="38"/>
      <c r="P1983" s="36"/>
      <c r="Q1983" s="34"/>
      <c r="R1983" s="35"/>
    </row>
    <row r="1984" spans="1:18" ht="15.75" customHeight="1" x14ac:dyDescent="0.3">
      <c r="A1984" s="23"/>
      <c r="B1984" s="28" t="s">
        <v>30</v>
      </c>
      <c r="C1984" s="28">
        <v>1197831</v>
      </c>
      <c r="D1984" s="29">
        <v>44351</v>
      </c>
      <c r="E1984" s="28" t="s">
        <v>31</v>
      </c>
      <c r="F1984" s="28" t="s">
        <v>85</v>
      </c>
      <c r="G1984" s="28" t="s">
        <v>86</v>
      </c>
      <c r="H1984" s="28" t="s">
        <v>28</v>
      </c>
      <c r="I1984" s="30">
        <v>0.55000000000000004</v>
      </c>
      <c r="J1984" s="31">
        <v>4500</v>
      </c>
      <c r="K1984" s="32">
        <f t="shared" si="14"/>
        <v>2475</v>
      </c>
      <c r="L1984" s="32">
        <f t="shared" si="15"/>
        <v>742.5</v>
      </c>
      <c r="M1984" s="33">
        <v>0.3</v>
      </c>
      <c r="O1984" s="38"/>
      <c r="P1984" s="36"/>
      <c r="Q1984" s="34"/>
      <c r="R1984" s="35"/>
    </row>
    <row r="1985" spans="1:18" ht="15.75" customHeight="1" x14ac:dyDescent="0.3">
      <c r="A1985" s="23"/>
      <c r="B1985" s="28" t="s">
        <v>30</v>
      </c>
      <c r="C1985" s="28">
        <v>1197831</v>
      </c>
      <c r="D1985" s="29">
        <v>44351</v>
      </c>
      <c r="E1985" s="28" t="s">
        <v>31</v>
      </c>
      <c r="F1985" s="28" t="s">
        <v>85</v>
      </c>
      <c r="G1985" s="28" t="s">
        <v>86</v>
      </c>
      <c r="H1985" s="28" t="s">
        <v>29</v>
      </c>
      <c r="I1985" s="30">
        <v>0.60000000000000009</v>
      </c>
      <c r="J1985" s="31">
        <v>8250</v>
      </c>
      <c r="K1985" s="32">
        <f t="shared" si="14"/>
        <v>4950.0000000000009</v>
      </c>
      <c r="L1985" s="32">
        <f t="shared" si="15"/>
        <v>2475.0000000000005</v>
      </c>
      <c r="M1985" s="33">
        <v>0.5</v>
      </c>
      <c r="O1985" s="38"/>
      <c r="P1985" s="36"/>
      <c r="Q1985" s="34"/>
      <c r="R1985" s="35"/>
    </row>
    <row r="1986" spans="1:18" ht="15.75" customHeight="1" x14ac:dyDescent="0.3">
      <c r="A1986" s="23"/>
      <c r="B1986" s="28" t="s">
        <v>30</v>
      </c>
      <c r="C1986" s="28">
        <v>1197831</v>
      </c>
      <c r="D1986" s="29">
        <v>44383</v>
      </c>
      <c r="E1986" s="28" t="s">
        <v>31</v>
      </c>
      <c r="F1986" s="28" t="s">
        <v>85</v>
      </c>
      <c r="G1986" s="28" t="s">
        <v>86</v>
      </c>
      <c r="H1986" s="28" t="s">
        <v>24</v>
      </c>
      <c r="I1986" s="30">
        <v>0.5</v>
      </c>
      <c r="J1986" s="31">
        <v>7750</v>
      </c>
      <c r="K1986" s="32">
        <f t="shared" si="14"/>
        <v>3875</v>
      </c>
      <c r="L1986" s="32">
        <f t="shared" si="15"/>
        <v>1549.9999999999998</v>
      </c>
      <c r="M1986" s="33">
        <v>0.39999999999999997</v>
      </c>
      <c r="O1986" s="38"/>
      <c r="P1986" s="36"/>
      <c r="Q1986" s="34"/>
      <c r="R1986" s="35"/>
    </row>
    <row r="1987" spans="1:18" ht="15.75" customHeight="1" x14ac:dyDescent="0.3">
      <c r="A1987" s="23"/>
      <c r="B1987" s="28" t="s">
        <v>30</v>
      </c>
      <c r="C1987" s="28">
        <v>1197831</v>
      </c>
      <c r="D1987" s="29">
        <v>44383</v>
      </c>
      <c r="E1987" s="28" t="s">
        <v>31</v>
      </c>
      <c r="F1987" s="28" t="s">
        <v>85</v>
      </c>
      <c r="G1987" s="28" t="s">
        <v>86</v>
      </c>
      <c r="H1987" s="28" t="s">
        <v>25</v>
      </c>
      <c r="I1987" s="30">
        <v>0.55000000000000004</v>
      </c>
      <c r="J1987" s="31">
        <v>7750</v>
      </c>
      <c r="K1987" s="32">
        <f t="shared" si="14"/>
        <v>4262.5</v>
      </c>
      <c r="L1987" s="32">
        <f t="shared" si="15"/>
        <v>1704.9999999999998</v>
      </c>
      <c r="M1987" s="33">
        <v>0.39999999999999997</v>
      </c>
      <c r="O1987" s="38"/>
      <c r="P1987" s="36"/>
      <c r="Q1987" s="34"/>
      <c r="R1987" s="35"/>
    </row>
    <row r="1988" spans="1:18" ht="15.75" customHeight="1" x14ac:dyDescent="0.3">
      <c r="A1988" s="23"/>
      <c r="B1988" s="28" t="s">
        <v>30</v>
      </c>
      <c r="C1988" s="28">
        <v>1197831</v>
      </c>
      <c r="D1988" s="29">
        <v>44383</v>
      </c>
      <c r="E1988" s="28" t="s">
        <v>31</v>
      </c>
      <c r="F1988" s="28" t="s">
        <v>85</v>
      </c>
      <c r="G1988" s="28" t="s">
        <v>86</v>
      </c>
      <c r="H1988" s="28" t="s">
        <v>26</v>
      </c>
      <c r="I1988" s="30">
        <v>0.5</v>
      </c>
      <c r="J1988" s="31">
        <v>9250</v>
      </c>
      <c r="K1988" s="32">
        <f t="shared" si="14"/>
        <v>4625</v>
      </c>
      <c r="L1988" s="32">
        <f t="shared" si="15"/>
        <v>1849.9999999999998</v>
      </c>
      <c r="M1988" s="33">
        <v>0.39999999999999997</v>
      </c>
      <c r="O1988" s="38"/>
      <c r="P1988" s="36"/>
      <c r="Q1988" s="34"/>
      <c r="R1988" s="35"/>
    </row>
    <row r="1989" spans="1:18" ht="15.75" customHeight="1" x14ac:dyDescent="0.3">
      <c r="A1989" s="23"/>
      <c r="B1989" s="28" t="s">
        <v>30</v>
      </c>
      <c r="C1989" s="28">
        <v>1197831</v>
      </c>
      <c r="D1989" s="29">
        <v>44383</v>
      </c>
      <c r="E1989" s="28" t="s">
        <v>31</v>
      </c>
      <c r="F1989" s="28" t="s">
        <v>85</v>
      </c>
      <c r="G1989" s="28" t="s">
        <v>86</v>
      </c>
      <c r="H1989" s="28" t="s">
        <v>27</v>
      </c>
      <c r="I1989" s="30">
        <v>0.5</v>
      </c>
      <c r="J1989" s="31">
        <v>5250</v>
      </c>
      <c r="K1989" s="32">
        <f t="shared" si="14"/>
        <v>2625</v>
      </c>
      <c r="L1989" s="32">
        <f t="shared" si="15"/>
        <v>1312.5</v>
      </c>
      <c r="M1989" s="33">
        <v>0.5</v>
      </c>
      <c r="O1989" s="38"/>
      <c r="P1989" s="36"/>
      <c r="Q1989" s="34"/>
      <c r="R1989" s="35"/>
    </row>
    <row r="1990" spans="1:18" ht="15.75" customHeight="1" x14ac:dyDescent="0.3">
      <c r="A1990" s="23"/>
      <c r="B1990" s="28" t="s">
        <v>30</v>
      </c>
      <c r="C1990" s="28">
        <v>1197831</v>
      </c>
      <c r="D1990" s="29">
        <v>44383</v>
      </c>
      <c r="E1990" s="28" t="s">
        <v>31</v>
      </c>
      <c r="F1990" s="28" t="s">
        <v>85</v>
      </c>
      <c r="G1990" s="28" t="s">
        <v>86</v>
      </c>
      <c r="H1990" s="28" t="s">
        <v>28</v>
      </c>
      <c r="I1990" s="30">
        <v>0.55000000000000004</v>
      </c>
      <c r="J1990" s="31">
        <v>5250</v>
      </c>
      <c r="K1990" s="32">
        <f t="shared" si="14"/>
        <v>2887.5000000000005</v>
      </c>
      <c r="L1990" s="32">
        <f t="shared" si="15"/>
        <v>1010.6250000000001</v>
      </c>
      <c r="M1990" s="33">
        <v>0.35</v>
      </c>
      <c r="O1990" s="38"/>
      <c r="P1990" s="36"/>
      <c r="Q1990" s="34"/>
      <c r="R1990" s="35"/>
    </row>
    <row r="1991" spans="1:18" ht="15.75" customHeight="1" x14ac:dyDescent="0.3">
      <c r="A1991" s="23"/>
      <c r="B1991" s="28" t="s">
        <v>30</v>
      </c>
      <c r="C1991" s="28">
        <v>1197831</v>
      </c>
      <c r="D1991" s="29">
        <v>44383</v>
      </c>
      <c r="E1991" s="28" t="s">
        <v>31</v>
      </c>
      <c r="F1991" s="28" t="s">
        <v>85</v>
      </c>
      <c r="G1991" s="28" t="s">
        <v>86</v>
      </c>
      <c r="H1991" s="28" t="s">
        <v>29</v>
      </c>
      <c r="I1991" s="30">
        <v>0.65</v>
      </c>
      <c r="J1991" s="31">
        <v>8000</v>
      </c>
      <c r="K1991" s="32">
        <f t="shared" si="14"/>
        <v>5200</v>
      </c>
      <c r="L1991" s="32">
        <f t="shared" si="15"/>
        <v>2860.0000000000005</v>
      </c>
      <c r="M1991" s="33">
        <v>0.55000000000000004</v>
      </c>
      <c r="O1991" s="38"/>
      <c r="P1991" s="36"/>
      <c r="Q1991" s="34"/>
      <c r="R1991" s="35"/>
    </row>
    <row r="1992" spans="1:18" ht="15.75" customHeight="1" x14ac:dyDescent="0.3">
      <c r="A1992" s="23"/>
      <c r="B1992" s="28" t="s">
        <v>30</v>
      </c>
      <c r="C1992" s="28">
        <v>1197831</v>
      </c>
      <c r="D1992" s="29">
        <v>44416</v>
      </c>
      <c r="E1992" s="28" t="s">
        <v>31</v>
      </c>
      <c r="F1992" s="28" t="s">
        <v>85</v>
      </c>
      <c r="G1992" s="28" t="s">
        <v>86</v>
      </c>
      <c r="H1992" s="28" t="s">
        <v>24</v>
      </c>
      <c r="I1992" s="30">
        <v>0.5</v>
      </c>
      <c r="J1992" s="31">
        <v>7500</v>
      </c>
      <c r="K1992" s="32">
        <f t="shared" si="14"/>
        <v>3750</v>
      </c>
      <c r="L1992" s="32">
        <f t="shared" si="15"/>
        <v>1499.9999999999998</v>
      </c>
      <c r="M1992" s="33">
        <v>0.39999999999999997</v>
      </c>
      <c r="O1992" s="38"/>
      <c r="P1992" s="36"/>
      <c r="Q1992" s="34"/>
      <c r="R1992" s="35"/>
    </row>
    <row r="1993" spans="1:18" ht="15.75" customHeight="1" x14ac:dyDescent="0.3">
      <c r="A1993" s="23"/>
      <c r="B1993" s="28" t="s">
        <v>30</v>
      </c>
      <c r="C1993" s="28">
        <v>1197831</v>
      </c>
      <c r="D1993" s="29">
        <v>44416</v>
      </c>
      <c r="E1993" s="28" t="s">
        <v>31</v>
      </c>
      <c r="F1993" s="28" t="s">
        <v>85</v>
      </c>
      <c r="G1993" s="28" t="s">
        <v>86</v>
      </c>
      <c r="H1993" s="28" t="s">
        <v>25</v>
      </c>
      <c r="I1993" s="30">
        <v>0.55000000000000004</v>
      </c>
      <c r="J1993" s="31">
        <v>7500</v>
      </c>
      <c r="K1993" s="32">
        <f t="shared" si="14"/>
        <v>4125</v>
      </c>
      <c r="L1993" s="32">
        <f t="shared" si="15"/>
        <v>1649.9999999999998</v>
      </c>
      <c r="M1993" s="33">
        <v>0.39999999999999997</v>
      </c>
      <c r="O1993" s="38"/>
      <c r="P1993" s="36"/>
      <c r="Q1993" s="34"/>
      <c r="R1993" s="35"/>
    </row>
    <row r="1994" spans="1:18" ht="15.75" customHeight="1" x14ac:dyDescent="0.3">
      <c r="A1994" s="23"/>
      <c r="B1994" s="28" t="s">
        <v>30</v>
      </c>
      <c r="C1994" s="28">
        <v>1197831</v>
      </c>
      <c r="D1994" s="29">
        <v>44416</v>
      </c>
      <c r="E1994" s="28" t="s">
        <v>31</v>
      </c>
      <c r="F1994" s="28" t="s">
        <v>85</v>
      </c>
      <c r="G1994" s="28" t="s">
        <v>86</v>
      </c>
      <c r="H1994" s="28" t="s">
        <v>26</v>
      </c>
      <c r="I1994" s="30">
        <v>0.5</v>
      </c>
      <c r="J1994" s="31">
        <v>9250</v>
      </c>
      <c r="K1994" s="32">
        <f t="shared" si="14"/>
        <v>4625</v>
      </c>
      <c r="L1994" s="32">
        <f t="shared" si="15"/>
        <v>1849.9999999999998</v>
      </c>
      <c r="M1994" s="33">
        <v>0.39999999999999997</v>
      </c>
      <c r="O1994" s="38"/>
      <c r="P1994" s="36"/>
      <c r="Q1994" s="34"/>
      <c r="R1994" s="35"/>
    </row>
    <row r="1995" spans="1:18" ht="15.75" customHeight="1" x14ac:dyDescent="0.3">
      <c r="A1995" s="23"/>
      <c r="B1995" s="28" t="s">
        <v>30</v>
      </c>
      <c r="C1995" s="28">
        <v>1197831</v>
      </c>
      <c r="D1995" s="29">
        <v>44416</v>
      </c>
      <c r="E1995" s="28" t="s">
        <v>31</v>
      </c>
      <c r="F1995" s="28" t="s">
        <v>85</v>
      </c>
      <c r="G1995" s="28" t="s">
        <v>86</v>
      </c>
      <c r="H1995" s="28" t="s">
        <v>27</v>
      </c>
      <c r="I1995" s="30">
        <v>0.5</v>
      </c>
      <c r="J1995" s="31">
        <v>4750</v>
      </c>
      <c r="K1995" s="32">
        <f t="shared" si="14"/>
        <v>2375</v>
      </c>
      <c r="L1995" s="32">
        <f t="shared" si="15"/>
        <v>1187.5</v>
      </c>
      <c r="M1995" s="33">
        <v>0.5</v>
      </c>
      <c r="O1995" s="38"/>
      <c r="P1995" s="36"/>
      <c r="Q1995" s="34"/>
      <c r="R1995" s="35"/>
    </row>
    <row r="1996" spans="1:18" ht="15.75" customHeight="1" x14ac:dyDescent="0.3">
      <c r="A1996" s="23"/>
      <c r="B1996" s="28" t="s">
        <v>30</v>
      </c>
      <c r="C1996" s="28">
        <v>1197831</v>
      </c>
      <c r="D1996" s="29">
        <v>44416</v>
      </c>
      <c r="E1996" s="28" t="s">
        <v>31</v>
      </c>
      <c r="F1996" s="28" t="s">
        <v>85</v>
      </c>
      <c r="G1996" s="28" t="s">
        <v>86</v>
      </c>
      <c r="H1996" s="28" t="s">
        <v>28</v>
      </c>
      <c r="I1996" s="30">
        <v>0.55000000000000004</v>
      </c>
      <c r="J1996" s="31">
        <v>4750</v>
      </c>
      <c r="K1996" s="32">
        <f t="shared" si="14"/>
        <v>2612.5</v>
      </c>
      <c r="L1996" s="32">
        <f t="shared" si="15"/>
        <v>914.37499999999989</v>
      </c>
      <c r="M1996" s="33">
        <v>0.35</v>
      </c>
      <c r="O1996" s="38"/>
      <c r="P1996" s="36"/>
      <c r="Q1996" s="34"/>
      <c r="R1996" s="35"/>
    </row>
    <row r="1997" spans="1:18" ht="15.75" customHeight="1" x14ac:dyDescent="0.3">
      <c r="A1997" s="23"/>
      <c r="B1997" s="28" t="s">
        <v>30</v>
      </c>
      <c r="C1997" s="28">
        <v>1197831</v>
      </c>
      <c r="D1997" s="29">
        <v>44416</v>
      </c>
      <c r="E1997" s="28" t="s">
        <v>31</v>
      </c>
      <c r="F1997" s="28" t="s">
        <v>85</v>
      </c>
      <c r="G1997" s="28" t="s">
        <v>86</v>
      </c>
      <c r="H1997" s="28" t="s">
        <v>29</v>
      </c>
      <c r="I1997" s="30">
        <v>0.6</v>
      </c>
      <c r="J1997" s="31">
        <v>7250</v>
      </c>
      <c r="K1997" s="32">
        <f t="shared" si="14"/>
        <v>4350</v>
      </c>
      <c r="L1997" s="32">
        <f t="shared" si="15"/>
        <v>2392.5</v>
      </c>
      <c r="M1997" s="33">
        <v>0.55000000000000004</v>
      </c>
      <c r="O1997" s="38"/>
      <c r="P1997" s="36"/>
      <c r="Q1997" s="34"/>
      <c r="R1997" s="35"/>
    </row>
    <row r="1998" spans="1:18" ht="15.75" customHeight="1" x14ac:dyDescent="0.3">
      <c r="A1998" s="23"/>
      <c r="B1998" s="28" t="s">
        <v>30</v>
      </c>
      <c r="C1998" s="28">
        <v>1197831</v>
      </c>
      <c r="D1998" s="29">
        <v>44444</v>
      </c>
      <c r="E1998" s="28" t="s">
        <v>31</v>
      </c>
      <c r="F1998" s="28" t="s">
        <v>85</v>
      </c>
      <c r="G1998" s="28" t="s">
        <v>86</v>
      </c>
      <c r="H1998" s="28" t="s">
        <v>24</v>
      </c>
      <c r="I1998" s="30">
        <v>0.55000000000000004</v>
      </c>
      <c r="J1998" s="31">
        <v>6750</v>
      </c>
      <c r="K1998" s="32">
        <f t="shared" si="14"/>
        <v>3712.5000000000005</v>
      </c>
      <c r="L1998" s="32">
        <f t="shared" si="15"/>
        <v>1485</v>
      </c>
      <c r="M1998" s="33">
        <v>0.39999999999999997</v>
      </c>
      <c r="O1998" s="38"/>
      <c r="P1998" s="36"/>
      <c r="Q1998" s="34"/>
      <c r="R1998" s="35"/>
    </row>
    <row r="1999" spans="1:18" ht="15.75" customHeight="1" x14ac:dyDescent="0.3">
      <c r="A1999" s="23"/>
      <c r="B1999" s="28" t="s">
        <v>30</v>
      </c>
      <c r="C1999" s="28">
        <v>1197831</v>
      </c>
      <c r="D1999" s="29">
        <v>44444</v>
      </c>
      <c r="E1999" s="28" t="s">
        <v>31</v>
      </c>
      <c r="F1999" s="28" t="s">
        <v>85</v>
      </c>
      <c r="G1999" s="28" t="s">
        <v>86</v>
      </c>
      <c r="H1999" s="28" t="s">
        <v>25</v>
      </c>
      <c r="I1999" s="30">
        <v>0.55000000000000004</v>
      </c>
      <c r="J1999" s="31">
        <v>6250</v>
      </c>
      <c r="K1999" s="32">
        <f t="shared" si="14"/>
        <v>3437.5000000000005</v>
      </c>
      <c r="L1999" s="32">
        <f t="shared" si="15"/>
        <v>1375</v>
      </c>
      <c r="M1999" s="33">
        <v>0.39999999999999997</v>
      </c>
      <c r="O1999" s="38"/>
      <c r="P1999" s="36"/>
      <c r="Q1999" s="34"/>
      <c r="R1999" s="35"/>
    </row>
    <row r="2000" spans="1:18" ht="15.75" customHeight="1" x14ac:dyDescent="0.3">
      <c r="A2000" s="23"/>
      <c r="B2000" s="28" t="s">
        <v>30</v>
      </c>
      <c r="C2000" s="28">
        <v>1197831</v>
      </c>
      <c r="D2000" s="29">
        <v>44444</v>
      </c>
      <c r="E2000" s="28" t="s">
        <v>31</v>
      </c>
      <c r="F2000" s="28" t="s">
        <v>85</v>
      </c>
      <c r="G2000" s="28" t="s">
        <v>86</v>
      </c>
      <c r="H2000" s="28" t="s">
        <v>26</v>
      </c>
      <c r="I2000" s="30">
        <v>0.6</v>
      </c>
      <c r="J2000" s="31">
        <v>6750</v>
      </c>
      <c r="K2000" s="32">
        <f t="shared" si="14"/>
        <v>4050</v>
      </c>
      <c r="L2000" s="32">
        <f t="shared" si="15"/>
        <v>1619.9999999999998</v>
      </c>
      <c r="M2000" s="33">
        <v>0.39999999999999997</v>
      </c>
      <c r="O2000" s="38"/>
      <c r="P2000" s="36"/>
      <c r="Q2000" s="34"/>
      <c r="R2000" s="35"/>
    </row>
    <row r="2001" spans="1:18" ht="15.75" customHeight="1" x14ac:dyDescent="0.3">
      <c r="A2001" s="23"/>
      <c r="B2001" s="28" t="s">
        <v>30</v>
      </c>
      <c r="C2001" s="28">
        <v>1197831</v>
      </c>
      <c r="D2001" s="29">
        <v>44444</v>
      </c>
      <c r="E2001" s="28" t="s">
        <v>31</v>
      </c>
      <c r="F2001" s="28" t="s">
        <v>85</v>
      </c>
      <c r="G2001" s="28" t="s">
        <v>86</v>
      </c>
      <c r="H2001" s="28" t="s">
        <v>27</v>
      </c>
      <c r="I2001" s="30">
        <v>0.6</v>
      </c>
      <c r="J2001" s="31">
        <v>4000</v>
      </c>
      <c r="K2001" s="32">
        <f t="shared" si="14"/>
        <v>2400</v>
      </c>
      <c r="L2001" s="32">
        <f t="shared" si="15"/>
        <v>1200</v>
      </c>
      <c r="M2001" s="33">
        <v>0.5</v>
      </c>
      <c r="O2001" s="38"/>
      <c r="P2001" s="36"/>
      <c r="Q2001" s="34"/>
      <c r="R2001" s="35"/>
    </row>
    <row r="2002" spans="1:18" ht="15.75" customHeight="1" x14ac:dyDescent="0.3">
      <c r="A2002" s="23"/>
      <c r="B2002" s="28" t="s">
        <v>30</v>
      </c>
      <c r="C2002" s="28">
        <v>1197831</v>
      </c>
      <c r="D2002" s="29">
        <v>44444</v>
      </c>
      <c r="E2002" s="28" t="s">
        <v>31</v>
      </c>
      <c r="F2002" s="28" t="s">
        <v>85</v>
      </c>
      <c r="G2002" s="28" t="s">
        <v>86</v>
      </c>
      <c r="H2002" s="28" t="s">
        <v>28</v>
      </c>
      <c r="I2002" s="30">
        <v>0.55000000000000004</v>
      </c>
      <c r="J2002" s="31">
        <v>4000</v>
      </c>
      <c r="K2002" s="32">
        <f t="shared" si="14"/>
        <v>2200</v>
      </c>
      <c r="L2002" s="32">
        <f t="shared" si="15"/>
        <v>770</v>
      </c>
      <c r="M2002" s="33">
        <v>0.35</v>
      </c>
      <c r="O2002" s="38"/>
      <c r="P2002" s="36"/>
      <c r="Q2002" s="34"/>
      <c r="R2002" s="35"/>
    </row>
    <row r="2003" spans="1:18" ht="15.75" customHeight="1" x14ac:dyDescent="0.3">
      <c r="A2003" s="23"/>
      <c r="B2003" s="28" t="s">
        <v>30</v>
      </c>
      <c r="C2003" s="28">
        <v>1197831</v>
      </c>
      <c r="D2003" s="29">
        <v>44444</v>
      </c>
      <c r="E2003" s="28" t="s">
        <v>31</v>
      </c>
      <c r="F2003" s="28" t="s">
        <v>85</v>
      </c>
      <c r="G2003" s="28" t="s">
        <v>86</v>
      </c>
      <c r="H2003" s="28" t="s">
        <v>29</v>
      </c>
      <c r="I2003" s="30">
        <v>0.5</v>
      </c>
      <c r="J2003" s="31">
        <v>6250</v>
      </c>
      <c r="K2003" s="32">
        <f t="shared" si="14"/>
        <v>3125</v>
      </c>
      <c r="L2003" s="32">
        <f t="shared" si="15"/>
        <v>1718.7500000000002</v>
      </c>
      <c r="M2003" s="33">
        <v>0.55000000000000004</v>
      </c>
      <c r="O2003" s="38"/>
      <c r="P2003" s="36"/>
      <c r="Q2003" s="34"/>
      <c r="R2003" s="35"/>
    </row>
    <row r="2004" spans="1:18" ht="15.75" customHeight="1" x14ac:dyDescent="0.3">
      <c r="A2004" s="23"/>
      <c r="B2004" s="28" t="s">
        <v>30</v>
      </c>
      <c r="C2004" s="28">
        <v>1197831</v>
      </c>
      <c r="D2004" s="29">
        <v>44473</v>
      </c>
      <c r="E2004" s="28" t="s">
        <v>31</v>
      </c>
      <c r="F2004" s="28" t="s">
        <v>85</v>
      </c>
      <c r="G2004" s="28" t="s">
        <v>86</v>
      </c>
      <c r="H2004" s="28" t="s">
        <v>24</v>
      </c>
      <c r="I2004" s="30">
        <v>0.4</v>
      </c>
      <c r="J2004" s="31">
        <v>5750</v>
      </c>
      <c r="K2004" s="32">
        <f t="shared" si="14"/>
        <v>2300</v>
      </c>
      <c r="L2004" s="32">
        <f t="shared" si="15"/>
        <v>919.99999999999989</v>
      </c>
      <c r="M2004" s="33">
        <v>0.39999999999999997</v>
      </c>
      <c r="O2004" s="38"/>
      <c r="P2004" s="36"/>
      <c r="Q2004" s="34"/>
      <c r="R2004" s="35"/>
    </row>
    <row r="2005" spans="1:18" ht="15.75" customHeight="1" x14ac:dyDescent="0.3">
      <c r="A2005" s="23"/>
      <c r="B2005" s="28" t="s">
        <v>30</v>
      </c>
      <c r="C2005" s="28">
        <v>1197831</v>
      </c>
      <c r="D2005" s="29">
        <v>44473</v>
      </c>
      <c r="E2005" s="28" t="s">
        <v>31</v>
      </c>
      <c r="F2005" s="28" t="s">
        <v>85</v>
      </c>
      <c r="G2005" s="28" t="s">
        <v>86</v>
      </c>
      <c r="H2005" s="28" t="s">
        <v>25</v>
      </c>
      <c r="I2005" s="30">
        <v>0.4</v>
      </c>
      <c r="J2005" s="31">
        <v>5750</v>
      </c>
      <c r="K2005" s="32">
        <f t="shared" si="14"/>
        <v>2300</v>
      </c>
      <c r="L2005" s="32">
        <f t="shared" si="15"/>
        <v>919.99999999999989</v>
      </c>
      <c r="M2005" s="33">
        <v>0.39999999999999997</v>
      </c>
      <c r="O2005" s="38"/>
      <c r="P2005" s="36"/>
      <c r="Q2005" s="34"/>
      <c r="R2005" s="35"/>
    </row>
    <row r="2006" spans="1:18" ht="15.75" customHeight="1" x14ac:dyDescent="0.3">
      <c r="A2006" s="23"/>
      <c r="B2006" s="28" t="s">
        <v>30</v>
      </c>
      <c r="C2006" s="28">
        <v>1197831</v>
      </c>
      <c r="D2006" s="29">
        <v>44473</v>
      </c>
      <c r="E2006" s="28" t="s">
        <v>31</v>
      </c>
      <c r="F2006" s="28" t="s">
        <v>85</v>
      </c>
      <c r="G2006" s="28" t="s">
        <v>86</v>
      </c>
      <c r="H2006" s="28" t="s">
        <v>26</v>
      </c>
      <c r="I2006" s="30">
        <v>0.45</v>
      </c>
      <c r="J2006" s="31">
        <v>5250</v>
      </c>
      <c r="K2006" s="32">
        <f t="shared" si="14"/>
        <v>2362.5</v>
      </c>
      <c r="L2006" s="32">
        <f t="shared" si="15"/>
        <v>944.99999999999989</v>
      </c>
      <c r="M2006" s="33">
        <v>0.39999999999999997</v>
      </c>
      <c r="O2006" s="38"/>
      <c r="P2006" s="36"/>
      <c r="Q2006" s="34"/>
      <c r="R2006" s="35"/>
    </row>
    <row r="2007" spans="1:18" ht="15.75" customHeight="1" x14ac:dyDescent="0.3">
      <c r="A2007" s="23"/>
      <c r="B2007" s="28" t="s">
        <v>30</v>
      </c>
      <c r="C2007" s="28">
        <v>1197831</v>
      </c>
      <c r="D2007" s="29">
        <v>44473</v>
      </c>
      <c r="E2007" s="28" t="s">
        <v>31</v>
      </c>
      <c r="F2007" s="28" t="s">
        <v>85</v>
      </c>
      <c r="G2007" s="28" t="s">
        <v>86</v>
      </c>
      <c r="H2007" s="28" t="s">
        <v>27</v>
      </c>
      <c r="I2007" s="30">
        <v>0.45</v>
      </c>
      <c r="J2007" s="31">
        <v>3750</v>
      </c>
      <c r="K2007" s="32">
        <f t="shared" si="14"/>
        <v>1687.5</v>
      </c>
      <c r="L2007" s="32">
        <f t="shared" si="15"/>
        <v>843.75</v>
      </c>
      <c r="M2007" s="33">
        <v>0.5</v>
      </c>
      <c r="O2007" s="38"/>
      <c r="P2007" s="36"/>
      <c r="Q2007" s="34"/>
      <c r="R2007" s="35"/>
    </row>
    <row r="2008" spans="1:18" ht="15.75" customHeight="1" x14ac:dyDescent="0.3">
      <c r="A2008" s="23"/>
      <c r="B2008" s="28" t="s">
        <v>30</v>
      </c>
      <c r="C2008" s="28">
        <v>1197831</v>
      </c>
      <c r="D2008" s="29">
        <v>44473</v>
      </c>
      <c r="E2008" s="28" t="s">
        <v>31</v>
      </c>
      <c r="F2008" s="28" t="s">
        <v>85</v>
      </c>
      <c r="G2008" s="28" t="s">
        <v>86</v>
      </c>
      <c r="H2008" s="28" t="s">
        <v>28</v>
      </c>
      <c r="I2008" s="30">
        <v>0.35000000000000003</v>
      </c>
      <c r="J2008" s="31">
        <v>3500</v>
      </c>
      <c r="K2008" s="32">
        <f t="shared" si="14"/>
        <v>1225.0000000000002</v>
      </c>
      <c r="L2008" s="32">
        <f t="shared" si="15"/>
        <v>428.75000000000006</v>
      </c>
      <c r="M2008" s="33">
        <v>0.35</v>
      </c>
      <c r="O2008" s="38"/>
      <c r="P2008" s="36"/>
      <c r="Q2008" s="34"/>
      <c r="R2008" s="35"/>
    </row>
    <row r="2009" spans="1:18" ht="15.75" customHeight="1" x14ac:dyDescent="0.3">
      <c r="A2009" s="23"/>
      <c r="B2009" s="28" t="s">
        <v>30</v>
      </c>
      <c r="C2009" s="28">
        <v>1197831</v>
      </c>
      <c r="D2009" s="29">
        <v>44473</v>
      </c>
      <c r="E2009" s="28" t="s">
        <v>31</v>
      </c>
      <c r="F2009" s="28" t="s">
        <v>85</v>
      </c>
      <c r="G2009" s="28" t="s">
        <v>86</v>
      </c>
      <c r="H2009" s="28" t="s">
        <v>29</v>
      </c>
      <c r="I2009" s="30">
        <v>0.45</v>
      </c>
      <c r="J2009" s="31">
        <v>5250</v>
      </c>
      <c r="K2009" s="32">
        <f t="shared" si="14"/>
        <v>2362.5</v>
      </c>
      <c r="L2009" s="32">
        <f t="shared" si="15"/>
        <v>1299.375</v>
      </c>
      <c r="M2009" s="33">
        <v>0.55000000000000004</v>
      </c>
      <c r="O2009" s="38"/>
      <c r="P2009" s="36"/>
      <c r="Q2009" s="34"/>
      <c r="R2009" s="35"/>
    </row>
    <row r="2010" spans="1:18" ht="15.75" customHeight="1" x14ac:dyDescent="0.3">
      <c r="A2010" s="23"/>
      <c r="B2010" s="28" t="s">
        <v>30</v>
      </c>
      <c r="C2010" s="28">
        <v>1197831</v>
      </c>
      <c r="D2010" s="29">
        <v>44505</v>
      </c>
      <c r="E2010" s="28" t="s">
        <v>31</v>
      </c>
      <c r="F2010" s="28" t="s">
        <v>85</v>
      </c>
      <c r="G2010" s="28" t="s">
        <v>86</v>
      </c>
      <c r="H2010" s="28" t="s">
        <v>24</v>
      </c>
      <c r="I2010" s="30">
        <v>0.35000000000000003</v>
      </c>
      <c r="J2010" s="31">
        <v>6750</v>
      </c>
      <c r="K2010" s="32">
        <f t="shared" si="14"/>
        <v>2362.5</v>
      </c>
      <c r="L2010" s="32">
        <f t="shared" si="15"/>
        <v>944.99999999999989</v>
      </c>
      <c r="M2010" s="33">
        <v>0.39999999999999997</v>
      </c>
      <c r="O2010" s="38"/>
      <c r="P2010" s="36"/>
      <c r="Q2010" s="34"/>
      <c r="R2010" s="35"/>
    </row>
    <row r="2011" spans="1:18" ht="15.75" customHeight="1" x14ac:dyDescent="0.3">
      <c r="A2011" s="23"/>
      <c r="B2011" s="28" t="s">
        <v>30</v>
      </c>
      <c r="C2011" s="28">
        <v>1197831</v>
      </c>
      <c r="D2011" s="29">
        <v>44505</v>
      </c>
      <c r="E2011" s="28" t="s">
        <v>31</v>
      </c>
      <c r="F2011" s="28" t="s">
        <v>85</v>
      </c>
      <c r="G2011" s="28" t="s">
        <v>86</v>
      </c>
      <c r="H2011" s="28" t="s">
        <v>25</v>
      </c>
      <c r="I2011" s="30">
        <v>0.35000000000000003</v>
      </c>
      <c r="J2011" s="31">
        <v>6750</v>
      </c>
      <c r="K2011" s="32">
        <f t="shared" si="14"/>
        <v>2362.5</v>
      </c>
      <c r="L2011" s="32">
        <f t="shared" si="15"/>
        <v>944.99999999999989</v>
      </c>
      <c r="M2011" s="33">
        <v>0.39999999999999997</v>
      </c>
      <c r="O2011" s="38"/>
      <c r="P2011" s="36"/>
      <c r="Q2011" s="34"/>
      <c r="R2011" s="35"/>
    </row>
    <row r="2012" spans="1:18" ht="15.75" customHeight="1" x14ac:dyDescent="0.3">
      <c r="A2012" s="23"/>
      <c r="B2012" s="28" t="s">
        <v>30</v>
      </c>
      <c r="C2012" s="28">
        <v>1197831</v>
      </c>
      <c r="D2012" s="29">
        <v>44505</v>
      </c>
      <c r="E2012" s="28" t="s">
        <v>31</v>
      </c>
      <c r="F2012" s="28" t="s">
        <v>85</v>
      </c>
      <c r="G2012" s="28" t="s">
        <v>86</v>
      </c>
      <c r="H2012" s="28" t="s">
        <v>26</v>
      </c>
      <c r="I2012" s="30">
        <v>0.6</v>
      </c>
      <c r="J2012" s="31">
        <v>6000</v>
      </c>
      <c r="K2012" s="32">
        <f t="shared" si="14"/>
        <v>3600</v>
      </c>
      <c r="L2012" s="32">
        <f t="shared" si="15"/>
        <v>1439.9999999999998</v>
      </c>
      <c r="M2012" s="33">
        <v>0.39999999999999997</v>
      </c>
      <c r="O2012" s="38"/>
      <c r="P2012" s="36"/>
      <c r="Q2012" s="34"/>
      <c r="R2012" s="35"/>
    </row>
    <row r="2013" spans="1:18" ht="15.75" customHeight="1" x14ac:dyDescent="0.3">
      <c r="A2013" s="23"/>
      <c r="B2013" s="28" t="s">
        <v>30</v>
      </c>
      <c r="C2013" s="28">
        <v>1197831</v>
      </c>
      <c r="D2013" s="29">
        <v>44505</v>
      </c>
      <c r="E2013" s="28" t="s">
        <v>31</v>
      </c>
      <c r="F2013" s="28" t="s">
        <v>85</v>
      </c>
      <c r="G2013" s="28" t="s">
        <v>86</v>
      </c>
      <c r="H2013" s="28" t="s">
        <v>27</v>
      </c>
      <c r="I2013" s="30">
        <v>0.6</v>
      </c>
      <c r="J2013" s="31">
        <v>4500</v>
      </c>
      <c r="K2013" s="32">
        <f t="shared" si="14"/>
        <v>2700</v>
      </c>
      <c r="L2013" s="32">
        <f t="shared" si="15"/>
        <v>1350</v>
      </c>
      <c r="M2013" s="33">
        <v>0.5</v>
      </c>
      <c r="O2013" s="38"/>
      <c r="P2013" s="36"/>
      <c r="Q2013" s="34"/>
      <c r="R2013" s="35"/>
    </row>
    <row r="2014" spans="1:18" ht="15.75" customHeight="1" x14ac:dyDescent="0.3">
      <c r="A2014" s="23"/>
      <c r="B2014" s="28" t="s">
        <v>30</v>
      </c>
      <c r="C2014" s="28">
        <v>1197831</v>
      </c>
      <c r="D2014" s="29">
        <v>44505</v>
      </c>
      <c r="E2014" s="28" t="s">
        <v>31</v>
      </c>
      <c r="F2014" s="28" t="s">
        <v>85</v>
      </c>
      <c r="G2014" s="28" t="s">
        <v>86</v>
      </c>
      <c r="H2014" s="28" t="s">
        <v>28</v>
      </c>
      <c r="I2014" s="30">
        <v>0.54999999999999993</v>
      </c>
      <c r="J2014" s="31">
        <v>4250</v>
      </c>
      <c r="K2014" s="32">
        <f t="shared" si="14"/>
        <v>2337.4999999999995</v>
      </c>
      <c r="L2014" s="32">
        <f t="shared" si="15"/>
        <v>818.12499999999977</v>
      </c>
      <c r="M2014" s="33">
        <v>0.35</v>
      </c>
      <c r="O2014" s="38"/>
      <c r="P2014" s="36"/>
      <c r="Q2014" s="34"/>
      <c r="R2014" s="35"/>
    </row>
    <row r="2015" spans="1:18" ht="15.75" customHeight="1" x14ac:dyDescent="0.3">
      <c r="A2015" s="23"/>
      <c r="B2015" s="28" t="s">
        <v>30</v>
      </c>
      <c r="C2015" s="28">
        <v>1197831</v>
      </c>
      <c r="D2015" s="29">
        <v>44505</v>
      </c>
      <c r="E2015" s="28" t="s">
        <v>31</v>
      </c>
      <c r="F2015" s="28" t="s">
        <v>85</v>
      </c>
      <c r="G2015" s="28" t="s">
        <v>86</v>
      </c>
      <c r="H2015" s="28" t="s">
        <v>29</v>
      </c>
      <c r="I2015" s="30">
        <v>0.65</v>
      </c>
      <c r="J2015" s="31">
        <v>6250</v>
      </c>
      <c r="K2015" s="32">
        <f t="shared" si="14"/>
        <v>4062.5</v>
      </c>
      <c r="L2015" s="32">
        <f t="shared" si="15"/>
        <v>2234.375</v>
      </c>
      <c r="M2015" s="33">
        <v>0.55000000000000004</v>
      </c>
      <c r="O2015" s="38"/>
      <c r="P2015" s="36"/>
      <c r="Q2015" s="34"/>
      <c r="R2015" s="35"/>
    </row>
    <row r="2016" spans="1:18" ht="15.75" customHeight="1" x14ac:dyDescent="0.3">
      <c r="A2016" s="23"/>
      <c r="B2016" s="28" t="s">
        <v>30</v>
      </c>
      <c r="C2016" s="28">
        <v>1197831</v>
      </c>
      <c r="D2016" s="29">
        <v>44534</v>
      </c>
      <c r="E2016" s="28" t="s">
        <v>31</v>
      </c>
      <c r="F2016" s="28" t="s">
        <v>85</v>
      </c>
      <c r="G2016" s="28" t="s">
        <v>86</v>
      </c>
      <c r="H2016" s="28" t="s">
        <v>24</v>
      </c>
      <c r="I2016" s="30">
        <v>0.54999999999999993</v>
      </c>
      <c r="J2016" s="31">
        <v>7750</v>
      </c>
      <c r="K2016" s="32">
        <f t="shared" si="14"/>
        <v>4262.4999999999991</v>
      </c>
      <c r="L2016" s="32">
        <f t="shared" si="15"/>
        <v>1704.9999999999995</v>
      </c>
      <c r="M2016" s="33">
        <v>0.39999999999999997</v>
      </c>
      <c r="O2016" s="38"/>
      <c r="P2016" s="36"/>
      <c r="Q2016" s="34"/>
      <c r="R2016" s="35"/>
    </row>
    <row r="2017" spans="1:18" ht="15.75" customHeight="1" x14ac:dyDescent="0.3">
      <c r="A2017" s="23"/>
      <c r="B2017" s="28" t="s">
        <v>30</v>
      </c>
      <c r="C2017" s="28">
        <v>1197831</v>
      </c>
      <c r="D2017" s="29">
        <v>44534</v>
      </c>
      <c r="E2017" s="28" t="s">
        <v>31</v>
      </c>
      <c r="F2017" s="28" t="s">
        <v>85</v>
      </c>
      <c r="G2017" s="28" t="s">
        <v>86</v>
      </c>
      <c r="H2017" s="28" t="s">
        <v>25</v>
      </c>
      <c r="I2017" s="30">
        <v>0.54999999999999993</v>
      </c>
      <c r="J2017" s="31">
        <v>7750</v>
      </c>
      <c r="K2017" s="32">
        <f t="shared" si="14"/>
        <v>4262.4999999999991</v>
      </c>
      <c r="L2017" s="32">
        <f t="shared" si="15"/>
        <v>1704.9999999999995</v>
      </c>
      <c r="M2017" s="33">
        <v>0.39999999999999997</v>
      </c>
      <c r="O2017" s="38"/>
      <c r="P2017" s="36"/>
      <c r="Q2017" s="34"/>
      <c r="R2017" s="35"/>
    </row>
    <row r="2018" spans="1:18" ht="15.75" customHeight="1" x14ac:dyDescent="0.3">
      <c r="A2018" s="23"/>
      <c r="B2018" s="28" t="s">
        <v>30</v>
      </c>
      <c r="C2018" s="28">
        <v>1197831</v>
      </c>
      <c r="D2018" s="29">
        <v>44534</v>
      </c>
      <c r="E2018" s="28" t="s">
        <v>31</v>
      </c>
      <c r="F2018" s="28" t="s">
        <v>85</v>
      </c>
      <c r="G2018" s="28" t="s">
        <v>86</v>
      </c>
      <c r="H2018" s="28" t="s">
        <v>26</v>
      </c>
      <c r="I2018" s="30">
        <v>0.6</v>
      </c>
      <c r="J2018" s="31">
        <v>6750</v>
      </c>
      <c r="K2018" s="32">
        <f t="shared" si="14"/>
        <v>4050</v>
      </c>
      <c r="L2018" s="32">
        <f t="shared" si="15"/>
        <v>1619.9999999999998</v>
      </c>
      <c r="M2018" s="33">
        <v>0.39999999999999997</v>
      </c>
      <c r="O2018" s="38"/>
      <c r="P2018" s="36"/>
      <c r="Q2018" s="34"/>
      <c r="R2018" s="35"/>
    </row>
    <row r="2019" spans="1:18" ht="15.75" customHeight="1" x14ac:dyDescent="0.3">
      <c r="A2019" s="23"/>
      <c r="B2019" s="28" t="s">
        <v>30</v>
      </c>
      <c r="C2019" s="28">
        <v>1197831</v>
      </c>
      <c r="D2019" s="29">
        <v>44534</v>
      </c>
      <c r="E2019" s="28" t="s">
        <v>31</v>
      </c>
      <c r="F2019" s="28" t="s">
        <v>85</v>
      </c>
      <c r="G2019" s="28" t="s">
        <v>86</v>
      </c>
      <c r="H2019" s="28" t="s">
        <v>27</v>
      </c>
      <c r="I2019" s="30">
        <v>0.6</v>
      </c>
      <c r="J2019" s="31">
        <v>5250</v>
      </c>
      <c r="K2019" s="32">
        <f t="shared" si="14"/>
        <v>3150</v>
      </c>
      <c r="L2019" s="32">
        <f t="shared" si="15"/>
        <v>1575</v>
      </c>
      <c r="M2019" s="33">
        <v>0.5</v>
      </c>
      <c r="O2019" s="38"/>
      <c r="P2019" s="36"/>
      <c r="Q2019" s="34"/>
      <c r="R2019" s="35"/>
    </row>
    <row r="2020" spans="1:18" ht="15.75" customHeight="1" x14ac:dyDescent="0.3">
      <c r="A2020" s="23"/>
      <c r="B2020" s="28" t="s">
        <v>30</v>
      </c>
      <c r="C2020" s="28">
        <v>1197831</v>
      </c>
      <c r="D2020" s="29">
        <v>44534</v>
      </c>
      <c r="E2020" s="28" t="s">
        <v>31</v>
      </c>
      <c r="F2020" s="28" t="s">
        <v>85</v>
      </c>
      <c r="G2020" s="28" t="s">
        <v>86</v>
      </c>
      <c r="H2020" s="28" t="s">
        <v>28</v>
      </c>
      <c r="I2020" s="30">
        <v>0.54999999999999993</v>
      </c>
      <c r="J2020" s="31">
        <v>4750</v>
      </c>
      <c r="K2020" s="32">
        <f t="shared" si="14"/>
        <v>2612.4999999999995</v>
      </c>
      <c r="L2020" s="32">
        <f t="shared" si="15"/>
        <v>914.37499999999977</v>
      </c>
      <c r="M2020" s="33">
        <v>0.35</v>
      </c>
      <c r="O2020" s="38"/>
      <c r="P2020" s="36"/>
      <c r="Q2020" s="34"/>
      <c r="R2020" s="35"/>
    </row>
    <row r="2021" spans="1:18" ht="15.75" customHeight="1" x14ac:dyDescent="0.3">
      <c r="A2021" s="23"/>
      <c r="B2021" s="28" t="s">
        <v>30</v>
      </c>
      <c r="C2021" s="28">
        <v>1197831</v>
      </c>
      <c r="D2021" s="29">
        <v>44534</v>
      </c>
      <c r="E2021" s="28" t="s">
        <v>31</v>
      </c>
      <c r="F2021" s="28" t="s">
        <v>85</v>
      </c>
      <c r="G2021" s="28" t="s">
        <v>86</v>
      </c>
      <c r="H2021" s="28" t="s">
        <v>29</v>
      </c>
      <c r="I2021" s="30">
        <v>0.65</v>
      </c>
      <c r="J2021" s="31">
        <v>7250</v>
      </c>
      <c r="K2021" s="32">
        <f t="shared" si="14"/>
        <v>4712.5</v>
      </c>
      <c r="L2021" s="32">
        <f t="shared" si="15"/>
        <v>2591.875</v>
      </c>
      <c r="M2021" s="33">
        <v>0.55000000000000004</v>
      </c>
      <c r="O2021" s="38"/>
      <c r="P2021" s="36"/>
      <c r="Q2021" s="34"/>
      <c r="R2021" s="35"/>
    </row>
    <row r="2022" spans="1:18" ht="15.75" customHeight="1" x14ac:dyDescent="0.3">
      <c r="A2022" s="23" t="s">
        <v>46</v>
      </c>
      <c r="B2022" s="28" t="s">
        <v>34</v>
      </c>
      <c r="C2022" s="28">
        <v>1128299</v>
      </c>
      <c r="D2022" s="29">
        <v>44219</v>
      </c>
      <c r="E2022" s="28" t="s">
        <v>35</v>
      </c>
      <c r="F2022" s="28" t="s">
        <v>87</v>
      </c>
      <c r="G2022" s="28" t="s">
        <v>88</v>
      </c>
      <c r="H2022" s="28" t="s">
        <v>24</v>
      </c>
      <c r="I2022" s="30">
        <v>0.29999999999999993</v>
      </c>
      <c r="J2022" s="31">
        <v>4250</v>
      </c>
      <c r="K2022" s="32">
        <f t="shared" si="14"/>
        <v>1274.9999999999998</v>
      </c>
      <c r="L2022" s="32">
        <f t="shared" si="15"/>
        <v>446.24999999999989</v>
      </c>
      <c r="M2022" s="33">
        <v>0.35</v>
      </c>
      <c r="O2022" s="38"/>
      <c r="P2022" s="36"/>
      <c r="Q2022" s="34"/>
      <c r="R2022" s="35"/>
    </row>
    <row r="2023" spans="1:18" ht="15.75" customHeight="1" x14ac:dyDescent="0.3">
      <c r="A2023" s="23"/>
      <c r="B2023" s="28" t="s">
        <v>34</v>
      </c>
      <c r="C2023" s="28">
        <v>1128299</v>
      </c>
      <c r="D2023" s="29">
        <v>44219</v>
      </c>
      <c r="E2023" s="28" t="s">
        <v>35</v>
      </c>
      <c r="F2023" s="28" t="s">
        <v>87</v>
      </c>
      <c r="G2023" s="28" t="s">
        <v>88</v>
      </c>
      <c r="H2023" s="28" t="s">
        <v>25</v>
      </c>
      <c r="I2023" s="30">
        <v>0.4</v>
      </c>
      <c r="J2023" s="31">
        <v>4250</v>
      </c>
      <c r="K2023" s="32">
        <f t="shared" si="14"/>
        <v>1700</v>
      </c>
      <c r="L2023" s="32">
        <f t="shared" si="15"/>
        <v>680</v>
      </c>
      <c r="M2023" s="33">
        <v>0.4</v>
      </c>
      <c r="O2023" s="38"/>
      <c r="P2023" s="36"/>
      <c r="Q2023" s="34"/>
      <c r="R2023" s="35"/>
    </row>
    <row r="2024" spans="1:18" ht="15.75" customHeight="1" x14ac:dyDescent="0.3">
      <c r="A2024" s="23"/>
      <c r="B2024" s="28" t="s">
        <v>34</v>
      </c>
      <c r="C2024" s="28">
        <v>1128299</v>
      </c>
      <c r="D2024" s="29">
        <v>44219</v>
      </c>
      <c r="E2024" s="28" t="s">
        <v>35</v>
      </c>
      <c r="F2024" s="28" t="s">
        <v>87</v>
      </c>
      <c r="G2024" s="28" t="s">
        <v>88</v>
      </c>
      <c r="H2024" s="28" t="s">
        <v>26</v>
      </c>
      <c r="I2024" s="30">
        <v>0.4</v>
      </c>
      <c r="J2024" s="31">
        <v>4250</v>
      </c>
      <c r="K2024" s="32">
        <f t="shared" si="14"/>
        <v>1700</v>
      </c>
      <c r="L2024" s="32">
        <f t="shared" si="15"/>
        <v>595</v>
      </c>
      <c r="M2024" s="33">
        <v>0.35</v>
      </c>
      <c r="O2024" s="38"/>
      <c r="P2024" s="36"/>
      <c r="Q2024" s="34"/>
      <c r="R2024" s="35"/>
    </row>
    <row r="2025" spans="1:18" ht="15.75" customHeight="1" x14ac:dyDescent="0.3">
      <c r="A2025" s="23"/>
      <c r="B2025" s="28" t="s">
        <v>34</v>
      </c>
      <c r="C2025" s="28">
        <v>1128299</v>
      </c>
      <c r="D2025" s="29">
        <v>44219</v>
      </c>
      <c r="E2025" s="28" t="s">
        <v>35</v>
      </c>
      <c r="F2025" s="28" t="s">
        <v>87</v>
      </c>
      <c r="G2025" s="28" t="s">
        <v>88</v>
      </c>
      <c r="H2025" s="28" t="s">
        <v>27</v>
      </c>
      <c r="I2025" s="30">
        <v>0.4</v>
      </c>
      <c r="J2025" s="31">
        <v>2750</v>
      </c>
      <c r="K2025" s="32">
        <f t="shared" si="14"/>
        <v>1100</v>
      </c>
      <c r="L2025" s="32">
        <f t="shared" si="15"/>
        <v>385</v>
      </c>
      <c r="M2025" s="33">
        <v>0.35</v>
      </c>
      <c r="O2025" s="38"/>
      <c r="P2025" s="36"/>
      <c r="Q2025" s="34"/>
      <c r="R2025" s="35"/>
    </row>
    <row r="2026" spans="1:18" ht="15.75" customHeight="1" x14ac:dyDescent="0.3">
      <c r="A2026" s="23"/>
      <c r="B2026" s="28" t="s">
        <v>34</v>
      </c>
      <c r="C2026" s="28">
        <v>1128299</v>
      </c>
      <c r="D2026" s="29">
        <v>44219</v>
      </c>
      <c r="E2026" s="28" t="s">
        <v>35</v>
      </c>
      <c r="F2026" s="28" t="s">
        <v>87</v>
      </c>
      <c r="G2026" s="28" t="s">
        <v>88</v>
      </c>
      <c r="H2026" s="28" t="s">
        <v>28</v>
      </c>
      <c r="I2026" s="30">
        <v>0.45000000000000007</v>
      </c>
      <c r="J2026" s="31">
        <v>2250</v>
      </c>
      <c r="K2026" s="32">
        <f t="shared" si="14"/>
        <v>1012.5000000000001</v>
      </c>
      <c r="L2026" s="32">
        <f t="shared" si="15"/>
        <v>303.75</v>
      </c>
      <c r="M2026" s="33">
        <v>0.3</v>
      </c>
      <c r="O2026" s="38"/>
      <c r="P2026" s="36"/>
      <c r="Q2026" s="34"/>
      <c r="R2026" s="35"/>
    </row>
    <row r="2027" spans="1:18" ht="15.75" customHeight="1" x14ac:dyDescent="0.3">
      <c r="A2027" s="23"/>
      <c r="B2027" s="28" t="s">
        <v>34</v>
      </c>
      <c r="C2027" s="28">
        <v>1128299</v>
      </c>
      <c r="D2027" s="29">
        <v>44219</v>
      </c>
      <c r="E2027" s="28" t="s">
        <v>35</v>
      </c>
      <c r="F2027" s="28" t="s">
        <v>87</v>
      </c>
      <c r="G2027" s="28" t="s">
        <v>88</v>
      </c>
      <c r="H2027" s="28" t="s">
        <v>29</v>
      </c>
      <c r="I2027" s="30">
        <v>0.4</v>
      </c>
      <c r="J2027" s="31">
        <v>4250</v>
      </c>
      <c r="K2027" s="32">
        <f t="shared" si="14"/>
        <v>1700</v>
      </c>
      <c r="L2027" s="32">
        <f t="shared" si="15"/>
        <v>425</v>
      </c>
      <c r="M2027" s="33">
        <v>0.25</v>
      </c>
      <c r="O2027" s="38"/>
      <c r="P2027" s="36"/>
      <c r="Q2027" s="34"/>
      <c r="R2027" s="35"/>
    </row>
    <row r="2028" spans="1:18" ht="15.75" customHeight="1" x14ac:dyDescent="0.3">
      <c r="A2028" s="23"/>
      <c r="B2028" s="28" t="s">
        <v>34</v>
      </c>
      <c r="C2028" s="28">
        <v>1128299</v>
      </c>
      <c r="D2028" s="29">
        <v>44250</v>
      </c>
      <c r="E2028" s="28" t="s">
        <v>35</v>
      </c>
      <c r="F2028" s="28" t="s">
        <v>87</v>
      </c>
      <c r="G2028" s="28" t="s">
        <v>88</v>
      </c>
      <c r="H2028" s="28" t="s">
        <v>24</v>
      </c>
      <c r="I2028" s="30">
        <v>0.29999999999999993</v>
      </c>
      <c r="J2028" s="31">
        <v>4750</v>
      </c>
      <c r="K2028" s="32">
        <f t="shared" si="14"/>
        <v>1424.9999999999998</v>
      </c>
      <c r="L2028" s="32">
        <f t="shared" si="15"/>
        <v>498.74999999999989</v>
      </c>
      <c r="M2028" s="33">
        <v>0.35</v>
      </c>
      <c r="O2028" s="38"/>
      <c r="P2028" s="36"/>
      <c r="Q2028" s="34"/>
      <c r="R2028" s="35"/>
    </row>
    <row r="2029" spans="1:18" ht="15.75" customHeight="1" x14ac:dyDescent="0.3">
      <c r="A2029" s="23"/>
      <c r="B2029" s="28" t="s">
        <v>34</v>
      </c>
      <c r="C2029" s="28">
        <v>1128299</v>
      </c>
      <c r="D2029" s="29">
        <v>44250</v>
      </c>
      <c r="E2029" s="28" t="s">
        <v>35</v>
      </c>
      <c r="F2029" s="28" t="s">
        <v>87</v>
      </c>
      <c r="G2029" s="28" t="s">
        <v>88</v>
      </c>
      <c r="H2029" s="28" t="s">
        <v>25</v>
      </c>
      <c r="I2029" s="30">
        <v>0.4</v>
      </c>
      <c r="J2029" s="31">
        <v>3750</v>
      </c>
      <c r="K2029" s="32">
        <f t="shared" si="14"/>
        <v>1500</v>
      </c>
      <c r="L2029" s="32">
        <f t="shared" si="15"/>
        <v>600</v>
      </c>
      <c r="M2029" s="33">
        <v>0.4</v>
      </c>
      <c r="O2029" s="38"/>
      <c r="P2029" s="36"/>
      <c r="Q2029" s="34"/>
      <c r="R2029" s="35"/>
    </row>
    <row r="2030" spans="1:18" ht="15.75" customHeight="1" x14ac:dyDescent="0.3">
      <c r="A2030" s="23"/>
      <c r="B2030" s="28" t="s">
        <v>34</v>
      </c>
      <c r="C2030" s="28">
        <v>1128299</v>
      </c>
      <c r="D2030" s="29">
        <v>44250</v>
      </c>
      <c r="E2030" s="28" t="s">
        <v>35</v>
      </c>
      <c r="F2030" s="28" t="s">
        <v>87</v>
      </c>
      <c r="G2030" s="28" t="s">
        <v>88</v>
      </c>
      <c r="H2030" s="28" t="s">
        <v>26</v>
      </c>
      <c r="I2030" s="30">
        <v>0.4</v>
      </c>
      <c r="J2030" s="31">
        <v>3750</v>
      </c>
      <c r="K2030" s="32">
        <f t="shared" si="14"/>
        <v>1500</v>
      </c>
      <c r="L2030" s="32">
        <f t="shared" si="15"/>
        <v>525</v>
      </c>
      <c r="M2030" s="33">
        <v>0.35</v>
      </c>
      <c r="O2030" s="38"/>
      <c r="P2030" s="36"/>
      <c r="Q2030" s="34"/>
      <c r="R2030" s="35"/>
    </row>
    <row r="2031" spans="1:18" ht="15.75" customHeight="1" x14ac:dyDescent="0.3">
      <c r="A2031" s="23"/>
      <c r="B2031" s="28" t="s">
        <v>34</v>
      </c>
      <c r="C2031" s="28">
        <v>1128299</v>
      </c>
      <c r="D2031" s="29">
        <v>44250</v>
      </c>
      <c r="E2031" s="28" t="s">
        <v>35</v>
      </c>
      <c r="F2031" s="28" t="s">
        <v>87</v>
      </c>
      <c r="G2031" s="28" t="s">
        <v>88</v>
      </c>
      <c r="H2031" s="28" t="s">
        <v>27</v>
      </c>
      <c r="I2031" s="30">
        <v>0.4</v>
      </c>
      <c r="J2031" s="31">
        <v>2250</v>
      </c>
      <c r="K2031" s="32">
        <f t="shared" si="14"/>
        <v>900</v>
      </c>
      <c r="L2031" s="32">
        <f t="shared" si="15"/>
        <v>315</v>
      </c>
      <c r="M2031" s="33">
        <v>0.35</v>
      </c>
      <c r="O2031" s="38"/>
      <c r="P2031" s="36"/>
      <c r="Q2031" s="34"/>
      <c r="R2031" s="35"/>
    </row>
    <row r="2032" spans="1:18" ht="15.75" customHeight="1" x14ac:dyDescent="0.3">
      <c r="A2032" s="23"/>
      <c r="B2032" s="28" t="s">
        <v>34</v>
      </c>
      <c r="C2032" s="28">
        <v>1128299</v>
      </c>
      <c r="D2032" s="29">
        <v>44250</v>
      </c>
      <c r="E2032" s="28" t="s">
        <v>35</v>
      </c>
      <c r="F2032" s="28" t="s">
        <v>87</v>
      </c>
      <c r="G2032" s="28" t="s">
        <v>88</v>
      </c>
      <c r="H2032" s="28" t="s">
        <v>28</v>
      </c>
      <c r="I2032" s="30">
        <v>0.45000000000000007</v>
      </c>
      <c r="J2032" s="31">
        <v>1500</v>
      </c>
      <c r="K2032" s="32">
        <f t="shared" si="14"/>
        <v>675.00000000000011</v>
      </c>
      <c r="L2032" s="32">
        <f t="shared" si="15"/>
        <v>202.50000000000003</v>
      </c>
      <c r="M2032" s="33">
        <v>0.3</v>
      </c>
      <c r="O2032" s="38"/>
      <c r="P2032" s="36"/>
      <c r="Q2032" s="34"/>
      <c r="R2032" s="35"/>
    </row>
    <row r="2033" spans="1:18" ht="15.75" customHeight="1" x14ac:dyDescent="0.3">
      <c r="A2033" s="23"/>
      <c r="B2033" s="28" t="s">
        <v>34</v>
      </c>
      <c r="C2033" s="28">
        <v>1128299</v>
      </c>
      <c r="D2033" s="29">
        <v>44250</v>
      </c>
      <c r="E2033" s="28" t="s">
        <v>35</v>
      </c>
      <c r="F2033" s="28" t="s">
        <v>87</v>
      </c>
      <c r="G2033" s="28" t="s">
        <v>88</v>
      </c>
      <c r="H2033" s="28" t="s">
        <v>29</v>
      </c>
      <c r="I2033" s="30">
        <v>0.4</v>
      </c>
      <c r="J2033" s="31">
        <v>3500</v>
      </c>
      <c r="K2033" s="32">
        <f t="shared" si="14"/>
        <v>1400</v>
      </c>
      <c r="L2033" s="32">
        <f t="shared" si="15"/>
        <v>350</v>
      </c>
      <c r="M2033" s="33">
        <v>0.25</v>
      </c>
      <c r="O2033" s="38"/>
      <c r="P2033" s="36"/>
      <c r="Q2033" s="34"/>
      <c r="R2033" s="35"/>
    </row>
    <row r="2034" spans="1:18" ht="15.75" customHeight="1" x14ac:dyDescent="0.3">
      <c r="A2034" s="23"/>
      <c r="B2034" s="28" t="s">
        <v>34</v>
      </c>
      <c r="C2034" s="28">
        <v>1128299</v>
      </c>
      <c r="D2034" s="29">
        <v>44277</v>
      </c>
      <c r="E2034" s="28" t="s">
        <v>35</v>
      </c>
      <c r="F2034" s="28" t="s">
        <v>87</v>
      </c>
      <c r="G2034" s="28" t="s">
        <v>88</v>
      </c>
      <c r="H2034" s="28" t="s">
        <v>24</v>
      </c>
      <c r="I2034" s="30">
        <v>0.4</v>
      </c>
      <c r="J2034" s="31">
        <v>5000</v>
      </c>
      <c r="K2034" s="32">
        <f t="shared" si="14"/>
        <v>2000</v>
      </c>
      <c r="L2034" s="32">
        <f t="shared" si="15"/>
        <v>700</v>
      </c>
      <c r="M2034" s="33">
        <v>0.35</v>
      </c>
      <c r="O2034" s="38"/>
      <c r="P2034" s="36"/>
      <c r="Q2034" s="34"/>
      <c r="R2034" s="35"/>
    </row>
    <row r="2035" spans="1:18" ht="15.75" customHeight="1" x14ac:dyDescent="0.3">
      <c r="A2035" s="23"/>
      <c r="B2035" s="28" t="s">
        <v>34</v>
      </c>
      <c r="C2035" s="28">
        <v>1128299</v>
      </c>
      <c r="D2035" s="29">
        <v>44277</v>
      </c>
      <c r="E2035" s="28" t="s">
        <v>35</v>
      </c>
      <c r="F2035" s="28" t="s">
        <v>87</v>
      </c>
      <c r="G2035" s="28" t="s">
        <v>88</v>
      </c>
      <c r="H2035" s="28" t="s">
        <v>25</v>
      </c>
      <c r="I2035" s="30">
        <v>0.5</v>
      </c>
      <c r="J2035" s="31">
        <v>3500</v>
      </c>
      <c r="K2035" s="32">
        <f t="shared" si="14"/>
        <v>1750</v>
      </c>
      <c r="L2035" s="32">
        <f t="shared" si="15"/>
        <v>700</v>
      </c>
      <c r="M2035" s="33">
        <v>0.4</v>
      </c>
      <c r="O2035" s="38"/>
      <c r="P2035" s="36"/>
      <c r="Q2035" s="34"/>
      <c r="R2035" s="35"/>
    </row>
    <row r="2036" spans="1:18" ht="15.75" customHeight="1" x14ac:dyDescent="0.3">
      <c r="A2036" s="23"/>
      <c r="B2036" s="28" t="s">
        <v>34</v>
      </c>
      <c r="C2036" s="28">
        <v>1128299</v>
      </c>
      <c r="D2036" s="29">
        <v>44277</v>
      </c>
      <c r="E2036" s="28" t="s">
        <v>35</v>
      </c>
      <c r="F2036" s="28" t="s">
        <v>87</v>
      </c>
      <c r="G2036" s="28" t="s">
        <v>88</v>
      </c>
      <c r="H2036" s="28" t="s">
        <v>26</v>
      </c>
      <c r="I2036" s="30">
        <v>0.5</v>
      </c>
      <c r="J2036" s="31">
        <v>3500</v>
      </c>
      <c r="K2036" s="32">
        <f t="shared" si="14"/>
        <v>1750</v>
      </c>
      <c r="L2036" s="32">
        <f t="shared" si="15"/>
        <v>612.5</v>
      </c>
      <c r="M2036" s="33">
        <v>0.35</v>
      </c>
      <c r="O2036" s="38"/>
      <c r="P2036" s="36"/>
      <c r="Q2036" s="34"/>
      <c r="R2036" s="35"/>
    </row>
    <row r="2037" spans="1:18" ht="15.75" customHeight="1" x14ac:dyDescent="0.3">
      <c r="A2037" s="23"/>
      <c r="B2037" s="28" t="s">
        <v>34</v>
      </c>
      <c r="C2037" s="28">
        <v>1128299</v>
      </c>
      <c r="D2037" s="29">
        <v>44277</v>
      </c>
      <c r="E2037" s="28" t="s">
        <v>35</v>
      </c>
      <c r="F2037" s="28" t="s">
        <v>87</v>
      </c>
      <c r="G2037" s="28" t="s">
        <v>88</v>
      </c>
      <c r="H2037" s="28" t="s">
        <v>27</v>
      </c>
      <c r="I2037" s="30">
        <v>0.5</v>
      </c>
      <c r="J2037" s="31">
        <v>2250</v>
      </c>
      <c r="K2037" s="32">
        <f t="shared" si="14"/>
        <v>1125</v>
      </c>
      <c r="L2037" s="32">
        <f t="shared" si="15"/>
        <v>393.75</v>
      </c>
      <c r="M2037" s="33">
        <v>0.35</v>
      </c>
      <c r="O2037" s="38"/>
      <c r="P2037" s="36"/>
      <c r="Q2037" s="34"/>
      <c r="R2037" s="35"/>
    </row>
    <row r="2038" spans="1:18" ht="15.75" customHeight="1" x14ac:dyDescent="0.3">
      <c r="A2038" s="23"/>
      <c r="B2038" s="28" t="s">
        <v>34</v>
      </c>
      <c r="C2038" s="28">
        <v>1128299</v>
      </c>
      <c r="D2038" s="29">
        <v>44277</v>
      </c>
      <c r="E2038" s="28" t="s">
        <v>35</v>
      </c>
      <c r="F2038" s="28" t="s">
        <v>87</v>
      </c>
      <c r="G2038" s="28" t="s">
        <v>88</v>
      </c>
      <c r="H2038" s="28" t="s">
        <v>28</v>
      </c>
      <c r="I2038" s="30">
        <v>0.55000000000000004</v>
      </c>
      <c r="J2038" s="31">
        <v>1250</v>
      </c>
      <c r="K2038" s="32">
        <f t="shared" si="14"/>
        <v>687.5</v>
      </c>
      <c r="L2038" s="32">
        <f t="shared" si="15"/>
        <v>206.25</v>
      </c>
      <c r="M2038" s="33">
        <v>0.3</v>
      </c>
      <c r="O2038" s="38"/>
      <c r="P2038" s="36"/>
      <c r="Q2038" s="34"/>
      <c r="R2038" s="35"/>
    </row>
    <row r="2039" spans="1:18" ht="15.75" customHeight="1" x14ac:dyDescent="0.3">
      <c r="A2039" s="23"/>
      <c r="B2039" s="28" t="s">
        <v>34</v>
      </c>
      <c r="C2039" s="28">
        <v>1128299</v>
      </c>
      <c r="D2039" s="29">
        <v>44277</v>
      </c>
      <c r="E2039" s="28" t="s">
        <v>35</v>
      </c>
      <c r="F2039" s="28" t="s">
        <v>87</v>
      </c>
      <c r="G2039" s="28" t="s">
        <v>88</v>
      </c>
      <c r="H2039" s="28" t="s">
        <v>29</v>
      </c>
      <c r="I2039" s="30">
        <v>0.5</v>
      </c>
      <c r="J2039" s="31">
        <v>3250</v>
      </c>
      <c r="K2039" s="32">
        <f t="shared" si="14"/>
        <v>1625</v>
      </c>
      <c r="L2039" s="32">
        <f t="shared" si="15"/>
        <v>406.25</v>
      </c>
      <c r="M2039" s="33">
        <v>0.25</v>
      </c>
      <c r="O2039" s="38"/>
      <c r="P2039" s="36"/>
      <c r="Q2039" s="34"/>
      <c r="R2039" s="35"/>
    </row>
    <row r="2040" spans="1:18" ht="15.75" customHeight="1" x14ac:dyDescent="0.3">
      <c r="A2040" s="23"/>
      <c r="B2040" s="28" t="s">
        <v>34</v>
      </c>
      <c r="C2040" s="28">
        <v>1128299</v>
      </c>
      <c r="D2040" s="29">
        <v>44309</v>
      </c>
      <c r="E2040" s="28" t="s">
        <v>35</v>
      </c>
      <c r="F2040" s="28" t="s">
        <v>87</v>
      </c>
      <c r="G2040" s="28" t="s">
        <v>88</v>
      </c>
      <c r="H2040" s="28" t="s">
        <v>24</v>
      </c>
      <c r="I2040" s="30">
        <v>0.5</v>
      </c>
      <c r="J2040" s="31">
        <v>5000</v>
      </c>
      <c r="K2040" s="32">
        <f t="shared" si="14"/>
        <v>2500</v>
      </c>
      <c r="L2040" s="32">
        <f t="shared" si="15"/>
        <v>875</v>
      </c>
      <c r="M2040" s="33">
        <v>0.35</v>
      </c>
      <c r="O2040" s="38"/>
      <c r="P2040" s="36"/>
      <c r="Q2040" s="34"/>
      <c r="R2040" s="35"/>
    </row>
    <row r="2041" spans="1:18" ht="15.75" customHeight="1" x14ac:dyDescent="0.3">
      <c r="A2041" s="23"/>
      <c r="B2041" s="28" t="s">
        <v>34</v>
      </c>
      <c r="C2041" s="28">
        <v>1128299</v>
      </c>
      <c r="D2041" s="29">
        <v>44309</v>
      </c>
      <c r="E2041" s="28" t="s">
        <v>35</v>
      </c>
      <c r="F2041" s="28" t="s">
        <v>87</v>
      </c>
      <c r="G2041" s="28" t="s">
        <v>88</v>
      </c>
      <c r="H2041" s="28" t="s">
        <v>25</v>
      </c>
      <c r="I2041" s="30">
        <v>0.55000000000000004</v>
      </c>
      <c r="J2041" s="31">
        <v>3000</v>
      </c>
      <c r="K2041" s="32">
        <f t="shared" si="14"/>
        <v>1650.0000000000002</v>
      </c>
      <c r="L2041" s="32">
        <f t="shared" si="15"/>
        <v>660.00000000000011</v>
      </c>
      <c r="M2041" s="33">
        <v>0.4</v>
      </c>
      <c r="O2041" s="38"/>
      <c r="P2041" s="36"/>
      <c r="Q2041" s="34"/>
      <c r="R2041" s="35"/>
    </row>
    <row r="2042" spans="1:18" ht="15.75" customHeight="1" x14ac:dyDescent="0.3">
      <c r="A2042" s="23"/>
      <c r="B2042" s="28" t="s">
        <v>34</v>
      </c>
      <c r="C2042" s="28">
        <v>1128299</v>
      </c>
      <c r="D2042" s="29">
        <v>44309</v>
      </c>
      <c r="E2042" s="28" t="s">
        <v>35</v>
      </c>
      <c r="F2042" s="28" t="s">
        <v>87</v>
      </c>
      <c r="G2042" s="28" t="s">
        <v>88</v>
      </c>
      <c r="H2042" s="28" t="s">
        <v>26</v>
      </c>
      <c r="I2042" s="30">
        <v>0.55000000000000004</v>
      </c>
      <c r="J2042" s="31">
        <v>3500</v>
      </c>
      <c r="K2042" s="32">
        <f t="shared" si="14"/>
        <v>1925.0000000000002</v>
      </c>
      <c r="L2042" s="32">
        <f t="shared" si="15"/>
        <v>673.75</v>
      </c>
      <c r="M2042" s="33">
        <v>0.35</v>
      </c>
      <c r="O2042" s="38"/>
      <c r="P2042" s="36"/>
      <c r="Q2042" s="34"/>
      <c r="R2042" s="35"/>
    </row>
    <row r="2043" spans="1:18" ht="15.75" customHeight="1" x14ac:dyDescent="0.3">
      <c r="A2043" s="23"/>
      <c r="B2043" s="28" t="s">
        <v>34</v>
      </c>
      <c r="C2043" s="28">
        <v>1128299</v>
      </c>
      <c r="D2043" s="29">
        <v>44309</v>
      </c>
      <c r="E2043" s="28" t="s">
        <v>35</v>
      </c>
      <c r="F2043" s="28" t="s">
        <v>87</v>
      </c>
      <c r="G2043" s="28" t="s">
        <v>88</v>
      </c>
      <c r="H2043" s="28" t="s">
        <v>27</v>
      </c>
      <c r="I2043" s="30">
        <v>0.5</v>
      </c>
      <c r="J2043" s="31">
        <v>2500</v>
      </c>
      <c r="K2043" s="32">
        <f t="shared" si="14"/>
        <v>1250</v>
      </c>
      <c r="L2043" s="32">
        <f t="shared" si="15"/>
        <v>437.5</v>
      </c>
      <c r="M2043" s="33">
        <v>0.35</v>
      </c>
      <c r="O2043" s="38"/>
      <c r="P2043" s="36"/>
      <c r="Q2043" s="34"/>
      <c r="R2043" s="35"/>
    </row>
    <row r="2044" spans="1:18" ht="15.75" customHeight="1" x14ac:dyDescent="0.3">
      <c r="A2044" s="23"/>
      <c r="B2044" s="28" t="s">
        <v>34</v>
      </c>
      <c r="C2044" s="28">
        <v>1128299</v>
      </c>
      <c r="D2044" s="29">
        <v>44309</v>
      </c>
      <c r="E2044" s="28" t="s">
        <v>35</v>
      </c>
      <c r="F2044" s="28" t="s">
        <v>87</v>
      </c>
      <c r="G2044" s="28" t="s">
        <v>88</v>
      </c>
      <c r="H2044" s="28" t="s">
        <v>28</v>
      </c>
      <c r="I2044" s="30">
        <v>0.55000000000000004</v>
      </c>
      <c r="J2044" s="31">
        <v>1500</v>
      </c>
      <c r="K2044" s="32">
        <f t="shared" si="14"/>
        <v>825.00000000000011</v>
      </c>
      <c r="L2044" s="32">
        <f t="shared" si="15"/>
        <v>247.50000000000003</v>
      </c>
      <c r="M2044" s="33">
        <v>0.3</v>
      </c>
      <c r="O2044" s="38"/>
      <c r="P2044" s="36"/>
      <c r="Q2044" s="34"/>
      <c r="R2044" s="35"/>
    </row>
    <row r="2045" spans="1:18" ht="15.75" customHeight="1" x14ac:dyDescent="0.3">
      <c r="A2045" s="23"/>
      <c r="B2045" s="28" t="s">
        <v>34</v>
      </c>
      <c r="C2045" s="28">
        <v>1128299</v>
      </c>
      <c r="D2045" s="29">
        <v>44309</v>
      </c>
      <c r="E2045" s="28" t="s">
        <v>35</v>
      </c>
      <c r="F2045" s="28" t="s">
        <v>87</v>
      </c>
      <c r="G2045" s="28" t="s">
        <v>88</v>
      </c>
      <c r="H2045" s="28" t="s">
        <v>29</v>
      </c>
      <c r="I2045" s="30">
        <v>0.70000000000000007</v>
      </c>
      <c r="J2045" s="31">
        <v>3250</v>
      </c>
      <c r="K2045" s="32">
        <f t="shared" si="14"/>
        <v>2275</v>
      </c>
      <c r="L2045" s="32">
        <f t="shared" si="15"/>
        <v>568.75</v>
      </c>
      <c r="M2045" s="33">
        <v>0.25</v>
      </c>
      <c r="O2045" s="38"/>
      <c r="P2045" s="36"/>
      <c r="Q2045" s="34"/>
      <c r="R2045" s="35"/>
    </row>
    <row r="2046" spans="1:18" ht="15.75" customHeight="1" x14ac:dyDescent="0.3">
      <c r="A2046" s="23"/>
      <c r="B2046" s="28" t="s">
        <v>34</v>
      </c>
      <c r="C2046" s="28">
        <v>1128299</v>
      </c>
      <c r="D2046" s="29">
        <v>44340</v>
      </c>
      <c r="E2046" s="28" t="s">
        <v>35</v>
      </c>
      <c r="F2046" s="28" t="s">
        <v>87</v>
      </c>
      <c r="G2046" s="28" t="s">
        <v>88</v>
      </c>
      <c r="H2046" s="28" t="s">
        <v>24</v>
      </c>
      <c r="I2046" s="30">
        <v>0.5</v>
      </c>
      <c r="J2046" s="31">
        <v>5250</v>
      </c>
      <c r="K2046" s="32">
        <f t="shared" ref="K2046:K2300" si="16">I2046*J2046</f>
        <v>2625</v>
      </c>
      <c r="L2046" s="32">
        <f t="shared" ref="L2046:L2300" si="17">K2046*M2046</f>
        <v>918.74999999999989</v>
      </c>
      <c r="M2046" s="33">
        <v>0.35</v>
      </c>
      <c r="O2046" s="38"/>
      <c r="P2046" s="36"/>
      <c r="Q2046" s="34"/>
      <c r="R2046" s="35"/>
    </row>
    <row r="2047" spans="1:18" ht="15.75" customHeight="1" x14ac:dyDescent="0.3">
      <c r="A2047" s="23"/>
      <c r="B2047" s="28" t="s">
        <v>34</v>
      </c>
      <c r="C2047" s="28">
        <v>1128299</v>
      </c>
      <c r="D2047" s="29">
        <v>44340</v>
      </c>
      <c r="E2047" s="28" t="s">
        <v>35</v>
      </c>
      <c r="F2047" s="28" t="s">
        <v>87</v>
      </c>
      <c r="G2047" s="28" t="s">
        <v>88</v>
      </c>
      <c r="H2047" s="28" t="s">
        <v>25</v>
      </c>
      <c r="I2047" s="30">
        <v>0.55000000000000004</v>
      </c>
      <c r="J2047" s="31">
        <v>3750</v>
      </c>
      <c r="K2047" s="32">
        <f t="shared" si="16"/>
        <v>2062.5</v>
      </c>
      <c r="L2047" s="32">
        <f t="shared" si="17"/>
        <v>825</v>
      </c>
      <c r="M2047" s="33">
        <v>0.4</v>
      </c>
      <c r="O2047" s="38"/>
      <c r="P2047" s="36"/>
      <c r="Q2047" s="34"/>
      <c r="R2047" s="35"/>
    </row>
    <row r="2048" spans="1:18" ht="15.75" customHeight="1" x14ac:dyDescent="0.3">
      <c r="A2048" s="23"/>
      <c r="B2048" s="28" t="s">
        <v>34</v>
      </c>
      <c r="C2048" s="28">
        <v>1128299</v>
      </c>
      <c r="D2048" s="29">
        <v>44340</v>
      </c>
      <c r="E2048" s="28" t="s">
        <v>35</v>
      </c>
      <c r="F2048" s="28" t="s">
        <v>87</v>
      </c>
      <c r="G2048" s="28" t="s">
        <v>88</v>
      </c>
      <c r="H2048" s="28" t="s">
        <v>26</v>
      </c>
      <c r="I2048" s="30">
        <v>0.55000000000000004</v>
      </c>
      <c r="J2048" s="31">
        <v>4000</v>
      </c>
      <c r="K2048" s="32">
        <f t="shared" si="16"/>
        <v>2200</v>
      </c>
      <c r="L2048" s="32">
        <f t="shared" si="17"/>
        <v>770</v>
      </c>
      <c r="M2048" s="33">
        <v>0.35</v>
      </c>
      <c r="O2048" s="38"/>
      <c r="P2048" s="36"/>
      <c r="Q2048" s="34"/>
      <c r="R2048" s="35"/>
    </row>
    <row r="2049" spans="1:18" ht="15.75" customHeight="1" x14ac:dyDescent="0.3">
      <c r="A2049" s="23"/>
      <c r="B2049" s="28" t="s">
        <v>34</v>
      </c>
      <c r="C2049" s="28">
        <v>1128299</v>
      </c>
      <c r="D2049" s="29">
        <v>44340</v>
      </c>
      <c r="E2049" s="28" t="s">
        <v>35</v>
      </c>
      <c r="F2049" s="28" t="s">
        <v>87</v>
      </c>
      <c r="G2049" s="28" t="s">
        <v>88</v>
      </c>
      <c r="H2049" s="28" t="s">
        <v>27</v>
      </c>
      <c r="I2049" s="30">
        <v>0.5</v>
      </c>
      <c r="J2049" s="31">
        <v>3000</v>
      </c>
      <c r="K2049" s="32">
        <f t="shared" si="16"/>
        <v>1500</v>
      </c>
      <c r="L2049" s="32">
        <f t="shared" si="17"/>
        <v>525</v>
      </c>
      <c r="M2049" s="33">
        <v>0.35</v>
      </c>
      <c r="O2049" s="38"/>
      <c r="P2049" s="36"/>
      <c r="Q2049" s="34"/>
      <c r="R2049" s="35"/>
    </row>
    <row r="2050" spans="1:18" ht="15.75" customHeight="1" x14ac:dyDescent="0.3">
      <c r="A2050" s="23"/>
      <c r="B2050" s="28" t="s">
        <v>34</v>
      </c>
      <c r="C2050" s="28">
        <v>1128299</v>
      </c>
      <c r="D2050" s="29">
        <v>44340</v>
      </c>
      <c r="E2050" s="28" t="s">
        <v>35</v>
      </c>
      <c r="F2050" s="28" t="s">
        <v>87</v>
      </c>
      <c r="G2050" s="28" t="s">
        <v>88</v>
      </c>
      <c r="H2050" s="28" t="s">
        <v>28</v>
      </c>
      <c r="I2050" s="30">
        <v>0.55000000000000004</v>
      </c>
      <c r="J2050" s="31">
        <v>2000</v>
      </c>
      <c r="K2050" s="32">
        <f t="shared" si="16"/>
        <v>1100</v>
      </c>
      <c r="L2050" s="32">
        <f t="shared" si="17"/>
        <v>330</v>
      </c>
      <c r="M2050" s="33">
        <v>0.3</v>
      </c>
      <c r="O2050" s="38"/>
      <c r="P2050" s="36"/>
      <c r="Q2050" s="34"/>
      <c r="R2050" s="35"/>
    </row>
    <row r="2051" spans="1:18" ht="15.75" customHeight="1" x14ac:dyDescent="0.3">
      <c r="A2051" s="23"/>
      <c r="B2051" s="28" t="s">
        <v>34</v>
      </c>
      <c r="C2051" s="28">
        <v>1128299</v>
      </c>
      <c r="D2051" s="29">
        <v>44340</v>
      </c>
      <c r="E2051" s="28" t="s">
        <v>35</v>
      </c>
      <c r="F2051" s="28" t="s">
        <v>87</v>
      </c>
      <c r="G2051" s="28" t="s">
        <v>88</v>
      </c>
      <c r="H2051" s="28" t="s">
        <v>29</v>
      </c>
      <c r="I2051" s="30">
        <v>0.70000000000000007</v>
      </c>
      <c r="J2051" s="31">
        <v>3750</v>
      </c>
      <c r="K2051" s="32">
        <f t="shared" si="16"/>
        <v>2625.0000000000005</v>
      </c>
      <c r="L2051" s="32">
        <f t="shared" si="17"/>
        <v>656.25000000000011</v>
      </c>
      <c r="M2051" s="33">
        <v>0.25</v>
      </c>
      <c r="O2051" s="38"/>
      <c r="P2051" s="36"/>
      <c r="Q2051" s="34"/>
      <c r="R2051" s="35"/>
    </row>
    <row r="2052" spans="1:18" ht="15.75" customHeight="1" x14ac:dyDescent="0.3">
      <c r="A2052" s="23"/>
      <c r="B2052" s="28" t="s">
        <v>34</v>
      </c>
      <c r="C2052" s="28">
        <v>1128299</v>
      </c>
      <c r="D2052" s="29">
        <v>44370</v>
      </c>
      <c r="E2052" s="28" t="s">
        <v>35</v>
      </c>
      <c r="F2052" s="28" t="s">
        <v>87</v>
      </c>
      <c r="G2052" s="28" t="s">
        <v>88</v>
      </c>
      <c r="H2052" s="28" t="s">
        <v>24</v>
      </c>
      <c r="I2052" s="30">
        <v>0.5</v>
      </c>
      <c r="J2052" s="31">
        <v>6250</v>
      </c>
      <c r="K2052" s="32">
        <f t="shared" si="16"/>
        <v>3125</v>
      </c>
      <c r="L2052" s="32">
        <f t="shared" si="17"/>
        <v>1093.75</v>
      </c>
      <c r="M2052" s="33">
        <v>0.35</v>
      </c>
      <c r="O2052" s="38"/>
      <c r="P2052" s="36"/>
      <c r="Q2052" s="34"/>
      <c r="R2052" s="35"/>
    </row>
    <row r="2053" spans="1:18" ht="15.75" customHeight="1" x14ac:dyDescent="0.3">
      <c r="A2053" s="23"/>
      <c r="B2053" s="28" t="s">
        <v>34</v>
      </c>
      <c r="C2053" s="28">
        <v>1128299</v>
      </c>
      <c r="D2053" s="29">
        <v>44370</v>
      </c>
      <c r="E2053" s="28" t="s">
        <v>35</v>
      </c>
      <c r="F2053" s="28" t="s">
        <v>87</v>
      </c>
      <c r="G2053" s="28" t="s">
        <v>88</v>
      </c>
      <c r="H2053" s="28" t="s">
        <v>25</v>
      </c>
      <c r="I2053" s="30">
        <v>0.55000000000000004</v>
      </c>
      <c r="J2053" s="31">
        <v>4750</v>
      </c>
      <c r="K2053" s="32">
        <f t="shared" si="16"/>
        <v>2612.5</v>
      </c>
      <c r="L2053" s="32">
        <f t="shared" si="17"/>
        <v>1045</v>
      </c>
      <c r="M2053" s="33">
        <v>0.4</v>
      </c>
      <c r="O2053" s="38"/>
      <c r="P2053" s="36"/>
      <c r="Q2053" s="34"/>
      <c r="R2053" s="35"/>
    </row>
    <row r="2054" spans="1:18" ht="15.75" customHeight="1" x14ac:dyDescent="0.3">
      <c r="A2054" s="23"/>
      <c r="B2054" s="28" t="s">
        <v>34</v>
      </c>
      <c r="C2054" s="28">
        <v>1128299</v>
      </c>
      <c r="D2054" s="29">
        <v>44370</v>
      </c>
      <c r="E2054" s="28" t="s">
        <v>35</v>
      </c>
      <c r="F2054" s="28" t="s">
        <v>87</v>
      </c>
      <c r="G2054" s="28" t="s">
        <v>88</v>
      </c>
      <c r="H2054" s="28" t="s">
        <v>26</v>
      </c>
      <c r="I2054" s="30">
        <v>0.55000000000000004</v>
      </c>
      <c r="J2054" s="31">
        <v>4750</v>
      </c>
      <c r="K2054" s="32">
        <f t="shared" si="16"/>
        <v>2612.5</v>
      </c>
      <c r="L2054" s="32">
        <f t="shared" si="17"/>
        <v>914.37499999999989</v>
      </c>
      <c r="M2054" s="33">
        <v>0.35</v>
      </c>
      <c r="O2054" s="38"/>
      <c r="P2054" s="36"/>
      <c r="Q2054" s="34"/>
      <c r="R2054" s="35"/>
    </row>
    <row r="2055" spans="1:18" ht="15.75" customHeight="1" x14ac:dyDescent="0.3">
      <c r="A2055" s="23"/>
      <c r="B2055" s="28" t="s">
        <v>34</v>
      </c>
      <c r="C2055" s="28">
        <v>1128299</v>
      </c>
      <c r="D2055" s="29">
        <v>44370</v>
      </c>
      <c r="E2055" s="28" t="s">
        <v>35</v>
      </c>
      <c r="F2055" s="28" t="s">
        <v>87</v>
      </c>
      <c r="G2055" s="28" t="s">
        <v>88</v>
      </c>
      <c r="H2055" s="28" t="s">
        <v>27</v>
      </c>
      <c r="I2055" s="30">
        <v>0.5</v>
      </c>
      <c r="J2055" s="31">
        <v>3500</v>
      </c>
      <c r="K2055" s="32">
        <f t="shared" si="16"/>
        <v>1750</v>
      </c>
      <c r="L2055" s="32">
        <f t="shared" si="17"/>
        <v>612.5</v>
      </c>
      <c r="M2055" s="33">
        <v>0.35</v>
      </c>
      <c r="O2055" s="38"/>
      <c r="P2055" s="36"/>
      <c r="Q2055" s="34"/>
      <c r="R2055" s="35"/>
    </row>
    <row r="2056" spans="1:18" ht="15.75" customHeight="1" x14ac:dyDescent="0.3">
      <c r="A2056" s="23"/>
      <c r="B2056" s="28" t="s">
        <v>34</v>
      </c>
      <c r="C2056" s="28">
        <v>1128299</v>
      </c>
      <c r="D2056" s="29">
        <v>44370</v>
      </c>
      <c r="E2056" s="28" t="s">
        <v>35</v>
      </c>
      <c r="F2056" s="28" t="s">
        <v>87</v>
      </c>
      <c r="G2056" s="28" t="s">
        <v>88</v>
      </c>
      <c r="H2056" s="28" t="s">
        <v>28</v>
      </c>
      <c r="I2056" s="30">
        <v>0.55000000000000004</v>
      </c>
      <c r="J2056" s="31">
        <v>2250</v>
      </c>
      <c r="K2056" s="32">
        <f t="shared" si="16"/>
        <v>1237.5</v>
      </c>
      <c r="L2056" s="32">
        <f t="shared" si="17"/>
        <v>371.25</v>
      </c>
      <c r="M2056" s="33">
        <v>0.3</v>
      </c>
      <c r="O2056" s="38"/>
      <c r="P2056" s="36"/>
      <c r="Q2056" s="34"/>
      <c r="R2056" s="35"/>
    </row>
    <row r="2057" spans="1:18" ht="15.75" customHeight="1" x14ac:dyDescent="0.3">
      <c r="A2057" s="23"/>
      <c r="B2057" s="28" t="s">
        <v>34</v>
      </c>
      <c r="C2057" s="28">
        <v>1128299</v>
      </c>
      <c r="D2057" s="29">
        <v>44370</v>
      </c>
      <c r="E2057" s="28" t="s">
        <v>35</v>
      </c>
      <c r="F2057" s="28" t="s">
        <v>87</v>
      </c>
      <c r="G2057" s="28" t="s">
        <v>88</v>
      </c>
      <c r="H2057" s="28" t="s">
        <v>29</v>
      </c>
      <c r="I2057" s="30">
        <v>0.70000000000000007</v>
      </c>
      <c r="J2057" s="31">
        <v>5250</v>
      </c>
      <c r="K2057" s="32">
        <f t="shared" si="16"/>
        <v>3675.0000000000005</v>
      </c>
      <c r="L2057" s="32">
        <f t="shared" si="17"/>
        <v>918.75000000000011</v>
      </c>
      <c r="M2057" s="33">
        <v>0.25</v>
      </c>
      <c r="O2057" s="38"/>
      <c r="P2057" s="36"/>
      <c r="Q2057" s="34"/>
      <c r="R2057" s="35"/>
    </row>
    <row r="2058" spans="1:18" ht="15.75" customHeight="1" x14ac:dyDescent="0.3">
      <c r="A2058" s="23"/>
      <c r="B2058" s="28" t="s">
        <v>34</v>
      </c>
      <c r="C2058" s="28">
        <v>1128299</v>
      </c>
      <c r="D2058" s="29">
        <v>44399</v>
      </c>
      <c r="E2058" s="28" t="s">
        <v>35</v>
      </c>
      <c r="F2058" s="28" t="s">
        <v>87</v>
      </c>
      <c r="G2058" s="28" t="s">
        <v>88</v>
      </c>
      <c r="H2058" s="28" t="s">
        <v>24</v>
      </c>
      <c r="I2058" s="30">
        <v>0.5</v>
      </c>
      <c r="J2058" s="31">
        <v>6750</v>
      </c>
      <c r="K2058" s="32">
        <f t="shared" si="16"/>
        <v>3375</v>
      </c>
      <c r="L2058" s="32">
        <f t="shared" si="17"/>
        <v>1181.25</v>
      </c>
      <c r="M2058" s="33">
        <v>0.35</v>
      </c>
      <c r="O2058" s="38"/>
      <c r="P2058" s="36"/>
      <c r="Q2058" s="34"/>
      <c r="R2058" s="35"/>
    </row>
    <row r="2059" spans="1:18" ht="15.75" customHeight="1" x14ac:dyDescent="0.3">
      <c r="A2059" s="23"/>
      <c r="B2059" s="28" t="s">
        <v>34</v>
      </c>
      <c r="C2059" s="28">
        <v>1128299</v>
      </c>
      <c r="D2059" s="29">
        <v>44399</v>
      </c>
      <c r="E2059" s="28" t="s">
        <v>35</v>
      </c>
      <c r="F2059" s="28" t="s">
        <v>87</v>
      </c>
      <c r="G2059" s="28" t="s">
        <v>88</v>
      </c>
      <c r="H2059" s="28" t="s">
        <v>25</v>
      </c>
      <c r="I2059" s="30">
        <v>0.55000000000000004</v>
      </c>
      <c r="J2059" s="31">
        <v>5250</v>
      </c>
      <c r="K2059" s="32">
        <f t="shared" si="16"/>
        <v>2887.5000000000005</v>
      </c>
      <c r="L2059" s="32">
        <f t="shared" si="17"/>
        <v>1155.0000000000002</v>
      </c>
      <c r="M2059" s="33">
        <v>0.4</v>
      </c>
      <c r="O2059" s="38"/>
      <c r="P2059" s="36"/>
      <c r="Q2059" s="34"/>
      <c r="R2059" s="35"/>
    </row>
    <row r="2060" spans="1:18" ht="15.75" customHeight="1" x14ac:dyDescent="0.3">
      <c r="A2060" s="23"/>
      <c r="B2060" s="28" t="s">
        <v>34</v>
      </c>
      <c r="C2060" s="28">
        <v>1128299</v>
      </c>
      <c r="D2060" s="29">
        <v>44399</v>
      </c>
      <c r="E2060" s="28" t="s">
        <v>35</v>
      </c>
      <c r="F2060" s="28" t="s">
        <v>87</v>
      </c>
      <c r="G2060" s="28" t="s">
        <v>88</v>
      </c>
      <c r="H2060" s="28" t="s">
        <v>26</v>
      </c>
      <c r="I2060" s="30">
        <v>0.55000000000000004</v>
      </c>
      <c r="J2060" s="31">
        <v>4750</v>
      </c>
      <c r="K2060" s="32">
        <f t="shared" si="16"/>
        <v>2612.5</v>
      </c>
      <c r="L2060" s="32">
        <f t="shared" si="17"/>
        <v>914.37499999999989</v>
      </c>
      <c r="M2060" s="33">
        <v>0.35</v>
      </c>
      <c r="O2060" s="38"/>
      <c r="P2060" s="36"/>
      <c r="Q2060" s="34"/>
      <c r="R2060" s="35"/>
    </row>
    <row r="2061" spans="1:18" ht="15.75" customHeight="1" x14ac:dyDescent="0.3">
      <c r="A2061" s="23"/>
      <c r="B2061" s="28" t="s">
        <v>34</v>
      </c>
      <c r="C2061" s="28">
        <v>1128299</v>
      </c>
      <c r="D2061" s="29">
        <v>44399</v>
      </c>
      <c r="E2061" s="28" t="s">
        <v>35</v>
      </c>
      <c r="F2061" s="28" t="s">
        <v>87</v>
      </c>
      <c r="G2061" s="28" t="s">
        <v>88</v>
      </c>
      <c r="H2061" s="28" t="s">
        <v>27</v>
      </c>
      <c r="I2061" s="30">
        <v>0.5</v>
      </c>
      <c r="J2061" s="31">
        <v>3750</v>
      </c>
      <c r="K2061" s="32">
        <f t="shared" si="16"/>
        <v>1875</v>
      </c>
      <c r="L2061" s="32">
        <f t="shared" si="17"/>
        <v>656.25</v>
      </c>
      <c r="M2061" s="33">
        <v>0.35</v>
      </c>
      <c r="O2061" s="38"/>
      <c r="P2061" s="36"/>
      <c r="Q2061" s="34"/>
      <c r="R2061" s="35"/>
    </row>
    <row r="2062" spans="1:18" ht="15.75" customHeight="1" x14ac:dyDescent="0.3">
      <c r="A2062" s="23"/>
      <c r="B2062" s="28" t="s">
        <v>34</v>
      </c>
      <c r="C2062" s="28">
        <v>1128299</v>
      </c>
      <c r="D2062" s="29">
        <v>44399</v>
      </c>
      <c r="E2062" s="28" t="s">
        <v>35</v>
      </c>
      <c r="F2062" s="28" t="s">
        <v>87</v>
      </c>
      <c r="G2062" s="28" t="s">
        <v>88</v>
      </c>
      <c r="H2062" s="28" t="s">
        <v>28</v>
      </c>
      <c r="I2062" s="30">
        <v>0.55000000000000004</v>
      </c>
      <c r="J2062" s="31">
        <v>4250</v>
      </c>
      <c r="K2062" s="32">
        <f t="shared" si="16"/>
        <v>2337.5</v>
      </c>
      <c r="L2062" s="32">
        <f t="shared" si="17"/>
        <v>701.25</v>
      </c>
      <c r="M2062" s="33">
        <v>0.3</v>
      </c>
      <c r="O2062" s="38"/>
      <c r="P2062" s="36"/>
      <c r="Q2062" s="34"/>
      <c r="R2062" s="35"/>
    </row>
    <row r="2063" spans="1:18" ht="15.75" customHeight="1" x14ac:dyDescent="0.3">
      <c r="A2063" s="23"/>
      <c r="B2063" s="28" t="s">
        <v>34</v>
      </c>
      <c r="C2063" s="28">
        <v>1128299</v>
      </c>
      <c r="D2063" s="29">
        <v>44399</v>
      </c>
      <c r="E2063" s="28" t="s">
        <v>35</v>
      </c>
      <c r="F2063" s="28" t="s">
        <v>87</v>
      </c>
      <c r="G2063" s="28" t="s">
        <v>88</v>
      </c>
      <c r="H2063" s="28" t="s">
        <v>29</v>
      </c>
      <c r="I2063" s="30">
        <v>0.70000000000000007</v>
      </c>
      <c r="J2063" s="31">
        <v>4250</v>
      </c>
      <c r="K2063" s="32">
        <f t="shared" si="16"/>
        <v>2975.0000000000005</v>
      </c>
      <c r="L2063" s="32">
        <f t="shared" si="17"/>
        <v>743.75000000000011</v>
      </c>
      <c r="M2063" s="33">
        <v>0.25</v>
      </c>
      <c r="O2063" s="38"/>
      <c r="P2063" s="36"/>
      <c r="Q2063" s="34"/>
      <c r="R2063" s="35"/>
    </row>
    <row r="2064" spans="1:18" ht="15.75" customHeight="1" x14ac:dyDescent="0.3">
      <c r="A2064" s="23"/>
      <c r="B2064" s="28" t="s">
        <v>34</v>
      </c>
      <c r="C2064" s="28">
        <v>1128299</v>
      </c>
      <c r="D2064" s="29">
        <v>44431</v>
      </c>
      <c r="E2064" s="28" t="s">
        <v>35</v>
      </c>
      <c r="F2064" s="28" t="s">
        <v>87</v>
      </c>
      <c r="G2064" s="28" t="s">
        <v>88</v>
      </c>
      <c r="H2064" s="28" t="s">
        <v>24</v>
      </c>
      <c r="I2064" s="30">
        <v>0.55000000000000004</v>
      </c>
      <c r="J2064" s="31">
        <v>6250</v>
      </c>
      <c r="K2064" s="32">
        <f t="shared" si="16"/>
        <v>3437.5000000000005</v>
      </c>
      <c r="L2064" s="32">
        <f t="shared" si="17"/>
        <v>1203.125</v>
      </c>
      <c r="M2064" s="33">
        <v>0.35</v>
      </c>
      <c r="O2064" s="38"/>
      <c r="P2064" s="36"/>
      <c r="Q2064" s="34"/>
      <c r="R2064" s="35"/>
    </row>
    <row r="2065" spans="1:18" ht="15.75" customHeight="1" x14ac:dyDescent="0.3">
      <c r="A2065" s="23"/>
      <c r="B2065" s="28" t="s">
        <v>34</v>
      </c>
      <c r="C2065" s="28">
        <v>1128299</v>
      </c>
      <c r="D2065" s="29">
        <v>44431</v>
      </c>
      <c r="E2065" s="28" t="s">
        <v>35</v>
      </c>
      <c r="F2065" s="28" t="s">
        <v>87</v>
      </c>
      <c r="G2065" s="28" t="s">
        <v>88</v>
      </c>
      <c r="H2065" s="28" t="s">
        <v>25</v>
      </c>
      <c r="I2065" s="30">
        <v>0.60000000000000009</v>
      </c>
      <c r="J2065" s="31">
        <v>5750</v>
      </c>
      <c r="K2065" s="32">
        <f t="shared" si="16"/>
        <v>3450.0000000000005</v>
      </c>
      <c r="L2065" s="32">
        <f t="shared" si="17"/>
        <v>1380.0000000000002</v>
      </c>
      <c r="M2065" s="33">
        <v>0.4</v>
      </c>
      <c r="O2065" s="38"/>
      <c r="P2065" s="36"/>
      <c r="Q2065" s="34"/>
      <c r="R2065" s="35"/>
    </row>
    <row r="2066" spans="1:18" ht="15.75" customHeight="1" x14ac:dyDescent="0.3">
      <c r="A2066" s="23"/>
      <c r="B2066" s="28" t="s">
        <v>34</v>
      </c>
      <c r="C2066" s="28">
        <v>1128299</v>
      </c>
      <c r="D2066" s="29">
        <v>44431</v>
      </c>
      <c r="E2066" s="28" t="s">
        <v>35</v>
      </c>
      <c r="F2066" s="28" t="s">
        <v>87</v>
      </c>
      <c r="G2066" s="28" t="s">
        <v>88</v>
      </c>
      <c r="H2066" s="28" t="s">
        <v>26</v>
      </c>
      <c r="I2066" s="30">
        <v>0.55000000000000004</v>
      </c>
      <c r="J2066" s="31">
        <v>4500</v>
      </c>
      <c r="K2066" s="32">
        <f t="shared" si="16"/>
        <v>2475</v>
      </c>
      <c r="L2066" s="32">
        <f t="shared" si="17"/>
        <v>866.25</v>
      </c>
      <c r="M2066" s="33">
        <v>0.35</v>
      </c>
      <c r="O2066" s="38"/>
      <c r="P2066" s="36"/>
      <c r="Q2066" s="34"/>
      <c r="R2066" s="35"/>
    </row>
    <row r="2067" spans="1:18" ht="15.75" customHeight="1" x14ac:dyDescent="0.3">
      <c r="A2067" s="23"/>
      <c r="B2067" s="28" t="s">
        <v>34</v>
      </c>
      <c r="C2067" s="28">
        <v>1128299</v>
      </c>
      <c r="D2067" s="29">
        <v>44431</v>
      </c>
      <c r="E2067" s="28" t="s">
        <v>35</v>
      </c>
      <c r="F2067" s="28" t="s">
        <v>87</v>
      </c>
      <c r="G2067" s="28" t="s">
        <v>88</v>
      </c>
      <c r="H2067" s="28" t="s">
        <v>27</v>
      </c>
      <c r="I2067" s="30">
        <v>0.55000000000000004</v>
      </c>
      <c r="J2067" s="31">
        <v>4000</v>
      </c>
      <c r="K2067" s="32">
        <f t="shared" si="16"/>
        <v>2200</v>
      </c>
      <c r="L2067" s="32">
        <f t="shared" si="17"/>
        <v>770</v>
      </c>
      <c r="M2067" s="33">
        <v>0.35</v>
      </c>
      <c r="O2067" s="38"/>
      <c r="P2067" s="36"/>
      <c r="Q2067" s="34"/>
      <c r="R2067" s="35"/>
    </row>
    <row r="2068" spans="1:18" ht="15.75" customHeight="1" x14ac:dyDescent="0.3">
      <c r="A2068" s="23"/>
      <c r="B2068" s="28" t="s">
        <v>34</v>
      </c>
      <c r="C2068" s="28">
        <v>1128299</v>
      </c>
      <c r="D2068" s="29">
        <v>44431</v>
      </c>
      <c r="E2068" s="28" t="s">
        <v>35</v>
      </c>
      <c r="F2068" s="28" t="s">
        <v>87</v>
      </c>
      <c r="G2068" s="28" t="s">
        <v>88</v>
      </c>
      <c r="H2068" s="28" t="s">
        <v>28</v>
      </c>
      <c r="I2068" s="30">
        <v>0.65</v>
      </c>
      <c r="J2068" s="31">
        <v>4000</v>
      </c>
      <c r="K2068" s="32">
        <f t="shared" si="16"/>
        <v>2600</v>
      </c>
      <c r="L2068" s="32">
        <f t="shared" si="17"/>
        <v>780</v>
      </c>
      <c r="M2068" s="33">
        <v>0.3</v>
      </c>
      <c r="O2068" s="38"/>
      <c r="P2068" s="36"/>
      <c r="Q2068" s="34"/>
      <c r="R2068" s="35"/>
    </row>
    <row r="2069" spans="1:18" ht="15.75" customHeight="1" x14ac:dyDescent="0.3">
      <c r="A2069" s="23"/>
      <c r="B2069" s="28" t="s">
        <v>34</v>
      </c>
      <c r="C2069" s="28">
        <v>1128299</v>
      </c>
      <c r="D2069" s="29">
        <v>44431</v>
      </c>
      <c r="E2069" s="28" t="s">
        <v>35</v>
      </c>
      <c r="F2069" s="28" t="s">
        <v>87</v>
      </c>
      <c r="G2069" s="28" t="s">
        <v>88</v>
      </c>
      <c r="H2069" s="28" t="s">
        <v>29</v>
      </c>
      <c r="I2069" s="30">
        <v>0.70000000000000007</v>
      </c>
      <c r="J2069" s="31">
        <v>3750</v>
      </c>
      <c r="K2069" s="32">
        <f t="shared" si="16"/>
        <v>2625.0000000000005</v>
      </c>
      <c r="L2069" s="32">
        <f t="shared" si="17"/>
        <v>656.25000000000011</v>
      </c>
      <c r="M2069" s="33">
        <v>0.25</v>
      </c>
      <c r="O2069" s="38"/>
      <c r="P2069" s="36"/>
      <c r="Q2069" s="34"/>
      <c r="R2069" s="35"/>
    </row>
    <row r="2070" spans="1:18" ht="15.75" customHeight="1" x14ac:dyDescent="0.3">
      <c r="A2070" s="23"/>
      <c r="B2070" s="28" t="s">
        <v>34</v>
      </c>
      <c r="C2070" s="28">
        <v>1128299</v>
      </c>
      <c r="D2070" s="29">
        <v>44463</v>
      </c>
      <c r="E2070" s="28" t="s">
        <v>35</v>
      </c>
      <c r="F2070" s="28" t="s">
        <v>87</v>
      </c>
      <c r="G2070" s="28" t="s">
        <v>88</v>
      </c>
      <c r="H2070" s="28" t="s">
        <v>24</v>
      </c>
      <c r="I2070" s="30">
        <v>0.45000000000000007</v>
      </c>
      <c r="J2070" s="31">
        <v>5750</v>
      </c>
      <c r="K2070" s="32">
        <f t="shared" si="16"/>
        <v>2587.5000000000005</v>
      </c>
      <c r="L2070" s="32">
        <f t="shared" si="17"/>
        <v>905.62500000000011</v>
      </c>
      <c r="M2070" s="33">
        <v>0.35</v>
      </c>
      <c r="O2070" s="38"/>
      <c r="P2070" s="36"/>
      <c r="Q2070" s="34"/>
      <c r="R2070" s="35"/>
    </row>
    <row r="2071" spans="1:18" ht="15.75" customHeight="1" x14ac:dyDescent="0.3">
      <c r="A2071" s="23"/>
      <c r="B2071" s="28" t="s">
        <v>34</v>
      </c>
      <c r="C2071" s="28">
        <v>1128299</v>
      </c>
      <c r="D2071" s="29">
        <v>44463</v>
      </c>
      <c r="E2071" s="28" t="s">
        <v>35</v>
      </c>
      <c r="F2071" s="28" t="s">
        <v>87</v>
      </c>
      <c r="G2071" s="28" t="s">
        <v>88</v>
      </c>
      <c r="H2071" s="28" t="s">
        <v>25</v>
      </c>
      <c r="I2071" s="30">
        <v>0.50000000000000011</v>
      </c>
      <c r="J2071" s="31">
        <v>5750</v>
      </c>
      <c r="K2071" s="32">
        <f t="shared" si="16"/>
        <v>2875.0000000000005</v>
      </c>
      <c r="L2071" s="32">
        <f t="shared" si="17"/>
        <v>1150.0000000000002</v>
      </c>
      <c r="M2071" s="33">
        <v>0.4</v>
      </c>
      <c r="O2071" s="38"/>
      <c r="P2071" s="36"/>
      <c r="Q2071" s="34"/>
      <c r="R2071" s="35"/>
    </row>
    <row r="2072" spans="1:18" ht="15.75" customHeight="1" x14ac:dyDescent="0.3">
      <c r="A2072" s="23"/>
      <c r="B2072" s="28" t="s">
        <v>34</v>
      </c>
      <c r="C2072" s="28">
        <v>1128299</v>
      </c>
      <c r="D2072" s="29">
        <v>44463</v>
      </c>
      <c r="E2072" s="28" t="s">
        <v>35</v>
      </c>
      <c r="F2072" s="28" t="s">
        <v>87</v>
      </c>
      <c r="G2072" s="28" t="s">
        <v>88</v>
      </c>
      <c r="H2072" s="28" t="s">
        <v>26</v>
      </c>
      <c r="I2072" s="30">
        <v>0.45000000000000007</v>
      </c>
      <c r="J2072" s="31">
        <v>4250</v>
      </c>
      <c r="K2072" s="32">
        <f t="shared" si="16"/>
        <v>1912.5000000000002</v>
      </c>
      <c r="L2072" s="32">
        <f t="shared" si="17"/>
        <v>669.375</v>
      </c>
      <c r="M2072" s="33">
        <v>0.35</v>
      </c>
      <c r="O2072" s="38"/>
      <c r="P2072" s="36"/>
      <c r="Q2072" s="34"/>
      <c r="R2072" s="35"/>
    </row>
    <row r="2073" spans="1:18" ht="15.75" customHeight="1" x14ac:dyDescent="0.3">
      <c r="A2073" s="23"/>
      <c r="B2073" s="28" t="s">
        <v>34</v>
      </c>
      <c r="C2073" s="28">
        <v>1128299</v>
      </c>
      <c r="D2073" s="29">
        <v>44463</v>
      </c>
      <c r="E2073" s="28" t="s">
        <v>35</v>
      </c>
      <c r="F2073" s="28" t="s">
        <v>87</v>
      </c>
      <c r="G2073" s="28" t="s">
        <v>88</v>
      </c>
      <c r="H2073" s="28" t="s">
        <v>27</v>
      </c>
      <c r="I2073" s="30">
        <v>0.45000000000000007</v>
      </c>
      <c r="J2073" s="31">
        <v>3750</v>
      </c>
      <c r="K2073" s="32">
        <f t="shared" si="16"/>
        <v>1687.5000000000002</v>
      </c>
      <c r="L2073" s="32">
        <f t="shared" si="17"/>
        <v>590.625</v>
      </c>
      <c r="M2073" s="33">
        <v>0.35</v>
      </c>
      <c r="O2073" s="38"/>
      <c r="P2073" s="36"/>
      <c r="Q2073" s="34"/>
      <c r="R2073" s="35"/>
    </row>
    <row r="2074" spans="1:18" ht="15.75" customHeight="1" x14ac:dyDescent="0.3">
      <c r="A2074" s="23"/>
      <c r="B2074" s="28" t="s">
        <v>34</v>
      </c>
      <c r="C2074" s="28">
        <v>1128299</v>
      </c>
      <c r="D2074" s="29">
        <v>44463</v>
      </c>
      <c r="E2074" s="28" t="s">
        <v>35</v>
      </c>
      <c r="F2074" s="28" t="s">
        <v>87</v>
      </c>
      <c r="G2074" s="28" t="s">
        <v>88</v>
      </c>
      <c r="H2074" s="28" t="s">
        <v>28</v>
      </c>
      <c r="I2074" s="30">
        <v>0.55000000000000004</v>
      </c>
      <c r="J2074" s="31">
        <v>3750</v>
      </c>
      <c r="K2074" s="32">
        <f t="shared" si="16"/>
        <v>2062.5</v>
      </c>
      <c r="L2074" s="32">
        <f t="shared" si="17"/>
        <v>618.75</v>
      </c>
      <c r="M2074" s="33">
        <v>0.3</v>
      </c>
      <c r="O2074" s="38"/>
      <c r="P2074" s="36"/>
      <c r="Q2074" s="34"/>
      <c r="R2074" s="35"/>
    </row>
    <row r="2075" spans="1:18" ht="15.75" customHeight="1" x14ac:dyDescent="0.3">
      <c r="A2075" s="23"/>
      <c r="B2075" s="28" t="s">
        <v>34</v>
      </c>
      <c r="C2075" s="28">
        <v>1128299</v>
      </c>
      <c r="D2075" s="29">
        <v>44463</v>
      </c>
      <c r="E2075" s="28" t="s">
        <v>35</v>
      </c>
      <c r="F2075" s="28" t="s">
        <v>87</v>
      </c>
      <c r="G2075" s="28" t="s">
        <v>88</v>
      </c>
      <c r="H2075" s="28" t="s">
        <v>29</v>
      </c>
      <c r="I2075" s="30">
        <v>0.60000000000000009</v>
      </c>
      <c r="J2075" s="31">
        <v>4250</v>
      </c>
      <c r="K2075" s="32">
        <f t="shared" si="16"/>
        <v>2550.0000000000005</v>
      </c>
      <c r="L2075" s="32">
        <f t="shared" si="17"/>
        <v>637.50000000000011</v>
      </c>
      <c r="M2075" s="33">
        <v>0.25</v>
      </c>
      <c r="O2075" s="38"/>
      <c r="P2075" s="36"/>
      <c r="Q2075" s="34"/>
      <c r="R2075" s="35"/>
    </row>
    <row r="2076" spans="1:18" ht="15.75" customHeight="1" x14ac:dyDescent="0.3">
      <c r="A2076" s="23"/>
      <c r="B2076" s="28" t="s">
        <v>34</v>
      </c>
      <c r="C2076" s="28">
        <v>1128299</v>
      </c>
      <c r="D2076" s="29">
        <v>44492</v>
      </c>
      <c r="E2076" s="28" t="s">
        <v>35</v>
      </c>
      <c r="F2076" s="28" t="s">
        <v>87</v>
      </c>
      <c r="G2076" s="28" t="s">
        <v>88</v>
      </c>
      <c r="H2076" s="28" t="s">
        <v>24</v>
      </c>
      <c r="I2076" s="30">
        <v>0.45000000000000007</v>
      </c>
      <c r="J2076" s="31">
        <v>5000</v>
      </c>
      <c r="K2076" s="32">
        <f t="shared" si="16"/>
        <v>2250.0000000000005</v>
      </c>
      <c r="L2076" s="32">
        <f t="shared" si="17"/>
        <v>787.50000000000011</v>
      </c>
      <c r="M2076" s="33">
        <v>0.35</v>
      </c>
      <c r="O2076" s="38"/>
      <c r="P2076" s="36"/>
      <c r="Q2076" s="34"/>
      <c r="R2076" s="35"/>
    </row>
    <row r="2077" spans="1:18" ht="15.75" customHeight="1" x14ac:dyDescent="0.3">
      <c r="A2077" s="23"/>
      <c r="B2077" s="28" t="s">
        <v>34</v>
      </c>
      <c r="C2077" s="28">
        <v>1128299</v>
      </c>
      <c r="D2077" s="29">
        <v>44492</v>
      </c>
      <c r="E2077" s="28" t="s">
        <v>35</v>
      </c>
      <c r="F2077" s="28" t="s">
        <v>87</v>
      </c>
      <c r="G2077" s="28" t="s">
        <v>88</v>
      </c>
      <c r="H2077" s="28" t="s">
        <v>25</v>
      </c>
      <c r="I2077" s="30">
        <v>0.50000000000000011</v>
      </c>
      <c r="J2077" s="31">
        <v>5000</v>
      </c>
      <c r="K2077" s="32">
        <f t="shared" si="16"/>
        <v>2500.0000000000005</v>
      </c>
      <c r="L2077" s="32">
        <f t="shared" si="17"/>
        <v>1000.0000000000002</v>
      </c>
      <c r="M2077" s="33">
        <v>0.4</v>
      </c>
      <c r="O2077" s="38"/>
      <c r="P2077" s="36"/>
      <c r="Q2077" s="34"/>
      <c r="R2077" s="35"/>
    </row>
    <row r="2078" spans="1:18" ht="15.75" customHeight="1" x14ac:dyDescent="0.3">
      <c r="A2078" s="23"/>
      <c r="B2078" s="28" t="s">
        <v>34</v>
      </c>
      <c r="C2078" s="28">
        <v>1128299</v>
      </c>
      <c r="D2078" s="29">
        <v>44492</v>
      </c>
      <c r="E2078" s="28" t="s">
        <v>35</v>
      </c>
      <c r="F2078" s="28" t="s">
        <v>87</v>
      </c>
      <c r="G2078" s="28" t="s">
        <v>88</v>
      </c>
      <c r="H2078" s="28" t="s">
        <v>26</v>
      </c>
      <c r="I2078" s="30">
        <v>0.45000000000000007</v>
      </c>
      <c r="J2078" s="31">
        <v>3250</v>
      </c>
      <c r="K2078" s="32">
        <f t="shared" si="16"/>
        <v>1462.5000000000002</v>
      </c>
      <c r="L2078" s="32">
        <f t="shared" si="17"/>
        <v>511.87500000000006</v>
      </c>
      <c r="M2078" s="33">
        <v>0.35</v>
      </c>
      <c r="O2078" s="38"/>
      <c r="P2078" s="36"/>
      <c r="Q2078" s="34"/>
      <c r="R2078" s="35"/>
    </row>
    <row r="2079" spans="1:18" ht="15.75" customHeight="1" x14ac:dyDescent="0.3">
      <c r="A2079" s="23"/>
      <c r="B2079" s="28" t="s">
        <v>34</v>
      </c>
      <c r="C2079" s="28">
        <v>1128299</v>
      </c>
      <c r="D2079" s="29">
        <v>44492</v>
      </c>
      <c r="E2079" s="28" t="s">
        <v>35</v>
      </c>
      <c r="F2079" s="28" t="s">
        <v>87</v>
      </c>
      <c r="G2079" s="28" t="s">
        <v>88</v>
      </c>
      <c r="H2079" s="28" t="s">
        <v>27</v>
      </c>
      <c r="I2079" s="30">
        <v>0.45000000000000007</v>
      </c>
      <c r="J2079" s="31">
        <v>3000</v>
      </c>
      <c r="K2079" s="32">
        <f t="shared" si="16"/>
        <v>1350.0000000000002</v>
      </c>
      <c r="L2079" s="32">
        <f t="shared" si="17"/>
        <v>472.50000000000006</v>
      </c>
      <c r="M2079" s="33">
        <v>0.35</v>
      </c>
      <c r="O2079" s="38"/>
      <c r="P2079" s="36"/>
      <c r="Q2079" s="34"/>
      <c r="R2079" s="35"/>
    </row>
    <row r="2080" spans="1:18" ht="15.75" customHeight="1" x14ac:dyDescent="0.3">
      <c r="A2080" s="23"/>
      <c r="B2080" s="28" t="s">
        <v>34</v>
      </c>
      <c r="C2080" s="28">
        <v>1128299</v>
      </c>
      <c r="D2080" s="29">
        <v>44492</v>
      </c>
      <c r="E2080" s="28" t="s">
        <v>35</v>
      </c>
      <c r="F2080" s="28" t="s">
        <v>87</v>
      </c>
      <c r="G2080" s="28" t="s">
        <v>88</v>
      </c>
      <c r="H2080" s="28" t="s">
        <v>28</v>
      </c>
      <c r="I2080" s="30">
        <v>0.55000000000000004</v>
      </c>
      <c r="J2080" s="31">
        <v>2750</v>
      </c>
      <c r="K2080" s="32">
        <f t="shared" si="16"/>
        <v>1512.5000000000002</v>
      </c>
      <c r="L2080" s="32">
        <f t="shared" si="17"/>
        <v>453.75000000000006</v>
      </c>
      <c r="M2080" s="33">
        <v>0.3</v>
      </c>
      <c r="O2080" s="38"/>
      <c r="P2080" s="36"/>
      <c r="Q2080" s="34"/>
      <c r="R2080" s="35"/>
    </row>
    <row r="2081" spans="1:18" ht="15.75" customHeight="1" x14ac:dyDescent="0.3">
      <c r="A2081" s="23"/>
      <c r="B2081" s="28" t="s">
        <v>34</v>
      </c>
      <c r="C2081" s="28">
        <v>1128299</v>
      </c>
      <c r="D2081" s="29">
        <v>44492</v>
      </c>
      <c r="E2081" s="28" t="s">
        <v>35</v>
      </c>
      <c r="F2081" s="28" t="s">
        <v>87</v>
      </c>
      <c r="G2081" s="28" t="s">
        <v>88</v>
      </c>
      <c r="H2081" s="28" t="s">
        <v>29</v>
      </c>
      <c r="I2081" s="30">
        <v>0.60000000000000009</v>
      </c>
      <c r="J2081" s="31">
        <v>3250</v>
      </c>
      <c r="K2081" s="32">
        <f t="shared" si="16"/>
        <v>1950.0000000000002</v>
      </c>
      <c r="L2081" s="32">
        <f t="shared" si="17"/>
        <v>487.50000000000006</v>
      </c>
      <c r="M2081" s="33">
        <v>0.25</v>
      </c>
      <c r="O2081" s="38"/>
      <c r="P2081" s="36"/>
      <c r="Q2081" s="34"/>
      <c r="R2081" s="35"/>
    </row>
    <row r="2082" spans="1:18" ht="15.75" customHeight="1" x14ac:dyDescent="0.3">
      <c r="A2082" s="23"/>
      <c r="B2082" s="28" t="s">
        <v>34</v>
      </c>
      <c r="C2082" s="28">
        <v>1128299</v>
      </c>
      <c r="D2082" s="29">
        <v>44523</v>
      </c>
      <c r="E2082" s="28" t="s">
        <v>35</v>
      </c>
      <c r="F2082" s="28" t="s">
        <v>87</v>
      </c>
      <c r="G2082" s="28" t="s">
        <v>88</v>
      </c>
      <c r="H2082" s="28" t="s">
        <v>24</v>
      </c>
      <c r="I2082" s="30">
        <v>0.45000000000000007</v>
      </c>
      <c r="J2082" s="31">
        <v>5000</v>
      </c>
      <c r="K2082" s="32">
        <f t="shared" si="16"/>
        <v>2250.0000000000005</v>
      </c>
      <c r="L2082" s="32">
        <f t="shared" si="17"/>
        <v>787.50000000000011</v>
      </c>
      <c r="M2082" s="33">
        <v>0.35</v>
      </c>
      <c r="O2082" s="38"/>
      <c r="P2082" s="36"/>
      <c r="Q2082" s="34"/>
      <c r="R2082" s="35"/>
    </row>
    <row r="2083" spans="1:18" ht="15.75" customHeight="1" x14ac:dyDescent="0.3">
      <c r="A2083" s="23"/>
      <c r="B2083" s="28" t="s">
        <v>34</v>
      </c>
      <c r="C2083" s="28">
        <v>1128299</v>
      </c>
      <c r="D2083" s="29">
        <v>44523</v>
      </c>
      <c r="E2083" s="28" t="s">
        <v>35</v>
      </c>
      <c r="F2083" s="28" t="s">
        <v>87</v>
      </c>
      <c r="G2083" s="28" t="s">
        <v>88</v>
      </c>
      <c r="H2083" s="28" t="s">
        <v>25</v>
      </c>
      <c r="I2083" s="30">
        <v>0.50000000000000011</v>
      </c>
      <c r="J2083" s="31">
        <v>5250</v>
      </c>
      <c r="K2083" s="32">
        <f t="shared" si="16"/>
        <v>2625.0000000000005</v>
      </c>
      <c r="L2083" s="32">
        <f t="shared" si="17"/>
        <v>1050.0000000000002</v>
      </c>
      <c r="M2083" s="33">
        <v>0.4</v>
      </c>
      <c r="O2083" s="38"/>
      <c r="P2083" s="36"/>
      <c r="Q2083" s="34"/>
      <c r="R2083" s="35"/>
    </row>
    <row r="2084" spans="1:18" ht="15.75" customHeight="1" x14ac:dyDescent="0.3">
      <c r="A2084" s="23"/>
      <c r="B2084" s="28" t="s">
        <v>34</v>
      </c>
      <c r="C2084" s="28">
        <v>1128299</v>
      </c>
      <c r="D2084" s="29">
        <v>44523</v>
      </c>
      <c r="E2084" s="28" t="s">
        <v>35</v>
      </c>
      <c r="F2084" s="28" t="s">
        <v>87</v>
      </c>
      <c r="G2084" s="28" t="s">
        <v>88</v>
      </c>
      <c r="H2084" s="28" t="s">
        <v>26</v>
      </c>
      <c r="I2084" s="30">
        <v>0.45000000000000007</v>
      </c>
      <c r="J2084" s="31">
        <v>3750</v>
      </c>
      <c r="K2084" s="32">
        <f t="shared" si="16"/>
        <v>1687.5000000000002</v>
      </c>
      <c r="L2084" s="32">
        <f t="shared" si="17"/>
        <v>590.625</v>
      </c>
      <c r="M2084" s="33">
        <v>0.35</v>
      </c>
      <c r="O2084" s="38"/>
      <c r="P2084" s="36"/>
      <c r="Q2084" s="34"/>
      <c r="R2084" s="35"/>
    </row>
    <row r="2085" spans="1:18" ht="15.75" customHeight="1" x14ac:dyDescent="0.3">
      <c r="A2085" s="23"/>
      <c r="B2085" s="28" t="s">
        <v>34</v>
      </c>
      <c r="C2085" s="28">
        <v>1128299</v>
      </c>
      <c r="D2085" s="29">
        <v>44523</v>
      </c>
      <c r="E2085" s="28" t="s">
        <v>35</v>
      </c>
      <c r="F2085" s="28" t="s">
        <v>87</v>
      </c>
      <c r="G2085" s="28" t="s">
        <v>88</v>
      </c>
      <c r="H2085" s="28" t="s">
        <v>27</v>
      </c>
      <c r="I2085" s="30">
        <v>0.45000000000000007</v>
      </c>
      <c r="J2085" s="31">
        <v>3500</v>
      </c>
      <c r="K2085" s="32">
        <f t="shared" si="16"/>
        <v>1575.0000000000002</v>
      </c>
      <c r="L2085" s="32">
        <f t="shared" si="17"/>
        <v>551.25</v>
      </c>
      <c r="M2085" s="33">
        <v>0.35</v>
      </c>
      <c r="O2085" s="38"/>
      <c r="P2085" s="36"/>
      <c r="Q2085" s="34"/>
      <c r="R2085" s="35"/>
    </row>
    <row r="2086" spans="1:18" ht="15.75" customHeight="1" x14ac:dyDescent="0.3">
      <c r="A2086" s="23"/>
      <c r="B2086" s="28" t="s">
        <v>34</v>
      </c>
      <c r="C2086" s="28">
        <v>1128299</v>
      </c>
      <c r="D2086" s="29">
        <v>44523</v>
      </c>
      <c r="E2086" s="28" t="s">
        <v>35</v>
      </c>
      <c r="F2086" s="28" t="s">
        <v>87</v>
      </c>
      <c r="G2086" s="28" t="s">
        <v>88</v>
      </c>
      <c r="H2086" s="28" t="s">
        <v>28</v>
      </c>
      <c r="I2086" s="30">
        <v>0.55000000000000004</v>
      </c>
      <c r="J2086" s="31">
        <v>3000</v>
      </c>
      <c r="K2086" s="32">
        <f t="shared" si="16"/>
        <v>1650.0000000000002</v>
      </c>
      <c r="L2086" s="32">
        <f t="shared" si="17"/>
        <v>495.00000000000006</v>
      </c>
      <c r="M2086" s="33">
        <v>0.3</v>
      </c>
      <c r="O2086" s="38"/>
      <c r="P2086" s="36"/>
      <c r="Q2086" s="34"/>
      <c r="R2086" s="35"/>
    </row>
    <row r="2087" spans="1:18" ht="15.75" customHeight="1" x14ac:dyDescent="0.3">
      <c r="A2087" s="23"/>
      <c r="B2087" s="28" t="s">
        <v>34</v>
      </c>
      <c r="C2087" s="28">
        <v>1128299</v>
      </c>
      <c r="D2087" s="29">
        <v>44523</v>
      </c>
      <c r="E2087" s="28" t="s">
        <v>35</v>
      </c>
      <c r="F2087" s="28" t="s">
        <v>87</v>
      </c>
      <c r="G2087" s="28" t="s">
        <v>88</v>
      </c>
      <c r="H2087" s="28" t="s">
        <v>29</v>
      </c>
      <c r="I2087" s="30">
        <v>0.60000000000000009</v>
      </c>
      <c r="J2087" s="31">
        <v>4250</v>
      </c>
      <c r="K2087" s="32">
        <f t="shared" si="16"/>
        <v>2550.0000000000005</v>
      </c>
      <c r="L2087" s="32">
        <f t="shared" si="17"/>
        <v>637.50000000000011</v>
      </c>
      <c r="M2087" s="33">
        <v>0.25</v>
      </c>
      <c r="O2087" s="38"/>
      <c r="P2087" s="36"/>
      <c r="Q2087" s="34"/>
      <c r="R2087" s="35"/>
    </row>
    <row r="2088" spans="1:18" ht="15.75" customHeight="1" x14ac:dyDescent="0.3">
      <c r="A2088" s="23"/>
      <c r="B2088" s="28" t="s">
        <v>34</v>
      </c>
      <c r="C2088" s="28">
        <v>1128299</v>
      </c>
      <c r="D2088" s="29">
        <v>44552</v>
      </c>
      <c r="E2088" s="28" t="s">
        <v>35</v>
      </c>
      <c r="F2088" s="28" t="s">
        <v>87</v>
      </c>
      <c r="G2088" s="28" t="s">
        <v>88</v>
      </c>
      <c r="H2088" s="28" t="s">
        <v>24</v>
      </c>
      <c r="I2088" s="30">
        <v>0.45000000000000007</v>
      </c>
      <c r="J2088" s="31">
        <v>6250</v>
      </c>
      <c r="K2088" s="32">
        <f t="shared" si="16"/>
        <v>2812.5000000000005</v>
      </c>
      <c r="L2088" s="32">
        <f t="shared" si="17"/>
        <v>984.37500000000011</v>
      </c>
      <c r="M2088" s="33">
        <v>0.35</v>
      </c>
      <c r="O2088" s="38"/>
      <c r="P2088" s="36"/>
      <c r="Q2088" s="34"/>
      <c r="R2088" s="35"/>
    </row>
    <row r="2089" spans="1:18" ht="15.75" customHeight="1" x14ac:dyDescent="0.3">
      <c r="A2089" s="23"/>
      <c r="B2089" s="28" t="s">
        <v>34</v>
      </c>
      <c r="C2089" s="28">
        <v>1128299</v>
      </c>
      <c r="D2089" s="29">
        <v>44552</v>
      </c>
      <c r="E2089" s="28" t="s">
        <v>35</v>
      </c>
      <c r="F2089" s="28" t="s">
        <v>87</v>
      </c>
      <c r="G2089" s="28" t="s">
        <v>88</v>
      </c>
      <c r="H2089" s="28" t="s">
        <v>25</v>
      </c>
      <c r="I2089" s="30">
        <v>0.50000000000000011</v>
      </c>
      <c r="J2089" s="31">
        <v>6250</v>
      </c>
      <c r="K2089" s="32">
        <f t="shared" si="16"/>
        <v>3125.0000000000009</v>
      </c>
      <c r="L2089" s="32">
        <f t="shared" si="17"/>
        <v>1250.0000000000005</v>
      </c>
      <c r="M2089" s="33">
        <v>0.4</v>
      </c>
      <c r="O2089" s="38"/>
      <c r="P2089" s="36"/>
      <c r="Q2089" s="34"/>
      <c r="R2089" s="35"/>
    </row>
    <row r="2090" spans="1:18" ht="15.75" customHeight="1" x14ac:dyDescent="0.3">
      <c r="A2090" s="23"/>
      <c r="B2090" s="28" t="s">
        <v>34</v>
      </c>
      <c r="C2090" s="28">
        <v>1128299</v>
      </c>
      <c r="D2090" s="29">
        <v>44552</v>
      </c>
      <c r="E2090" s="28" t="s">
        <v>35</v>
      </c>
      <c r="F2090" s="28" t="s">
        <v>87</v>
      </c>
      <c r="G2090" s="28" t="s">
        <v>88</v>
      </c>
      <c r="H2090" s="28" t="s">
        <v>26</v>
      </c>
      <c r="I2090" s="30">
        <v>0.45000000000000007</v>
      </c>
      <c r="J2090" s="31">
        <v>4250</v>
      </c>
      <c r="K2090" s="32">
        <f t="shared" si="16"/>
        <v>1912.5000000000002</v>
      </c>
      <c r="L2090" s="32">
        <f t="shared" si="17"/>
        <v>669.375</v>
      </c>
      <c r="M2090" s="33">
        <v>0.35</v>
      </c>
      <c r="O2090" s="38"/>
      <c r="P2090" s="36"/>
      <c r="Q2090" s="34"/>
      <c r="R2090" s="35"/>
    </row>
    <row r="2091" spans="1:18" ht="15.75" customHeight="1" x14ac:dyDescent="0.3">
      <c r="A2091" s="23"/>
      <c r="B2091" s="28" t="s">
        <v>34</v>
      </c>
      <c r="C2091" s="28">
        <v>1128299</v>
      </c>
      <c r="D2091" s="29">
        <v>44552</v>
      </c>
      <c r="E2091" s="28" t="s">
        <v>35</v>
      </c>
      <c r="F2091" s="28" t="s">
        <v>87</v>
      </c>
      <c r="G2091" s="28" t="s">
        <v>88</v>
      </c>
      <c r="H2091" s="28" t="s">
        <v>27</v>
      </c>
      <c r="I2091" s="30">
        <v>0.45000000000000007</v>
      </c>
      <c r="J2091" s="31">
        <v>4250</v>
      </c>
      <c r="K2091" s="32">
        <f t="shared" si="16"/>
        <v>1912.5000000000002</v>
      </c>
      <c r="L2091" s="32">
        <f t="shared" si="17"/>
        <v>669.375</v>
      </c>
      <c r="M2091" s="33">
        <v>0.35</v>
      </c>
      <c r="O2091" s="38"/>
      <c r="P2091" s="36"/>
      <c r="Q2091" s="34"/>
      <c r="R2091" s="35"/>
    </row>
    <row r="2092" spans="1:18" ht="15.75" customHeight="1" x14ac:dyDescent="0.3">
      <c r="A2092" s="23"/>
      <c r="B2092" s="28" t="s">
        <v>34</v>
      </c>
      <c r="C2092" s="28">
        <v>1128299</v>
      </c>
      <c r="D2092" s="29">
        <v>44552</v>
      </c>
      <c r="E2092" s="28" t="s">
        <v>35</v>
      </c>
      <c r="F2092" s="28" t="s">
        <v>87</v>
      </c>
      <c r="G2092" s="28" t="s">
        <v>88</v>
      </c>
      <c r="H2092" s="28" t="s">
        <v>28</v>
      </c>
      <c r="I2092" s="30">
        <v>0.55000000000000004</v>
      </c>
      <c r="J2092" s="31">
        <v>3500</v>
      </c>
      <c r="K2092" s="32">
        <f t="shared" si="16"/>
        <v>1925.0000000000002</v>
      </c>
      <c r="L2092" s="32">
        <f t="shared" si="17"/>
        <v>577.5</v>
      </c>
      <c r="M2092" s="33">
        <v>0.3</v>
      </c>
      <c r="O2092" s="38"/>
      <c r="P2092" s="36"/>
      <c r="Q2092" s="34"/>
      <c r="R2092" s="35"/>
    </row>
    <row r="2093" spans="1:18" ht="15.75" customHeight="1" x14ac:dyDescent="0.3">
      <c r="A2093" s="23"/>
      <c r="B2093" s="28" t="s">
        <v>34</v>
      </c>
      <c r="C2093" s="28">
        <v>1128299</v>
      </c>
      <c r="D2093" s="29">
        <v>44552</v>
      </c>
      <c r="E2093" s="28" t="s">
        <v>35</v>
      </c>
      <c r="F2093" s="28" t="s">
        <v>87</v>
      </c>
      <c r="G2093" s="28" t="s">
        <v>88</v>
      </c>
      <c r="H2093" s="28" t="s">
        <v>29</v>
      </c>
      <c r="I2093" s="30">
        <v>0.60000000000000009</v>
      </c>
      <c r="J2093" s="31">
        <v>4500</v>
      </c>
      <c r="K2093" s="32">
        <f t="shared" si="16"/>
        <v>2700.0000000000005</v>
      </c>
      <c r="L2093" s="32">
        <f t="shared" si="17"/>
        <v>675.00000000000011</v>
      </c>
      <c r="M2093" s="33">
        <v>0.25</v>
      </c>
      <c r="O2093" s="38"/>
      <c r="P2093" s="36"/>
      <c r="Q2093" s="34"/>
      <c r="R2093" s="35"/>
    </row>
    <row r="2094" spans="1:18" ht="15.75" customHeight="1" x14ac:dyDescent="0.3">
      <c r="A2094" s="23" t="s">
        <v>46</v>
      </c>
      <c r="B2094" s="28" t="s">
        <v>34</v>
      </c>
      <c r="C2094" s="28">
        <v>1128299</v>
      </c>
      <c r="D2094" s="29">
        <v>44222</v>
      </c>
      <c r="E2094" s="28" t="s">
        <v>35</v>
      </c>
      <c r="F2094" s="28" t="s">
        <v>89</v>
      </c>
      <c r="G2094" s="28" t="s">
        <v>90</v>
      </c>
      <c r="H2094" s="28" t="s">
        <v>24</v>
      </c>
      <c r="I2094" s="30">
        <v>0.34999999999999992</v>
      </c>
      <c r="J2094" s="31">
        <v>4750</v>
      </c>
      <c r="K2094" s="32">
        <f t="shared" si="16"/>
        <v>1662.4999999999995</v>
      </c>
      <c r="L2094" s="32">
        <f t="shared" si="17"/>
        <v>581.87499999999977</v>
      </c>
      <c r="M2094" s="33">
        <v>0.35</v>
      </c>
      <c r="O2094" s="38"/>
      <c r="P2094" s="36"/>
      <c r="Q2094" s="34"/>
      <c r="R2094" s="35"/>
    </row>
    <row r="2095" spans="1:18" ht="15.75" customHeight="1" x14ac:dyDescent="0.3">
      <c r="A2095" s="23"/>
      <c r="B2095" s="28" t="s">
        <v>34</v>
      </c>
      <c r="C2095" s="28">
        <v>1128299</v>
      </c>
      <c r="D2095" s="29">
        <v>44222</v>
      </c>
      <c r="E2095" s="28" t="s">
        <v>35</v>
      </c>
      <c r="F2095" s="28" t="s">
        <v>89</v>
      </c>
      <c r="G2095" s="28" t="s">
        <v>90</v>
      </c>
      <c r="H2095" s="28" t="s">
        <v>25</v>
      </c>
      <c r="I2095" s="30">
        <v>0.45</v>
      </c>
      <c r="J2095" s="31">
        <v>4750</v>
      </c>
      <c r="K2095" s="32">
        <f t="shared" si="16"/>
        <v>2137.5</v>
      </c>
      <c r="L2095" s="32">
        <f t="shared" si="17"/>
        <v>855</v>
      </c>
      <c r="M2095" s="33">
        <v>0.4</v>
      </c>
      <c r="O2095" s="38"/>
      <c r="P2095" s="36"/>
      <c r="Q2095" s="34"/>
      <c r="R2095" s="35"/>
    </row>
    <row r="2096" spans="1:18" ht="15.75" customHeight="1" x14ac:dyDescent="0.3">
      <c r="A2096" s="23"/>
      <c r="B2096" s="28" t="s">
        <v>34</v>
      </c>
      <c r="C2096" s="28">
        <v>1128299</v>
      </c>
      <c r="D2096" s="29">
        <v>44222</v>
      </c>
      <c r="E2096" s="28" t="s">
        <v>35</v>
      </c>
      <c r="F2096" s="28" t="s">
        <v>89</v>
      </c>
      <c r="G2096" s="28" t="s">
        <v>90</v>
      </c>
      <c r="H2096" s="28" t="s">
        <v>26</v>
      </c>
      <c r="I2096" s="30">
        <v>0.45</v>
      </c>
      <c r="J2096" s="31">
        <v>4750</v>
      </c>
      <c r="K2096" s="32">
        <f t="shared" si="16"/>
        <v>2137.5</v>
      </c>
      <c r="L2096" s="32">
        <f t="shared" si="17"/>
        <v>748.125</v>
      </c>
      <c r="M2096" s="33">
        <v>0.35</v>
      </c>
      <c r="O2096" s="38"/>
      <c r="P2096" s="36"/>
      <c r="Q2096" s="34"/>
      <c r="R2096" s="35"/>
    </row>
    <row r="2097" spans="1:18" ht="15.75" customHeight="1" x14ac:dyDescent="0.3">
      <c r="A2097" s="23"/>
      <c r="B2097" s="28" t="s">
        <v>34</v>
      </c>
      <c r="C2097" s="28">
        <v>1128299</v>
      </c>
      <c r="D2097" s="29">
        <v>44222</v>
      </c>
      <c r="E2097" s="28" t="s">
        <v>35</v>
      </c>
      <c r="F2097" s="28" t="s">
        <v>89</v>
      </c>
      <c r="G2097" s="28" t="s">
        <v>90</v>
      </c>
      <c r="H2097" s="28" t="s">
        <v>27</v>
      </c>
      <c r="I2097" s="30">
        <v>0.45</v>
      </c>
      <c r="J2097" s="31">
        <v>3250</v>
      </c>
      <c r="K2097" s="32">
        <f t="shared" si="16"/>
        <v>1462.5</v>
      </c>
      <c r="L2097" s="32">
        <f t="shared" si="17"/>
        <v>511.87499999999994</v>
      </c>
      <c r="M2097" s="33">
        <v>0.35</v>
      </c>
      <c r="O2097" s="38"/>
      <c r="P2097" s="36"/>
      <c r="Q2097" s="34"/>
      <c r="R2097" s="35"/>
    </row>
    <row r="2098" spans="1:18" ht="15.75" customHeight="1" x14ac:dyDescent="0.3">
      <c r="A2098" s="23"/>
      <c r="B2098" s="28" t="s">
        <v>34</v>
      </c>
      <c r="C2098" s="28">
        <v>1128299</v>
      </c>
      <c r="D2098" s="29">
        <v>44222</v>
      </c>
      <c r="E2098" s="28" t="s">
        <v>35</v>
      </c>
      <c r="F2098" s="28" t="s">
        <v>89</v>
      </c>
      <c r="G2098" s="28" t="s">
        <v>90</v>
      </c>
      <c r="H2098" s="28" t="s">
        <v>28</v>
      </c>
      <c r="I2098" s="30">
        <v>0.50000000000000011</v>
      </c>
      <c r="J2098" s="31">
        <v>2750</v>
      </c>
      <c r="K2098" s="32">
        <f t="shared" si="16"/>
        <v>1375.0000000000002</v>
      </c>
      <c r="L2098" s="32">
        <f t="shared" si="17"/>
        <v>412.50000000000006</v>
      </c>
      <c r="M2098" s="33">
        <v>0.3</v>
      </c>
      <c r="O2098" s="38"/>
      <c r="P2098" s="36"/>
      <c r="Q2098" s="34"/>
      <c r="R2098" s="35"/>
    </row>
    <row r="2099" spans="1:18" ht="15.75" customHeight="1" x14ac:dyDescent="0.3">
      <c r="A2099" s="23"/>
      <c r="B2099" s="28" t="s">
        <v>34</v>
      </c>
      <c r="C2099" s="28">
        <v>1128299</v>
      </c>
      <c r="D2099" s="29">
        <v>44222</v>
      </c>
      <c r="E2099" s="28" t="s">
        <v>35</v>
      </c>
      <c r="F2099" s="28" t="s">
        <v>89</v>
      </c>
      <c r="G2099" s="28" t="s">
        <v>90</v>
      </c>
      <c r="H2099" s="28" t="s">
        <v>29</v>
      </c>
      <c r="I2099" s="30">
        <v>0.45</v>
      </c>
      <c r="J2099" s="31">
        <v>4750</v>
      </c>
      <c r="K2099" s="32">
        <f t="shared" si="16"/>
        <v>2137.5</v>
      </c>
      <c r="L2099" s="32">
        <f t="shared" si="17"/>
        <v>534.375</v>
      </c>
      <c r="M2099" s="33">
        <v>0.25</v>
      </c>
      <c r="O2099" s="38"/>
      <c r="P2099" s="36"/>
      <c r="Q2099" s="34"/>
      <c r="R2099" s="35"/>
    </row>
    <row r="2100" spans="1:18" ht="15.75" customHeight="1" x14ac:dyDescent="0.3">
      <c r="A2100" s="23"/>
      <c r="B2100" s="28" t="s">
        <v>34</v>
      </c>
      <c r="C2100" s="28">
        <v>1128299</v>
      </c>
      <c r="D2100" s="29">
        <v>44253</v>
      </c>
      <c r="E2100" s="28" t="s">
        <v>35</v>
      </c>
      <c r="F2100" s="28" t="s">
        <v>89</v>
      </c>
      <c r="G2100" s="28" t="s">
        <v>90</v>
      </c>
      <c r="H2100" s="28" t="s">
        <v>24</v>
      </c>
      <c r="I2100" s="30">
        <v>0.34999999999999992</v>
      </c>
      <c r="J2100" s="31">
        <v>5250</v>
      </c>
      <c r="K2100" s="32">
        <f t="shared" si="16"/>
        <v>1837.4999999999995</v>
      </c>
      <c r="L2100" s="32">
        <f t="shared" si="17"/>
        <v>643.12499999999977</v>
      </c>
      <c r="M2100" s="33">
        <v>0.35</v>
      </c>
      <c r="O2100" s="38"/>
      <c r="P2100" s="36"/>
      <c r="Q2100" s="34"/>
      <c r="R2100" s="35"/>
    </row>
    <row r="2101" spans="1:18" ht="15.75" customHeight="1" x14ac:dyDescent="0.3">
      <c r="A2101" s="23"/>
      <c r="B2101" s="28" t="s">
        <v>34</v>
      </c>
      <c r="C2101" s="28">
        <v>1128299</v>
      </c>
      <c r="D2101" s="29">
        <v>44253</v>
      </c>
      <c r="E2101" s="28" t="s">
        <v>35</v>
      </c>
      <c r="F2101" s="28" t="s">
        <v>89</v>
      </c>
      <c r="G2101" s="28" t="s">
        <v>90</v>
      </c>
      <c r="H2101" s="28" t="s">
        <v>25</v>
      </c>
      <c r="I2101" s="30">
        <v>0.45</v>
      </c>
      <c r="J2101" s="31">
        <v>4250</v>
      </c>
      <c r="K2101" s="32">
        <f t="shared" si="16"/>
        <v>1912.5</v>
      </c>
      <c r="L2101" s="32">
        <f t="shared" si="17"/>
        <v>765</v>
      </c>
      <c r="M2101" s="33">
        <v>0.4</v>
      </c>
      <c r="O2101" s="38"/>
      <c r="P2101" s="36"/>
      <c r="Q2101" s="34"/>
      <c r="R2101" s="35"/>
    </row>
    <row r="2102" spans="1:18" ht="15.75" customHeight="1" x14ac:dyDescent="0.3">
      <c r="A2102" s="23"/>
      <c r="B2102" s="28" t="s">
        <v>34</v>
      </c>
      <c r="C2102" s="28">
        <v>1128299</v>
      </c>
      <c r="D2102" s="29">
        <v>44253</v>
      </c>
      <c r="E2102" s="28" t="s">
        <v>35</v>
      </c>
      <c r="F2102" s="28" t="s">
        <v>89</v>
      </c>
      <c r="G2102" s="28" t="s">
        <v>90</v>
      </c>
      <c r="H2102" s="28" t="s">
        <v>26</v>
      </c>
      <c r="I2102" s="30">
        <v>0.45</v>
      </c>
      <c r="J2102" s="31">
        <v>4250</v>
      </c>
      <c r="K2102" s="32">
        <f t="shared" si="16"/>
        <v>1912.5</v>
      </c>
      <c r="L2102" s="32">
        <f t="shared" si="17"/>
        <v>669.375</v>
      </c>
      <c r="M2102" s="33">
        <v>0.35</v>
      </c>
      <c r="O2102" s="38"/>
      <c r="P2102" s="36"/>
      <c r="Q2102" s="34"/>
      <c r="R2102" s="35"/>
    </row>
    <row r="2103" spans="1:18" ht="15.75" customHeight="1" x14ac:dyDescent="0.3">
      <c r="A2103" s="23"/>
      <c r="B2103" s="28" t="s">
        <v>34</v>
      </c>
      <c r="C2103" s="28">
        <v>1128299</v>
      </c>
      <c r="D2103" s="29">
        <v>44253</v>
      </c>
      <c r="E2103" s="28" t="s">
        <v>35</v>
      </c>
      <c r="F2103" s="28" t="s">
        <v>89</v>
      </c>
      <c r="G2103" s="28" t="s">
        <v>90</v>
      </c>
      <c r="H2103" s="28" t="s">
        <v>27</v>
      </c>
      <c r="I2103" s="30">
        <v>0.45</v>
      </c>
      <c r="J2103" s="31">
        <v>2750</v>
      </c>
      <c r="K2103" s="32">
        <f t="shared" si="16"/>
        <v>1237.5</v>
      </c>
      <c r="L2103" s="32">
        <f t="shared" si="17"/>
        <v>433.125</v>
      </c>
      <c r="M2103" s="33">
        <v>0.35</v>
      </c>
      <c r="O2103" s="38"/>
      <c r="P2103" s="36"/>
      <c r="Q2103" s="34"/>
      <c r="R2103" s="35"/>
    </row>
    <row r="2104" spans="1:18" ht="15.75" customHeight="1" x14ac:dyDescent="0.3">
      <c r="A2104" s="23"/>
      <c r="B2104" s="28" t="s">
        <v>34</v>
      </c>
      <c r="C2104" s="28">
        <v>1128299</v>
      </c>
      <c r="D2104" s="29">
        <v>44253</v>
      </c>
      <c r="E2104" s="28" t="s">
        <v>35</v>
      </c>
      <c r="F2104" s="28" t="s">
        <v>89</v>
      </c>
      <c r="G2104" s="28" t="s">
        <v>90</v>
      </c>
      <c r="H2104" s="28" t="s">
        <v>28</v>
      </c>
      <c r="I2104" s="30">
        <v>0.50000000000000011</v>
      </c>
      <c r="J2104" s="31">
        <v>2000</v>
      </c>
      <c r="K2104" s="32">
        <f t="shared" si="16"/>
        <v>1000.0000000000002</v>
      </c>
      <c r="L2104" s="32">
        <f t="shared" si="17"/>
        <v>300.00000000000006</v>
      </c>
      <c r="M2104" s="33">
        <v>0.3</v>
      </c>
      <c r="O2104" s="38"/>
      <c r="P2104" s="36"/>
      <c r="Q2104" s="34"/>
      <c r="R2104" s="35"/>
    </row>
    <row r="2105" spans="1:18" ht="15.75" customHeight="1" x14ac:dyDescent="0.3">
      <c r="A2105" s="23"/>
      <c r="B2105" s="28" t="s">
        <v>34</v>
      </c>
      <c r="C2105" s="28">
        <v>1128299</v>
      </c>
      <c r="D2105" s="29">
        <v>44253</v>
      </c>
      <c r="E2105" s="28" t="s">
        <v>35</v>
      </c>
      <c r="F2105" s="28" t="s">
        <v>89</v>
      </c>
      <c r="G2105" s="28" t="s">
        <v>90</v>
      </c>
      <c r="H2105" s="28" t="s">
        <v>29</v>
      </c>
      <c r="I2105" s="30">
        <v>0.45</v>
      </c>
      <c r="J2105" s="31">
        <v>4000</v>
      </c>
      <c r="K2105" s="32">
        <f t="shared" si="16"/>
        <v>1800</v>
      </c>
      <c r="L2105" s="32">
        <f t="shared" si="17"/>
        <v>450</v>
      </c>
      <c r="M2105" s="33">
        <v>0.25</v>
      </c>
      <c r="O2105" s="38"/>
      <c r="P2105" s="36"/>
      <c r="Q2105" s="34"/>
      <c r="R2105" s="35"/>
    </row>
    <row r="2106" spans="1:18" ht="15.75" customHeight="1" x14ac:dyDescent="0.3">
      <c r="A2106" s="23"/>
      <c r="B2106" s="28" t="s">
        <v>34</v>
      </c>
      <c r="C2106" s="28">
        <v>1128299</v>
      </c>
      <c r="D2106" s="29">
        <v>44280</v>
      </c>
      <c r="E2106" s="28" t="s">
        <v>35</v>
      </c>
      <c r="F2106" s="28" t="s">
        <v>89</v>
      </c>
      <c r="G2106" s="28" t="s">
        <v>90</v>
      </c>
      <c r="H2106" s="28" t="s">
        <v>24</v>
      </c>
      <c r="I2106" s="30">
        <v>0.45</v>
      </c>
      <c r="J2106" s="31">
        <v>5500</v>
      </c>
      <c r="K2106" s="32">
        <f t="shared" si="16"/>
        <v>2475</v>
      </c>
      <c r="L2106" s="32">
        <f t="shared" si="17"/>
        <v>866.25</v>
      </c>
      <c r="M2106" s="33">
        <v>0.35</v>
      </c>
      <c r="O2106" s="38"/>
      <c r="P2106" s="36"/>
      <c r="Q2106" s="34"/>
      <c r="R2106" s="35"/>
    </row>
    <row r="2107" spans="1:18" ht="15.75" customHeight="1" x14ac:dyDescent="0.3">
      <c r="A2107" s="23"/>
      <c r="B2107" s="28" t="s">
        <v>34</v>
      </c>
      <c r="C2107" s="28">
        <v>1128299</v>
      </c>
      <c r="D2107" s="29">
        <v>44280</v>
      </c>
      <c r="E2107" s="28" t="s">
        <v>35</v>
      </c>
      <c r="F2107" s="28" t="s">
        <v>89</v>
      </c>
      <c r="G2107" s="28" t="s">
        <v>90</v>
      </c>
      <c r="H2107" s="28" t="s">
        <v>25</v>
      </c>
      <c r="I2107" s="30">
        <v>0.55000000000000004</v>
      </c>
      <c r="J2107" s="31">
        <v>4000</v>
      </c>
      <c r="K2107" s="32">
        <f t="shared" si="16"/>
        <v>2200</v>
      </c>
      <c r="L2107" s="32">
        <f t="shared" si="17"/>
        <v>880</v>
      </c>
      <c r="M2107" s="33">
        <v>0.4</v>
      </c>
      <c r="O2107" s="38"/>
      <c r="P2107" s="36"/>
      <c r="Q2107" s="34"/>
      <c r="R2107" s="35"/>
    </row>
    <row r="2108" spans="1:18" ht="15.75" customHeight="1" x14ac:dyDescent="0.3">
      <c r="A2108" s="23"/>
      <c r="B2108" s="28" t="s">
        <v>34</v>
      </c>
      <c r="C2108" s="28">
        <v>1128299</v>
      </c>
      <c r="D2108" s="29">
        <v>44280</v>
      </c>
      <c r="E2108" s="28" t="s">
        <v>35</v>
      </c>
      <c r="F2108" s="28" t="s">
        <v>89</v>
      </c>
      <c r="G2108" s="28" t="s">
        <v>90</v>
      </c>
      <c r="H2108" s="28" t="s">
        <v>26</v>
      </c>
      <c r="I2108" s="30">
        <v>0.55000000000000004</v>
      </c>
      <c r="J2108" s="31">
        <v>4000</v>
      </c>
      <c r="K2108" s="32">
        <f t="shared" si="16"/>
        <v>2200</v>
      </c>
      <c r="L2108" s="32">
        <f t="shared" si="17"/>
        <v>770</v>
      </c>
      <c r="M2108" s="33">
        <v>0.35</v>
      </c>
      <c r="O2108" s="38"/>
      <c r="P2108" s="36"/>
      <c r="Q2108" s="34"/>
      <c r="R2108" s="35"/>
    </row>
    <row r="2109" spans="1:18" ht="15.75" customHeight="1" x14ac:dyDescent="0.3">
      <c r="A2109" s="23"/>
      <c r="B2109" s="28" t="s">
        <v>34</v>
      </c>
      <c r="C2109" s="28">
        <v>1128299</v>
      </c>
      <c r="D2109" s="29">
        <v>44280</v>
      </c>
      <c r="E2109" s="28" t="s">
        <v>35</v>
      </c>
      <c r="F2109" s="28" t="s">
        <v>89</v>
      </c>
      <c r="G2109" s="28" t="s">
        <v>90</v>
      </c>
      <c r="H2109" s="28" t="s">
        <v>27</v>
      </c>
      <c r="I2109" s="30">
        <v>0.55000000000000004</v>
      </c>
      <c r="J2109" s="31">
        <v>2750</v>
      </c>
      <c r="K2109" s="32">
        <f t="shared" si="16"/>
        <v>1512.5000000000002</v>
      </c>
      <c r="L2109" s="32">
        <f t="shared" si="17"/>
        <v>529.375</v>
      </c>
      <c r="M2109" s="33">
        <v>0.35</v>
      </c>
      <c r="O2109" s="38"/>
      <c r="P2109" s="36"/>
      <c r="Q2109" s="34"/>
      <c r="R2109" s="35"/>
    </row>
    <row r="2110" spans="1:18" ht="15.75" customHeight="1" x14ac:dyDescent="0.3">
      <c r="A2110" s="23"/>
      <c r="B2110" s="28" t="s">
        <v>34</v>
      </c>
      <c r="C2110" s="28">
        <v>1128299</v>
      </c>
      <c r="D2110" s="29">
        <v>44280</v>
      </c>
      <c r="E2110" s="28" t="s">
        <v>35</v>
      </c>
      <c r="F2110" s="28" t="s">
        <v>89</v>
      </c>
      <c r="G2110" s="28" t="s">
        <v>90</v>
      </c>
      <c r="H2110" s="28" t="s">
        <v>28</v>
      </c>
      <c r="I2110" s="30">
        <v>0.60000000000000009</v>
      </c>
      <c r="J2110" s="31">
        <v>1750</v>
      </c>
      <c r="K2110" s="32">
        <f t="shared" si="16"/>
        <v>1050.0000000000002</v>
      </c>
      <c r="L2110" s="32">
        <f t="shared" si="17"/>
        <v>315.00000000000006</v>
      </c>
      <c r="M2110" s="33">
        <v>0.3</v>
      </c>
      <c r="O2110" s="38"/>
      <c r="P2110" s="36"/>
      <c r="Q2110" s="34"/>
      <c r="R2110" s="35"/>
    </row>
    <row r="2111" spans="1:18" ht="15.75" customHeight="1" x14ac:dyDescent="0.3">
      <c r="A2111" s="23"/>
      <c r="B2111" s="28" t="s">
        <v>34</v>
      </c>
      <c r="C2111" s="28">
        <v>1128299</v>
      </c>
      <c r="D2111" s="29">
        <v>44280</v>
      </c>
      <c r="E2111" s="28" t="s">
        <v>35</v>
      </c>
      <c r="F2111" s="28" t="s">
        <v>89</v>
      </c>
      <c r="G2111" s="28" t="s">
        <v>90</v>
      </c>
      <c r="H2111" s="28" t="s">
        <v>29</v>
      </c>
      <c r="I2111" s="30">
        <v>0.55000000000000004</v>
      </c>
      <c r="J2111" s="31">
        <v>3750</v>
      </c>
      <c r="K2111" s="32">
        <f t="shared" si="16"/>
        <v>2062.5</v>
      </c>
      <c r="L2111" s="32">
        <f t="shared" si="17"/>
        <v>515.625</v>
      </c>
      <c r="M2111" s="33">
        <v>0.25</v>
      </c>
      <c r="O2111" s="38"/>
      <c r="P2111" s="36"/>
      <c r="Q2111" s="34"/>
      <c r="R2111" s="35"/>
    </row>
    <row r="2112" spans="1:18" ht="15.75" customHeight="1" x14ac:dyDescent="0.3">
      <c r="A2112" s="23"/>
      <c r="B2112" s="28" t="s">
        <v>34</v>
      </c>
      <c r="C2112" s="28">
        <v>1128299</v>
      </c>
      <c r="D2112" s="29">
        <v>44312</v>
      </c>
      <c r="E2112" s="28" t="s">
        <v>35</v>
      </c>
      <c r="F2112" s="28" t="s">
        <v>89</v>
      </c>
      <c r="G2112" s="28" t="s">
        <v>90</v>
      </c>
      <c r="H2112" s="28" t="s">
        <v>24</v>
      </c>
      <c r="I2112" s="30">
        <v>0.55000000000000004</v>
      </c>
      <c r="J2112" s="31">
        <v>5500</v>
      </c>
      <c r="K2112" s="32">
        <f t="shared" si="16"/>
        <v>3025.0000000000005</v>
      </c>
      <c r="L2112" s="32">
        <f t="shared" si="17"/>
        <v>1058.75</v>
      </c>
      <c r="M2112" s="33">
        <v>0.35</v>
      </c>
      <c r="O2112" s="38"/>
      <c r="P2112" s="36"/>
      <c r="Q2112" s="34"/>
      <c r="R2112" s="35"/>
    </row>
    <row r="2113" spans="1:18" ht="15.75" customHeight="1" x14ac:dyDescent="0.3">
      <c r="A2113" s="23"/>
      <c r="B2113" s="28" t="s">
        <v>34</v>
      </c>
      <c r="C2113" s="28">
        <v>1128299</v>
      </c>
      <c r="D2113" s="29">
        <v>44312</v>
      </c>
      <c r="E2113" s="28" t="s">
        <v>35</v>
      </c>
      <c r="F2113" s="28" t="s">
        <v>89</v>
      </c>
      <c r="G2113" s="28" t="s">
        <v>90</v>
      </c>
      <c r="H2113" s="28" t="s">
        <v>25</v>
      </c>
      <c r="I2113" s="30">
        <v>0.60000000000000009</v>
      </c>
      <c r="J2113" s="31">
        <v>3500</v>
      </c>
      <c r="K2113" s="32">
        <f t="shared" si="16"/>
        <v>2100.0000000000005</v>
      </c>
      <c r="L2113" s="32">
        <f t="shared" si="17"/>
        <v>840.00000000000023</v>
      </c>
      <c r="M2113" s="33">
        <v>0.4</v>
      </c>
      <c r="O2113" s="38"/>
      <c r="P2113" s="36"/>
      <c r="Q2113" s="34"/>
      <c r="R2113" s="35"/>
    </row>
    <row r="2114" spans="1:18" ht="15.75" customHeight="1" x14ac:dyDescent="0.3">
      <c r="A2114" s="23"/>
      <c r="B2114" s="28" t="s">
        <v>34</v>
      </c>
      <c r="C2114" s="28">
        <v>1128299</v>
      </c>
      <c r="D2114" s="29">
        <v>44312</v>
      </c>
      <c r="E2114" s="28" t="s">
        <v>35</v>
      </c>
      <c r="F2114" s="28" t="s">
        <v>89</v>
      </c>
      <c r="G2114" s="28" t="s">
        <v>90</v>
      </c>
      <c r="H2114" s="28" t="s">
        <v>26</v>
      </c>
      <c r="I2114" s="30">
        <v>0.60000000000000009</v>
      </c>
      <c r="J2114" s="31">
        <v>4000</v>
      </c>
      <c r="K2114" s="32">
        <f t="shared" si="16"/>
        <v>2400.0000000000005</v>
      </c>
      <c r="L2114" s="32">
        <f t="shared" si="17"/>
        <v>840.00000000000011</v>
      </c>
      <c r="M2114" s="33">
        <v>0.35</v>
      </c>
      <c r="O2114" s="38"/>
      <c r="P2114" s="36"/>
      <c r="Q2114" s="34"/>
      <c r="R2114" s="35"/>
    </row>
    <row r="2115" spans="1:18" ht="15.75" customHeight="1" x14ac:dyDescent="0.3">
      <c r="A2115" s="23"/>
      <c r="B2115" s="28" t="s">
        <v>34</v>
      </c>
      <c r="C2115" s="28">
        <v>1128299</v>
      </c>
      <c r="D2115" s="29">
        <v>44312</v>
      </c>
      <c r="E2115" s="28" t="s">
        <v>35</v>
      </c>
      <c r="F2115" s="28" t="s">
        <v>89</v>
      </c>
      <c r="G2115" s="28" t="s">
        <v>90</v>
      </c>
      <c r="H2115" s="28" t="s">
        <v>27</v>
      </c>
      <c r="I2115" s="30">
        <v>0.55000000000000004</v>
      </c>
      <c r="J2115" s="31">
        <v>3000</v>
      </c>
      <c r="K2115" s="32">
        <f t="shared" si="16"/>
        <v>1650.0000000000002</v>
      </c>
      <c r="L2115" s="32">
        <f t="shared" si="17"/>
        <v>577.5</v>
      </c>
      <c r="M2115" s="33">
        <v>0.35</v>
      </c>
      <c r="O2115" s="38"/>
      <c r="P2115" s="36"/>
      <c r="Q2115" s="34"/>
      <c r="R2115" s="35"/>
    </row>
    <row r="2116" spans="1:18" ht="15.75" customHeight="1" x14ac:dyDescent="0.3">
      <c r="A2116" s="23"/>
      <c r="B2116" s="28" t="s">
        <v>34</v>
      </c>
      <c r="C2116" s="28">
        <v>1128299</v>
      </c>
      <c r="D2116" s="29">
        <v>44312</v>
      </c>
      <c r="E2116" s="28" t="s">
        <v>35</v>
      </c>
      <c r="F2116" s="28" t="s">
        <v>89</v>
      </c>
      <c r="G2116" s="28" t="s">
        <v>90</v>
      </c>
      <c r="H2116" s="28" t="s">
        <v>28</v>
      </c>
      <c r="I2116" s="30">
        <v>0.60000000000000009</v>
      </c>
      <c r="J2116" s="31">
        <v>2000</v>
      </c>
      <c r="K2116" s="32">
        <f t="shared" si="16"/>
        <v>1200.0000000000002</v>
      </c>
      <c r="L2116" s="32">
        <f t="shared" si="17"/>
        <v>360.00000000000006</v>
      </c>
      <c r="M2116" s="33">
        <v>0.3</v>
      </c>
      <c r="O2116" s="38"/>
      <c r="P2116" s="36"/>
      <c r="Q2116" s="34"/>
      <c r="R2116" s="35"/>
    </row>
    <row r="2117" spans="1:18" ht="15.75" customHeight="1" x14ac:dyDescent="0.3">
      <c r="A2117" s="23"/>
      <c r="B2117" s="28" t="s">
        <v>34</v>
      </c>
      <c r="C2117" s="28">
        <v>1128299</v>
      </c>
      <c r="D2117" s="29">
        <v>44312</v>
      </c>
      <c r="E2117" s="28" t="s">
        <v>35</v>
      </c>
      <c r="F2117" s="28" t="s">
        <v>89</v>
      </c>
      <c r="G2117" s="28" t="s">
        <v>90</v>
      </c>
      <c r="H2117" s="28" t="s">
        <v>29</v>
      </c>
      <c r="I2117" s="30">
        <v>0.75000000000000011</v>
      </c>
      <c r="J2117" s="31">
        <v>3750</v>
      </c>
      <c r="K2117" s="32">
        <f t="shared" si="16"/>
        <v>2812.5000000000005</v>
      </c>
      <c r="L2117" s="32">
        <f t="shared" si="17"/>
        <v>703.12500000000011</v>
      </c>
      <c r="M2117" s="33">
        <v>0.25</v>
      </c>
      <c r="O2117" s="38"/>
      <c r="P2117" s="36"/>
      <c r="Q2117" s="34"/>
      <c r="R2117" s="35"/>
    </row>
    <row r="2118" spans="1:18" ht="15.75" customHeight="1" x14ac:dyDescent="0.3">
      <c r="A2118" s="23"/>
      <c r="B2118" s="28" t="s">
        <v>34</v>
      </c>
      <c r="C2118" s="28">
        <v>1128299</v>
      </c>
      <c r="D2118" s="29">
        <v>44343</v>
      </c>
      <c r="E2118" s="28" t="s">
        <v>35</v>
      </c>
      <c r="F2118" s="28" t="s">
        <v>89</v>
      </c>
      <c r="G2118" s="28" t="s">
        <v>90</v>
      </c>
      <c r="H2118" s="28" t="s">
        <v>24</v>
      </c>
      <c r="I2118" s="30">
        <v>0.55000000000000004</v>
      </c>
      <c r="J2118" s="31">
        <v>5750</v>
      </c>
      <c r="K2118" s="32">
        <f t="shared" si="16"/>
        <v>3162.5000000000005</v>
      </c>
      <c r="L2118" s="32">
        <f t="shared" si="17"/>
        <v>1106.875</v>
      </c>
      <c r="M2118" s="33">
        <v>0.35</v>
      </c>
      <c r="O2118" s="38"/>
      <c r="P2118" s="36"/>
      <c r="Q2118" s="34"/>
      <c r="R2118" s="35"/>
    </row>
    <row r="2119" spans="1:18" ht="15.75" customHeight="1" x14ac:dyDescent="0.3">
      <c r="A2119" s="23"/>
      <c r="B2119" s="28" t="s">
        <v>34</v>
      </c>
      <c r="C2119" s="28">
        <v>1128299</v>
      </c>
      <c r="D2119" s="29">
        <v>44343</v>
      </c>
      <c r="E2119" s="28" t="s">
        <v>35</v>
      </c>
      <c r="F2119" s="28" t="s">
        <v>89</v>
      </c>
      <c r="G2119" s="28" t="s">
        <v>90</v>
      </c>
      <c r="H2119" s="28" t="s">
        <v>25</v>
      </c>
      <c r="I2119" s="30">
        <v>0.60000000000000009</v>
      </c>
      <c r="J2119" s="31">
        <v>4250</v>
      </c>
      <c r="K2119" s="32">
        <f t="shared" si="16"/>
        <v>2550.0000000000005</v>
      </c>
      <c r="L2119" s="32">
        <f t="shared" si="17"/>
        <v>1020.0000000000002</v>
      </c>
      <c r="M2119" s="33">
        <v>0.4</v>
      </c>
      <c r="O2119" s="38"/>
      <c r="P2119" s="36"/>
      <c r="Q2119" s="34"/>
      <c r="R2119" s="35"/>
    </row>
    <row r="2120" spans="1:18" ht="15.75" customHeight="1" x14ac:dyDescent="0.3">
      <c r="A2120" s="23"/>
      <c r="B2120" s="28" t="s">
        <v>34</v>
      </c>
      <c r="C2120" s="28">
        <v>1128299</v>
      </c>
      <c r="D2120" s="29">
        <v>44343</v>
      </c>
      <c r="E2120" s="28" t="s">
        <v>35</v>
      </c>
      <c r="F2120" s="28" t="s">
        <v>89</v>
      </c>
      <c r="G2120" s="28" t="s">
        <v>90</v>
      </c>
      <c r="H2120" s="28" t="s">
        <v>26</v>
      </c>
      <c r="I2120" s="30">
        <v>0.60000000000000009</v>
      </c>
      <c r="J2120" s="31">
        <v>4500</v>
      </c>
      <c r="K2120" s="32">
        <f t="shared" si="16"/>
        <v>2700.0000000000005</v>
      </c>
      <c r="L2120" s="32">
        <f t="shared" si="17"/>
        <v>945.00000000000011</v>
      </c>
      <c r="M2120" s="33">
        <v>0.35</v>
      </c>
      <c r="O2120" s="38"/>
      <c r="P2120" s="36"/>
      <c r="Q2120" s="34"/>
      <c r="R2120" s="35"/>
    </row>
    <row r="2121" spans="1:18" ht="15.75" customHeight="1" x14ac:dyDescent="0.3">
      <c r="A2121" s="23"/>
      <c r="B2121" s="28" t="s">
        <v>34</v>
      </c>
      <c r="C2121" s="28">
        <v>1128299</v>
      </c>
      <c r="D2121" s="29">
        <v>44343</v>
      </c>
      <c r="E2121" s="28" t="s">
        <v>35</v>
      </c>
      <c r="F2121" s="28" t="s">
        <v>89</v>
      </c>
      <c r="G2121" s="28" t="s">
        <v>90</v>
      </c>
      <c r="H2121" s="28" t="s">
        <v>27</v>
      </c>
      <c r="I2121" s="30">
        <v>0.55000000000000004</v>
      </c>
      <c r="J2121" s="31">
        <v>3500</v>
      </c>
      <c r="K2121" s="32">
        <f t="shared" si="16"/>
        <v>1925.0000000000002</v>
      </c>
      <c r="L2121" s="32">
        <f t="shared" si="17"/>
        <v>673.75</v>
      </c>
      <c r="M2121" s="33">
        <v>0.35</v>
      </c>
      <c r="O2121" s="38"/>
      <c r="P2121" s="36"/>
      <c r="Q2121" s="34"/>
      <c r="R2121" s="35"/>
    </row>
    <row r="2122" spans="1:18" ht="15.75" customHeight="1" x14ac:dyDescent="0.3">
      <c r="A2122" s="23"/>
      <c r="B2122" s="28" t="s">
        <v>34</v>
      </c>
      <c r="C2122" s="28">
        <v>1128299</v>
      </c>
      <c r="D2122" s="29">
        <v>44343</v>
      </c>
      <c r="E2122" s="28" t="s">
        <v>35</v>
      </c>
      <c r="F2122" s="28" t="s">
        <v>89</v>
      </c>
      <c r="G2122" s="28" t="s">
        <v>90</v>
      </c>
      <c r="H2122" s="28" t="s">
        <v>28</v>
      </c>
      <c r="I2122" s="30">
        <v>0.60000000000000009</v>
      </c>
      <c r="J2122" s="31">
        <v>2500</v>
      </c>
      <c r="K2122" s="32">
        <f t="shared" si="16"/>
        <v>1500.0000000000002</v>
      </c>
      <c r="L2122" s="32">
        <f t="shared" si="17"/>
        <v>450.00000000000006</v>
      </c>
      <c r="M2122" s="33">
        <v>0.3</v>
      </c>
      <c r="O2122" s="38"/>
      <c r="P2122" s="36"/>
      <c r="Q2122" s="34"/>
      <c r="R2122" s="35"/>
    </row>
    <row r="2123" spans="1:18" ht="15.75" customHeight="1" x14ac:dyDescent="0.3">
      <c r="A2123" s="23"/>
      <c r="B2123" s="28" t="s">
        <v>34</v>
      </c>
      <c r="C2123" s="28">
        <v>1128299</v>
      </c>
      <c r="D2123" s="29">
        <v>44343</v>
      </c>
      <c r="E2123" s="28" t="s">
        <v>35</v>
      </c>
      <c r="F2123" s="28" t="s">
        <v>89</v>
      </c>
      <c r="G2123" s="28" t="s">
        <v>90</v>
      </c>
      <c r="H2123" s="28" t="s">
        <v>29</v>
      </c>
      <c r="I2123" s="30">
        <v>0.75000000000000011</v>
      </c>
      <c r="J2123" s="31">
        <v>4250</v>
      </c>
      <c r="K2123" s="32">
        <f t="shared" si="16"/>
        <v>3187.5000000000005</v>
      </c>
      <c r="L2123" s="32">
        <f t="shared" si="17"/>
        <v>796.87500000000011</v>
      </c>
      <c r="M2123" s="33">
        <v>0.25</v>
      </c>
      <c r="O2123" s="38"/>
      <c r="P2123" s="36"/>
      <c r="Q2123" s="34"/>
      <c r="R2123" s="35"/>
    </row>
    <row r="2124" spans="1:18" ht="15.75" customHeight="1" x14ac:dyDescent="0.3">
      <c r="A2124" s="23"/>
      <c r="B2124" s="28" t="s">
        <v>34</v>
      </c>
      <c r="C2124" s="28">
        <v>1128299</v>
      </c>
      <c r="D2124" s="29">
        <v>44373</v>
      </c>
      <c r="E2124" s="28" t="s">
        <v>35</v>
      </c>
      <c r="F2124" s="28" t="s">
        <v>89</v>
      </c>
      <c r="G2124" s="28" t="s">
        <v>90</v>
      </c>
      <c r="H2124" s="28" t="s">
        <v>24</v>
      </c>
      <c r="I2124" s="30">
        <v>0.55000000000000004</v>
      </c>
      <c r="J2124" s="31">
        <v>7000</v>
      </c>
      <c r="K2124" s="32">
        <f t="shared" si="16"/>
        <v>3850.0000000000005</v>
      </c>
      <c r="L2124" s="32">
        <f t="shared" si="17"/>
        <v>1347.5</v>
      </c>
      <c r="M2124" s="33">
        <v>0.35</v>
      </c>
      <c r="O2124" s="38"/>
      <c r="P2124" s="36"/>
      <c r="Q2124" s="34"/>
      <c r="R2124" s="35"/>
    </row>
    <row r="2125" spans="1:18" ht="15.75" customHeight="1" x14ac:dyDescent="0.3">
      <c r="A2125" s="23"/>
      <c r="B2125" s="28" t="s">
        <v>34</v>
      </c>
      <c r="C2125" s="28">
        <v>1128299</v>
      </c>
      <c r="D2125" s="29">
        <v>44373</v>
      </c>
      <c r="E2125" s="28" t="s">
        <v>35</v>
      </c>
      <c r="F2125" s="28" t="s">
        <v>89</v>
      </c>
      <c r="G2125" s="28" t="s">
        <v>90</v>
      </c>
      <c r="H2125" s="28" t="s">
        <v>25</v>
      </c>
      <c r="I2125" s="30">
        <v>0.60000000000000009</v>
      </c>
      <c r="J2125" s="31">
        <v>5500</v>
      </c>
      <c r="K2125" s="32">
        <f t="shared" si="16"/>
        <v>3300.0000000000005</v>
      </c>
      <c r="L2125" s="32">
        <f t="shared" si="17"/>
        <v>1320.0000000000002</v>
      </c>
      <c r="M2125" s="33">
        <v>0.4</v>
      </c>
      <c r="O2125" s="38"/>
      <c r="P2125" s="36"/>
      <c r="Q2125" s="34"/>
      <c r="R2125" s="35"/>
    </row>
    <row r="2126" spans="1:18" ht="15.75" customHeight="1" x14ac:dyDescent="0.3">
      <c r="A2126" s="23"/>
      <c r="B2126" s="28" t="s">
        <v>34</v>
      </c>
      <c r="C2126" s="28">
        <v>1128299</v>
      </c>
      <c r="D2126" s="29">
        <v>44373</v>
      </c>
      <c r="E2126" s="28" t="s">
        <v>35</v>
      </c>
      <c r="F2126" s="28" t="s">
        <v>89</v>
      </c>
      <c r="G2126" s="28" t="s">
        <v>90</v>
      </c>
      <c r="H2126" s="28" t="s">
        <v>26</v>
      </c>
      <c r="I2126" s="30">
        <v>0.60000000000000009</v>
      </c>
      <c r="J2126" s="31">
        <v>5500</v>
      </c>
      <c r="K2126" s="32">
        <f t="shared" si="16"/>
        <v>3300.0000000000005</v>
      </c>
      <c r="L2126" s="32">
        <f t="shared" si="17"/>
        <v>1155</v>
      </c>
      <c r="M2126" s="33">
        <v>0.35</v>
      </c>
      <c r="O2126" s="38"/>
      <c r="P2126" s="36"/>
      <c r="Q2126" s="34"/>
      <c r="R2126" s="35"/>
    </row>
    <row r="2127" spans="1:18" ht="15.75" customHeight="1" x14ac:dyDescent="0.3">
      <c r="A2127" s="23"/>
      <c r="B2127" s="28" t="s">
        <v>34</v>
      </c>
      <c r="C2127" s="28">
        <v>1128299</v>
      </c>
      <c r="D2127" s="29">
        <v>44373</v>
      </c>
      <c r="E2127" s="28" t="s">
        <v>35</v>
      </c>
      <c r="F2127" s="28" t="s">
        <v>89</v>
      </c>
      <c r="G2127" s="28" t="s">
        <v>90</v>
      </c>
      <c r="H2127" s="28" t="s">
        <v>27</v>
      </c>
      <c r="I2127" s="30">
        <v>0.55000000000000004</v>
      </c>
      <c r="J2127" s="31">
        <v>4250</v>
      </c>
      <c r="K2127" s="32">
        <f t="shared" si="16"/>
        <v>2337.5</v>
      </c>
      <c r="L2127" s="32">
        <f t="shared" si="17"/>
        <v>818.125</v>
      </c>
      <c r="M2127" s="33">
        <v>0.35</v>
      </c>
      <c r="O2127" s="38"/>
      <c r="P2127" s="36"/>
      <c r="Q2127" s="34"/>
      <c r="R2127" s="35"/>
    </row>
    <row r="2128" spans="1:18" ht="15.75" customHeight="1" x14ac:dyDescent="0.3">
      <c r="A2128" s="23"/>
      <c r="B2128" s="28" t="s">
        <v>34</v>
      </c>
      <c r="C2128" s="28">
        <v>1128299</v>
      </c>
      <c r="D2128" s="29">
        <v>44373</v>
      </c>
      <c r="E2128" s="28" t="s">
        <v>35</v>
      </c>
      <c r="F2128" s="28" t="s">
        <v>89</v>
      </c>
      <c r="G2128" s="28" t="s">
        <v>90</v>
      </c>
      <c r="H2128" s="28" t="s">
        <v>28</v>
      </c>
      <c r="I2128" s="30">
        <v>0.60000000000000009</v>
      </c>
      <c r="J2128" s="31">
        <v>3000</v>
      </c>
      <c r="K2128" s="32">
        <f t="shared" si="16"/>
        <v>1800.0000000000002</v>
      </c>
      <c r="L2128" s="32">
        <f t="shared" si="17"/>
        <v>540</v>
      </c>
      <c r="M2128" s="33">
        <v>0.3</v>
      </c>
      <c r="O2128" s="38"/>
      <c r="P2128" s="36"/>
      <c r="Q2128" s="34"/>
      <c r="R2128" s="35"/>
    </row>
    <row r="2129" spans="1:18" ht="15.75" customHeight="1" x14ac:dyDescent="0.3">
      <c r="A2129" s="23"/>
      <c r="B2129" s="28" t="s">
        <v>34</v>
      </c>
      <c r="C2129" s="28">
        <v>1128299</v>
      </c>
      <c r="D2129" s="29">
        <v>44373</v>
      </c>
      <c r="E2129" s="28" t="s">
        <v>35</v>
      </c>
      <c r="F2129" s="28" t="s">
        <v>89</v>
      </c>
      <c r="G2129" s="28" t="s">
        <v>90</v>
      </c>
      <c r="H2129" s="28" t="s">
        <v>29</v>
      </c>
      <c r="I2129" s="30">
        <v>0.75000000000000011</v>
      </c>
      <c r="J2129" s="31">
        <v>6000</v>
      </c>
      <c r="K2129" s="32">
        <f t="shared" si="16"/>
        <v>4500.0000000000009</v>
      </c>
      <c r="L2129" s="32">
        <f t="shared" si="17"/>
        <v>1125.0000000000002</v>
      </c>
      <c r="M2129" s="33">
        <v>0.25</v>
      </c>
      <c r="O2129" s="38"/>
      <c r="P2129" s="36"/>
      <c r="Q2129" s="34"/>
      <c r="R2129" s="35"/>
    </row>
    <row r="2130" spans="1:18" ht="15.75" customHeight="1" x14ac:dyDescent="0.3">
      <c r="A2130" s="23"/>
      <c r="B2130" s="28" t="s">
        <v>34</v>
      </c>
      <c r="C2130" s="28">
        <v>1128299</v>
      </c>
      <c r="D2130" s="29">
        <v>44402</v>
      </c>
      <c r="E2130" s="28" t="s">
        <v>35</v>
      </c>
      <c r="F2130" s="28" t="s">
        <v>89</v>
      </c>
      <c r="G2130" s="28" t="s">
        <v>90</v>
      </c>
      <c r="H2130" s="28" t="s">
        <v>24</v>
      </c>
      <c r="I2130" s="30">
        <v>0.55000000000000004</v>
      </c>
      <c r="J2130" s="31">
        <v>7500</v>
      </c>
      <c r="K2130" s="32">
        <f t="shared" si="16"/>
        <v>4125</v>
      </c>
      <c r="L2130" s="32">
        <f t="shared" si="17"/>
        <v>1443.75</v>
      </c>
      <c r="M2130" s="33">
        <v>0.35</v>
      </c>
      <c r="O2130" s="38"/>
      <c r="P2130" s="36"/>
      <c r="Q2130" s="34"/>
      <c r="R2130" s="35"/>
    </row>
    <row r="2131" spans="1:18" ht="15.75" customHeight="1" x14ac:dyDescent="0.3">
      <c r="A2131" s="23"/>
      <c r="B2131" s="28" t="s">
        <v>34</v>
      </c>
      <c r="C2131" s="28">
        <v>1128299</v>
      </c>
      <c r="D2131" s="29">
        <v>44402</v>
      </c>
      <c r="E2131" s="28" t="s">
        <v>35</v>
      </c>
      <c r="F2131" s="28" t="s">
        <v>89</v>
      </c>
      <c r="G2131" s="28" t="s">
        <v>90</v>
      </c>
      <c r="H2131" s="28" t="s">
        <v>25</v>
      </c>
      <c r="I2131" s="30">
        <v>0.60000000000000009</v>
      </c>
      <c r="J2131" s="31">
        <v>6000</v>
      </c>
      <c r="K2131" s="32">
        <f t="shared" si="16"/>
        <v>3600.0000000000005</v>
      </c>
      <c r="L2131" s="32">
        <f t="shared" si="17"/>
        <v>1440.0000000000002</v>
      </c>
      <c r="M2131" s="33">
        <v>0.4</v>
      </c>
      <c r="O2131" s="38"/>
      <c r="P2131" s="36"/>
      <c r="Q2131" s="34"/>
      <c r="R2131" s="35"/>
    </row>
    <row r="2132" spans="1:18" ht="15.75" customHeight="1" x14ac:dyDescent="0.3">
      <c r="A2132" s="23"/>
      <c r="B2132" s="28" t="s">
        <v>34</v>
      </c>
      <c r="C2132" s="28">
        <v>1128299</v>
      </c>
      <c r="D2132" s="29">
        <v>44402</v>
      </c>
      <c r="E2132" s="28" t="s">
        <v>35</v>
      </c>
      <c r="F2132" s="28" t="s">
        <v>89</v>
      </c>
      <c r="G2132" s="28" t="s">
        <v>90</v>
      </c>
      <c r="H2132" s="28" t="s">
        <v>26</v>
      </c>
      <c r="I2132" s="30">
        <v>0.60000000000000009</v>
      </c>
      <c r="J2132" s="31">
        <v>5500</v>
      </c>
      <c r="K2132" s="32">
        <f t="shared" si="16"/>
        <v>3300.0000000000005</v>
      </c>
      <c r="L2132" s="32">
        <f t="shared" si="17"/>
        <v>1155</v>
      </c>
      <c r="M2132" s="33">
        <v>0.35</v>
      </c>
      <c r="O2132" s="38"/>
      <c r="P2132" s="36"/>
      <c r="Q2132" s="34"/>
      <c r="R2132" s="35"/>
    </row>
    <row r="2133" spans="1:18" ht="15.75" customHeight="1" x14ac:dyDescent="0.3">
      <c r="A2133" s="23"/>
      <c r="B2133" s="28" t="s">
        <v>34</v>
      </c>
      <c r="C2133" s="28">
        <v>1128299</v>
      </c>
      <c r="D2133" s="29">
        <v>44402</v>
      </c>
      <c r="E2133" s="28" t="s">
        <v>35</v>
      </c>
      <c r="F2133" s="28" t="s">
        <v>89</v>
      </c>
      <c r="G2133" s="28" t="s">
        <v>90</v>
      </c>
      <c r="H2133" s="28" t="s">
        <v>27</v>
      </c>
      <c r="I2133" s="30">
        <v>0.55000000000000004</v>
      </c>
      <c r="J2133" s="31">
        <v>4500</v>
      </c>
      <c r="K2133" s="32">
        <f t="shared" si="16"/>
        <v>2475</v>
      </c>
      <c r="L2133" s="32">
        <f t="shared" si="17"/>
        <v>866.25</v>
      </c>
      <c r="M2133" s="33">
        <v>0.35</v>
      </c>
      <c r="O2133" s="38"/>
      <c r="P2133" s="36"/>
      <c r="Q2133" s="34"/>
      <c r="R2133" s="35"/>
    </row>
    <row r="2134" spans="1:18" ht="15.75" customHeight="1" x14ac:dyDescent="0.3">
      <c r="A2134" s="23"/>
      <c r="B2134" s="28" t="s">
        <v>34</v>
      </c>
      <c r="C2134" s="28">
        <v>1128299</v>
      </c>
      <c r="D2134" s="29">
        <v>44402</v>
      </c>
      <c r="E2134" s="28" t="s">
        <v>35</v>
      </c>
      <c r="F2134" s="28" t="s">
        <v>89</v>
      </c>
      <c r="G2134" s="28" t="s">
        <v>90</v>
      </c>
      <c r="H2134" s="28" t="s">
        <v>28</v>
      </c>
      <c r="I2134" s="30">
        <v>0.60000000000000009</v>
      </c>
      <c r="J2134" s="31">
        <v>5000</v>
      </c>
      <c r="K2134" s="32">
        <f t="shared" si="16"/>
        <v>3000.0000000000005</v>
      </c>
      <c r="L2134" s="32">
        <f t="shared" si="17"/>
        <v>900.00000000000011</v>
      </c>
      <c r="M2134" s="33">
        <v>0.3</v>
      </c>
      <c r="O2134" s="38"/>
      <c r="P2134" s="36"/>
      <c r="Q2134" s="34"/>
      <c r="R2134" s="35"/>
    </row>
    <row r="2135" spans="1:18" ht="15.75" customHeight="1" x14ac:dyDescent="0.3">
      <c r="A2135" s="23"/>
      <c r="B2135" s="28" t="s">
        <v>34</v>
      </c>
      <c r="C2135" s="28">
        <v>1128299</v>
      </c>
      <c r="D2135" s="29">
        <v>44402</v>
      </c>
      <c r="E2135" s="28" t="s">
        <v>35</v>
      </c>
      <c r="F2135" s="28" t="s">
        <v>89</v>
      </c>
      <c r="G2135" s="28" t="s">
        <v>90</v>
      </c>
      <c r="H2135" s="28" t="s">
        <v>29</v>
      </c>
      <c r="I2135" s="30">
        <v>0.75000000000000011</v>
      </c>
      <c r="J2135" s="31">
        <v>5000</v>
      </c>
      <c r="K2135" s="32">
        <f t="shared" si="16"/>
        <v>3750.0000000000005</v>
      </c>
      <c r="L2135" s="32">
        <f t="shared" si="17"/>
        <v>937.50000000000011</v>
      </c>
      <c r="M2135" s="33">
        <v>0.25</v>
      </c>
      <c r="O2135" s="38"/>
      <c r="P2135" s="36"/>
      <c r="Q2135" s="34"/>
      <c r="R2135" s="35"/>
    </row>
    <row r="2136" spans="1:18" ht="15.75" customHeight="1" x14ac:dyDescent="0.3">
      <c r="A2136" s="23"/>
      <c r="B2136" s="28" t="s">
        <v>34</v>
      </c>
      <c r="C2136" s="28">
        <v>1128299</v>
      </c>
      <c r="D2136" s="29">
        <v>44434</v>
      </c>
      <c r="E2136" s="28" t="s">
        <v>35</v>
      </c>
      <c r="F2136" s="28" t="s">
        <v>89</v>
      </c>
      <c r="G2136" s="28" t="s">
        <v>90</v>
      </c>
      <c r="H2136" s="28" t="s">
        <v>24</v>
      </c>
      <c r="I2136" s="30">
        <v>0.60000000000000009</v>
      </c>
      <c r="J2136" s="31">
        <v>7000</v>
      </c>
      <c r="K2136" s="32">
        <f t="shared" si="16"/>
        <v>4200.0000000000009</v>
      </c>
      <c r="L2136" s="32">
        <f t="shared" si="17"/>
        <v>1470.0000000000002</v>
      </c>
      <c r="M2136" s="33">
        <v>0.35</v>
      </c>
      <c r="O2136" s="38"/>
      <c r="P2136" s="36"/>
      <c r="Q2136" s="34"/>
      <c r="R2136" s="35"/>
    </row>
    <row r="2137" spans="1:18" ht="15.75" customHeight="1" x14ac:dyDescent="0.3">
      <c r="A2137" s="23"/>
      <c r="B2137" s="28" t="s">
        <v>34</v>
      </c>
      <c r="C2137" s="28">
        <v>1128299</v>
      </c>
      <c r="D2137" s="29">
        <v>44434</v>
      </c>
      <c r="E2137" s="28" t="s">
        <v>35</v>
      </c>
      <c r="F2137" s="28" t="s">
        <v>89</v>
      </c>
      <c r="G2137" s="28" t="s">
        <v>90</v>
      </c>
      <c r="H2137" s="28" t="s">
        <v>25</v>
      </c>
      <c r="I2137" s="30">
        <v>0.65000000000000013</v>
      </c>
      <c r="J2137" s="31">
        <v>6500</v>
      </c>
      <c r="K2137" s="32">
        <f t="shared" si="16"/>
        <v>4225.0000000000009</v>
      </c>
      <c r="L2137" s="32">
        <f t="shared" si="17"/>
        <v>1690.0000000000005</v>
      </c>
      <c r="M2137" s="33">
        <v>0.4</v>
      </c>
      <c r="O2137" s="38"/>
      <c r="P2137" s="36"/>
      <c r="Q2137" s="34"/>
      <c r="R2137" s="35"/>
    </row>
    <row r="2138" spans="1:18" ht="15.75" customHeight="1" x14ac:dyDescent="0.3">
      <c r="A2138" s="23"/>
      <c r="B2138" s="28" t="s">
        <v>34</v>
      </c>
      <c r="C2138" s="28">
        <v>1128299</v>
      </c>
      <c r="D2138" s="29">
        <v>44434</v>
      </c>
      <c r="E2138" s="28" t="s">
        <v>35</v>
      </c>
      <c r="F2138" s="28" t="s">
        <v>89</v>
      </c>
      <c r="G2138" s="28" t="s">
        <v>90</v>
      </c>
      <c r="H2138" s="28" t="s">
        <v>26</v>
      </c>
      <c r="I2138" s="30">
        <v>0.60000000000000009</v>
      </c>
      <c r="J2138" s="31">
        <v>5250</v>
      </c>
      <c r="K2138" s="32">
        <f t="shared" si="16"/>
        <v>3150.0000000000005</v>
      </c>
      <c r="L2138" s="32">
        <f t="shared" si="17"/>
        <v>1102.5</v>
      </c>
      <c r="M2138" s="33">
        <v>0.35</v>
      </c>
      <c r="O2138" s="38"/>
      <c r="P2138" s="36"/>
      <c r="Q2138" s="34"/>
      <c r="R2138" s="35"/>
    </row>
    <row r="2139" spans="1:18" ht="15.75" customHeight="1" x14ac:dyDescent="0.3">
      <c r="A2139" s="23"/>
      <c r="B2139" s="28" t="s">
        <v>34</v>
      </c>
      <c r="C2139" s="28">
        <v>1128299</v>
      </c>
      <c r="D2139" s="29">
        <v>44434</v>
      </c>
      <c r="E2139" s="28" t="s">
        <v>35</v>
      </c>
      <c r="F2139" s="28" t="s">
        <v>89</v>
      </c>
      <c r="G2139" s="28" t="s">
        <v>90</v>
      </c>
      <c r="H2139" s="28" t="s">
        <v>27</v>
      </c>
      <c r="I2139" s="30">
        <v>0.60000000000000009</v>
      </c>
      <c r="J2139" s="31">
        <v>4750</v>
      </c>
      <c r="K2139" s="32">
        <f t="shared" si="16"/>
        <v>2850.0000000000005</v>
      </c>
      <c r="L2139" s="32">
        <f t="shared" si="17"/>
        <v>997.50000000000011</v>
      </c>
      <c r="M2139" s="33">
        <v>0.35</v>
      </c>
      <c r="O2139" s="38"/>
      <c r="P2139" s="36"/>
      <c r="Q2139" s="34"/>
      <c r="R2139" s="35"/>
    </row>
    <row r="2140" spans="1:18" ht="15.75" customHeight="1" x14ac:dyDescent="0.3">
      <c r="A2140" s="23"/>
      <c r="B2140" s="28" t="s">
        <v>34</v>
      </c>
      <c r="C2140" s="28">
        <v>1128299</v>
      </c>
      <c r="D2140" s="29">
        <v>44434</v>
      </c>
      <c r="E2140" s="28" t="s">
        <v>35</v>
      </c>
      <c r="F2140" s="28" t="s">
        <v>89</v>
      </c>
      <c r="G2140" s="28" t="s">
        <v>90</v>
      </c>
      <c r="H2140" s="28" t="s">
        <v>28</v>
      </c>
      <c r="I2140" s="30">
        <v>0.70000000000000007</v>
      </c>
      <c r="J2140" s="31">
        <v>4750</v>
      </c>
      <c r="K2140" s="32">
        <f t="shared" si="16"/>
        <v>3325.0000000000005</v>
      </c>
      <c r="L2140" s="32">
        <f t="shared" si="17"/>
        <v>997.50000000000011</v>
      </c>
      <c r="M2140" s="33">
        <v>0.3</v>
      </c>
      <c r="O2140" s="38"/>
      <c r="P2140" s="36"/>
      <c r="Q2140" s="34"/>
      <c r="R2140" s="35"/>
    </row>
    <row r="2141" spans="1:18" ht="15.75" customHeight="1" x14ac:dyDescent="0.3">
      <c r="A2141" s="23"/>
      <c r="B2141" s="28" t="s">
        <v>34</v>
      </c>
      <c r="C2141" s="28">
        <v>1128299</v>
      </c>
      <c r="D2141" s="29">
        <v>44434</v>
      </c>
      <c r="E2141" s="28" t="s">
        <v>35</v>
      </c>
      <c r="F2141" s="28" t="s">
        <v>89</v>
      </c>
      <c r="G2141" s="28" t="s">
        <v>90</v>
      </c>
      <c r="H2141" s="28" t="s">
        <v>29</v>
      </c>
      <c r="I2141" s="30">
        <v>0.75000000000000011</v>
      </c>
      <c r="J2141" s="31">
        <v>4500</v>
      </c>
      <c r="K2141" s="32">
        <f t="shared" si="16"/>
        <v>3375.0000000000005</v>
      </c>
      <c r="L2141" s="32">
        <f t="shared" si="17"/>
        <v>843.75000000000011</v>
      </c>
      <c r="M2141" s="33">
        <v>0.25</v>
      </c>
      <c r="O2141" s="38"/>
      <c r="P2141" s="36"/>
      <c r="Q2141" s="34"/>
      <c r="R2141" s="35"/>
    </row>
    <row r="2142" spans="1:18" ht="15.75" customHeight="1" x14ac:dyDescent="0.3">
      <c r="A2142" s="23"/>
      <c r="B2142" s="28" t="s">
        <v>34</v>
      </c>
      <c r="C2142" s="28">
        <v>1128299</v>
      </c>
      <c r="D2142" s="29">
        <v>44466</v>
      </c>
      <c r="E2142" s="28" t="s">
        <v>35</v>
      </c>
      <c r="F2142" s="28" t="s">
        <v>89</v>
      </c>
      <c r="G2142" s="28" t="s">
        <v>90</v>
      </c>
      <c r="H2142" s="28" t="s">
        <v>24</v>
      </c>
      <c r="I2142" s="30">
        <v>0.50000000000000011</v>
      </c>
      <c r="J2142" s="31">
        <v>6250</v>
      </c>
      <c r="K2142" s="32">
        <f t="shared" si="16"/>
        <v>3125.0000000000009</v>
      </c>
      <c r="L2142" s="32">
        <f t="shared" si="17"/>
        <v>1093.7500000000002</v>
      </c>
      <c r="M2142" s="33">
        <v>0.35</v>
      </c>
      <c r="O2142" s="38"/>
      <c r="P2142" s="36"/>
      <c r="Q2142" s="34"/>
      <c r="R2142" s="35"/>
    </row>
    <row r="2143" spans="1:18" ht="15.75" customHeight="1" x14ac:dyDescent="0.3">
      <c r="A2143" s="23"/>
      <c r="B2143" s="28" t="s">
        <v>34</v>
      </c>
      <c r="C2143" s="28">
        <v>1128299</v>
      </c>
      <c r="D2143" s="29">
        <v>44466</v>
      </c>
      <c r="E2143" s="28" t="s">
        <v>35</v>
      </c>
      <c r="F2143" s="28" t="s">
        <v>89</v>
      </c>
      <c r="G2143" s="28" t="s">
        <v>90</v>
      </c>
      <c r="H2143" s="28" t="s">
        <v>25</v>
      </c>
      <c r="I2143" s="30">
        <v>0.55000000000000016</v>
      </c>
      <c r="J2143" s="31">
        <v>6250</v>
      </c>
      <c r="K2143" s="32">
        <f t="shared" si="16"/>
        <v>3437.5000000000009</v>
      </c>
      <c r="L2143" s="32">
        <f t="shared" si="17"/>
        <v>1375.0000000000005</v>
      </c>
      <c r="M2143" s="33">
        <v>0.4</v>
      </c>
      <c r="O2143" s="38"/>
      <c r="P2143" s="36"/>
      <c r="Q2143" s="34"/>
      <c r="R2143" s="35"/>
    </row>
    <row r="2144" spans="1:18" ht="15.75" customHeight="1" x14ac:dyDescent="0.3">
      <c r="A2144" s="23"/>
      <c r="B2144" s="28" t="s">
        <v>34</v>
      </c>
      <c r="C2144" s="28">
        <v>1128299</v>
      </c>
      <c r="D2144" s="29">
        <v>44466</v>
      </c>
      <c r="E2144" s="28" t="s">
        <v>35</v>
      </c>
      <c r="F2144" s="28" t="s">
        <v>89</v>
      </c>
      <c r="G2144" s="28" t="s">
        <v>90</v>
      </c>
      <c r="H2144" s="28" t="s">
        <v>26</v>
      </c>
      <c r="I2144" s="30">
        <v>0.50000000000000011</v>
      </c>
      <c r="J2144" s="31">
        <v>4750</v>
      </c>
      <c r="K2144" s="32">
        <f t="shared" si="16"/>
        <v>2375.0000000000005</v>
      </c>
      <c r="L2144" s="32">
        <f t="shared" si="17"/>
        <v>831.25000000000011</v>
      </c>
      <c r="M2144" s="33">
        <v>0.35</v>
      </c>
      <c r="O2144" s="38"/>
      <c r="P2144" s="36"/>
      <c r="Q2144" s="34"/>
      <c r="R2144" s="35"/>
    </row>
    <row r="2145" spans="1:18" ht="15.75" customHeight="1" x14ac:dyDescent="0.3">
      <c r="A2145" s="23"/>
      <c r="B2145" s="28" t="s">
        <v>34</v>
      </c>
      <c r="C2145" s="28">
        <v>1128299</v>
      </c>
      <c r="D2145" s="29">
        <v>44466</v>
      </c>
      <c r="E2145" s="28" t="s">
        <v>35</v>
      </c>
      <c r="F2145" s="28" t="s">
        <v>89</v>
      </c>
      <c r="G2145" s="28" t="s">
        <v>90</v>
      </c>
      <c r="H2145" s="28" t="s">
        <v>27</v>
      </c>
      <c r="I2145" s="30">
        <v>0.50000000000000011</v>
      </c>
      <c r="J2145" s="31">
        <v>4250</v>
      </c>
      <c r="K2145" s="32">
        <f t="shared" si="16"/>
        <v>2125.0000000000005</v>
      </c>
      <c r="L2145" s="32">
        <f t="shared" si="17"/>
        <v>743.75000000000011</v>
      </c>
      <c r="M2145" s="33">
        <v>0.35</v>
      </c>
      <c r="O2145" s="38"/>
      <c r="P2145" s="36"/>
      <c r="Q2145" s="34"/>
      <c r="R2145" s="35"/>
    </row>
    <row r="2146" spans="1:18" ht="15.75" customHeight="1" x14ac:dyDescent="0.3">
      <c r="A2146" s="23"/>
      <c r="B2146" s="28" t="s">
        <v>34</v>
      </c>
      <c r="C2146" s="28">
        <v>1128299</v>
      </c>
      <c r="D2146" s="29">
        <v>44466</v>
      </c>
      <c r="E2146" s="28" t="s">
        <v>35</v>
      </c>
      <c r="F2146" s="28" t="s">
        <v>89</v>
      </c>
      <c r="G2146" s="28" t="s">
        <v>90</v>
      </c>
      <c r="H2146" s="28" t="s">
        <v>28</v>
      </c>
      <c r="I2146" s="30">
        <v>0.60000000000000009</v>
      </c>
      <c r="J2146" s="31">
        <v>4250</v>
      </c>
      <c r="K2146" s="32">
        <f t="shared" si="16"/>
        <v>2550.0000000000005</v>
      </c>
      <c r="L2146" s="32">
        <f t="shared" si="17"/>
        <v>765.00000000000011</v>
      </c>
      <c r="M2146" s="33">
        <v>0.3</v>
      </c>
      <c r="O2146" s="38"/>
      <c r="P2146" s="36"/>
      <c r="Q2146" s="34"/>
      <c r="R2146" s="35"/>
    </row>
    <row r="2147" spans="1:18" ht="15.75" customHeight="1" x14ac:dyDescent="0.3">
      <c r="A2147" s="23"/>
      <c r="B2147" s="28" t="s">
        <v>34</v>
      </c>
      <c r="C2147" s="28">
        <v>1128299</v>
      </c>
      <c r="D2147" s="29">
        <v>44466</v>
      </c>
      <c r="E2147" s="28" t="s">
        <v>35</v>
      </c>
      <c r="F2147" s="28" t="s">
        <v>89</v>
      </c>
      <c r="G2147" s="28" t="s">
        <v>90</v>
      </c>
      <c r="H2147" s="28" t="s">
        <v>29</v>
      </c>
      <c r="I2147" s="30">
        <v>0.65000000000000013</v>
      </c>
      <c r="J2147" s="31">
        <v>4750</v>
      </c>
      <c r="K2147" s="32">
        <f t="shared" si="16"/>
        <v>3087.5000000000005</v>
      </c>
      <c r="L2147" s="32">
        <f t="shared" si="17"/>
        <v>771.87500000000011</v>
      </c>
      <c r="M2147" s="33">
        <v>0.25</v>
      </c>
      <c r="O2147" s="38"/>
      <c r="P2147" s="36"/>
      <c r="Q2147" s="34"/>
      <c r="R2147" s="35"/>
    </row>
    <row r="2148" spans="1:18" ht="15.75" customHeight="1" x14ac:dyDescent="0.3">
      <c r="A2148" s="23"/>
      <c r="B2148" s="28" t="s">
        <v>34</v>
      </c>
      <c r="C2148" s="28">
        <v>1128299</v>
      </c>
      <c r="D2148" s="29">
        <v>44495</v>
      </c>
      <c r="E2148" s="28" t="s">
        <v>35</v>
      </c>
      <c r="F2148" s="28" t="s">
        <v>89</v>
      </c>
      <c r="G2148" s="28" t="s">
        <v>90</v>
      </c>
      <c r="H2148" s="28" t="s">
        <v>24</v>
      </c>
      <c r="I2148" s="30">
        <v>0.50000000000000011</v>
      </c>
      <c r="J2148" s="31">
        <v>5500</v>
      </c>
      <c r="K2148" s="32">
        <f t="shared" si="16"/>
        <v>2750.0000000000005</v>
      </c>
      <c r="L2148" s="32">
        <f t="shared" si="17"/>
        <v>962.50000000000011</v>
      </c>
      <c r="M2148" s="33">
        <v>0.35</v>
      </c>
      <c r="O2148" s="38"/>
      <c r="P2148" s="36"/>
      <c r="Q2148" s="34"/>
      <c r="R2148" s="35"/>
    </row>
    <row r="2149" spans="1:18" ht="15.75" customHeight="1" x14ac:dyDescent="0.3">
      <c r="A2149" s="23"/>
      <c r="B2149" s="28" t="s">
        <v>34</v>
      </c>
      <c r="C2149" s="28">
        <v>1128299</v>
      </c>
      <c r="D2149" s="29">
        <v>44495</v>
      </c>
      <c r="E2149" s="28" t="s">
        <v>35</v>
      </c>
      <c r="F2149" s="28" t="s">
        <v>89</v>
      </c>
      <c r="G2149" s="28" t="s">
        <v>90</v>
      </c>
      <c r="H2149" s="28" t="s">
        <v>25</v>
      </c>
      <c r="I2149" s="30">
        <v>0.55000000000000016</v>
      </c>
      <c r="J2149" s="31">
        <v>5500</v>
      </c>
      <c r="K2149" s="32">
        <f t="shared" si="16"/>
        <v>3025.0000000000009</v>
      </c>
      <c r="L2149" s="32">
        <f t="shared" si="17"/>
        <v>1210.0000000000005</v>
      </c>
      <c r="M2149" s="33">
        <v>0.4</v>
      </c>
      <c r="O2149" s="38"/>
      <c r="P2149" s="36"/>
      <c r="Q2149" s="34"/>
      <c r="R2149" s="35"/>
    </row>
    <row r="2150" spans="1:18" ht="15.75" customHeight="1" x14ac:dyDescent="0.3">
      <c r="A2150" s="23"/>
      <c r="B2150" s="28" t="s">
        <v>34</v>
      </c>
      <c r="C2150" s="28">
        <v>1128299</v>
      </c>
      <c r="D2150" s="29">
        <v>44495</v>
      </c>
      <c r="E2150" s="28" t="s">
        <v>35</v>
      </c>
      <c r="F2150" s="28" t="s">
        <v>89</v>
      </c>
      <c r="G2150" s="28" t="s">
        <v>90</v>
      </c>
      <c r="H2150" s="28" t="s">
        <v>26</v>
      </c>
      <c r="I2150" s="30">
        <v>0.50000000000000011</v>
      </c>
      <c r="J2150" s="31">
        <v>3750</v>
      </c>
      <c r="K2150" s="32">
        <f t="shared" si="16"/>
        <v>1875.0000000000005</v>
      </c>
      <c r="L2150" s="32">
        <f t="shared" si="17"/>
        <v>656.25000000000011</v>
      </c>
      <c r="M2150" s="33">
        <v>0.35</v>
      </c>
      <c r="O2150" s="38"/>
      <c r="P2150" s="36"/>
      <c r="Q2150" s="34"/>
      <c r="R2150" s="35"/>
    </row>
    <row r="2151" spans="1:18" ht="15.75" customHeight="1" x14ac:dyDescent="0.3">
      <c r="A2151" s="23"/>
      <c r="B2151" s="28" t="s">
        <v>34</v>
      </c>
      <c r="C2151" s="28">
        <v>1128299</v>
      </c>
      <c r="D2151" s="29">
        <v>44495</v>
      </c>
      <c r="E2151" s="28" t="s">
        <v>35</v>
      </c>
      <c r="F2151" s="28" t="s">
        <v>89</v>
      </c>
      <c r="G2151" s="28" t="s">
        <v>90</v>
      </c>
      <c r="H2151" s="28" t="s">
        <v>27</v>
      </c>
      <c r="I2151" s="30">
        <v>0.50000000000000011</v>
      </c>
      <c r="J2151" s="31">
        <v>3500</v>
      </c>
      <c r="K2151" s="32">
        <f t="shared" si="16"/>
        <v>1750.0000000000005</v>
      </c>
      <c r="L2151" s="32">
        <f t="shared" si="17"/>
        <v>612.50000000000011</v>
      </c>
      <c r="M2151" s="33">
        <v>0.35</v>
      </c>
      <c r="O2151" s="38"/>
      <c r="P2151" s="36"/>
      <c r="Q2151" s="34"/>
      <c r="R2151" s="35"/>
    </row>
    <row r="2152" spans="1:18" ht="15.75" customHeight="1" x14ac:dyDescent="0.3">
      <c r="A2152" s="23"/>
      <c r="B2152" s="28" t="s">
        <v>34</v>
      </c>
      <c r="C2152" s="28">
        <v>1128299</v>
      </c>
      <c r="D2152" s="29">
        <v>44495</v>
      </c>
      <c r="E2152" s="28" t="s">
        <v>35</v>
      </c>
      <c r="F2152" s="28" t="s">
        <v>89</v>
      </c>
      <c r="G2152" s="28" t="s">
        <v>90</v>
      </c>
      <c r="H2152" s="28" t="s">
        <v>28</v>
      </c>
      <c r="I2152" s="30">
        <v>0.60000000000000009</v>
      </c>
      <c r="J2152" s="31">
        <v>3250</v>
      </c>
      <c r="K2152" s="32">
        <f t="shared" si="16"/>
        <v>1950.0000000000002</v>
      </c>
      <c r="L2152" s="32">
        <f t="shared" si="17"/>
        <v>585</v>
      </c>
      <c r="M2152" s="33">
        <v>0.3</v>
      </c>
      <c r="O2152" s="38"/>
      <c r="P2152" s="36"/>
      <c r="Q2152" s="34"/>
      <c r="R2152" s="35"/>
    </row>
    <row r="2153" spans="1:18" ht="15.75" customHeight="1" x14ac:dyDescent="0.3">
      <c r="A2153" s="23"/>
      <c r="B2153" s="28" t="s">
        <v>34</v>
      </c>
      <c r="C2153" s="28">
        <v>1128299</v>
      </c>
      <c r="D2153" s="29">
        <v>44495</v>
      </c>
      <c r="E2153" s="28" t="s">
        <v>35</v>
      </c>
      <c r="F2153" s="28" t="s">
        <v>89</v>
      </c>
      <c r="G2153" s="28" t="s">
        <v>90</v>
      </c>
      <c r="H2153" s="28" t="s">
        <v>29</v>
      </c>
      <c r="I2153" s="30">
        <v>0.75000000000000011</v>
      </c>
      <c r="J2153" s="31">
        <v>3750</v>
      </c>
      <c r="K2153" s="32">
        <f t="shared" si="16"/>
        <v>2812.5000000000005</v>
      </c>
      <c r="L2153" s="32">
        <f t="shared" si="17"/>
        <v>703.12500000000011</v>
      </c>
      <c r="M2153" s="33">
        <v>0.25</v>
      </c>
      <c r="O2153" s="38"/>
      <c r="P2153" s="36"/>
      <c r="Q2153" s="34"/>
      <c r="R2153" s="35"/>
    </row>
    <row r="2154" spans="1:18" ht="15.75" customHeight="1" x14ac:dyDescent="0.3">
      <c r="A2154" s="23"/>
      <c r="B2154" s="28" t="s">
        <v>34</v>
      </c>
      <c r="C2154" s="28">
        <v>1128299</v>
      </c>
      <c r="D2154" s="29">
        <v>44526</v>
      </c>
      <c r="E2154" s="28" t="s">
        <v>35</v>
      </c>
      <c r="F2154" s="28" t="s">
        <v>89</v>
      </c>
      <c r="G2154" s="28" t="s">
        <v>90</v>
      </c>
      <c r="H2154" s="28" t="s">
        <v>24</v>
      </c>
      <c r="I2154" s="30">
        <v>0.60000000000000009</v>
      </c>
      <c r="J2154" s="31">
        <v>5500</v>
      </c>
      <c r="K2154" s="32">
        <f t="shared" si="16"/>
        <v>3300.0000000000005</v>
      </c>
      <c r="L2154" s="32">
        <f t="shared" si="17"/>
        <v>1155</v>
      </c>
      <c r="M2154" s="33">
        <v>0.35</v>
      </c>
      <c r="O2154" s="38"/>
      <c r="P2154" s="36"/>
      <c r="Q2154" s="34"/>
      <c r="R2154" s="35"/>
    </row>
    <row r="2155" spans="1:18" ht="15.75" customHeight="1" x14ac:dyDescent="0.3">
      <c r="A2155" s="23"/>
      <c r="B2155" s="28" t="s">
        <v>34</v>
      </c>
      <c r="C2155" s="28">
        <v>1128299</v>
      </c>
      <c r="D2155" s="29">
        <v>44526</v>
      </c>
      <c r="E2155" s="28" t="s">
        <v>35</v>
      </c>
      <c r="F2155" s="28" t="s">
        <v>89</v>
      </c>
      <c r="G2155" s="28" t="s">
        <v>90</v>
      </c>
      <c r="H2155" s="28" t="s">
        <v>25</v>
      </c>
      <c r="I2155" s="30">
        <v>0.65000000000000013</v>
      </c>
      <c r="J2155" s="31">
        <v>6000</v>
      </c>
      <c r="K2155" s="32">
        <f t="shared" si="16"/>
        <v>3900.0000000000009</v>
      </c>
      <c r="L2155" s="32">
        <f t="shared" si="17"/>
        <v>1560.0000000000005</v>
      </c>
      <c r="M2155" s="33">
        <v>0.4</v>
      </c>
      <c r="O2155" s="38"/>
      <c r="P2155" s="36"/>
      <c r="Q2155" s="34"/>
      <c r="R2155" s="35"/>
    </row>
    <row r="2156" spans="1:18" ht="15.75" customHeight="1" x14ac:dyDescent="0.3">
      <c r="A2156" s="23"/>
      <c r="B2156" s="28" t="s">
        <v>34</v>
      </c>
      <c r="C2156" s="28">
        <v>1128299</v>
      </c>
      <c r="D2156" s="29">
        <v>44526</v>
      </c>
      <c r="E2156" s="28" t="s">
        <v>35</v>
      </c>
      <c r="F2156" s="28" t="s">
        <v>89</v>
      </c>
      <c r="G2156" s="28" t="s">
        <v>90</v>
      </c>
      <c r="H2156" s="28" t="s">
        <v>26</v>
      </c>
      <c r="I2156" s="30">
        <v>0.60000000000000009</v>
      </c>
      <c r="J2156" s="31">
        <v>4500</v>
      </c>
      <c r="K2156" s="32">
        <f t="shared" si="16"/>
        <v>2700.0000000000005</v>
      </c>
      <c r="L2156" s="32">
        <f t="shared" si="17"/>
        <v>945.00000000000011</v>
      </c>
      <c r="M2156" s="33">
        <v>0.35</v>
      </c>
      <c r="O2156" s="38"/>
      <c r="P2156" s="36"/>
      <c r="Q2156" s="34"/>
      <c r="R2156" s="35"/>
    </row>
    <row r="2157" spans="1:18" ht="15.75" customHeight="1" x14ac:dyDescent="0.3">
      <c r="A2157" s="23"/>
      <c r="B2157" s="28" t="s">
        <v>34</v>
      </c>
      <c r="C2157" s="28">
        <v>1128299</v>
      </c>
      <c r="D2157" s="29">
        <v>44526</v>
      </c>
      <c r="E2157" s="28" t="s">
        <v>35</v>
      </c>
      <c r="F2157" s="28" t="s">
        <v>89</v>
      </c>
      <c r="G2157" s="28" t="s">
        <v>90</v>
      </c>
      <c r="H2157" s="28" t="s">
        <v>27</v>
      </c>
      <c r="I2157" s="30">
        <v>0.60000000000000009</v>
      </c>
      <c r="J2157" s="31">
        <v>4250</v>
      </c>
      <c r="K2157" s="32">
        <f t="shared" si="16"/>
        <v>2550.0000000000005</v>
      </c>
      <c r="L2157" s="32">
        <f t="shared" si="17"/>
        <v>892.50000000000011</v>
      </c>
      <c r="M2157" s="33">
        <v>0.35</v>
      </c>
      <c r="O2157" s="38"/>
      <c r="P2157" s="36"/>
      <c r="Q2157" s="34"/>
      <c r="R2157" s="35"/>
    </row>
    <row r="2158" spans="1:18" ht="15.75" customHeight="1" x14ac:dyDescent="0.3">
      <c r="A2158" s="23"/>
      <c r="B2158" s="28" t="s">
        <v>34</v>
      </c>
      <c r="C2158" s="28">
        <v>1128299</v>
      </c>
      <c r="D2158" s="29">
        <v>44526</v>
      </c>
      <c r="E2158" s="28" t="s">
        <v>35</v>
      </c>
      <c r="F2158" s="28" t="s">
        <v>89</v>
      </c>
      <c r="G2158" s="28" t="s">
        <v>90</v>
      </c>
      <c r="H2158" s="28" t="s">
        <v>28</v>
      </c>
      <c r="I2158" s="30">
        <v>0.70000000000000007</v>
      </c>
      <c r="J2158" s="31">
        <v>3750</v>
      </c>
      <c r="K2158" s="32">
        <f t="shared" si="16"/>
        <v>2625.0000000000005</v>
      </c>
      <c r="L2158" s="32">
        <f t="shared" si="17"/>
        <v>787.50000000000011</v>
      </c>
      <c r="M2158" s="33">
        <v>0.3</v>
      </c>
      <c r="O2158" s="38"/>
      <c r="P2158" s="36"/>
      <c r="Q2158" s="34"/>
      <c r="R2158" s="35"/>
    </row>
    <row r="2159" spans="1:18" ht="15.75" customHeight="1" x14ac:dyDescent="0.3">
      <c r="A2159" s="23"/>
      <c r="B2159" s="28" t="s">
        <v>34</v>
      </c>
      <c r="C2159" s="28">
        <v>1128299</v>
      </c>
      <c r="D2159" s="29">
        <v>44526</v>
      </c>
      <c r="E2159" s="28" t="s">
        <v>35</v>
      </c>
      <c r="F2159" s="28" t="s">
        <v>89</v>
      </c>
      <c r="G2159" s="28" t="s">
        <v>90</v>
      </c>
      <c r="H2159" s="28" t="s">
        <v>29</v>
      </c>
      <c r="I2159" s="30">
        <v>0.75000000000000011</v>
      </c>
      <c r="J2159" s="31">
        <v>5000</v>
      </c>
      <c r="K2159" s="32">
        <f t="shared" si="16"/>
        <v>3750.0000000000005</v>
      </c>
      <c r="L2159" s="32">
        <f t="shared" si="17"/>
        <v>937.50000000000011</v>
      </c>
      <c r="M2159" s="33">
        <v>0.25</v>
      </c>
      <c r="O2159" s="38"/>
      <c r="P2159" s="36"/>
      <c r="Q2159" s="34"/>
      <c r="R2159" s="35"/>
    </row>
    <row r="2160" spans="1:18" ht="15.75" customHeight="1" x14ac:dyDescent="0.3">
      <c r="A2160" s="23"/>
      <c r="B2160" s="28" t="s">
        <v>34</v>
      </c>
      <c r="C2160" s="28">
        <v>1128299</v>
      </c>
      <c r="D2160" s="29">
        <v>44555</v>
      </c>
      <c r="E2160" s="28" t="s">
        <v>35</v>
      </c>
      <c r="F2160" s="28" t="s">
        <v>89</v>
      </c>
      <c r="G2160" s="28" t="s">
        <v>90</v>
      </c>
      <c r="H2160" s="28" t="s">
        <v>24</v>
      </c>
      <c r="I2160" s="30">
        <v>0.60000000000000009</v>
      </c>
      <c r="J2160" s="31">
        <v>7000</v>
      </c>
      <c r="K2160" s="32">
        <f t="shared" si="16"/>
        <v>4200.0000000000009</v>
      </c>
      <c r="L2160" s="32">
        <f t="shared" si="17"/>
        <v>1470.0000000000002</v>
      </c>
      <c r="M2160" s="33">
        <v>0.35</v>
      </c>
      <c r="O2160" s="38"/>
      <c r="P2160" s="36"/>
      <c r="Q2160" s="34"/>
      <c r="R2160" s="35"/>
    </row>
    <row r="2161" spans="1:18" ht="15.75" customHeight="1" x14ac:dyDescent="0.3">
      <c r="A2161" s="23"/>
      <c r="B2161" s="28" t="s">
        <v>34</v>
      </c>
      <c r="C2161" s="28">
        <v>1128299</v>
      </c>
      <c r="D2161" s="29">
        <v>44555</v>
      </c>
      <c r="E2161" s="28" t="s">
        <v>35</v>
      </c>
      <c r="F2161" s="28" t="s">
        <v>89</v>
      </c>
      <c r="G2161" s="28" t="s">
        <v>90</v>
      </c>
      <c r="H2161" s="28" t="s">
        <v>25</v>
      </c>
      <c r="I2161" s="30">
        <v>0.65000000000000013</v>
      </c>
      <c r="J2161" s="31">
        <v>7000</v>
      </c>
      <c r="K2161" s="32">
        <f t="shared" si="16"/>
        <v>4550.0000000000009</v>
      </c>
      <c r="L2161" s="32">
        <f t="shared" si="17"/>
        <v>1820.0000000000005</v>
      </c>
      <c r="M2161" s="33">
        <v>0.4</v>
      </c>
      <c r="O2161" s="38"/>
      <c r="P2161" s="36"/>
      <c r="Q2161" s="34"/>
      <c r="R2161" s="35"/>
    </row>
    <row r="2162" spans="1:18" ht="15.75" customHeight="1" x14ac:dyDescent="0.3">
      <c r="A2162" s="23"/>
      <c r="B2162" s="28" t="s">
        <v>34</v>
      </c>
      <c r="C2162" s="28">
        <v>1128299</v>
      </c>
      <c r="D2162" s="29">
        <v>44555</v>
      </c>
      <c r="E2162" s="28" t="s">
        <v>35</v>
      </c>
      <c r="F2162" s="28" t="s">
        <v>89</v>
      </c>
      <c r="G2162" s="28" t="s">
        <v>90</v>
      </c>
      <c r="H2162" s="28" t="s">
        <v>26</v>
      </c>
      <c r="I2162" s="30">
        <v>0.60000000000000009</v>
      </c>
      <c r="J2162" s="31">
        <v>5000</v>
      </c>
      <c r="K2162" s="32">
        <f t="shared" si="16"/>
        <v>3000.0000000000005</v>
      </c>
      <c r="L2162" s="32">
        <f t="shared" si="17"/>
        <v>1050</v>
      </c>
      <c r="M2162" s="33">
        <v>0.35</v>
      </c>
      <c r="O2162" s="38"/>
      <c r="P2162" s="36"/>
      <c r="Q2162" s="34"/>
      <c r="R2162" s="35"/>
    </row>
    <row r="2163" spans="1:18" ht="15.75" customHeight="1" x14ac:dyDescent="0.3">
      <c r="A2163" s="23"/>
      <c r="B2163" s="28" t="s">
        <v>34</v>
      </c>
      <c r="C2163" s="28">
        <v>1128299</v>
      </c>
      <c r="D2163" s="29">
        <v>44555</v>
      </c>
      <c r="E2163" s="28" t="s">
        <v>35</v>
      </c>
      <c r="F2163" s="28" t="s">
        <v>89</v>
      </c>
      <c r="G2163" s="28" t="s">
        <v>90</v>
      </c>
      <c r="H2163" s="28" t="s">
        <v>27</v>
      </c>
      <c r="I2163" s="30">
        <v>0.60000000000000009</v>
      </c>
      <c r="J2163" s="31">
        <v>5000</v>
      </c>
      <c r="K2163" s="32">
        <f t="shared" si="16"/>
        <v>3000.0000000000005</v>
      </c>
      <c r="L2163" s="32">
        <f t="shared" si="17"/>
        <v>1050</v>
      </c>
      <c r="M2163" s="33">
        <v>0.35</v>
      </c>
      <c r="O2163" s="38"/>
      <c r="P2163" s="36"/>
      <c r="Q2163" s="34"/>
      <c r="R2163" s="35"/>
    </row>
    <row r="2164" spans="1:18" ht="15.75" customHeight="1" x14ac:dyDescent="0.3">
      <c r="A2164" s="23"/>
      <c r="B2164" s="28" t="s">
        <v>34</v>
      </c>
      <c r="C2164" s="28">
        <v>1128299</v>
      </c>
      <c r="D2164" s="29">
        <v>44555</v>
      </c>
      <c r="E2164" s="28" t="s">
        <v>35</v>
      </c>
      <c r="F2164" s="28" t="s">
        <v>89</v>
      </c>
      <c r="G2164" s="28" t="s">
        <v>90</v>
      </c>
      <c r="H2164" s="28" t="s">
        <v>28</v>
      </c>
      <c r="I2164" s="30">
        <v>0.70000000000000007</v>
      </c>
      <c r="J2164" s="31">
        <v>4250</v>
      </c>
      <c r="K2164" s="32">
        <f t="shared" si="16"/>
        <v>2975.0000000000005</v>
      </c>
      <c r="L2164" s="32">
        <f t="shared" si="17"/>
        <v>892.50000000000011</v>
      </c>
      <c r="M2164" s="33">
        <v>0.3</v>
      </c>
      <c r="O2164" s="38"/>
      <c r="P2164" s="36"/>
      <c r="Q2164" s="34"/>
      <c r="R2164" s="35"/>
    </row>
    <row r="2165" spans="1:18" ht="15.75" customHeight="1" x14ac:dyDescent="0.3">
      <c r="A2165" s="23"/>
      <c r="B2165" s="28" t="s">
        <v>34</v>
      </c>
      <c r="C2165" s="28">
        <v>1128299</v>
      </c>
      <c r="D2165" s="29">
        <v>44555</v>
      </c>
      <c r="E2165" s="28" t="s">
        <v>35</v>
      </c>
      <c r="F2165" s="28" t="s">
        <v>89</v>
      </c>
      <c r="G2165" s="28" t="s">
        <v>90</v>
      </c>
      <c r="H2165" s="28" t="s">
        <v>29</v>
      </c>
      <c r="I2165" s="30">
        <v>0.75000000000000011</v>
      </c>
      <c r="J2165" s="31">
        <v>5250</v>
      </c>
      <c r="K2165" s="32">
        <f t="shared" si="16"/>
        <v>3937.5000000000005</v>
      </c>
      <c r="L2165" s="32">
        <f t="shared" si="17"/>
        <v>984.37500000000011</v>
      </c>
      <c r="M2165" s="33">
        <v>0.25</v>
      </c>
      <c r="O2165" s="38"/>
      <c r="P2165" s="36"/>
      <c r="Q2165" s="34"/>
      <c r="R2165" s="35"/>
    </row>
    <row r="2166" spans="1:18" ht="15.75" customHeight="1" x14ac:dyDescent="0.3">
      <c r="A2166" s="23" t="s">
        <v>46</v>
      </c>
      <c r="B2166" s="28" t="s">
        <v>34</v>
      </c>
      <c r="C2166" s="28">
        <v>1128299</v>
      </c>
      <c r="D2166" s="29">
        <v>44209</v>
      </c>
      <c r="E2166" s="28" t="s">
        <v>35</v>
      </c>
      <c r="F2166" s="28" t="s">
        <v>91</v>
      </c>
      <c r="G2166" s="28" t="s">
        <v>92</v>
      </c>
      <c r="H2166" s="28" t="s">
        <v>24</v>
      </c>
      <c r="I2166" s="30">
        <v>0.29999999999999993</v>
      </c>
      <c r="J2166" s="31">
        <v>4500</v>
      </c>
      <c r="K2166" s="32">
        <f t="shared" si="16"/>
        <v>1349.9999999999998</v>
      </c>
      <c r="L2166" s="32">
        <f t="shared" si="17"/>
        <v>539.99999999999989</v>
      </c>
      <c r="M2166" s="33">
        <v>0.4</v>
      </c>
      <c r="O2166" s="38"/>
      <c r="P2166" s="36"/>
      <c r="Q2166" s="34"/>
      <c r="R2166" s="35"/>
    </row>
    <row r="2167" spans="1:18" ht="15.75" customHeight="1" x14ac:dyDescent="0.3">
      <c r="A2167" s="23"/>
      <c r="B2167" s="28" t="s">
        <v>34</v>
      </c>
      <c r="C2167" s="28">
        <v>1128299</v>
      </c>
      <c r="D2167" s="29">
        <v>44209</v>
      </c>
      <c r="E2167" s="28" t="s">
        <v>35</v>
      </c>
      <c r="F2167" s="28" t="s">
        <v>91</v>
      </c>
      <c r="G2167" s="28" t="s">
        <v>92</v>
      </c>
      <c r="H2167" s="28" t="s">
        <v>25</v>
      </c>
      <c r="I2167" s="30">
        <v>0.4</v>
      </c>
      <c r="J2167" s="31">
        <v>4500</v>
      </c>
      <c r="K2167" s="32">
        <f t="shared" si="16"/>
        <v>1800</v>
      </c>
      <c r="L2167" s="32">
        <f t="shared" si="17"/>
        <v>720</v>
      </c>
      <c r="M2167" s="33">
        <v>0.4</v>
      </c>
      <c r="O2167" s="38"/>
      <c r="P2167" s="36"/>
      <c r="Q2167" s="34"/>
      <c r="R2167" s="35"/>
    </row>
    <row r="2168" spans="1:18" ht="15.75" customHeight="1" x14ac:dyDescent="0.3">
      <c r="A2168" s="23"/>
      <c r="B2168" s="28" t="s">
        <v>34</v>
      </c>
      <c r="C2168" s="28">
        <v>1128299</v>
      </c>
      <c r="D2168" s="29">
        <v>44209</v>
      </c>
      <c r="E2168" s="28" t="s">
        <v>35</v>
      </c>
      <c r="F2168" s="28" t="s">
        <v>91</v>
      </c>
      <c r="G2168" s="28" t="s">
        <v>92</v>
      </c>
      <c r="H2168" s="28" t="s">
        <v>26</v>
      </c>
      <c r="I2168" s="30">
        <v>0.4</v>
      </c>
      <c r="J2168" s="31">
        <v>4500</v>
      </c>
      <c r="K2168" s="32">
        <f t="shared" si="16"/>
        <v>1800</v>
      </c>
      <c r="L2168" s="32">
        <f t="shared" si="17"/>
        <v>630</v>
      </c>
      <c r="M2168" s="33">
        <v>0.35</v>
      </c>
      <c r="O2168" s="38"/>
      <c r="P2168" s="36"/>
      <c r="Q2168" s="34"/>
      <c r="R2168" s="35"/>
    </row>
    <row r="2169" spans="1:18" ht="15.75" customHeight="1" x14ac:dyDescent="0.3">
      <c r="A2169" s="23"/>
      <c r="B2169" s="28" t="s">
        <v>34</v>
      </c>
      <c r="C2169" s="28">
        <v>1128299</v>
      </c>
      <c r="D2169" s="29">
        <v>44209</v>
      </c>
      <c r="E2169" s="28" t="s">
        <v>35</v>
      </c>
      <c r="F2169" s="28" t="s">
        <v>91</v>
      </c>
      <c r="G2169" s="28" t="s">
        <v>92</v>
      </c>
      <c r="H2169" s="28" t="s">
        <v>27</v>
      </c>
      <c r="I2169" s="30">
        <v>0.4</v>
      </c>
      <c r="J2169" s="31">
        <v>3000</v>
      </c>
      <c r="K2169" s="32">
        <f t="shared" si="16"/>
        <v>1200</v>
      </c>
      <c r="L2169" s="32">
        <f t="shared" si="17"/>
        <v>480</v>
      </c>
      <c r="M2169" s="33">
        <v>0.4</v>
      </c>
      <c r="O2169" s="38"/>
      <c r="P2169" s="36"/>
      <c r="Q2169" s="34"/>
      <c r="R2169" s="35"/>
    </row>
    <row r="2170" spans="1:18" ht="15.75" customHeight="1" x14ac:dyDescent="0.3">
      <c r="A2170" s="23"/>
      <c r="B2170" s="28" t="s">
        <v>34</v>
      </c>
      <c r="C2170" s="28">
        <v>1128299</v>
      </c>
      <c r="D2170" s="29">
        <v>44209</v>
      </c>
      <c r="E2170" s="28" t="s">
        <v>35</v>
      </c>
      <c r="F2170" s="28" t="s">
        <v>91</v>
      </c>
      <c r="G2170" s="28" t="s">
        <v>92</v>
      </c>
      <c r="H2170" s="28" t="s">
        <v>28</v>
      </c>
      <c r="I2170" s="30">
        <v>0.45000000000000012</v>
      </c>
      <c r="J2170" s="31">
        <v>2500</v>
      </c>
      <c r="K2170" s="32">
        <f t="shared" si="16"/>
        <v>1125.0000000000002</v>
      </c>
      <c r="L2170" s="32">
        <f t="shared" si="17"/>
        <v>393.75000000000006</v>
      </c>
      <c r="M2170" s="33">
        <v>0.35</v>
      </c>
      <c r="O2170" s="38"/>
      <c r="P2170" s="36"/>
      <c r="Q2170" s="34"/>
      <c r="R2170" s="35"/>
    </row>
    <row r="2171" spans="1:18" ht="15.75" customHeight="1" x14ac:dyDescent="0.3">
      <c r="A2171" s="23"/>
      <c r="B2171" s="28" t="s">
        <v>34</v>
      </c>
      <c r="C2171" s="28">
        <v>1128299</v>
      </c>
      <c r="D2171" s="29">
        <v>44209</v>
      </c>
      <c r="E2171" s="28" t="s">
        <v>35</v>
      </c>
      <c r="F2171" s="28" t="s">
        <v>91</v>
      </c>
      <c r="G2171" s="28" t="s">
        <v>92</v>
      </c>
      <c r="H2171" s="28" t="s">
        <v>29</v>
      </c>
      <c r="I2171" s="30">
        <v>0.4</v>
      </c>
      <c r="J2171" s="31">
        <v>4500</v>
      </c>
      <c r="K2171" s="32">
        <f t="shared" si="16"/>
        <v>1800</v>
      </c>
      <c r="L2171" s="32">
        <f t="shared" si="17"/>
        <v>450</v>
      </c>
      <c r="M2171" s="33">
        <v>0.25</v>
      </c>
      <c r="O2171" s="38"/>
      <c r="P2171" s="36"/>
      <c r="Q2171" s="34"/>
      <c r="R2171" s="35"/>
    </row>
    <row r="2172" spans="1:18" ht="15.75" customHeight="1" x14ac:dyDescent="0.3">
      <c r="A2172" s="23"/>
      <c r="B2172" s="28" t="s">
        <v>34</v>
      </c>
      <c r="C2172" s="28">
        <v>1128299</v>
      </c>
      <c r="D2172" s="29">
        <v>44240</v>
      </c>
      <c r="E2172" s="28" t="s">
        <v>35</v>
      </c>
      <c r="F2172" s="28" t="s">
        <v>91</v>
      </c>
      <c r="G2172" s="28" t="s">
        <v>92</v>
      </c>
      <c r="H2172" s="28" t="s">
        <v>24</v>
      </c>
      <c r="I2172" s="30">
        <v>0.29999999999999993</v>
      </c>
      <c r="J2172" s="31">
        <v>5000</v>
      </c>
      <c r="K2172" s="32">
        <f t="shared" si="16"/>
        <v>1499.9999999999998</v>
      </c>
      <c r="L2172" s="32">
        <f t="shared" si="17"/>
        <v>599.99999999999989</v>
      </c>
      <c r="M2172" s="33">
        <v>0.4</v>
      </c>
      <c r="O2172" s="38"/>
      <c r="P2172" s="36"/>
      <c r="Q2172" s="34"/>
      <c r="R2172" s="35"/>
    </row>
    <row r="2173" spans="1:18" ht="15.75" customHeight="1" x14ac:dyDescent="0.3">
      <c r="A2173" s="23"/>
      <c r="B2173" s="28" t="s">
        <v>34</v>
      </c>
      <c r="C2173" s="28">
        <v>1128299</v>
      </c>
      <c r="D2173" s="29">
        <v>44240</v>
      </c>
      <c r="E2173" s="28" t="s">
        <v>35</v>
      </c>
      <c r="F2173" s="28" t="s">
        <v>91</v>
      </c>
      <c r="G2173" s="28" t="s">
        <v>92</v>
      </c>
      <c r="H2173" s="28" t="s">
        <v>25</v>
      </c>
      <c r="I2173" s="30">
        <v>0.4</v>
      </c>
      <c r="J2173" s="31">
        <v>4000</v>
      </c>
      <c r="K2173" s="32">
        <f t="shared" si="16"/>
        <v>1600</v>
      </c>
      <c r="L2173" s="32">
        <f t="shared" si="17"/>
        <v>640</v>
      </c>
      <c r="M2173" s="33">
        <v>0.4</v>
      </c>
      <c r="O2173" s="38"/>
      <c r="P2173" s="36"/>
      <c r="Q2173" s="34"/>
      <c r="R2173" s="35"/>
    </row>
    <row r="2174" spans="1:18" ht="15.75" customHeight="1" x14ac:dyDescent="0.3">
      <c r="A2174" s="23"/>
      <c r="B2174" s="28" t="s">
        <v>34</v>
      </c>
      <c r="C2174" s="28">
        <v>1128299</v>
      </c>
      <c r="D2174" s="29">
        <v>44240</v>
      </c>
      <c r="E2174" s="28" t="s">
        <v>35</v>
      </c>
      <c r="F2174" s="28" t="s">
        <v>91</v>
      </c>
      <c r="G2174" s="28" t="s">
        <v>92</v>
      </c>
      <c r="H2174" s="28" t="s">
        <v>26</v>
      </c>
      <c r="I2174" s="30">
        <v>0.4</v>
      </c>
      <c r="J2174" s="31">
        <v>4000</v>
      </c>
      <c r="K2174" s="32">
        <f t="shared" si="16"/>
        <v>1600</v>
      </c>
      <c r="L2174" s="32">
        <f t="shared" si="17"/>
        <v>560</v>
      </c>
      <c r="M2174" s="33">
        <v>0.35</v>
      </c>
      <c r="O2174" s="38"/>
      <c r="P2174" s="36"/>
      <c r="Q2174" s="34"/>
      <c r="R2174" s="35"/>
    </row>
    <row r="2175" spans="1:18" ht="15.75" customHeight="1" x14ac:dyDescent="0.3">
      <c r="A2175" s="23"/>
      <c r="B2175" s="28" t="s">
        <v>34</v>
      </c>
      <c r="C2175" s="28">
        <v>1128299</v>
      </c>
      <c r="D2175" s="29">
        <v>44240</v>
      </c>
      <c r="E2175" s="28" t="s">
        <v>35</v>
      </c>
      <c r="F2175" s="28" t="s">
        <v>91</v>
      </c>
      <c r="G2175" s="28" t="s">
        <v>92</v>
      </c>
      <c r="H2175" s="28" t="s">
        <v>27</v>
      </c>
      <c r="I2175" s="30">
        <v>0.4</v>
      </c>
      <c r="J2175" s="31">
        <v>2500</v>
      </c>
      <c r="K2175" s="32">
        <f t="shared" si="16"/>
        <v>1000</v>
      </c>
      <c r="L2175" s="32">
        <f t="shared" si="17"/>
        <v>400</v>
      </c>
      <c r="M2175" s="33">
        <v>0.4</v>
      </c>
      <c r="O2175" s="38"/>
      <c r="P2175" s="36"/>
      <c r="Q2175" s="34"/>
      <c r="R2175" s="35"/>
    </row>
    <row r="2176" spans="1:18" ht="15.75" customHeight="1" x14ac:dyDescent="0.3">
      <c r="A2176" s="23"/>
      <c r="B2176" s="28" t="s">
        <v>34</v>
      </c>
      <c r="C2176" s="28">
        <v>1128299</v>
      </c>
      <c r="D2176" s="29">
        <v>44240</v>
      </c>
      <c r="E2176" s="28" t="s">
        <v>35</v>
      </c>
      <c r="F2176" s="28" t="s">
        <v>91</v>
      </c>
      <c r="G2176" s="28" t="s">
        <v>92</v>
      </c>
      <c r="H2176" s="28" t="s">
        <v>28</v>
      </c>
      <c r="I2176" s="30">
        <v>0.45000000000000012</v>
      </c>
      <c r="J2176" s="31">
        <v>1750</v>
      </c>
      <c r="K2176" s="32">
        <f t="shared" si="16"/>
        <v>787.50000000000023</v>
      </c>
      <c r="L2176" s="32">
        <f t="shared" si="17"/>
        <v>275.62500000000006</v>
      </c>
      <c r="M2176" s="33">
        <v>0.35</v>
      </c>
      <c r="O2176" s="38"/>
      <c r="P2176" s="36"/>
      <c r="Q2176" s="34"/>
      <c r="R2176" s="35"/>
    </row>
    <row r="2177" spans="1:18" ht="15.75" customHeight="1" x14ac:dyDescent="0.3">
      <c r="A2177" s="23"/>
      <c r="B2177" s="28" t="s">
        <v>34</v>
      </c>
      <c r="C2177" s="28">
        <v>1128299</v>
      </c>
      <c r="D2177" s="29">
        <v>44240</v>
      </c>
      <c r="E2177" s="28" t="s">
        <v>35</v>
      </c>
      <c r="F2177" s="28" t="s">
        <v>91</v>
      </c>
      <c r="G2177" s="28" t="s">
        <v>92</v>
      </c>
      <c r="H2177" s="28" t="s">
        <v>29</v>
      </c>
      <c r="I2177" s="30">
        <v>0.4</v>
      </c>
      <c r="J2177" s="31">
        <v>3750</v>
      </c>
      <c r="K2177" s="32">
        <f t="shared" si="16"/>
        <v>1500</v>
      </c>
      <c r="L2177" s="32">
        <f t="shared" si="17"/>
        <v>375</v>
      </c>
      <c r="M2177" s="33">
        <v>0.25</v>
      </c>
      <c r="O2177" s="38"/>
      <c r="P2177" s="36"/>
      <c r="Q2177" s="34"/>
      <c r="R2177" s="35"/>
    </row>
    <row r="2178" spans="1:18" ht="15.75" customHeight="1" x14ac:dyDescent="0.3">
      <c r="A2178" s="23"/>
      <c r="B2178" s="28" t="s">
        <v>34</v>
      </c>
      <c r="C2178" s="28">
        <v>1128299</v>
      </c>
      <c r="D2178" s="29">
        <v>44267</v>
      </c>
      <c r="E2178" s="28" t="s">
        <v>35</v>
      </c>
      <c r="F2178" s="28" t="s">
        <v>91</v>
      </c>
      <c r="G2178" s="28" t="s">
        <v>92</v>
      </c>
      <c r="H2178" s="28" t="s">
        <v>24</v>
      </c>
      <c r="I2178" s="30">
        <v>0.4</v>
      </c>
      <c r="J2178" s="31">
        <v>5250</v>
      </c>
      <c r="K2178" s="32">
        <f t="shared" si="16"/>
        <v>2100</v>
      </c>
      <c r="L2178" s="32">
        <f t="shared" si="17"/>
        <v>840</v>
      </c>
      <c r="M2178" s="33">
        <v>0.4</v>
      </c>
      <c r="O2178" s="38"/>
      <c r="P2178" s="36"/>
      <c r="Q2178" s="34"/>
      <c r="R2178" s="35"/>
    </row>
    <row r="2179" spans="1:18" ht="15.75" customHeight="1" x14ac:dyDescent="0.3">
      <c r="A2179" s="23"/>
      <c r="B2179" s="28" t="s">
        <v>34</v>
      </c>
      <c r="C2179" s="28">
        <v>1128299</v>
      </c>
      <c r="D2179" s="29">
        <v>44267</v>
      </c>
      <c r="E2179" s="28" t="s">
        <v>35</v>
      </c>
      <c r="F2179" s="28" t="s">
        <v>91</v>
      </c>
      <c r="G2179" s="28" t="s">
        <v>92</v>
      </c>
      <c r="H2179" s="28" t="s">
        <v>25</v>
      </c>
      <c r="I2179" s="30">
        <v>0.5</v>
      </c>
      <c r="J2179" s="31">
        <v>3750</v>
      </c>
      <c r="K2179" s="32">
        <f t="shared" si="16"/>
        <v>1875</v>
      </c>
      <c r="L2179" s="32">
        <f t="shared" si="17"/>
        <v>750</v>
      </c>
      <c r="M2179" s="33">
        <v>0.4</v>
      </c>
      <c r="O2179" s="38"/>
      <c r="P2179" s="36"/>
      <c r="Q2179" s="34"/>
      <c r="R2179" s="35"/>
    </row>
    <row r="2180" spans="1:18" ht="15.75" customHeight="1" x14ac:dyDescent="0.3">
      <c r="A2180" s="23"/>
      <c r="B2180" s="28" t="s">
        <v>34</v>
      </c>
      <c r="C2180" s="28">
        <v>1128299</v>
      </c>
      <c r="D2180" s="29">
        <v>44267</v>
      </c>
      <c r="E2180" s="28" t="s">
        <v>35</v>
      </c>
      <c r="F2180" s="28" t="s">
        <v>91</v>
      </c>
      <c r="G2180" s="28" t="s">
        <v>92</v>
      </c>
      <c r="H2180" s="28" t="s">
        <v>26</v>
      </c>
      <c r="I2180" s="30">
        <v>0.5</v>
      </c>
      <c r="J2180" s="31">
        <v>3750</v>
      </c>
      <c r="K2180" s="32">
        <f t="shared" si="16"/>
        <v>1875</v>
      </c>
      <c r="L2180" s="32">
        <f t="shared" si="17"/>
        <v>656.25</v>
      </c>
      <c r="M2180" s="33">
        <v>0.35</v>
      </c>
      <c r="O2180" s="38"/>
      <c r="P2180" s="36"/>
      <c r="Q2180" s="34"/>
      <c r="R2180" s="35"/>
    </row>
    <row r="2181" spans="1:18" ht="15.75" customHeight="1" x14ac:dyDescent="0.3">
      <c r="A2181" s="23"/>
      <c r="B2181" s="28" t="s">
        <v>34</v>
      </c>
      <c r="C2181" s="28">
        <v>1128299</v>
      </c>
      <c r="D2181" s="29">
        <v>44267</v>
      </c>
      <c r="E2181" s="28" t="s">
        <v>35</v>
      </c>
      <c r="F2181" s="28" t="s">
        <v>91</v>
      </c>
      <c r="G2181" s="28" t="s">
        <v>92</v>
      </c>
      <c r="H2181" s="28" t="s">
        <v>27</v>
      </c>
      <c r="I2181" s="30">
        <v>0.5</v>
      </c>
      <c r="J2181" s="31">
        <v>2500</v>
      </c>
      <c r="K2181" s="32">
        <f t="shared" si="16"/>
        <v>1250</v>
      </c>
      <c r="L2181" s="32">
        <f t="shared" si="17"/>
        <v>500</v>
      </c>
      <c r="M2181" s="33">
        <v>0.4</v>
      </c>
      <c r="O2181" s="38"/>
      <c r="P2181" s="36"/>
      <c r="Q2181" s="34"/>
      <c r="R2181" s="35"/>
    </row>
    <row r="2182" spans="1:18" ht="15.75" customHeight="1" x14ac:dyDescent="0.3">
      <c r="A2182" s="23"/>
      <c r="B2182" s="28" t="s">
        <v>34</v>
      </c>
      <c r="C2182" s="28">
        <v>1128299</v>
      </c>
      <c r="D2182" s="29">
        <v>44267</v>
      </c>
      <c r="E2182" s="28" t="s">
        <v>35</v>
      </c>
      <c r="F2182" s="28" t="s">
        <v>91</v>
      </c>
      <c r="G2182" s="28" t="s">
        <v>92</v>
      </c>
      <c r="H2182" s="28" t="s">
        <v>28</v>
      </c>
      <c r="I2182" s="30">
        <v>0.55000000000000004</v>
      </c>
      <c r="J2182" s="31">
        <v>1500</v>
      </c>
      <c r="K2182" s="32">
        <f t="shared" si="16"/>
        <v>825.00000000000011</v>
      </c>
      <c r="L2182" s="32">
        <f t="shared" si="17"/>
        <v>288.75</v>
      </c>
      <c r="M2182" s="33">
        <v>0.35</v>
      </c>
      <c r="O2182" s="38"/>
      <c r="P2182" s="36"/>
      <c r="Q2182" s="34"/>
      <c r="R2182" s="35"/>
    </row>
    <row r="2183" spans="1:18" ht="15.75" customHeight="1" x14ac:dyDescent="0.3">
      <c r="A2183" s="23"/>
      <c r="B2183" s="28" t="s">
        <v>34</v>
      </c>
      <c r="C2183" s="28">
        <v>1128299</v>
      </c>
      <c r="D2183" s="29">
        <v>44267</v>
      </c>
      <c r="E2183" s="28" t="s">
        <v>35</v>
      </c>
      <c r="F2183" s="28" t="s">
        <v>91</v>
      </c>
      <c r="G2183" s="28" t="s">
        <v>92</v>
      </c>
      <c r="H2183" s="28" t="s">
        <v>29</v>
      </c>
      <c r="I2183" s="30">
        <v>0.5</v>
      </c>
      <c r="J2183" s="31">
        <v>3500</v>
      </c>
      <c r="K2183" s="32">
        <f t="shared" si="16"/>
        <v>1750</v>
      </c>
      <c r="L2183" s="32">
        <f t="shared" si="17"/>
        <v>437.5</v>
      </c>
      <c r="M2183" s="33">
        <v>0.25</v>
      </c>
      <c r="O2183" s="38"/>
      <c r="P2183" s="36"/>
      <c r="Q2183" s="34"/>
      <c r="R2183" s="35"/>
    </row>
    <row r="2184" spans="1:18" ht="15.75" customHeight="1" x14ac:dyDescent="0.3">
      <c r="A2184" s="23"/>
      <c r="B2184" s="28" t="s">
        <v>34</v>
      </c>
      <c r="C2184" s="28">
        <v>1128299</v>
      </c>
      <c r="D2184" s="29">
        <v>44299</v>
      </c>
      <c r="E2184" s="28" t="s">
        <v>35</v>
      </c>
      <c r="F2184" s="28" t="s">
        <v>91</v>
      </c>
      <c r="G2184" s="28" t="s">
        <v>92</v>
      </c>
      <c r="H2184" s="28" t="s">
        <v>24</v>
      </c>
      <c r="I2184" s="30">
        <v>0.5</v>
      </c>
      <c r="J2184" s="31">
        <v>5250</v>
      </c>
      <c r="K2184" s="32">
        <f t="shared" si="16"/>
        <v>2625</v>
      </c>
      <c r="L2184" s="32">
        <f t="shared" si="17"/>
        <v>1050</v>
      </c>
      <c r="M2184" s="33">
        <v>0.4</v>
      </c>
      <c r="O2184" s="38"/>
      <c r="P2184" s="36"/>
      <c r="Q2184" s="34"/>
      <c r="R2184" s="35"/>
    </row>
    <row r="2185" spans="1:18" ht="15.75" customHeight="1" x14ac:dyDescent="0.3">
      <c r="A2185" s="23"/>
      <c r="B2185" s="28" t="s">
        <v>34</v>
      </c>
      <c r="C2185" s="28">
        <v>1128299</v>
      </c>
      <c r="D2185" s="29">
        <v>44299</v>
      </c>
      <c r="E2185" s="28" t="s">
        <v>35</v>
      </c>
      <c r="F2185" s="28" t="s">
        <v>91</v>
      </c>
      <c r="G2185" s="28" t="s">
        <v>92</v>
      </c>
      <c r="H2185" s="28" t="s">
        <v>25</v>
      </c>
      <c r="I2185" s="30">
        <v>0.55000000000000004</v>
      </c>
      <c r="J2185" s="31">
        <v>3250</v>
      </c>
      <c r="K2185" s="32">
        <f t="shared" si="16"/>
        <v>1787.5000000000002</v>
      </c>
      <c r="L2185" s="32">
        <f t="shared" si="17"/>
        <v>715.00000000000011</v>
      </c>
      <c r="M2185" s="33">
        <v>0.4</v>
      </c>
      <c r="O2185" s="38"/>
      <c r="P2185" s="36"/>
      <c r="Q2185" s="34"/>
      <c r="R2185" s="35"/>
    </row>
    <row r="2186" spans="1:18" ht="15.75" customHeight="1" x14ac:dyDescent="0.3">
      <c r="A2186" s="23"/>
      <c r="B2186" s="28" t="s">
        <v>34</v>
      </c>
      <c r="C2186" s="28">
        <v>1128299</v>
      </c>
      <c r="D2186" s="29">
        <v>44299</v>
      </c>
      <c r="E2186" s="28" t="s">
        <v>35</v>
      </c>
      <c r="F2186" s="28" t="s">
        <v>91</v>
      </c>
      <c r="G2186" s="28" t="s">
        <v>92</v>
      </c>
      <c r="H2186" s="28" t="s">
        <v>26</v>
      </c>
      <c r="I2186" s="30">
        <v>0.55000000000000004</v>
      </c>
      <c r="J2186" s="31">
        <v>3750</v>
      </c>
      <c r="K2186" s="32">
        <f t="shared" si="16"/>
        <v>2062.5</v>
      </c>
      <c r="L2186" s="32">
        <f t="shared" si="17"/>
        <v>721.875</v>
      </c>
      <c r="M2186" s="33">
        <v>0.35</v>
      </c>
      <c r="O2186" s="38"/>
      <c r="P2186" s="36"/>
      <c r="Q2186" s="34"/>
      <c r="R2186" s="35"/>
    </row>
    <row r="2187" spans="1:18" ht="15.75" customHeight="1" x14ac:dyDescent="0.3">
      <c r="A2187" s="23"/>
      <c r="B2187" s="28" t="s">
        <v>34</v>
      </c>
      <c r="C2187" s="28">
        <v>1128299</v>
      </c>
      <c r="D2187" s="29">
        <v>44299</v>
      </c>
      <c r="E2187" s="28" t="s">
        <v>35</v>
      </c>
      <c r="F2187" s="28" t="s">
        <v>91</v>
      </c>
      <c r="G2187" s="28" t="s">
        <v>92</v>
      </c>
      <c r="H2187" s="28" t="s">
        <v>27</v>
      </c>
      <c r="I2187" s="30">
        <v>0.5</v>
      </c>
      <c r="J2187" s="31">
        <v>2750</v>
      </c>
      <c r="K2187" s="32">
        <f t="shared" si="16"/>
        <v>1375</v>
      </c>
      <c r="L2187" s="32">
        <f t="shared" si="17"/>
        <v>550</v>
      </c>
      <c r="M2187" s="33">
        <v>0.4</v>
      </c>
      <c r="O2187" s="38"/>
      <c r="P2187" s="36"/>
      <c r="Q2187" s="34"/>
      <c r="R2187" s="35"/>
    </row>
    <row r="2188" spans="1:18" ht="15.75" customHeight="1" x14ac:dyDescent="0.3">
      <c r="A2188" s="23"/>
      <c r="B2188" s="28" t="s">
        <v>34</v>
      </c>
      <c r="C2188" s="28">
        <v>1128299</v>
      </c>
      <c r="D2188" s="29">
        <v>44299</v>
      </c>
      <c r="E2188" s="28" t="s">
        <v>35</v>
      </c>
      <c r="F2188" s="28" t="s">
        <v>91</v>
      </c>
      <c r="G2188" s="28" t="s">
        <v>92</v>
      </c>
      <c r="H2188" s="28" t="s">
        <v>28</v>
      </c>
      <c r="I2188" s="30">
        <v>0.55000000000000004</v>
      </c>
      <c r="J2188" s="31">
        <v>1750</v>
      </c>
      <c r="K2188" s="32">
        <f t="shared" si="16"/>
        <v>962.50000000000011</v>
      </c>
      <c r="L2188" s="32">
        <f t="shared" si="17"/>
        <v>336.875</v>
      </c>
      <c r="M2188" s="33">
        <v>0.35</v>
      </c>
      <c r="O2188" s="38"/>
      <c r="P2188" s="36"/>
      <c r="Q2188" s="34"/>
      <c r="R2188" s="35"/>
    </row>
    <row r="2189" spans="1:18" ht="15.75" customHeight="1" x14ac:dyDescent="0.3">
      <c r="A2189" s="23"/>
      <c r="B2189" s="28" t="s">
        <v>34</v>
      </c>
      <c r="C2189" s="28">
        <v>1128299</v>
      </c>
      <c r="D2189" s="29">
        <v>44299</v>
      </c>
      <c r="E2189" s="28" t="s">
        <v>35</v>
      </c>
      <c r="F2189" s="28" t="s">
        <v>91</v>
      </c>
      <c r="G2189" s="28" t="s">
        <v>92</v>
      </c>
      <c r="H2189" s="28" t="s">
        <v>29</v>
      </c>
      <c r="I2189" s="30">
        <v>0.70000000000000007</v>
      </c>
      <c r="J2189" s="31">
        <v>3500</v>
      </c>
      <c r="K2189" s="32">
        <f t="shared" si="16"/>
        <v>2450.0000000000005</v>
      </c>
      <c r="L2189" s="32">
        <f t="shared" si="17"/>
        <v>612.50000000000011</v>
      </c>
      <c r="M2189" s="33">
        <v>0.25</v>
      </c>
      <c r="O2189" s="38"/>
      <c r="P2189" s="36"/>
      <c r="Q2189" s="34"/>
      <c r="R2189" s="35"/>
    </row>
    <row r="2190" spans="1:18" ht="15.75" customHeight="1" x14ac:dyDescent="0.3">
      <c r="A2190" s="23"/>
      <c r="B2190" s="28" t="s">
        <v>34</v>
      </c>
      <c r="C2190" s="28">
        <v>1128299</v>
      </c>
      <c r="D2190" s="29">
        <v>44330</v>
      </c>
      <c r="E2190" s="28" t="s">
        <v>35</v>
      </c>
      <c r="F2190" s="28" t="s">
        <v>91</v>
      </c>
      <c r="G2190" s="28" t="s">
        <v>92</v>
      </c>
      <c r="H2190" s="28" t="s">
        <v>24</v>
      </c>
      <c r="I2190" s="30">
        <v>0.5</v>
      </c>
      <c r="J2190" s="31">
        <v>5500</v>
      </c>
      <c r="K2190" s="32">
        <f t="shared" si="16"/>
        <v>2750</v>
      </c>
      <c r="L2190" s="32">
        <f t="shared" si="17"/>
        <v>1100</v>
      </c>
      <c r="M2190" s="33">
        <v>0.4</v>
      </c>
      <c r="O2190" s="38"/>
      <c r="P2190" s="36"/>
      <c r="Q2190" s="34"/>
      <c r="R2190" s="35"/>
    </row>
    <row r="2191" spans="1:18" ht="15.75" customHeight="1" x14ac:dyDescent="0.3">
      <c r="A2191" s="23"/>
      <c r="B2191" s="28" t="s">
        <v>34</v>
      </c>
      <c r="C2191" s="28">
        <v>1128299</v>
      </c>
      <c r="D2191" s="29">
        <v>44330</v>
      </c>
      <c r="E2191" s="28" t="s">
        <v>35</v>
      </c>
      <c r="F2191" s="28" t="s">
        <v>91</v>
      </c>
      <c r="G2191" s="28" t="s">
        <v>92</v>
      </c>
      <c r="H2191" s="28" t="s">
        <v>25</v>
      </c>
      <c r="I2191" s="30">
        <v>0.55000000000000004</v>
      </c>
      <c r="J2191" s="31">
        <v>4000</v>
      </c>
      <c r="K2191" s="32">
        <f t="shared" si="16"/>
        <v>2200</v>
      </c>
      <c r="L2191" s="32">
        <f t="shared" si="17"/>
        <v>880</v>
      </c>
      <c r="M2191" s="33">
        <v>0.4</v>
      </c>
      <c r="O2191" s="38"/>
      <c r="P2191" s="36"/>
      <c r="Q2191" s="34"/>
      <c r="R2191" s="35"/>
    </row>
    <row r="2192" spans="1:18" ht="15.75" customHeight="1" x14ac:dyDescent="0.3">
      <c r="A2192" s="23"/>
      <c r="B2192" s="28" t="s">
        <v>34</v>
      </c>
      <c r="C2192" s="28">
        <v>1128299</v>
      </c>
      <c r="D2192" s="29">
        <v>44330</v>
      </c>
      <c r="E2192" s="28" t="s">
        <v>35</v>
      </c>
      <c r="F2192" s="28" t="s">
        <v>91</v>
      </c>
      <c r="G2192" s="28" t="s">
        <v>92</v>
      </c>
      <c r="H2192" s="28" t="s">
        <v>26</v>
      </c>
      <c r="I2192" s="30">
        <v>0.55000000000000004</v>
      </c>
      <c r="J2192" s="31">
        <v>4250</v>
      </c>
      <c r="K2192" s="32">
        <f t="shared" si="16"/>
        <v>2337.5</v>
      </c>
      <c r="L2192" s="32">
        <f t="shared" si="17"/>
        <v>818.125</v>
      </c>
      <c r="M2192" s="33">
        <v>0.35</v>
      </c>
      <c r="O2192" s="38"/>
      <c r="P2192" s="36"/>
      <c r="Q2192" s="34"/>
      <c r="R2192" s="35"/>
    </row>
    <row r="2193" spans="1:18" ht="15.75" customHeight="1" x14ac:dyDescent="0.3">
      <c r="A2193" s="23"/>
      <c r="B2193" s="28" t="s">
        <v>34</v>
      </c>
      <c r="C2193" s="28">
        <v>1128299</v>
      </c>
      <c r="D2193" s="29">
        <v>44330</v>
      </c>
      <c r="E2193" s="28" t="s">
        <v>35</v>
      </c>
      <c r="F2193" s="28" t="s">
        <v>91</v>
      </c>
      <c r="G2193" s="28" t="s">
        <v>92</v>
      </c>
      <c r="H2193" s="28" t="s">
        <v>27</v>
      </c>
      <c r="I2193" s="30">
        <v>0.5</v>
      </c>
      <c r="J2193" s="31">
        <v>3250</v>
      </c>
      <c r="K2193" s="32">
        <f t="shared" si="16"/>
        <v>1625</v>
      </c>
      <c r="L2193" s="32">
        <f t="shared" si="17"/>
        <v>650</v>
      </c>
      <c r="M2193" s="33">
        <v>0.4</v>
      </c>
      <c r="O2193" s="38"/>
      <c r="P2193" s="36"/>
      <c r="Q2193" s="34"/>
      <c r="R2193" s="35"/>
    </row>
    <row r="2194" spans="1:18" ht="15.75" customHeight="1" x14ac:dyDescent="0.3">
      <c r="A2194" s="23"/>
      <c r="B2194" s="28" t="s">
        <v>34</v>
      </c>
      <c r="C2194" s="28">
        <v>1128299</v>
      </c>
      <c r="D2194" s="29">
        <v>44330</v>
      </c>
      <c r="E2194" s="28" t="s">
        <v>35</v>
      </c>
      <c r="F2194" s="28" t="s">
        <v>91</v>
      </c>
      <c r="G2194" s="28" t="s">
        <v>92</v>
      </c>
      <c r="H2194" s="28" t="s">
        <v>28</v>
      </c>
      <c r="I2194" s="30">
        <v>0.55000000000000004</v>
      </c>
      <c r="J2194" s="31">
        <v>2250</v>
      </c>
      <c r="K2194" s="32">
        <f t="shared" si="16"/>
        <v>1237.5</v>
      </c>
      <c r="L2194" s="32">
        <f t="shared" si="17"/>
        <v>433.125</v>
      </c>
      <c r="M2194" s="33">
        <v>0.35</v>
      </c>
      <c r="O2194" s="38"/>
      <c r="P2194" s="36"/>
      <c r="Q2194" s="34"/>
      <c r="R2194" s="35"/>
    </row>
    <row r="2195" spans="1:18" ht="15.75" customHeight="1" x14ac:dyDescent="0.3">
      <c r="A2195" s="23"/>
      <c r="B2195" s="28" t="s">
        <v>34</v>
      </c>
      <c r="C2195" s="28">
        <v>1128299</v>
      </c>
      <c r="D2195" s="29">
        <v>44330</v>
      </c>
      <c r="E2195" s="28" t="s">
        <v>35</v>
      </c>
      <c r="F2195" s="28" t="s">
        <v>91</v>
      </c>
      <c r="G2195" s="28" t="s">
        <v>92</v>
      </c>
      <c r="H2195" s="28" t="s">
        <v>29</v>
      </c>
      <c r="I2195" s="30">
        <v>0.70000000000000007</v>
      </c>
      <c r="J2195" s="31">
        <v>4000</v>
      </c>
      <c r="K2195" s="32">
        <f t="shared" si="16"/>
        <v>2800.0000000000005</v>
      </c>
      <c r="L2195" s="32">
        <f t="shared" si="17"/>
        <v>700.00000000000011</v>
      </c>
      <c r="M2195" s="33">
        <v>0.25</v>
      </c>
      <c r="O2195" s="38"/>
      <c r="P2195" s="36"/>
      <c r="Q2195" s="34"/>
      <c r="R2195" s="35"/>
    </row>
    <row r="2196" spans="1:18" ht="15.75" customHeight="1" x14ac:dyDescent="0.3">
      <c r="A2196" s="23"/>
      <c r="B2196" s="28" t="s">
        <v>34</v>
      </c>
      <c r="C2196" s="28">
        <v>1128299</v>
      </c>
      <c r="D2196" s="29">
        <v>44360</v>
      </c>
      <c r="E2196" s="28" t="s">
        <v>35</v>
      </c>
      <c r="F2196" s="28" t="s">
        <v>91</v>
      </c>
      <c r="G2196" s="28" t="s">
        <v>92</v>
      </c>
      <c r="H2196" s="28" t="s">
        <v>24</v>
      </c>
      <c r="I2196" s="30">
        <v>0.5</v>
      </c>
      <c r="J2196" s="31">
        <v>6750</v>
      </c>
      <c r="K2196" s="32">
        <f t="shared" si="16"/>
        <v>3375</v>
      </c>
      <c r="L2196" s="32">
        <f t="shared" si="17"/>
        <v>1350</v>
      </c>
      <c r="M2196" s="33">
        <v>0.4</v>
      </c>
      <c r="O2196" s="38"/>
      <c r="P2196" s="36"/>
      <c r="Q2196" s="34"/>
      <c r="R2196" s="35"/>
    </row>
    <row r="2197" spans="1:18" ht="15.75" customHeight="1" x14ac:dyDescent="0.3">
      <c r="A2197" s="23"/>
      <c r="B2197" s="28" t="s">
        <v>34</v>
      </c>
      <c r="C2197" s="28">
        <v>1128299</v>
      </c>
      <c r="D2197" s="29">
        <v>44360</v>
      </c>
      <c r="E2197" s="28" t="s">
        <v>35</v>
      </c>
      <c r="F2197" s="28" t="s">
        <v>91</v>
      </c>
      <c r="G2197" s="28" t="s">
        <v>92</v>
      </c>
      <c r="H2197" s="28" t="s">
        <v>25</v>
      </c>
      <c r="I2197" s="30">
        <v>0.55000000000000004</v>
      </c>
      <c r="J2197" s="31">
        <v>5250</v>
      </c>
      <c r="K2197" s="32">
        <f t="shared" si="16"/>
        <v>2887.5000000000005</v>
      </c>
      <c r="L2197" s="32">
        <f t="shared" si="17"/>
        <v>1155.0000000000002</v>
      </c>
      <c r="M2197" s="33">
        <v>0.4</v>
      </c>
      <c r="O2197" s="38"/>
      <c r="P2197" s="36"/>
      <c r="Q2197" s="34"/>
      <c r="R2197" s="35"/>
    </row>
    <row r="2198" spans="1:18" ht="15.75" customHeight="1" x14ac:dyDescent="0.3">
      <c r="A2198" s="23"/>
      <c r="B2198" s="28" t="s">
        <v>34</v>
      </c>
      <c r="C2198" s="28">
        <v>1128299</v>
      </c>
      <c r="D2198" s="29">
        <v>44360</v>
      </c>
      <c r="E2198" s="28" t="s">
        <v>35</v>
      </c>
      <c r="F2198" s="28" t="s">
        <v>91</v>
      </c>
      <c r="G2198" s="28" t="s">
        <v>92</v>
      </c>
      <c r="H2198" s="28" t="s">
        <v>26</v>
      </c>
      <c r="I2198" s="30">
        <v>0.55000000000000004</v>
      </c>
      <c r="J2198" s="31">
        <v>5250</v>
      </c>
      <c r="K2198" s="32">
        <f t="shared" si="16"/>
        <v>2887.5000000000005</v>
      </c>
      <c r="L2198" s="32">
        <f t="shared" si="17"/>
        <v>1010.6250000000001</v>
      </c>
      <c r="M2198" s="33">
        <v>0.35</v>
      </c>
      <c r="O2198" s="38"/>
      <c r="P2198" s="36"/>
      <c r="Q2198" s="34"/>
      <c r="R2198" s="35"/>
    </row>
    <row r="2199" spans="1:18" ht="15.75" customHeight="1" x14ac:dyDescent="0.3">
      <c r="A2199" s="23"/>
      <c r="B2199" s="28" t="s">
        <v>34</v>
      </c>
      <c r="C2199" s="28">
        <v>1128299</v>
      </c>
      <c r="D2199" s="29">
        <v>44360</v>
      </c>
      <c r="E2199" s="28" t="s">
        <v>35</v>
      </c>
      <c r="F2199" s="28" t="s">
        <v>91</v>
      </c>
      <c r="G2199" s="28" t="s">
        <v>92</v>
      </c>
      <c r="H2199" s="28" t="s">
        <v>27</v>
      </c>
      <c r="I2199" s="30">
        <v>0.5</v>
      </c>
      <c r="J2199" s="31">
        <v>4000</v>
      </c>
      <c r="K2199" s="32">
        <f t="shared" si="16"/>
        <v>2000</v>
      </c>
      <c r="L2199" s="32">
        <f t="shared" si="17"/>
        <v>800</v>
      </c>
      <c r="M2199" s="33">
        <v>0.4</v>
      </c>
      <c r="O2199" s="38"/>
      <c r="P2199" s="36"/>
      <c r="Q2199" s="34"/>
      <c r="R2199" s="35"/>
    </row>
    <row r="2200" spans="1:18" ht="15.75" customHeight="1" x14ac:dyDescent="0.3">
      <c r="A2200" s="23"/>
      <c r="B2200" s="28" t="s">
        <v>34</v>
      </c>
      <c r="C2200" s="28">
        <v>1128299</v>
      </c>
      <c r="D2200" s="29">
        <v>44360</v>
      </c>
      <c r="E2200" s="28" t="s">
        <v>35</v>
      </c>
      <c r="F2200" s="28" t="s">
        <v>91</v>
      </c>
      <c r="G2200" s="28" t="s">
        <v>92</v>
      </c>
      <c r="H2200" s="28" t="s">
        <v>28</v>
      </c>
      <c r="I2200" s="30">
        <v>0.55000000000000004</v>
      </c>
      <c r="J2200" s="31">
        <v>2750</v>
      </c>
      <c r="K2200" s="32">
        <f t="shared" si="16"/>
        <v>1512.5000000000002</v>
      </c>
      <c r="L2200" s="32">
        <f t="shared" si="17"/>
        <v>529.375</v>
      </c>
      <c r="M2200" s="33">
        <v>0.35</v>
      </c>
      <c r="O2200" s="38"/>
      <c r="P2200" s="36"/>
      <c r="Q2200" s="34"/>
      <c r="R2200" s="35"/>
    </row>
    <row r="2201" spans="1:18" ht="15.75" customHeight="1" x14ac:dyDescent="0.3">
      <c r="A2201" s="23"/>
      <c r="B2201" s="28" t="s">
        <v>34</v>
      </c>
      <c r="C2201" s="28">
        <v>1128299</v>
      </c>
      <c r="D2201" s="29">
        <v>44360</v>
      </c>
      <c r="E2201" s="28" t="s">
        <v>35</v>
      </c>
      <c r="F2201" s="28" t="s">
        <v>91</v>
      </c>
      <c r="G2201" s="28" t="s">
        <v>92</v>
      </c>
      <c r="H2201" s="28" t="s">
        <v>29</v>
      </c>
      <c r="I2201" s="30">
        <v>0.70000000000000007</v>
      </c>
      <c r="J2201" s="31">
        <v>5750</v>
      </c>
      <c r="K2201" s="32">
        <f t="shared" si="16"/>
        <v>4025.0000000000005</v>
      </c>
      <c r="L2201" s="32">
        <f t="shared" si="17"/>
        <v>1006.2500000000001</v>
      </c>
      <c r="M2201" s="33">
        <v>0.25</v>
      </c>
      <c r="O2201" s="38"/>
      <c r="P2201" s="36"/>
      <c r="Q2201" s="34"/>
      <c r="R2201" s="35"/>
    </row>
    <row r="2202" spans="1:18" ht="15.75" customHeight="1" x14ac:dyDescent="0.3">
      <c r="A2202" s="23"/>
      <c r="B2202" s="28" t="s">
        <v>34</v>
      </c>
      <c r="C2202" s="28">
        <v>1128299</v>
      </c>
      <c r="D2202" s="29">
        <v>44389</v>
      </c>
      <c r="E2202" s="28" t="s">
        <v>35</v>
      </c>
      <c r="F2202" s="28" t="s">
        <v>91</v>
      </c>
      <c r="G2202" s="28" t="s">
        <v>92</v>
      </c>
      <c r="H2202" s="28" t="s">
        <v>24</v>
      </c>
      <c r="I2202" s="30">
        <v>0.5</v>
      </c>
      <c r="J2202" s="31">
        <v>7250</v>
      </c>
      <c r="K2202" s="32">
        <f t="shared" si="16"/>
        <v>3625</v>
      </c>
      <c r="L2202" s="32">
        <f t="shared" si="17"/>
        <v>1450</v>
      </c>
      <c r="M2202" s="33">
        <v>0.4</v>
      </c>
      <c r="O2202" s="38"/>
      <c r="P2202" s="36"/>
      <c r="Q2202" s="34"/>
      <c r="R2202" s="35"/>
    </row>
    <row r="2203" spans="1:18" ht="15.75" customHeight="1" x14ac:dyDescent="0.3">
      <c r="A2203" s="23"/>
      <c r="B2203" s="28" t="s">
        <v>34</v>
      </c>
      <c r="C2203" s="28">
        <v>1128299</v>
      </c>
      <c r="D2203" s="29">
        <v>44389</v>
      </c>
      <c r="E2203" s="28" t="s">
        <v>35</v>
      </c>
      <c r="F2203" s="28" t="s">
        <v>91</v>
      </c>
      <c r="G2203" s="28" t="s">
        <v>92</v>
      </c>
      <c r="H2203" s="28" t="s">
        <v>25</v>
      </c>
      <c r="I2203" s="30">
        <v>0.55000000000000004</v>
      </c>
      <c r="J2203" s="31">
        <v>5750</v>
      </c>
      <c r="K2203" s="32">
        <f t="shared" si="16"/>
        <v>3162.5000000000005</v>
      </c>
      <c r="L2203" s="32">
        <f t="shared" si="17"/>
        <v>1265.0000000000002</v>
      </c>
      <c r="M2203" s="33">
        <v>0.4</v>
      </c>
      <c r="O2203" s="38"/>
      <c r="P2203" s="36"/>
      <c r="Q2203" s="34"/>
      <c r="R2203" s="35"/>
    </row>
    <row r="2204" spans="1:18" ht="15.75" customHeight="1" x14ac:dyDescent="0.3">
      <c r="A2204" s="23"/>
      <c r="B2204" s="28" t="s">
        <v>34</v>
      </c>
      <c r="C2204" s="28">
        <v>1128299</v>
      </c>
      <c r="D2204" s="29">
        <v>44389</v>
      </c>
      <c r="E2204" s="28" t="s">
        <v>35</v>
      </c>
      <c r="F2204" s="28" t="s">
        <v>91</v>
      </c>
      <c r="G2204" s="28" t="s">
        <v>92</v>
      </c>
      <c r="H2204" s="28" t="s">
        <v>26</v>
      </c>
      <c r="I2204" s="30">
        <v>0.55000000000000004</v>
      </c>
      <c r="J2204" s="31">
        <v>5250</v>
      </c>
      <c r="K2204" s="32">
        <f t="shared" si="16"/>
        <v>2887.5000000000005</v>
      </c>
      <c r="L2204" s="32">
        <f t="shared" si="17"/>
        <v>1010.6250000000001</v>
      </c>
      <c r="M2204" s="33">
        <v>0.35</v>
      </c>
      <c r="O2204" s="38"/>
      <c r="P2204" s="36"/>
      <c r="Q2204" s="34"/>
      <c r="R2204" s="35"/>
    </row>
    <row r="2205" spans="1:18" ht="15.75" customHeight="1" x14ac:dyDescent="0.3">
      <c r="A2205" s="23"/>
      <c r="B2205" s="28" t="s">
        <v>34</v>
      </c>
      <c r="C2205" s="28">
        <v>1128299</v>
      </c>
      <c r="D2205" s="29">
        <v>44389</v>
      </c>
      <c r="E2205" s="28" t="s">
        <v>35</v>
      </c>
      <c r="F2205" s="28" t="s">
        <v>91</v>
      </c>
      <c r="G2205" s="28" t="s">
        <v>92</v>
      </c>
      <c r="H2205" s="28" t="s">
        <v>27</v>
      </c>
      <c r="I2205" s="30">
        <v>0.5</v>
      </c>
      <c r="J2205" s="31">
        <v>4250</v>
      </c>
      <c r="K2205" s="32">
        <f t="shared" si="16"/>
        <v>2125</v>
      </c>
      <c r="L2205" s="32">
        <f t="shared" si="17"/>
        <v>850</v>
      </c>
      <c r="M2205" s="33">
        <v>0.4</v>
      </c>
      <c r="O2205" s="38"/>
      <c r="P2205" s="36"/>
      <c r="Q2205" s="34"/>
      <c r="R2205" s="35"/>
    </row>
    <row r="2206" spans="1:18" ht="15.75" customHeight="1" x14ac:dyDescent="0.3">
      <c r="A2206" s="23"/>
      <c r="B2206" s="28" t="s">
        <v>34</v>
      </c>
      <c r="C2206" s="28">
        <v>1128299</v>
      </c>
      <c r="D2206" s="29">
        <v>44389</v>
      </c>
      <c r="E2206" s="28" t="s">
        <v>35</v>
      </c>
      <c r="F2206" s="28" t="s">
        <v>91</v>
      </c>
      <c r="G2206" s="28" t="s">
        <v>92</v>
      </c>
      <c r="H2206" s="28" t="s">
        <v>28</v>
      </c>
      <c r="I2206" s="30">
        <v>0.55000000000000004</v>
      </c>
      <c r="J2206" s="31">
        <v>4750</v>
      </c>
      <c r="K2206" s="32">
        <f t="shared" si="16"/>
        <v>2612.5</v>
      </c>
      <c r="L2206" s="32">
        <f t="shared" si="17"/>
        <v>914.37499999999989</v>
      </c>
      <c r="M2206" s="33">
        <v>0.35</v>
      </c>
      <c r="O2206" s="38"/>
      <c r="P2206" s="36"/>
      <c r="Q2206" s="34"/>
      <c r="R2206" s="35"/>
    </row>
    <row r="2207" spans="1:18" ht="15.75" customHeight="1" x14ac:dyDescent="0.3">
      <c r="A2207" s="23"/>
      <c r="B2207" s="28" t="s">
        <v>34</v>
      </c>
      <c r="C2207" s="28">
        <v>1128299</v>
      </c>
      <c r="D2207" s="29">
        <v>44389</v>
      </c>
      <c r="E2207" s="28" t="s">
        <v>35</v>
      </c>
      <c r="F2207" s="28" t="s">
        <v>91</v>
      </c>
      <c r="G2207" s="28" t="s">
        <v>92</v>
      </c>
      <c r="H2207" s="28" t="s">
        <v>29</v>
      </c>
      <c r="I2207" s="30">
        <v>0.70000000000000007</v>
      </c>
      <c r="J2207" s="31">
        <v>4750</v>
      </c>
      <c r="K2207" s="32">
        <f t="shared" si="16"/>
        <v>3325.0000000000005</v>
      </c>
      <c r="L2207" s="32">
        <f t="shared" si="17"/>
        <v>831.25000000000011</v>
      </c>
      <c r="M2207" s="33">
        <v>0.25</v>
      </c>
      <c r="O2207" s="38"/>
      <c r="P2207" s="36"/>
      <c r="Q2207" s="34"/>
      <c r="R2207" s="35"/>
    </row>
    <row r="2208" spans="1:18" ht="15.75" customHeight="1" x14ac:dyDescent="0.3">
      <c r="A2208" s="23"/>
      <c r="B2208" s="28" t="s">
        <v>34</v>
      </c>
      <c r="C2208" s="28">
        <v>1128299</v>
      </c>
      <c r="D2208" s="29">
        <v>44421</v>
      </c>
      <c r="E2208" s="28" t="s">
        <v>35</v>
      </c>
      <c r="F2208" s="28" t="s">
        <v>91</v>
      </c>
      <c r="G2208" s="28" t="s">
        <v>92</v>
      </c>
      <c r="H2208" s="28" t="s">
        <v>24</v>
      </c>
      <c r="I2208" s="30">
        <v>0.55000000000000004</v>
      </c>
      <c r="J2208" s="31">
        <v>6750</v>
      </c>
      <c r="K2208" s="32">
        <f t="shared" si="16"/>
        <v>3712.5000000000005</v>
      </c>
      <c r="L2208" s="32">
        <f t="shared" si="17"/>
        <v>1485.0000000000002</v>
      </c>
      <c r="M2208" s="33">
        <v>0.4</v>
      </c>
      <c r="O2208" s="38"/>
      <c r="P2208" s="36"/>
      <c r="Q2208" s="34"/>
      <c r="R2208" s="35"/>
    </row>
    <row r="2209" spans="1:18" ht="15.75" customHeight="1" x14ac:dyDescent="0.3">
      <c r="A2209" s="23"/>
      <c r="B2209" s="28" t="s">
        <v>34</v>
      </c>
      <c r="C2209" s="28">
        <v>1128299</v>
      </c>
      <c r="D2209" s="29">
        <v>44421</v>
      </c>
      <c r="E2209" s="28" t="s">
        <v>35</v>
      </c>
      <c r="F2209" s="28" t="s">
        <v>91</v>
      </c>
      <c r="G2209" s="28" t="s">
        <v>92</v>
      </c>
      <c r="H2209" s="28" t="s">
        <v>25</v>
      </c>
      <c r="I2209" s="30">
        <v>0.60000000000000009</v>
      </c>
      <c r="J2209" s="31">
        <v>6250</v>
      </c>
      <c r="K2209" s="32">
        <f t="shared" si="16"/>
        <v>3750.0000000000005</v>
      </c>
      <c r="L2209" s="32">
        <f t="shared" si="17"/>
        <v>1500.0000000000002</v>
      </c>
      <c r="M2209" s="33">
        <v>0.4</v>
      </c>
      <c r="O2209" s="38"/>
      <c r="P2209" s="36"/>
      <c r="Q2209" s="34"/>
      <c r="R2209" s="35"/>
    </row>
    <row r="2210" spans="1:18" ht="15.75" customHeight="1" x14ac:dyDescent="0.3">
      <c r="A2210" s="23"/>
      <c r="B2210" s="28" t="s">
        <v>34</v>
      </c>
      <c r="C2210" s="28">
        <v>1128299</v>
      </c>
      <c r="D2210" s="29">
        <v>44421</v>
      </c>
      <c r="E2210" s="28" t="s">
        <v>35</v>
      </c>
      <c r="F2210" s="28" t="s">
        <v>91</v>
      </c>
      <c r="G2210" s="28" t="s">
        <v>92</v>
      </c>
      <c r="H2210" s="28" t="s">
        <v>26</v>
      </c>
      <c r="I2210" s="30">
        <v>0.55000000000000004</v>
      </c>
      <c r="J2210" s="31">
        <v>5000</v>
      </c>
      <c r="K2210" s="32">
        <f t="shared" si="16"/>
        <v>2750</v>
      </c>
      <c r="L2210" s="32">
        <f t="shared" si="17"/>
        <v>962.49999999999989</v>
      </c>
      <c r="M2210" s="33">
        <v>0.35</v>
      </c>
      <c r="O2210" s="38"/>
      <c r="P2210" s="36"/>
      <c r="Q2210" s="34"/>
      <c r="R2210" s="35"/>
    </row>
    <row r="2211" spans="1:18" ht="15.75" customHeight="1" x14ac:dyDescent="0.3">
      <c r="A2211" s="23"/>
      <c r="B2211" s="28" t="s">
        <v>34</v>
      </c>
      <c r="C2211" s="28">
        <v>1128299</v>
      </c>
      <c r="D2211" s="29">
        <v>44421</v>
      </c>
      <c r="E2211" s="28" t="s">
        <v>35</v>
      </c>
      <c r="F2211" s="28" t="s">
        <v>91</v>
      </c>
      <c r="G2211" s="28" t="s">
        <v>92</v>
      </c>
      <c r="H2211" s="28" t="s">
        <v>27</v>
      </c>
      <c r="I2211" s="30">
        <v>0.55000000000000004</v>
      </c>
      <c r="J2211" s="31">
        <v>4500</v>
      </c>
      <c r="K2211" s="32">
        <f t="shared" si="16"/>
        <v>2475</v>
      </c>
      <c r="L2211" s="32">
        <f t="shared" si="17"/>
        <v>990</v>
      </c>
      <c r="M2211" s="33">
        <v>0.4</v>
      </c>
      <c r="O2211" s="38"/>
      <c r="P2211" s="36"/>
      <c r="Q2211" s="34"/>
      <c r="R2211" s="35"/>
    </row>
    <row r="2212" spans="1:18" ht="15.75" customHeight="1" x14ac:dyDescent="0.3">
      <c r="A2212" s="23"/>
      <c r="B2212" s="28" t="s">
        <v>34</v>
      </c>
      <c r="C2212" s="28">
        <v>1128299</v>
      </c>
      <c r="D2212" s="29">
        <v>44421</v>
      </c>
      <c r="E2212" s="28" t="s">
        <v>35</v>
      </c>
      <c r="F2212" s="28" t="s">
        <v>91</v>
      </c>
      <c r="G2212" s="28" t="s">
        <v>92</v>
      </c>
      <c r="H2212" s="28" t="s">
        <v>28</v>
      </c>
      <c r="I2212" s="30">
        <v>0.65</v>
      </c>
      <c r="J2212" s="31">
        <v>4500</v>
      </c>
      <c r="K2212" s="32">
        <f t="shared" si="16"/>
        <v>2925</v>
      </c>
      <c r="L2212" s="32">
        <f t="shared" si="17"/>
        <v>1023.7499999999999</v>
      </c>
      <c r="M2212" s="33">
        <v>0.35</v>
      </c>
      <c r="O2212" s="38"/>
      <c r="P2212" s="36"/>
      <c r="Q2212" s="34"/>
      <c r="R2212" s="35"/>
    </row>
    <row r="2213" spans="1:18" ht="15.75" customHeight="1" x14ac:dyDescent="0.3">
      <c r="A2213" s="23"/>
      <c r="B2213" s="28" t="s">
        <v>34</v>
      </c>
      <c r="C2213" s="28">
        <v>1128299</v>
      </c>
      <c r="D2213" s="29">
        <v>44421</v>
      </c>
      <c r="E2213" s="28" t="s">
        <v>35</v>
      </c>
      <c r="F2213" s="28" t="s">
        <v>91</v>
      </c>
      <c r="G2213" s="28" t="s">
        <v>92</v>
      </c>
      <c r="H2213" s="28" t="s">
        <v>29</v>
      </c>
      <c r="I2213" s="30">
        <v>0.70000000000000007</v>
      </c>
      <c r="J2213" s="31">
        <v>4250</v>
      </c>
      <c r="K2213" s="32">
        <f t="shared" si="16"/>
        <v>2975.0000000000005</v>
      </c>
      <c r="L2213" s="32">
        <f t="shared" si="17"/>
        <v>743.75000000000011</v>
      </c>
      <c r="M2213" s="33">
        <v>0.25</v>
      </c>
      <c r="O2213" s="38"/>
      <c r="P2213" s="36"/>
      <c r="Q2213" s="34"/>
      <c r="R2213" s="35"/>
    </row>
    <row r="2214" spans="1:18" ht="15.75" customHeight="1" x14ac:dyDescent="0.3">
      <c r="A2214" s="23"/>
      <c r="B2214" s="28" t="s">
        <v>34</v>
      </c>
      <c r="C2214" s="28">
        <v>1128299</v>
      </c>
      <c r="D2214" s="29">
        <v>44453</v>
      </c>
      <c r="E2214" s="28" t="s">
        <v>35</v>
      </c>
      <c r="F2214" s="28" t="s">
        <v>91</v>
      </c>
      <c r="G2214" s="28" t="s">
        <v>92</v>
      </c>
      <c r="H2214" s="28" t="s">
        <v>24</v>
      </c>
      <c r="I2214" s="30">
        <v>0.45000000000000012</v>
      </c>
      <c r="J2214" s="31">
        <v>6000</v>
      </c>
      <c r="K2214" s="32">
        <f t="shared" si="16"/>
        <v>2700.0000000000009</v>
      </c>
      <c r="L2214" s="32">
        <f t="shared" si="17"/>
        <v>1080.0000000000005</v>
      </c>
      <c r="M2214" s="33">
        <v>0.4</v>
      </c>
      <c r="O2214" s="38"/>
      <c r="P2214" s="36"/>
      <c r="Q2214" s="34"/>
      <c r="R2214" s="35"/>
    </row>
    <row r="2215" spans="1:18" ht="15.75" customHeight="1" x14ac:dyDescent="0.3">
      <c r="A2215" s="23"/>
      <c r="B2215" s="28" t="s">
        <v>34</v>
      </c>
      <c r="C2215" s="28">
        <v>1128299</v>
      </c>
      <c r="D2215" s="29">
        <v>44453</v>
      </c>
      <c r="E2215" s="28" t="s">
        <v>35</v>
      </c>
      <c r="F2215" s="28" t="s">
        <v>91</v>
      </c>
      <c r="G2215" s="28" t="s">
        <v>92</v>
      </c>
      <c r="H2215" s="28" t="s">
        <v>25</v>
      </c>
      <c r="I2215" s="30">
        <v>0.50000000000000011</v>
      </c>
      <c r="J2215" s="31">
        <v>6000</v>
      </c>
      <c r="K2215" s="32">
        <f t="shared" si="16"/>
        <v>3000.0000000000005</v>
      </c>
      <c r="L2215" s="32">
        <f t="shared" si="17"/>
        <v>1200.0000000000002</v>
      </c>
      <c r="M2215" s="33">
        <v>0.4</v>
      </c>
      <c r="O2215" s="38"/>
      <c r="P2215" s="36"/>
      <c r="Q2215" s="34"/>
      <c r="R2215" s="35"/>
    </row>
    <row r="2216" spans="1:18" ht="15.75" customHeight="1" x14ac:dyDescent="0.3">
      <c r="A2216" s="23"/>
      <c r="B2216" s="28" t="s">
        <v>34</v>
      </c>
      <c r="C2216" s="28">
        <v>1128299</v>
      </c>
      <c r="D2216" s="29">
        <v>44453</v>
      </c>
      <c r="E2216" s="28" t="s">
        <v>35</v>
      </c>
      <c r="F2216" s="28" t="s">
        <v>91</v>
      </c>
      <c r="G2216" s="28" t="s">
        <v>92</v>
      </c>
      <c r="H2216" s="28" t="s">
        <v>26</v>
      </c>
      <c r="I2216" s="30">
        <v>0.45000000000000012</v>
      </c>
      <c r="J2216" s="31">
        <v>4500</v>
      </c>
      <c r="K2216" s="32">
        <f t="shared" si="16"/>
        <v>2025.0000000000005</v>
      </c>
      <c r="L2216" s="32">
        <f t="shared" si="17"/>
        <v>708.75000000000011</v>
      </c>
      <c r="M2216" s="33">
        <v>0.35</v>
      </c>
      <c r="O2216" s="38"/>
      <c r="P2216" s="36"/>
      <c r="Q2216" s="34"/>
      <c r="R2216" s="35"/>
    </row>
    <row r="2217" spans="1:18" ht="15.75" customHeight="1" x14ac:dyDescent="0.3">
      <c r="A2217" s="23"/>
      <c r="B2217" s="28" t="s">
        <v>34</v>
      </c>
      <c r="C2217" s="28">
        <v>1128299</v>
      </c>
      <c r="D2217" s="29">
        <v>44453</v>
      </c>
      <c r="E2217" s="28" t="s">
        <v>35</v>
      </c>
      <c r="F2217" s="28" t="s">
        <v>91</v>
      </c>
      <c r="G2217" s="28" t="s">
        <v>92</v>
      </c>
      <c r="H2217" s="28" t="s">
        <v>27</v>
      </c>
      <c r="I2217" s="30">
        <v>0.45000000000000012</v>
      </c>
      <c r="J2217" s="31">
        <v>4000</v>
      </c>
      <c r="K2217" s="32">
        <f t="shared" si="16"/>
        <v>1800.0000000000005</v>
      </c>
      <c r="L2217" s="32">
        <f t="shared" si="17"/>
        <v>720.00000000000023</v>
      </c>
      <c r="M2217" s="33">
        <v>0.4</v>
      </c>
      <c r="O2217" s="38"/>
      <c r="P2217" s="36"/>
      <c r="Q2217" s="34"/>
      <c r="R2217" s="35"/>
    </row>
    <row r="2218" spans="1:18" ht="15.75" customHeight="1" x14ac:dyDescent="0.3">
      <c r="A2218" s="23"/>
      <c r="B2218" s="28" t="s">
        <v>34</v>
      </c>
      <c r="C2218" s="28">
        <v>1128299</v>
      </c>
      <c r="D2218" s="29">
        <v>44453</v>
      </c>
      <c r="E2218" s="28" t="s">
        <v>35</v>
      </c>
      <c r="F2218" s="28" t="s">
        <v>91</v>
      </c>
      <c r="G2218" s="28" t="s">
        <v>92</v>
      </c>
      <c r="H2218" s="28" t="s">
        <v>28</v>
      </c>
      <c r="I2218" s="30">
        <v>0.55000000000000004</v>
      </c>
      <c r="J2218" s="31">
        <v>4000</v>
      </c>
      <c r="K2218" s="32">
        <f t="shared" si="16"/>
        <v>2200</v>
      </c>
      <c r="L2218" s="32">
        <f t="shared" si="17"/>
        <v>770</v>
      </c>
      <c r="M2218" s="33">
        <v>0.35</v>
      </c>
      <c r="O2218" s="38"/>
      <c r="P2218" s="36"/>
      <c r="Q2218" s="34"/>
      <c r="R2218" s="35"/>
    </row>
    <row r="2219" spans="1:18" ht="15.75" customHeight="1" x14ac:dyDescent="0.3">
      <c r="A2219" s="23"/>
      <c r="B2219" s="28" t="s">
        <v>34</v>
      </c>
      <c r="C2219" s="28">
        <v>1128299</v>
      </c>
      <c r="D2219" s="29">
        <v>44453</v>
      </c>
      <c r="E2219" s="28" t="s">
        <v>35</v>
      </c>
      <c r="F2219" s="28" t="s">
        <v>91</v>
      </c>
      <c r="G2219" s="28" t="s">
        <v>92</v>
      </c>
      <c r="H2219" s="28" t="s">
        <v>29</v>
      </c>
      <c r="I2219" s="30">
        <v>0.60000000000000009</v>
      </c>
      <c r="J2219" s="31">
        <v>4500</v>
      </c>
      <c r="K2219" s="32">
        <f t="shared" si="16"/>
        <v>2700.0000000000005</v>
      </c>
      <c r="L2219" s="32">
        <f t="shared" si="17"/>
        <v>675.00000000000011</v>
      </c>
      <c r="M2219" s="33">
        <v>0.25</v>
      </c>
      <c r="O2219" s="38"/>
      <c r="P2219" s="36"/>
      <c r="Q2219" s="34"/>
      <c r="R2219" s="35"/>
    </row>
    <row r="2220" spans="1:18" ht="15.75" customHeight="1" x14ac:dyDescent="0.3">
      <c r="A2220" s="23"/>
      <c r="B2220" s="28" t="s">
        <v>34</v>
      </c>
      <c r="C2220" s="28">
        <v>1128299</v>
      </c>
      <c r="D2220" s="29">
        <v>44482</v>
      </c>
      <c r="E2220" s="28" t="s">
        <v>35</v>
      </c>
      <c r="F2220" s="28" t="s">
        <v>91</v>
      </c>
      <c r="G2220" s="28" t="s">
        <v>92</v>
      </c>
      <c r="H2220" s="28" t="s">
        <v>24</v>
      </c>
      <c r="I2220" s="30">
        <v>0.45000000000000012</v>
      </c>
      <c r="J2220" s="31">
        <v>5250</v>
      </c>
      <c r="K2220" s="32">
        <f t="shared" si="16"/>
        <v>2362.5000000000005</v>
      </c>
      <c r="L2220" s="32">
        <f t="shared" si="17"/>
        <v>945.00000000000023</v>
      </c>
      <c r="M2220" s="33">
        <v>0.4</v>
      </c>
      <c r="O2220" s="38"/>
      <c r="P2220" s="36"/>
      <c r="Q2220" s="34"/>
      <c r="R2220" s="35"/>
    </row>
    <row r="2221" spans="1:18" ht="15.75" customHeight="1" x14ac:dyDescent="0.3">
      <c r="A2221" s="23"/>
      <c r="B2221" s="28" t="s">
        <v>34</v>
      </c>
      <c r="C2221" s="28">
        <v>1128299</v>
      </c>
      <c r="D2221" s="29">
        <v>44482</v>
      </c>
      <c r="E2221" s="28" t="s">
        <v>35</v>
      </c>
      <c r="F2221" s="28" t="s">
        <v>91</v>
      </c>
      <c r="G2221" s="28" t="s">
        <v>92</v>
      </c>
      <c r="H2221" s="28" t="s">
        <v>25</v>
      </c>
      <c r="I2221" s="30">
        <v>0.50000000000000011</v>
      </c>
      <c r="J2221" s="31">
        <v>5250</v>
      </c>
      <c r="K2221" s="32">
        <f t="shared" si="16"/>
        <v>2625.0000000000005</v>
      </c>
      <c r="L2221" s="32">
        <f t="shared" si="17"/>
        <v>1050.0000000000002</v>
      </c>
      <c r="M2221" s="33">
        <v>0.4</v>
      </c>
      <c r="O2221" s="38"/>
      <c r="P2221" s="36"/>
      <c r="Q2221" s="34"/>
      <c r="R2221" s="35"/>
    </row>
    <row r="2222" spans="1:18" ht="15.75" customHeight="1" x14ac:dyDescent="0.3">
      <c r="A2222" s="23"/>
      <c r="B2222" s="28" t="s">
        <v>34</v>
      </c>
      <c r="C2222" s="28">
        <v>1128299</v>
      </c>
      <c r="D2222" s="29">
        <v>44482</v>
      </c>
      <c r="E2222" s="28" t="s">
        <v>35</v>
      </c>
      <c r="F2222" s="28" t="s">
        <v>91</v>
      </c>
      <c r="G2222" s="28" t="s">
        <v>92</v>
      </c>
      <c r="H2222" s="28" t="s">
        <v>26</v>
      </c>
      <c r="I2222" s="30">
        <v>0.45000000000000012</v>
      </c>
      <c r="J2222" s="31">
        <v>3500</v>
      </c>
      <c r="K2222" s="32">
        <f t="shared" si="16"/>
        <v>1575.0000000000005</v>
      </c>
      <c r="L2222" s="32">
        <f t="shared" si="17"/>
        <v>551.25000000000011</v>
      </c>
      <c r="M2222" s="33">
        <v>0.35</v>
      </c>
      <c r="O2222" s="38"/>
      <c r="P2222" s="36"/>
      <c r="Q2222" s="34"/>
      <c r="R2222" s="35"/>
    </row>
    <row r="2223" spans="1:18" ht="15.75" customHeight="1" x14ac:dyDescent="0.3">
      <c r="A2223" s="23"/>
      <c r="B2223" s="28" t="s">
        <v>34</v>
      </c>
      <c r="C2223" s="28">
        <v>1128299</v>
      </c>
      <c r="D2223" s="29">
        <v>44482</v>
      </c>
      <c r="E2223" s="28" t="s">
        <v>35</v>
      </c>
      <c r="F2223" s="28" t="s">
        <v>91</v>
      </c>
      <c r="G2223" s="28" t="s">
        <v>92</v>
      </c>
      <c r="H2223" s="28" t="s">
        <v>27</v>
      </c>
      <c r="I2223" s="30">
        <v>0.45000000000000012</v>
      </c>
      <c r="J2223" s="31">
        <v>3250</v>
      </c>
      <c r="K2223" s="32">
        <f t="shared" si="16"/>
        <v>1462.5000000000005</v>
      </c>
      <c r="L2223" s="32">
        <f t="shared" si="17"/>
        <v>585.00000000000023</v>
      </c>
      <c r="M2223" s="33">
        <v>0.4</v>
      </c>
      <c r="O2223" s="38"/>
      <c r="P2223" s="36"/>
      <c r="Q2223" s="34"/>
      <c r="R2223" s="35"/>
    </row>
    <row r="2224" spans="1:18" ht="15.75" customHeight="1" x14ac:dyDescent="0.3">
      <c r="A2224" s="23"/>
      <c r="B2224" s="28" t="s">
        <v>34</v>
      </c>
      <c r="C2224" s="28">
        <v>1128299</v>
      </c>
      <c r="D2224" s="29">
        <v>44482</v>
      </c>
      <c r="E2224" s="28" t="s">
        <v>35</v>
      </c>
      <c r="F2224" s="28" t="s">
        <v>91</v>
      </c>
      <c r="G2224" s="28" t="s">
        <v>92</v>
      </c>
      <c r="H2224" s="28" t="s">
        <v>28</v>
      </c>
      <c r="I2224" s="30">
        <v>0.55000000000000004</v>
      </c>
      <c r="J2224" s="31">
        <v>3000</v>
      </c>
      <c r="K2224" s="32">
        <f t="shared" si="16"/>
        <v>1650.0000000000002</v>
      </c>
      <c r="L2224" s="32">
        <f t="shared" si="17"/>
        <v>577.5</v>
      </c>
      <c r="M2224" s="33">
        <v>0.35</v>
      </c>
      <c r="O2224" s="38"/>
      <c r="P2224" s="36"/>
      <c r="Q2224" s="34"/>
      <c r="R2224" s="35"/>
    </row>
    <row r="2225" spans="1:18" ht="15.75" customHeight="1" x14ac:dyDescent="0.3">
      <c r="A2225" s="23"/>
      <c r="B2225" s="28" t="s">
        <v>34</v>
      </c>
      <c r="C2225" s="28">
        <v>1128299</v>
      </c>
      <c r="D2225" s="29">
        <v>44482</v>
      </c>
      <c r="E2225" s="28" t="s">
        <v>35</v>
      </c>
      <c r="F2225" s="28" t="s">
        <v>91</v>
      </c>
      <c r="G2225" s="28" t="s">
        <v>92</v>
      </c>
      <c r="H2225" s="28" t="s">
        <v>29</v>
      </c>
      <c r="I2225" s="30">
        <v>0.70000000000000007</v>
      </c>
      <c r="J2225" s="31">
        <v>3500</v>
      </c>
      <c r="K2225" s="32">
        <f t="shared" si="16"/>
        <v>2450.0000000000005</v>
      </c>
      <c r="L2225" s="32">
        <f t="shared" si="17"/>
        <v>612.50000000000011</v>
      </c>
      <c r="M2225" s="33">
        <v>0.25</v>
      </c>
      <c r="O2225" s="38"/>
      <c r="P2225" s="36"/>
      <c r="Q2225" s="34"/>
      <c r="R2225" s="35"/>
    </row>
    <row r="2226" spans="1:18" ht="15.75" customHeight="1" x14ac:dyDescent="0.3">
      <c r="A2226" s="23"/>
      <c r="B2226" s="28" t="s">
        <v>34</v>
      </c>
      <c r="C2226" s="28">
        <v>1128299</v>
      </c>
      <c r="D2226" s="29">
        <v>44513</v>
      </c>
      <c r="E2226" s="28" t="s">
        <v>35</v>
      </c>
      <c r="F2226" s="28" t="s">
        <v>91</v>
      </c>
      <c r="G2226" s="28" t="s">
        <v>92</v>
      </c>
      <c r="H2226" s="28" t="s">
        <v>24</v>
      </c>
      <c r="I2226" s="30">
        <v>0.55000000000000004</v>
      </c>
      <c r="J2226" s="31">
        <v>5250</v>
      </c>
      <c r="K2226" s="32">
        <f t="shared" si="16"/>
        <v>2887.5000000000005</v>
      </c>
      <c r="L2226" s="32">
        <f t="shared" si="17"/>
        <v>1155.0000000000002</v>
      </c>
      <c r="M2226" s="33">
        <v>0.4</v>
      </c>
      <c r="O2226" s="38"/>
      <c r="P2226" s="36"/>
      <c r="Q2226" s="34"/>
      <c r="R2226" s="35"/>
    </row>
    <row r="2227" spans="1:18" ht="15.75" customHeight="1" x14ac:dyDescent="0.3">
      <c r="A2227" s="23"/>
      <c r="B2227" s="28" t="s">
        <v>34</v>
      </c>
      <c r="C2227" s="28">
        <v>1128299</v>
      </c>
      <c r="D2227" s="29">
        <v>44513</v>
      </c>
      <c r="E2227" s="28" t="s">
        <v>35</v>
      </c>
      <c r="F2227" s="28" t="s">
        <v>91</v>
      </c>
      <c r="G2227" s="28" t="s">
        <v>92</v>
      </c>
      <c r="H2227" s="28" t="s">
        <v>25</v>
      </c>
      <c r="I2227" s="30">
        <v>0.60000000000000009</v>
      </c>
      <c r="J2227" s="31">
        <v>5750</v>
      </c>
      <c r="K2227" s="32">
        <f t="shared" si="16"/>
        <v>3450.0000000000005</v>
      </c>
      <c r="L2227" s="32">
        <f t="shared" si="17"/>
        <v>1380.0000000000002</v>
      </c>
      <c r="M2227" s="33">
        <v>0.4</v>
      </c>
      <c r="O2227" s="38"/>
      <c r="P2227" s="36"/>
      <c r="Q2227" s="34"/>
      <c r="R2227" s="35"/>
    </row>
    <row r="2228" spans="1:18" ht="15.75" customHeight="1" x14ac:dyDescent="0.3">
      <c r="A2228" s="23"/>
      <c r="B2228" s="28" t="s">
        <v>34</v>
      </c>
      <c r="C2228" s="28">
        <v>1128299</v>
      </c>
      <c r="D2228" s="29">
        <v>44513</v>
      </c>
      <c r="E2228" s="28" t="s">
        <v>35</v>
      </c>
      <c r="F2228" s="28" t="s">
        <v>91</v>
      </c>
      <c r="G2228" s="28" t="s">
        <v>92</v>
      </c>
      <c r="H2228" s="28" t="s">
        <v>26</v>
      </c>
      <c r="I2228" s="30">
        <v>0.55000000000000004</v>
      </c>
      <c r="J2228" s="31">
        <v>4250</v>
      </c>
      <c r="K2228" s="32">
        <f t="shared" si="16"/>
        <v>2337.5</v>
      </c>
      <c r="L2228" s="32">
        <f t="shared" si="17"/>
        <v>818.125</v>
      </c>
      <c r="M2228" s="33">
        <v>0.35</v>
      </c>
      <c r="O2228" s="38"/>
      <c r="P2228" s="36"/>
      <c r="Q2228" s="34"/>
      <c r="R2228" s="35"/>
    </row>
    <row r="2229" spans="1:18" ht="15.75" customHeight="1" x14ac:dyDescent="0.3">
      <c r="A2229" s="23"/>
      <c r="B2229" s="28" t="s">
        <v>34</v>
      </c>
      <c r="C2229" s="28">
        <v>1128299</v>
      </c>
      <c r="D2229" s="29">
        <v>44513</v>
      </c>
      <c r="E2229" s="28" t="s">
        <v>35</v>
      </c>
      <c r="F2229" s="28" t="s">
        <v>91</v>
      </c>
      <c r="G2229" s="28" t="s">
        <v>92</v>
      </c>
      <c r="H2229" s="28" t="s">
        <v>27</v>
      </c>
      <c r="I2229" s="30">
        <v>0.55000000000000004</v>
      </c>
      <c r="J2229" s="31">
        <v>4000</v>
      </c>
      <c r="K2229" s="32">
        <f t="shared" si="16"/>
        <v>2200</v>
      </c>
      <c r="L2229" s="32">
        <f t="shared" si="17"/>
        <v>880</v>
      </c>
      <c r="M2229" s="33">
        <v>0.4</v>
      </c>
      <c r="O2229" s="38"/>
      <c r="P2229" s="36"/>
      <c r="Q2229" s="34"/>
      <c r="R2229" s="35"/>
    </row>
    <row r="2230" spans="1:18" ht="15.75" customHeight="1" x14ac:dyDescent="0.3">
      <c r="A2230" s="23"/>
      <c r="B2230" s="28" t="s">
        <v>34</v>
      </c>
      <c r="C2230" s="28">
        <v>1128299</v>
      </c>
      <c r="D2230" s="29">
        <v>44513</v>
      </c>
      <c r="E2230" s="28" t="s">
        <v>35</v>
      </c>
      <c r="F2230" s="28" t="s">
        <v>91</v>
      </c>
      <c r="G2230" s="28" t="s">
        <v>92</v>
      </c>
      <c r="H2230" s="28" t="s">
        <v>28</v>
      </c>
      <c r="I2230" s="30">
        <v>0.65</v>
      </c>
      <c r="J2230" s="31">
        <v>3500</v>
      </c>
      <c r="K2230" s="32">
        <f t="shared" si="16"/>
        <v>2275</v>
      </c>
      <c r="L2230" s="32">
        <f t="shared" si="17"/>
        <v>796.25</v>
      </c>
      <c r="M2230" s="33">
        <v>0.35</v>
      </c>
      <c r="O2230" s="38"/>
      <c r="P2230" s="36"/>
      <c r="Q2230" s="34"/>
      <c r="R2230" s="35"/>
    </row>
    <row r="2231" spans="1:18" ht="15.75" customHeight="1" x14ac:dyDescent="0.3">
      <c r="A2231" s="23"/>
      <c r="B2231" s="28" t="s">
        <v>34</v>
      </c>
      <c r="C2231" s="28">
        <v>1128299</v>
      </c>
      <c r="D2231" s="29">
        <v>44513</v>
      </c>
      <c r="E2231" s="28" t="s">
        <v>35</v>
      </c>
      <c r="F2231" s="28" t="s">
        <v>91</v>
      </c>
      <c r="G2231" s="28" t="s">
        <v>92</v>
      </c>
      <c r="H2231" s="28" t="s">
        <v>29</v>
      </c>
      <c r="I2231" s="30">
        <v>0.70000000000000007</v>
      </c>
      <c r="J2231" s="31">
        <v>4750</v>
      </c>
      <c r="K2231" s="32">
        <f t="shared" si="16"/>
        <v>3325.0000000000005</v>
      </c>
      <c r="L2231" s="32">
        <f t="shared" si="17"/>
        <v>831.25000000000011</v>
      </c>
      <c r="M2231" s="33">
        <v>0.25</v>
      </c>
      <c r="O2231" s="38"/>
      <c r="P2231" s="36"/>
      <c r="Q2231" s="34"/>
      <c r="R2231" s="35"/>
    </row>
    <row r="2232" spans="1:18" ht="15.75" customHeight="1" x14ac:dyDescent="0.3">
      <c r="A2232" s="23"/>
      <c r="B2232" s="28" t="s">
        <v>34</v>
      </c>
      <c r="C2232" s="28">
        <v>1128299</v>
      </c>
      <c r="D2232" s="29">
        <v>44542</v>
      </c>
      <c r="E2232" s="28" t="s">
        <v>35</v>
      </c>
      <c r="F2232" s="28" t="s">
        <v>91</v>
      </c>
      <c r="G2232" s="28" t="s">
        <v>92</v>
      </c>
      <c r="H2232" s="28" t="s">
        <v>24</v>
      </c>
      <c r="I2232" s="30">
        <v>0.55000000000000004</v>
      </c>
      <c r="J2232" s="31">
        <v>6750</v>
      </c>
      <c r="K2232" s="32">
        <f t="shared" si="16"/>
        <v>3712.5000000000005</v>
      </c>
      <c r="L2232" s="32">
        <f t="shared" si="17"/>
        <v>1485.0000000000002</v>
      </c>
      <c r="M2232" s="33">
        <v>0.4</v>
      </c>
      <c r="O2232" s="38"/>
      <c r="P2232" s="36"/>
      <c r="Q2232" s="34"/>
      <c r="R2232" s="35"/>
    </row>
    <row r="2233" spans="1:18" ht="15.75" customHeight="1" x14ac:dyDescent="0.3">
      <c r="A2233" s="23"/>
      <c r="B2233" s="28" t="s">
        <v>34</v>
      </c>
      <c r="C2233" s="28">
        <v>1128299</v>
      </c>
      <c r="D2233" s="29">
        <v>44542</v>
      </c>
      <c r="E2233" s="28" t="s">
        <v>35</v>
      </c>
      <c r="F2233" s="28" t="s">
        <v>91</v>
      </c>
      <c r="G2233" s="28" t="s">
        <v>92</v>
      </c>
      <c r="H2233" s="28" t="s">
        <v>25</v>
      </c>
      <c r="I2233" s="30">
        <v>0.60000000000000009</v>
      </c>
      <c r="J2233" s="31">
        <v>6750</v>
      </c>
      <c r="K2233" s="32">
        <f t="shared" si="16"/>
        <v>4050.0000000000005</v>
      </c>
      <c r="L2233" s="32">
        <f t="shared" si="17"/>
        <v>1620.0000000000002</v>
      </c>
      <c r="M2233" s="33">
        <v>0.4</v>
      </c>
      <c r="O2233" s="38"/>
      <c r="P2233" s="36"/>
      <c r="Q2233" s="34"/>
      <c r="R2233" s="35"/>
    </row>
    <row r="2234" spans="1:18" ht="15.75" customHeight="1" x14ac:dyDescent="0.3">
      <c r="A2234" s="23"/>
      <c r="B2234" s="28" t="s">
        <v>34</v>
      </c>
      <c r="C2234" s="28">
        <v>1128299</v>
      </c>
      <c r="D2234" s="29">
        <v>44542</v>
      </c>
      <c r="E2234" s="28" t="s">
        <v>35</v>
      </c>
      <c r="F2234" s="28" t="s">
        <v>91</v>
      </c>
      <c r="G2234" s="28" t="s">
        <v>92</v>
      </c>
      <c r="H2234" s="28" t="s">
        <v>26</v>
      </c>
      <c r="I2234" s="30">
        <v>0.55000000000000004</v>
      </c>
      <c r="J2234" s="31">
        <v>4750</v>
      </c>
      <c r="K2234" s="32">
        <f t="shared" si="16"/>
        <v>2612.5</v>
      </c>
      <c r="L2234" s="32">
        <f t="shared" si="17"/>
        <v>914.37499999999989</v>
      </c>
      <c r="M2234" s="33">
        <v>0.35</v>
      </c>
      <c r="O2234" s="38"/>
      <c r="P2234" s="36"/>
      <c r="Q2234" s="34"/>
      <c r="R2234" s="35"/>
    </row>
    <row r="2235" spans="1:18" ht="15.75" customHeight="1" x14ac:dyDescent="0.3">
      <c r="A2235" s="23"/>
      <c r="B2235" s="28" t="s">
        <v>34</v>
      </c>
      <c r="C2235" s="28">
        <v>1128299</v>
      </c>
      <c r="D2235" s="29">
        <v>44542</v>
      </c>
      <c r="E2235" s="28" t="s">
        <v>35</v>
      </c>
      <c r="F2235" s="28" t="s">
        <v>91</v>
      </c>
      <c r="G2235" s="28" t="s">
        <v>92</v>
      </c>
      <c r="H2235" s="28" t="s">
        <v>27</v>
      </c>
      <c r="I2235" s="30">
        <v>0.55000000000000004</v>
      </c>
      <c r="J2235" s="31">
        <v>4750</v>
      </c>
      <c r="K2235" s="32">
        <f t="shared" si="16"/>
        <v>2612.5</v>
      </c>
      <c r="L2235" s="32">
        <f t="shared" si="17"/>
        <v>1045</v>
      </c>
      <c r="M2235" s="33">
        <v>0.4</v>
      </c>
      <c r="O2235" s="38"/>
      <c r="P2235" s="36"/>
      <c r="Q2235" s="34"/>
      <c r="R2235" s="35"/>
    </row>
    <row r="2236" spans="1:18" ht="15.75" customHeight="1" x14ac:dyDescent="0.3">
      <c r="A2236" s="23"/>
      <c r="B2236" s="28" t="s">
        <v>34</v>
      </c>
      <c r="C2236" s="28">
        <v>1128299</v>
      </c>
      <c r="D2236" s="29">
        <v>44542</v>
      </c>
      <c r="E2236" s="28" t="s">
        <v>35</v>
      </c>
      <c r="F2236" s="28" t="s">
        <v>91</v>
      </c>
      <c r="G2236" s="28" t="s">
        <v>92</v>
      </c>
      <c r="H2236" s="28" t="s">
        <v>28</v>
      </c>
      <c r="I2236" s="30">
        <v>0.65</v>
      </c>
      <c r="J2236" s="31">
        <v>4000</v>
      </c>
      <c r="K2236" s="32">
        <f t="shared" si="16"/>
        <v>2600</v>
      </c>
      <c r="L2236" s="32">
        <f t="shared" si="17"/>
        <v>909.99999999999989</v>
      </c>
      <c r="M2236" s="33">
        <v>0.35</v>
      </c>
      <c r="O2236" s="38"/>
      <c r="P2236" s="36"/>
      <c r="Q2236" s="34"/>
      <c r="R2236" s="35"/>
    </row>
    <row r="2237" spans="1:18" ht="15.75" customHeight="1" x14ac:dyDescent="0.3">
      <c r="A2237" s="23"/>
      <c r="B2237" s="28" t="s">
        <v>34</v>
      </c>
      <c r="C2237" s="28">
        <v>1128299</v>
      </c>
      <c r="D2237" s="29">
        <v>44542</v>
      </c>
      <c r="E2237" s="28" t="s">
        <v>35</v>
      </c>
      <c r="F2237" s="28" t="s">
        <v>91</v>
      </c>
      <c r="G2237" s="28" t="s">
        <v>92</v>
      </c>
      <c r="H2237" s="28" t="s">
        <v>29</v>
      </c>
      <c r="I2237" s="30">
        <v>0.70000000000000007</v>
      </c>
      <c r="J2237" s="31">
        <v>5000</v>
      </c>
      <c r="K2237" s="32">
        <f t="shared" si="16"/>
        <v>3500.0000000000005</v>
      </c>
      <c r="L2237" s="32">
        <f t="shared" si="17"/>
        <v>875.00000000000011</v>
      </c>
      <c r="M2237" s="33">
        <v>0.25</v>
      </c>
      <c r="O2237" s="38"/>
      <c r="P2237" s="36"/>
      <c r="Q2237" s="34"/>
      <c r="R2237" s="35"/>
    </row>
    <row r="2238" spans="1:18" ht="15.75" customHeight="1" x14ac:dyDescent="0.3">
      <c r="A2238" s="23" t="s">
        <v>46</v>
      </c>
      <c r="B2238" s="28" t="s">
        <v>21</v>
      </c>
      <c r="C2238" s="28">
        <v>1185732</v>
      </c>
      <c r="D2238" s="29">
        <v>44205</v>
      </c>
      <c r="E2238" s="28" t="s">
        <v>53</v>
      </c>
      <c r="F2238" s="28" t="s">
        <v>93</v>
      </c>
      <c r="G2238" s="28" t="s">
        <v>94</v>
      </c>
      <c r="H2238" s="28" t="s">
        <v>24</v>
      </c>
      <c r="I2238" s="30">
        <v>0.4</v>
      </c>
      <c r="J2238" s="31">
        <v>10250</v>
      </c>
      <c r="K2238" s="32">
        <f t="shared" si="16"/>
        <v>4100</v>
      </c>
      <c r="L2238" s="32">
        <f t="shared" si="17"/>
        <v>1845</v>
      </c>
      <c r="M2238" s="33">
        <v>0.45</v>
      </c>
      <c r="O2238" s="38"/>
      <c r="P2238" s="36"/>
      <c r="Q2238" s="34"/>
      <c r="R2238" s="35"/>
    </row>
    <row r="2239" spans="1:18" ht="15.75" customHeight="1" x14ac:dyDescent="0.3">
      <c r="A2239" s="23"/>
      <c r="B2239" s="28" t="s">
        <v>21</v>
      </c>
      <c r="C2239" s="28">
        <v>1185732</v>
      </c>
      <c r="D2239" s="29">
        <v>44205</v>
      </c>
      <c r="E2239" s="28" t="s">
        <v>53</v>
      </c>
      <c r="F2239" s="28" t="s">
        <v>93</v>
      </c>
      <c r="G2239" s="28" t="s">
        <v>94</v>
      </c>
      <c r="H2239" s="28" t="s">
        <v>25</v>
      </c>
      <c r="I2239" s="30">
        <v>0.4</v>
      </c>
      <c r="J2239" s="31">
        <v>8250</v>
      </c>
      <c r="K2239" s="32">
        <f t="shared" si="16"/>
        <v>3300</v>
      </c>
      <c r="L2239" s="32">
        <f t="shared" si="17"/>
        <v>1155</v>
      </c>
      <c r="M2239" s="33">
        <v>0.35</v>
      </c>
      <c r="O2239" s="38"/>
      <c r="P2239" s="36"/>
      <c r="Q2239" s="34"/>
      <c r="R2239" s="35"/>
    </row>
    <row r="2240" spans="1:18" ht="15.75" customHeight="1" x14ac:dyDescent="0.3">
      <c r="A2240" s="23"/>
      <c r="B2240" s="28" t="s">
        <v>21</v>
      </c>
      <c r="C2240" s="28">
        <v>1185732</v>
      </c>
      <c r="D2240" s="29">
        <v>44205</v>
      </c>
      <c r="E2240" s="28" t="s">
        <v>53</v>
      </c>
      <c r="F2240" s="28" t="s">
        <v>93</v>
      </c>
      <c r="G2240" s="28" t="s">
        <v>94</v>
      </c>
      <c r="H2240" s="28" t="s">
        <v>26</v>
      </c>
      <c r="I2240" s="30">
        <v>0.30000000000000004</v>
      </c>
      <c r="J2240" s="31">
        <v>8250</v>
      </c>
      <c r="K2240" s="32">
        <f t="shared" si="16"/>
        <v>2475.0000000000005</v>
      </c>
      <c r="L2240" s="32">
        <f t="shared" si="17"/>
        <v>618.75000000000011</v>
      </c>
      <c r="M2240" s="33">
        <v>0.25</v>
      </c>
      <c r="O2240" s="38"/>
      <c r="P2240" s="36"/>
      <c r="Q2240" s="34"/>
      <c r="R2240" s="35"/>
    </row>
    <row r="2241" spans="1:18" ht="15.75" customHeight="1" x14ac:dyDescent="0.3">
      <c r="A2241" s="23"/>
      <c r="B2241" s="28" t="s">
        <v>21</v>
      </c>
      <c r="C2241" s="28">
        <v>1185732</v>
      </c>
      <c r="D2241" s="29">
        <v>44205</v>
      </c>
      <c r="E2241" s="28" t="s">
        <v>53</v>
      </c>
      <c r="F2241" s="28" t="s">
        <v>93</v>
      </c>
      <c r="G2241" s="28" t="s">
        <v>94</v>
      </c>
      <c r="H2241" s="28" t="s">
        <v>27</v>
      </c>
      <c r="I2241" s="30">
        <v>0.35</v>
      </c>
      <c r="J2241" s="31">
        <v>6750</v>
      </c>
      <c r="K2241" s="32">
        <f t="shared" si="16"/>
        <v>2362.5</v>
      </c>
      <c r="L2241" s="32">
        <f t="shared" si="17"/>
        <v>708.75</v>
      </c>
      <c r="M2241" s="33">
        <v>0.3</v>
      </c>
      <c r="O2241" s="38"/>
      <c r="P2241" s="36"/>
      <c r="Q2241" s="34"/>
      <c r="R2241" s="35"/>
    </row>
    <row r="2242" spans="1:18" ht="15.75" customHeight="1" x14ac:dyDescent="0.3">
      <c r="A2242" s="23"/>
      <c r="B2242" s="28" t="s">
        <v>21</v>
      </c>
      <c r="C2242" s="28">
        <v>1185732</v>
      </c>
      <c r="D2242" s="29">
        <v>44205</v>
      </c>
      <c r="E2242" s="28" t="s">
        <v>53</v>
      </c>
      <c r="F2242" s="28" t="s">
        <v>93</v>
      </c>
      <c r="G2242" s="28" t="s">
        <v>94</v>
      </c>
      <c r="H2242" s="28" t="s">
        <v>28</v>
      </c>
      <c r="I2242" s="30">
        <v>0.5</v>
      </c>
      <c r="J2242" s="31">
        <v>7250</v>
      </c>
      <c r="K2242" s="32">
        <f t="shared" si="16"/>
        <v>3625</v>
      </c>
      <c r="L2242" s="32">
        <f t="shared" si="17"/>
        <v>1268.75</v>
      </c>
      <c r="M2242" s="33">
        <v>0.35</v>
      </c>
      <c r="O2242" s="38"/>
      <c r="P2242" s="36"/>
      <c r="Q2242" s="34"/>
      <c r="R2242" s="35"/>
    </row>
    <row r="2243" spans="1:18" ht="15.75" customHeight="1" x14ac:dyDescent="0.3">
      <c r="A2243" s="23"/>
      <c r="B2243" s="28" t="s">
        <v>21</v>
      </c>
      <c r="C2243" s="28">
        <v>1185732</v>
      </c>
      <c r="D2243" s="29">
        <v>44205</v>
      </c>
      <c r="E2243" s="28" t="s">
        <v>53</v>
      </c>
      <c r="F2243" s="28" t="s">
        <v>93</v>
      </c>
      <c r="G2243" s="28" t="s">
        <v>94</v>
      </c>
      <c r="H2243" s="28" t="s">
        <v>29</v>
      </c>
      <c r="I2243" s="30">
        <v>0.4</v>
      </c>
      <c r="J2243" s="31">
        <v>8250</v>
      </c>
      <c r="K2243" s="32">
        <f t="shared" si="16"/>
        <v>3300</v>
      </c>
      <c r="L2243" s="32">
        <f t="shared" si="17"/>
        <v>1650</v>
      </c>
      <c r="M2243" s="33">
        <v>0.5</v>
      </c>
      <c r="O2243" s="38"/>
      <c r="P2243" s="36"/>
      <c r="Q2243" s="34"/>
      <c r="R2243" s="35"/>
    </row>
    <row r="2244" spans="1:18" ht="15.75" customHeight="1" x14ac:dyDescent="0.3">
      <c r="A2244" s="23"/>
      <c r="B2244" s="28" t="s">
        <v>21</v>
      </c>
      <c r="C2244" s="28">
        <v>1185732</v>
      </c>
      <c r="D2244" s="29">
        <v>44234</v>
      </c>
      <c r="E2244" s="28" t="s">
        <v>53</v>
      </c>
      <c r="F2244" s="28" t="s">
        <v>93</v>
      </c>
      <c r="G2244" s="28" t="s">
        <v>94</v>
      </c>
      <c r="H2244" s="28" t="s">
        <v>24</v>
      </c>
      <c r="I2244" s="30">
        <v>0.4</v>
      </c>
      <c r="J2244" s="31">
        <v>10750</v>
      </c>
      <c r="K2244" s="32">
        <f t="shared" si="16"/>
        <v>4300</v>
      </c>
      <c r="L2244" s="32">
        <f t="shared" si="17"/>
        <v>1935</v>
      </c>
      <c r="M2244" s="33">
        <v>0.45</v>
      </c>
      <c r="O2244" s="38"/>
      <c r="P2244" s="36"/>
      <c r="Q2244" s="34"/>
      <c r="R2244" s="35"/>
    </row>
    <row r="2245" spans="1:18" ht="15.75" customHeight="1" x14ac:dyDescent="0.3">
      <c r="A2245" s="23"/>
      <c r="B2245" s="28" t="s">
        <v>21</v>
      </c>
      <c r="C2245" s="28">
        <v>1185732</v>
      </c>
      <c r="D2245" s="29">
        <v>44234</v>
      </c>
      <c r="E2245" s="28" t="s">
        <v>53</v>
      </c>
      <c r="F2245" s="28" t="s">
        <v>93</v>
      </c>
      <c r="G2245" s="28" t="s">
        <v>94</v>
      </c>
      <c r="H2245" s="28" t="s">
        <v>25</v>
      </c>
      <c r="I2245" s="30">
        <v>0.4</v>
      </c>
      <c r="J2245" s="31">
        <v>7250</v>
      </c>
      <c r="K2245" s="32">
        <f t="shared" si="16"/>
        <v>2900</v>
      </c>
      <c r="L2245" s="32">
        <f t="shared" si="17"/>
        <v>1014.9999999999999</v>
      </c>
      <c r="M2245" s="33">
        <v>0.35</v>
      </c>
      <c r="O2245" s="38"/>
      <c r="P2245" s="36"/>
      <c r="Q2245" s="34"/>
      <c r="R2245" s="35"/>
    </row>
    <row r="2246" spans="1:18" ht="15.75" customHeight="1" x14ac:dyDescent="0.3">
      <c r="A2246" s="23"/>
      <c r="B2246" s="28" t="s">
        <v>21</v>
      </c>
      <c r="C2246" s="28">
        <v>1185732</v>
      </c>
      <c r="D2246" s="29">
        <v>44234</v>
      </c>
      <c r="E2246" s="28" t="s">
        <v>53</v>
      </c>
      <c r="F2246" s="28" t="s">
        <v>93</v>
      </c>
      <c r="G2246" s="28" t="s">
        <v>94</v>
      </c>
      <c r="H2246" s="28" t="s">
        <v>26</v>
      </c>
      <c r="I2246" s="30">
        <v>0.30000000000000004</v>
      </c>
      <c r="J2246" s="31">
        <v>7750</v>
      </c>
      <c r="K2246" s="32">
        <f t="shared" si="16"/>
        <v>2325.0000000000005</v>
      </c>
      <c r="L2246" s="32">
        <f t="shared" si="17"/>
        <v>581.25000000000011</v>
      </c>
      <c r="M2246" s="33">
        <v>0.25</v>
      </c>
      <c r="O2246" s="38"/>
      <c r="P2246" s="36"/>
      <c r="Q2246" s="34"/>
      <c r="R2246" s="35"/>
    </row>
    <row r="2247" spans="1:18" ht="15.75" customHeight="1" x14ac:dyDescent="0.3">
      <c r="A2247" s="23"/>
      <c r="B2247" s="28" t="s">
        <v>21</v>
      </c>
      <c r="C2247" s="28">
        <v>1185732</v>
      </c>
      <c r="D2247" s="29">
        <v>44234</v>
      </c>
      <c r="E2247" s="28" t="s">
        <v>53</v>
      </c>
      <c r="F2247" s="28" t="s">
        <v>93</v>
      </c>
      <c r="G2247" s="28" t="s">
        <v>94</v>
      </c>
      <c r="H2247" s="28" t="s">
        <v>27</v>
      </c>
      <c r="I2247" s="30">
        <v>0.35</v>
      </c>
      <c r="J2247" s="31">
        <v>6250</v>
      </c>
      <c r="K2247" s="32">
        <f t="shared" si="16"/>
        <v>2187.5</v>
      </c>
      <c r="L2247" s="32">
        <f t="shared" si="17"/>
        <v>656.25</v>
      </c>
      <c r="M2247" s="33">
        <v>0.3</v>
      </c>
      <c r="O2247" s="38"/>
      <c r="P2247" s="36"/>
      <c r="Q2247" s="34"/>
      <c r="R2247" s="35"/>
    </row>
    <row r="2248" spans="1:18" ht="15.75" customHeight="1" x14ac:dyDescent="0.3">
      <c r="A2248" s="23"/>
      <c r="B2248" s="28" t="s">
        <v>21</v>
      </c>
      <c r="C2248" s="28">
        <v>1185732</v>
      </c>
      <c r="D2248" s="29">
        <v>44234</v>
      </c>
      <c r="E2248" s="28" t="s">
        <v>53</v>
      </c>
      <c r="F2248" s="28" t="s">
        <v>93</v>
      </c>
      <c r="G2248" s="28" t="s">
        <v>94</v>
      </c>
      <c r="H2248" s="28" t="s">
        <v>28</v>
      </c>
      <c r="I2248" s="30">
        <v>0.5</v>
      </c>
      <c r="J2248" s="31">
        <v>7000</v>
      </c>
      <c r="K2248" s="32">
        <f t="shared" si="16"/>
        <v>3500</v>
      </c>
      <c r="L2248" s="32">
        <f t="shared" si="17"/>
        <v>1225</v>
      </c>
      <c r="M2248" s="33">
        <v>0.35</v>
      </c>
      <c r="O2248" s="38"/>
      <c r="P2248" s="36"/>
      <c r="Q2248" s="34"/>
      <c r="R2248" s="35"/>
    </row>
    <row r="2249" spans="1:18" ht="15.75" customHeight="1" x14ac:dyDescent="0.3">
      <c r="A2249" s="23"/>
      <c r="B2249" s="28" t="s">
        <v>21</v>
      </c>
      <c r="C2249" s="28">
        <v>1185732</v>
      </c>
      <c r="D2249" s="29">
        <v>44234</v>
      </c>
      <c r="E2249" s="28" t="s">
        <v>53</v>
      </c>
      <c r="F2249" s="28" t="s">
        <v>93</v>
      </c>
      <c r="G2249" s="28" t="s">
        <v>94</v>
      </c>
      <c r="H2249" s="28" t="s">
        <v>29</v>
      </c>
      <c r="I2249" s="30">
        <v>0.35</v>
      </c>
      <c r="J2249" s="31">
        <v>8000</v>
      </c>
      <c r="K2249" s="32">
        <f t="shared" si="16"/>
        <v>2800</v>
      </c>
      <c r="L2249" s="32">
        <f t="shared" si="17"/>
        <v>1400</v>
      </c>
      <c r="M2249" s="33">
        <v>0.5</v>
      </c>
      <c r="O2249" s="38"/>
      <c r="P2249" s="36"/>
      <c r="Q2249" s="34"/>
      <c r="R2249" s="35"/>
    </row>
    <row r="2250" spans="1:18" ht="15.75" customHeight="1" x14ac:dyDescent="0.3">
      <c r="A2250" s="23"/>
      <c r="B2250" s="28" t="s">
        <v>21</v>
      </c>
      <c r="C2250" s="28">
        <v>1185732</v>
      </c>
      <c r="D2250" s="29">
        <v>44260</v>
      </c>
      <c r="E2250" s="28" t="s">
        <v>53</v>
      </c>
      <c r="F2250" s="28" t="s">
        <v>93</v>
      </c>
      <c r="G2250" s="28" t="s">
        <v>94</v>
      </c>
      <c r="H2250" s="28" t="s">
        <v>24</v>
      </c>
      <c r="I2250" s="30">
        <v>0.35</v>
      </c>
      <c r="J2250" s="31">
        <v>10200</v>
      </c>
      <c r="K2250" s="32">
        <f t="shared" si="16"/>
        <v>3570</v>
      </c>
      <c r="L2250" s="32">
        <f t="shared" si="17"/>
        <v>1606.5</v>
      </c>
      <c r="M2250" s="33">
        <v>0.45</v>
      </c>
      <c r="O2250" s="38"/>
      <c r="P2250" s="36"/>
      <c r="Q2250" s="34"/>
      <c r="R2250" s="35"/>
    </row>
    <row r="2251" spans="1:18" ht="15.75" customHeight="1" x14ac:dyDescent="0.3">
      <c r="A2251" s="23"/>
      <c r="B2251" s="28" t="s">
        <v>21</v>
      </c>
      <c r="C2251" s="28">
        <v>1185732</v>
      </c>
      <c r="D2251" s="29">
        <v>44260</v>
      </c>
      <c r="E2251" s="28" t="s">
        <v>53</v>
      </c>
      <c r="F2251" s="28" t="s">
        <v>93</v>
      </c>
      <c r="G2251" s="28" t="s">
        <v>94</v>
      </c>
      <c r="H2251" s="28" t="s">
        <v>25</v>
      </c>
      <c r="I2251" s="30">
        <v>0.35</v>
      </c>
      <c r="J2251" s="31">
        <v>7000</v>
      </c>
      <c r="K2251" s="32">
        <f t="shared" si="16"/>
        <v>2450</v>
      </c>
      <c r="L2251" s="32">
        <f t="shared" si="17"/>
        <v>857.5</v>
      </c>
      <c r="M2251" s="33">
        <v>0.35</v>
      </c>
      <c r="O2251" s="38"/>
      <c r="P2251" s="36"/>
      <c r="Q2251" s="34"/>
      <c r="R2251" s="35"/>
    </row>
    <row r="2252" spans="1:18" ht="15.75" customHeight="1" x14ac:dyDescent="0.3">
      <c r="A2252" s="23"/>
      <c r="B2252" s="28" t="s">
        <v>21</v>
      </c>
      <c r="C2252" s="28">
        <v>1185732</v>
      </c>
      <c r="D2252" s="29">
        <v>44260</v>
      </c>
      <c r="E2252" s="28" t="s">
        <v>53</v>
      </c>
      <c r="F2252" s="28" t="s">
        <v>93</v>
      </c>
      <c r="G2252" s="28" t="s">
        <v>94</v>
      </c>
      <c r="H2252" s="28" t="s">
        <v>26</v>
      </c>
      <c r="I2252" s="30">
        <v>0.25</v>
      </c>
      <c r="J2252" s="31">
        <v>7250</v>
      </c>
      <c r="K2252" s="32">
        <f t="shared" si="16"/>
        <v>1812.5</v>
      </c>
      <c r="L2252" s="32">
        <f t="shared" si="17"/>
        <v>453.125</v>
      </c>
      <c r="M2252" s="33">
        <v>0.25</v>
      </c>
      <c r="O2252" s="38"/>
      <c r="P2252" s="36"/>
      <c r="Q2252" s="34"/>
      <c r="R2252" s="35"/>
    </row>
    <row r="2253" spans="1:18" ht="15.75" customHeight="1" x14ac:dyDescent="0.3">
      <c r="A2253" s="23"/>
      <c r="B2253" s="28" t="s">
        <v>21</v>
      </c>
      <c r="C2253" s="28">
        <v>1185732</v>
      </c>
      <c r="D2253" s="29">
        <v>44260</v>
      </c>
      <c r="E2253" s="28" t="s">
        <v>53</v>
      </c>
      <c r="F2253" s="28" t="s">
        <v>93</v>
      </c>
      <c r="G2253" s="28" t="s">
        <v>94</v>
      </c>
      <c r="H2253" s="28" t="s">
        <v>27</v>
      </c>
      <c r="I2253" s="30">
        <v>0.29999999999999993</v>
      </c>
      <c r="J2253" s="31">
        <v>5750</v>
      </c>
      <c r="K2253" s="32">
        <f t="shared" si="16"/>
        <v>1724.9999999999995</v>
      </c>
      <c r="L2253" s="32">
        <f t="shared" si="17"/>
        <v>517.49999999999989</v>
      </c>
      <c r="M2253" s="33">
        <v>0.3</v>
      </c>
      <c r="O2253" s="38"/>
      <c r="P2253" s="36"/>
      <c r="Q2253" s="34"/>
      <c r="R2253" s="35"/>
    </row>
    <row r="2254" spans="1:18" ht="15.75" customHeight="1" x14ac:dyDescent="0.3">
      <c r="A2254" s="23"/>
      <c r="B2254" s="28" t="s">
        <v>21</v>
      </c>
      <c r="C2254" s="28">
        <v>1185732</v>
      </c>
      <c r="D2254" s="29">
        <v>44260</v>
      </c>
      <c r="E2254" s="28" t="s">
        <v>53</v>
      </c>
      <c r="F2254" s="28" t="s">
        <v>93</v>
      </c>
      <c r="G2254" s="28" t="s">
        <v>94</v>
      </c>
      <c r="H2254" s="28" t="s">
        <v>28</v>
      </c>
      <c r="I2254" s="30">
        <v>0.45000000000000007</v>
      </c>
      <c r="J2254" s="31">
        <v>6250</v>
      </c>
      <c r="K2254" s="32">
        <f t="shared" si="16"/>
        <v>2812.5000000000005</v>
      </c>
      <c r="L2254" s="32">
        <f t="shared" si="17"/>
        <v>984.37500000000011</v>
      </c>
      <c r="M2254" s="33">
        <v>0.35</v>
      </c>
      <c r="O2254" s="38"/>
      <c r="P2254" s="36"/>
      <c r="Q2254" s="34"/>
      <c r="R2254" s="35"/>
    </row>
    <row r="2255" spans="1:18" ht="15.75" customHeight="1" x14ac:dyDescent="0.3">
      <c r="A2255" s="23"/>
      <c r="B2255" s="28" t="s">
        <v>21</v>
      </c>
      <c r="C2255" s="28">
        <v>1185732</v>
      </c>
      <c r="D2255" s="29">
        <v>44260</v>
      </c>
      <c r="E2255" s="28" t="s">
        <v>53</v>
      </c>
      <c r="F2255" s="28" t="s">
        <v>93</v>
      </c>
      <c r="G2255" s="28" t="s">
        <v>94</v>
      </c>
      <c r="H2255" s="28" t="s">
        <v>29</v>
      </c>
      <c r="I2255" s="30">
        <v>0.35</v>
      </c>
      <c r="J2255" s="31">
        <v>7250</v>
      </c>
      <c r="K2255" s="32">
        <f t="shared" si="16"/>
        <v>2537.5</v>
      </c>
      <c r="L2255" s="32">
        <f t="shared" si="17"/>
        <v>1268.75</v>
      </c>
      <c r="M2255" s="33">
        <v>0.5</v>
      </c>
      <c r="O2255" s="38"/>
      <c r="P2255" s="36"/>
      <c r="Q2255" s="34"/>
      <c r="R2255" s="35"/>
    </row>
    <row r="2256" spans="1:18" ht="15.75" customHeight="1" x14ac:dyDescent="0.3">
      <c r="A2256" s="23"/>
      <c r="B2256" s="28" t="s">
        <v>21</v>
      </c>
      <c r="C2256" s="28">
        <v>1185732</v>
      </c>
      <c r="D2256" s="29">
        <v>44292</v>
      </c>
      <c r="E2256" s="28" t="s">
        <v>53</v>
      </c>
      <c r="F2256" s="28" t="s">
        <v>93</v>
      </c>
      <c r="G2256" s="28" t="s">
        <v>94</v>
      </c>
      <c r="H2256" s="28" t="s">
        <v>24</v>
      </c>
      <c r="I2256" s="30">
        <v>0.35</v>
      </c>
      <c r="J2256" s="31">
        <v>9750</v>
      </c>
      <c r="K2256" s="32">
        <f t="shared" si="16"/>
        <v>3412.5</v>
      </c>
      <c r="L2256" s="32">
        <f t="shared" si="17"/>
        <v>1535.625</v>
      </c>
      <c r="M2256" s="33">
        <v>0.45</v>
      </c>
      <c r="O2256" s="38"/>
      <c r="P2256" s="36"/>
      <c r="Q2256" s="34"/>
      <c r="R2256" s="35"/>
    </row>
    <row r="2257" spans="1:18" ht="15.75" customHeight="1" x14ac:dyDescent="0.3">
      <c r="A2257" s="23"/>
      <c r="B2257" s="28" t="s">
        <v>21</v>
      </c>
      <c r="C2257" s="28">
        <v>1185732</v>
      </c>
      <c r="D2257" s="29">
        <v>44292</v>
      </c>
      <c r="E2257" s="28" t="s">
        <v>53</v>
      </c>
      <c r="F2257" s="28" t="s">
        <v>93</v>
      </c>
      <c r="G2257" s="28" t="s">
        <v>94</v>
      </c>
      <c r="H2257" s="28" t="s">
        <v>25</v>
      </c>
      <c r="I2257" s="30">
        <v>0.35</v>
      </c>
      <c r="J2257" s="31">
        <v>6750</v>
      </c>
      <c r="K2257" s="32">
        <f t="shared" si="16"/>
        <v>2362.5</v>
      </c>
      <c r="L2257" s="32">
        <f t="shared" si="17"/>
        <v>826.875</v>
      </c>
      <c r="M2257" s="33">
        <v>0.35</v>
      </c>
      <c r="O2257" s="38"/>
      <c r="P2257" s="36"/>
      <c r="Q2257" s="34"/>
      <c r="R2257" s="35"/>
    </row>
    <row r="2258" spans="1:18" ht="15.75" customHeight="1" x14ac:dyDescent="0.3">
      <c r="A2258" s="23"/>
      <c r="B2258" s="28" t="s">
        <v>21</v>
      </c>
      <c r="C2258" s="28">
        <v>1185732</v>
      </c>
      <c r="D2258" s="29">
        <v>44292</v>
      </c>
      <c r="E2258" s="28" t="s">
        <v>53</v>
      </c>
      <c r="F2258" s="28" t="s">
        <v>93</v>
      </c>
      <c r="G2258" s="28" t="s">
        <v>94</v>
      </c>
      <c r="H2258" s="28" t="s">
        <v>26</v>
      </c>
      <c r="I2258" s="30">
        <v>0.25</v>
      </c>
      <c r="J2258" s="31">
        <v>6750</v>
      </c>
      <c r="K2258" s="32">
        <f t="shared" si="16"/>
        <v>1687.5</v>
      </c>
      <c r="L2258" s="32">
        <f t="shared" si="17"/>
        <v>421.875</v>
      </c>
      <c r="M2258" s="33">
        <v>0.25</v>
      </c>
      <c r="O2258" s="38"/>
      <c r="P2258" s="36"/>
      <c r="Q2258" s="34"/>
      <c r="R2258" s="35"/>
    </row>
    <row r="2259" spans="1:18" ht="15.75" customHeight="1" x14ac:dyDescent="0.3">
      <c r="A2259" s="23"/>
      <c r="B2259" s="28" t="s">
        <v>21</v>
      </c>
      <c r="C2259" s="28">
        <v>1185732</v>
      </c>
      <c r="D2259" s="29">
        <v>44292</v>
      </c>
      <c r="E2259" s="28" t="s">
        <v>53</v>
      </c>
      <c r="F2259" s="28" t="s">
        <v>93</v>
      </c>
      <c r="G2259" s="28" t="s">
        <v>94</v>
      </c>
      <c r="H2259" s="28" t="s">
        <v>27</v>
      </c>
      <c r="I2259" s="30">
        <v>0.29999999999999993</v>
      </c>
      <c r="J2259" s="31">
        <v>6000</v>
      </c>
      <c r="K2259" s="32">
        <f t="shared" si="16"/>
        <v>1799.9999999999995</v>
      </c>
      <c r="L2259" s="32">
        <f t="shared" si="17"/>
        <v>539.99999999999989</v>
      </c>
      <c r="M2259" s="33">
        <v>0.3</v>
      </c>
      <c r="O2259" s="38"/>
      <c r="P2259" s="36"/>
      <c r="Q2259" s="34"/>
      <c r="R2259" s="35"/>
    </row>
    <row r="2260" spans="1:18" ht="15.75" customHeight="1" x14ac:dyDescent="0.3">
      <c r="A2260" s="23"/>
      <c r="B2260" s="28" t="s">
        <v>21</v>
      </c>
      <c r="C2260" s="28">
        <v>1185732</v>
      </c>
      <c r="D2260" s="29">
        <v>44292</v>
      </c>
      <c r="E2260" s="28" t="s">
        <v>53</v>
      </c>
      <c r="F2260" s="28" t="s">
        <v>93</v>
      </c>
      <c r="G2260" s="28" t="s">
        <v>94</v>
      </c>
      <c r="H2260" s="28" t="s">
        <v>28</v>
      </c>
      <c r="I2260" s="30">
        <v>0.5</v>
      </c>
      <c r="J2260" s="31">
        <v>6250</v>
      </c>
      <c r="K2260" s="32">
        <f t="shared" si="16"/>
        <v>3125</v>
      </c>
      <c r="L2260" s="32">
        <f t="shared" si="17"/>
        <v>1093.75</v>
      </c>
      <c r="M2260" s="33">
        <v>0.35</v>
      </c>
      <c r="O2260" s="38"/>
      <c r="P2260" s="36"/>
      <c r="Q2260" s="34"/>
      <c r="R2260" s="35"/>
    </row>
    <row r="2261" spans="1:18" ht="15.75" customHeight="1" x14ac:dyDescent="0.3">
      <c r="A2261" s="23"/>
      <c r="B2261" s="28" t="s">
        <v>21</v>
      </c>
      <c r="C2261" s="28">
        <v>1185732</v>
      </c>
      <c r="D2261" s="29">
        <v>44292</v>
      </c>
      <c r="E2261" s="28" t="s">
        <v>53</v>
      </c>
      <c r="F2261" s="28" t="s">
        <v>93</v>
      </c>
      <c r="G2261" s="28" t="s">
        <v>94</v>
      </c>
      <c r="H2261" s="28" t="s">
        <v>29</v>
      </c>
      <c r="I2261" s="30">
        <v>0.4</v>
      </c>
      <c r="J2261" s="31">
        <v>7750</v>
      </c>
      <c r="K2261" s="32">
        <f t="shared" si="16"/>
        <v>3100</v>
      </c>
      <c r="L2261" s="32">
        <f t="shared" si="17"/>
        <v>1550</v>
      </c>
      <c r="M2261" s="33">
        <v>0.5</v>
      </c>
      <c r="O2261" s="38"/>
      <c r="P2261" s="36"/>
      <c r="Q2261" s="34"/>
      <c r="R2261" s="35"/>
    </row>
    <row r="2262" spans="1:18" ht="15.75" customHeight="1" x14ac:dyDescent="0.3">
      <c r="A2262" s="23"/>
      <c r="B2262" s="28" t="s">
        <v>21</v>
      </c>
      <c r="C2262" s="28">
        <v>1185732</v>
      </c>
      <c r="D2262" s="29">
        <v>44321</v>
      </c>
      <c r="E2262" s="28" t="s">
        <v>53</v>
      </c>
      <c r="F2262" s="28" t="s">
        <v>93</v>
      </c>
      <c r="G2262" s="28" t="s">
        <v>94</v>
      </c>
      <c r="H2262" s="28" t="s">
        <v>24</v>
      </c>
      <c r="I2262" s="30">
        <v>0.5</v>
      </c>
      <c r="J2262" s="31">
        <v>10450</v>
      </c>
      <c r="K2262" s="32">
        <f t="shared" si="16"/>
        <v>5225</v>
      </c>
      <c r="L2262" s="32">
        <f t="shared" si="17"/>
        <v>2351.25</v>
      </c>
      <c r="M2262" s="33">
        <v>0.45</v>
      </c>
      <c r="O2262" s="38"/>
      <c r="P2262" s="36"/>
      <c r="Q2262" s="34"/>
      <c r="R2262" s="35"/>
    </row>
    <row r="2263" spans="1:18" ht="15.75" customHeight="1" x14ac:dyDescent="0.3">
      <c r="A2263" s="23"/>
      <c r="B2263" s="28" t="s">
        <v>21</v>
      </c>
      <c r="C2263" s="28">
        <v>1185732</v>
      </c>
      <c r="D2263" s="29">
        <v>44321</v>
      </c>
      <c r="E2263" s="28" t="s">
        <v>53</v>
      </c>
      <c r="F2263" s="28" t="s">
        <v>93</v>
      </c>
      <c r="G2263" s="28" t="s">
        <v>94</v>
      </c>
      <c r="H2263" s="28" t="s">
        <v>25</v>
      </c>
      <c r="I2263" s="30">
        <v>0.5</v>
      </c>
      <c r="J2263" s="31">
        <v>7500</v>
      </c>
      <c r="K2263" s="32">
        <f t="shared" si="16"/>
        <v>3750</v>
      </c>
      <c r="L2263" s="32">
        <f t="shared" si="17"/>
        <v>1312.5</v>
      </c>
      <c r="M2263" s="33">
        <v>0.35</v>
      </c>
      <c r="O2263" s="38"/>
      <c r="P2263" s="36"/>
      <c r="Q2263" s="34"/>
      <c r="R2263" s="35"/>
    </row>
    <row r="2264" spans="1:18" ht="15.75" customHeight="1" x14ac:dyDescent="0.3">
      <c r="A2264" s="23"/>
      <c r="B2264" s="28" t="s">
        <v>21</v>
      </c>
      <c r="C2264" s="28">
        <v>1185732</v>
      </c>
      <c r="D2264" s="29">
        <v>44321</v>
      </c>
      <c r="E2264" s="28" t="s">
        <v>53</v>
      </c>
      <c r="F2264" s="28" t="s">
        <v>93</v>
      </c>
      <c r="G2264" s="28" t="s">
        <v>94</v>
      </c>
      <c r="H2264" s="28" t="s">
        <v>26</v>
      </c>
      <c r="I2264" s="30">
        <v>0.45</v>
      </c>
      <c r="J2264" s="31">
        <v>7250</v>
      </c>
      <c r="K2264" s="32">
        <f t="shared" si="16"/>
        <v>3262.5</v>
      </c>
      <c r="L2264" s="32">
        <f t="shared" si="17"/>
        <v>815.625</v>
      </c>
      <c r="M2264" s="33">
        <v>0.25</v>
      </c>
      <c r="O2264" s="38"/>
      <c r="P2264" s="36"/>
      <c r="Q2264" s="34"/>
      <c r="R2264" s="35"/>
    </row>
    <row r="2265" spans="1:18" ht="15.75" customHeight="1" x14ac:dyDescent="0.3">
      <c r="A2265" s="23"/>
      <c r="B2265" s="28" t="s">
        <v>21</v>
      </c>
      <c r="C2265" s="28">
        <v>1185732</v>
      </c>
      <c r="D2265" s="29">
        <v>44321</v>
      </c>
      <c r="E2265" s="28" t="s">
        <v>53</v>
      </c>
      <c r="F2265" s="28" t="s">
        <v>93</v>
      </c>
      <c r="G2265" s="28" t="s">
        <v>94</v>
      </c>
      <c r="H2265" s="28" t="s">
        <v>27</v>
      </c>
      <c r="I2265" s="30">
        <v>0.45</v>
      </c>
      <c r="J2265" s="31">
        <v>6750</v>
      </c>
      <c r="K2265" s="32">
        <f t="shared" si="16"/>
        <v>3037.5</v>
      </c>
      <c r="L2265" s="32">
        <f t="shared" si="17"/>
        <v>911.25</v>
      </c>
      <c r="M2265" s="33">
        <v>0.3</v>
      </c>
      <c r="O2265" s="38"/>
      <c r="P2265" s="36"/>
      <c r="Q2265" s="34"/>
      <c r="R2265" s="35"/>
    </row>
    <row r="2266" spans="1:18" ht="15.75" customHeight="1" x14ac:dyDescent="0.3">
      <c r="A2266" s="23"/>
      <c r="B2266" s="28" t="s">
        <v>21</v>
      </c>
      <c r="C2266" s="28">
        <v>1185732</v>
      </c>
      <c r="D2266" s="29">
        <v>44321</v>
      </c>
      <c r="E2266" s="28" t="s">
        <v>53</v>
      </c>
      <c r="F2266" s="28" t="s">
        <v>93</v>
      </c>
      <c r="G2266" s="28" t="s">
        <v>94</v>
      </c>
      <c r="H2266" s="28" t="s">
        <v>28</v>
      </c>
      <c r="I2266" s="30">
        <v>0.54999999999999993</v>
      </c>
      <c r="J2266" s="31">
        <v>7000</v>
      </c>
      <c r="K2266" s="32">
        <f t="shared" si="16"/>
        <v>3849.9999999999995</v>
      </c>
      <c r="L2266" s="32">
        <f t="shared" si="17"/>
        <v>1347.4999999999998</v>
      </c>
      <c r="M2266" s="33">
        <v>0.35</v>
      </c>
      <c r="O2266" s="38"/>
      <c r="P2266" s="36"/>
      <c r="Q2266" s="34"/>
      <c r="R2266" s="35"/>
    </row>
    <row r="2267" spans="1:18" ht="15.75" customHeight="1" x14ac:dyDescent="0.3">
      <c r="A2267" s="23"/>
      <c r="B2267" s="28" t="s">
        <v>21</v>
      </c>
      <c r="C2267" s="28">
        <v>1185732</v>
      </c>
      <c r="D2267" s="29">
        <v>44321</v>
      </c>
      <c r="E2267" s="28" t="s">
        <v>53</v>
      </c>
      <c r="F2267" s="28" t="s">
        <v>93</v>
      </c>
      <c r="G2267" s="28" t="s">
        <v>94</v>
      </c>
      <c r="H2267" s="28" t="s">
        <v>29</v>
      </c>
      <c r="I2267" s="30">
        <v>0.6</v>
      </c>
      <c r="J2267" s="31">
        <v>8000</v>
      </c>
      <c r="K2267" s="32">
        <f t="shared" si="16"/>
        <v>4800</v>
      </c>
      <c r="L2267" s="32">
        <f t="shared" si="17"/>
        <v>2400</v>
      </c>
      <c r="M2267" s="33">
        <v>0.5</v>
      </c>
      <c r="O2267" s="38"/>
      <c r="P2267" s="36"/>
      <c r="Q2267" s="34"/>
      <c r="R2267" s="35"/>
    </row>
    <row r="2268" spans="1:18" ht="15.75" customHeight="1" x14ac:dyDescent="0.3">
      <c r="A2268" s="23"/>
      <c r="B2268" s="28" t="s">
        <v>21</v>
      </c>
      <c r="C2268" s="28">
        <v>1185732</v>
      </c>
      <c r="D2268" s="29">
        <v>44354</v>
      </c>
      <c r="E2268" s="28" t="s">
        <v>53</v>
      </c>
      <c r="F2268" s="28" t="s">
        <v>93</v>
      </c>
      <c r="G2268" s="28" t="s">
        <v>94</v>
      </c>
      <c r="H2268" s="28" t="s">
        <v>24</v>
      </c>
      <c r="I2268" s="30">
        <v>0.54999999999999993</v>
      </c>
      <c r="J2268" s="31">
        <v>10500</v>
      </c>
      <c r="K2268" s="32">
        <f t="shared" si="16"/>
        <v>5774.9999999999991</v>
      </c>
      <c r="L2268" s="32">
        <f t="shared" si="17"/>
        <v>2598.7499999999995</v>
      </c>
      <c r="M2268" s="33">
        <v>0.45</v>
      </c>
      <c r="O2268" s="38"/>
      <c r="P2268" s="36"/>
      <c r="Q2268" s="34"/>
      <c r="R2268" s="35"/>
    </row>
    <row r="2269" spans="1:18" ht="15.75" customHeight="1" x14ac:dyDescent="0.3">
      <c r="A2269" s="23"/>
      <c r="B2269" s="28" t="s">
        <v>21</v>
      </c>
      <c r="C2269" s="28">
        <v>1185732</v>
      </c>
      <c r="D2269" s="29">
        <v>44354</v>
      </c>
      <c r="E2269" s="28" t="s">
        <v>53</v>
      </c>
      <c r="F2269" s="28" t="s">
        <v>93</v>
      </c>
      <c r="G2269" s="28" t="s">
        <v>94</v>
      </c>
      <c r="H2269" s="28" t="s">
        <v>25</v>
      </c>
      <c r="I2269" s="30">
        <v>0.5</v>
      </c>
      <c r="J2269" s="31">
        <v>8000</v>
      </c>
      <c r="K2269" s="32">
        <f t="shared" si="16"/>
        <v>4000</v>
      </c>
      <c r="L2269" s="32">
        <f t="shared" si="17"/>
        <v>1400</v>
      </c>
      <c r="M2269" s="33">
        <v>0.35</v>
      </c>
      <c r="O2269" s="38"/>
      <c r="P2269" s="36"/>
      <c r="Q2269" s="34"/>
      <c r="R2269" s="35"/>
    </row>
    <row r="2270" spans="1:18" ht="15.75" customHeight="1" x14ac:dyDescent="0.3">
      <c r="A2270" s="23"/>
      <c r="B2270" s="28" t="s">
        <v>21</v>
      </c>
      <c r="C2270" s="28">
        <v>1185732</v>
      </c>
      <c r="D2270" s="29">
        <v>44354</v>
      </c>
      <c r="E2270" s="28" t="s">
        <v>53</v>
      </c>
      <c r="F2270" s="28" t="s">
        <v>93</v>
      </c>
      <c r="G2270" s="28" t="s">
        <v>94</v>
      </c>
      <c r="H2270" s="28" t="s">
        <v>26</v>
      </c>
      <c r="I2270" s="30">
        <v>0.5</v>
      </c>
      <c r="J2270" s="31">
        <v>7750</v>
      </c>
      <c r="K2270" s="32">
        <f t="shared" si="16"/>
        <v>3875</v>
      </c>
      <c r="L2270" s="32">
        <f t="shared" si="17"/>
        <v>968.75</v>
      </c>
      <c r="M2270" s="33">
        <v>0.25</v>
      </c>
      <c r="O2270" s="38"/>
      <c r="P2270" s="36"/>
      <c r="Q2270" s="34"/>
      <c r="R2270" s="35"/>
    </row>
    <row r="2271" spans="1:18" ht="15.75" customHeight="1" x14ac:dyDescent="0.3">
      <c r="A2271" s="23"/>
      <c r="B2271" s="28" t="s">
        <v>21</v>
      </c>
      <c r="C2271" s="28">
        <v>1185732</v>
      </c>
      <c r="D2271" s="29">
        <v>44354</v>
      </c>
      <c r="E2271" s="28" t="s">
        <v>53</v>
      </c>
      <c r="F2271" s="28" t="s">
        <v>93</v>
      </c>
      <c r="G2271" s="28" t="s">
        <v>94</v>
      </c>
      <c r="H2271" s="28" t="s">
        <v>27</v>
      </c>
      <c r="I2271" s="30">
        <v>0.5</v>
      </c>
      <c r="J2271" s="31">
        <v>7500</v>
      </c>
      <c r="K2271" s="32">
        <f t="shared" si="16"/>
        <v>3750</v>
      </c>
      <c r="L2271" s="32">
        <f t="shared" si="17"/>
        <v>1125</v>
      </c>
      <c r="M2271" s="33">
        <v>0.3</v>
      </c>
      <c r="O2271" s="38"/>
      <c r="P2271" s="36"/>
      <c r="Q2271" s="34"/>
      <c r="R2271" s="35"/>
    </row>
    <row r="2272" spans="1:18" ht="15.75" customHeight="1" x14ac:dyDescent="0.3">
      <c r="A2272" s="23"/>
      <c r="B2272" s="28" t="s">
        <v>21</v>
      </c>
      <c r="C2272" s="28">
        <v>1185732</v>
      </c>
      <c r="D2272" s="29">
        <v>44354</v>
      </c>
      <c r="E2272" s="28" t="s">
        <v>53</v>
      </c>
      <c r="F2272" s="28" t="s">
        <v>93</v>
      </c>
      <c r="G2272" s="28" t="s">
        <v>94</v>
      </c>
      <c r="H2272" s="28" t="s">
        <v>28</v>
      </c>
      <c r="I2272" s="30">
        <v>0.65</v>
      </c>
      <c r="J2272" s="31">
        <v>7500</v>
      </c>
      <c r="K2272" s="32">
        <f t="shared" si="16"/>
        <v>4875</v>
      </c>
      <c r="L2272" s="32">
        <f t="shared" si="17"/>
        <v>1706.25</v>
      </c>
      <c r="M2272" s="33">
        <v>0.35</v>
      </c>
      <c r="O2272" s="38"/>
      <c r="P2272" s="36"/>
      <c r="Q2272" s="34"/>
      <c r="R2272" s="35"/>
    </row>
    <row r="2273" spans="1:18" ht="15.75" customHeight="1" x14ac:dyDescent="0.3">
      <c r="A2273" s="23"/>
      <c r="B2273" s="28" t="s">
        <v>21</v>
      </c>
      <c r="C2273" s="28">
        <v>1185732</v>
      </c>
      <c r="D2273" s="29">
        <v>44354</v>
      </c>
      <c r="E2273" s="28" t="s">
        <v>53</v>
      </c>
      <c r="F2273" s="28" t="s">
        <v>93</v>
      </c>
      <c r="G2273" s="28" t="s">
        <v>94</v>
      </c>
      <c r="H2273" s="28" t="s">
        <v>29</v>
      </c>
      <c r="I2273" s="30">
        <v>0.70000000000000007</v>
      </c>
      <c r="J2273" s="31">
        <v>9250</v>
      </c>
      <c r="K2273" s="32">
        <f t="shared" si="16"/>
        <v>6475.0000000000009</v>
      </c>
      <c r="L2273" s="32">
        <f t="shared" si="17"/>
        <v>3237.5000000000005</v>
      </c>
      <c r="M2273" s="33">
        <v>0.5</v>
      </c>
      <c r="O2273" s="38"/>
      <c r="P2273" s="36"/>
      <c r="Q2273" s="34"/>
      <c r="R2273" s="35"/>
    </row>
    <row r="2274" spans="1:18" ht="15.75" customHeight="1" x14ac:dyDescent="0.3">
      <c r="A2274" s="23"/>
      <c r="B2274" s="28" t="s">
        <v>21</v>
      </c>
      <c r="C2274" s="28">
        <v>1185732</v>
      </c>
      <c r="D2274" s="29">
        <v>44382</v>
      </c>
      <c r="E2274" s="28" t="s">
        <v>53</v>
      </c>
      <c r="F2274" s="28" t="s">
        <v>93</v>
      </c>
      <c r="G2274" s="28" t="s">
        <v>94</v>
      </c>
      <c r="H2274" s="28" t="s">
        <v>24</v>
      </c>
      <c r="I2274" s="30">
        <v>0.65</v>
      </c>
      <c r="J2274" s="31">
        <v>11500</v>
      </c>
      <c r="K2274" s="32">
        <f t="shared" si="16"/>
        <v>7475</v>
      </c>
      <c r="L2274" s="32">
        <f t="shared" si="17"/>
        <v>3363.75</v>
      </c>
      <c r="M2274" s="33">
        <v>0.45</v>
      </c>
      <c r="O2274" s="38"/>
      <c r="P2274" s="36"/>
      <c r="Q2274" s="34"/>
      <c r="R2274" s="35"/>
    </row>
    <row r="2275" spans="1:18" ht="15.75" customHeight="1" x14ac:dyDescent="0.3">
      <c r="A2275" s="23"/>
      <c r="B2275" s="28" t="s">
        <v>21</v>
      </c>
      <c r="C2275" s="28">
        <v>1185732</v>
      </c>
      <c r="D2275" s="29">
        <v>44382</v>
      </c>
      <c r="E2275" s="28" t="s">
        <v>53</v>
      </c>
      <c r="F2275" s="28" t="s">
        <v>93</v>
      </c>
      <c r="G2275" s="28" t="s">
        <v>94</v>
      </c>
      <c r="H2275" s="28" t="s">
        <v>25</v>
      </c>
      <c r="I2275" s="30">
        <v>0.60000000000000009</v>
      </c>
      <c r="J2275" s="31">
        <v>9000</v>
      </c>
      <c r="K2275" s="32">
        <f t="shared" si="16"/>
        <v>5400.0000000000009</v>
      </c>
      <c r="L2275" s="32">
        <f t="shared" si="17"/>
        <v>1890.0000000000002</v>
      </c>
      <c r="M2275" s="33">
        <v>0.35</v>
      </c>
      <c r="O2275" s="38"/>
      <c r="P2275" s="36"/>
      <c r="Q2275" s="34"/>
      <c r="R2275" s="35"/>
    </row>
    <row r="2276" spans="1:18" ht="15.75" customHeight="1" x14ac:dyDescent="0.3">
      <c r="A2276" s="23"/>
      <c r="B2276" s="28" t="s">
        <v>21</v>
      </c>
      <c r="C2276" s="28">
        <v>1185732</v>
      </c>
      <c r="D2276" s="29">
        <v>44382</v>
      </c>
      <c r="E2276" s="28" t="s">
        <v>53</v>
      </c>
      <c r="F2276" s="28" t="s">
        <v>93</v>
      </c>
      <c r="G2276" s="28" t="s">
        <v>94</v>
      </c>
      <c r="H2276" s="28" t="s">
        <v>26</v>
      </c>
      <c r="I2276" s="30">
        <v>0.55000000000000004</v>
      </c>
      <c r="J2276" s="31">
        <v>8250</v>
      </c>
      <c r="K2276" s="32">
        <f t="shared" si="16"/>
        <v>4537.5</v>
      </c>
      <c r="L2276" s="32">
        <f t="shared" si="17"/>
        <v>1134.375</v>
      </c>
      <c r="M2276" s="33">
        <v>0.25</v>
      </c>
      <c r="O2276" s="38"/>
      <c r="P2276" s="36"/>
      <c r="Q2276" s="34"/>
      <c r="R2276" s="35"/>
    </row>
    <row r="2277" spans="1:18" ht="15.75" customHeight="1" x14ac:dyDescent="0.3">
      <c r="A2277" s="23"/>
      <c r="B2277" s="28" t="s">
        <v>21</v>
      </c>
      <c r="C2277" s="28">
        <v>1185732</v>
      </c>
      <c r="D2277" s="29">
        <v>44382</v>
      </c>
      <c r="E2277" s="28" t="s">
        <v>53</v>
      </c>
      <c r="F2277" s="28" t="s">
        <v>93</v>
      </c>
      <c r="G2277" s="28" t="s">
        <v>94</v>
      </c>
      <c r="H2277" s="28" t="s">
        <v>27</v>
      </c>
      <c r="I2277" s="30">
        <v>0.55000000000000004</v>
      </c>
      <c r="J2277" s="31">
        <v>7750</v>
      </c>
      <c r="K2277" s="32">
        <f t="shared" si="16"/>
        <v>4262.5</v>
      </c>
      <c r="L2277" s="32">
        <f t="shared" si="17"/>
        <v>1278.75</v>
      </c>
      <c r="M2277" s="33">
        <v>0.3</v>
      </c>
      <c r="O2277" s="38"/>
      <c r="P2277" s="36"/>
      <c r="Q2277" s="34"/>
      <c r="R2277" s="35"/>
    </row>
    <row r="2278" spans="1:18" ht="15.75" customHeight="1" x14ac:dyDescent="0.3">
      <c r="A2278" s="23"/>
      <c r="B2278" s="28" t="s">
        <v>21</v>
      </c>
      <c r="C2278" s="28">
        <v>1185732</v>
      </c>
      <c r="D2278" s="29">
        <v>44382</v>
      </c>
      <c r="E2278" s="28" t="s">
        <v>53</v>
      </c>
      <c r="F2278" s="28" t="s">
        <v>93</v>
      </c>
      <c r="G2278" s="28" t="s">
        <v>94</v>
      </c>
      <c r="H2278" s="28" t="s">
        <v>28</v>
      </c>
      <c r="I2278" s="30">
        <v>0.65</v>
      </c>
      <c r="J2278" s="31">
        <v>8000</v>
      </c>
      <c r="K2278" s="32">
        <f t="shared" si="16"/>
        <v>5200</v>
      </c>
      <c r="L2278" s="32">
        <f t="shared" si="17"/>
        <v>1819.9999999999998</v>
      </c>
      <c r="M2278" s="33">
        <v>0.35</v>
      </c>
      <c r="O2278" s="38"/>
      <c r="P2278" s="36"/>
      <c r="Q2278" s="34"/>
      <c r="R2278" s="35"/>
    </row>
    <row r="2279" spans="1:18" ht="15.75" customHeight="1" x14ac:dyDescent="0.3">
      <c r="A2279" s="23"/>
      <c r="B2279" s="28" t="s">
        <v>21</v>
      </c>
      <c r="C2279" s="28">
        <v>1185732</v>
      </c>
      <c r="D2279" s="29">
        <v>44382</v>
      </c>
      <c r="E2279" s="28" t="s">
        <v>53</v>
      </c>
      <c r="F2279" s="28" t="s">
        <v>93</v>
      </c>
      <c r="G2279" s="28" t="s">
        <v>94</v>
      </c>
      <c r="H2279" s="28" t="s">
        <v>29</v>
      </c>
      <c r="I2279" s="30">
        <v>0.70000000000000007</v>
      </c>
      <c r="J2279" s="31">
        <v>9750</v>
      </c>
      <c r="K2279" s="32">
        <f t="shared" si="16"/>
        <v>6825.0000000000009</v>
      </c>
      <c r="L2279" s="32">
        <f t="shared" si="17"/>
        <v>3412.5000000000005</v>
      </c>
      <c r="M2279" s="33">
        <v>0.5</v>
      </c>
      <c r="O2279" s="38"/>
      <c r="P2279" s="36"/>
      <c r="Q2279" s="34"/>
      <c r="R2279" s="35"/>
    </row>
    <row r="2280" spans="1:18" ht="15.75" customHeight="1" x14ac:dyDescent="0.3">
      <c r="A2280" s="23"/>
      <c r="B2280" s="28" t="s">
        <v>21</v>
      </c>
      <c r="C2280" s="28">
        <v>1185732</v>
      </c>
      <c r="D2280" s="29">
        <v>44414</v>
      </c>
      <c r="E2280" s="28" t="s">
        <v>53</v>
      </c>
      <c r="F2280" s="28" t="s">
        <v>93</v>
      </c>
      <c r="G2280" s="28" t="s">
        <v>94</v>
      </c>
      <c r="H2280" s="28" t="s">
        <v>24</v>
      </c>
      <c r="I2280" s="30">
        <v>0.65</v>
      </c>
      <c r="J2280" s="31">
        <v>11250</v>
      </c>
      <c r="K2280" s="32">
        <f t="shared" si="16"/>
        <v>7312.5</v>
      </c>
      <c r="L2280" s="32">
        <f t="shared" si="17"/>
        <v>3290.625</v>
      </c>
      <c r="M2280" s="33">
        <v>0.45</v>
      </c>
      <c r="O2280" s="38"/>
      <c r="P2280" s="36"/>
      <c r="Q2280" s="34"/>
      <c r="R2280" s="35"/>
    </row>
    <row r="2281" spans="1:18" ht="15.75" customHeight="1" x14ac:dyDescent="0.3">
      <c r="A2281" s="23"/>
      <c r="B2281" s="28" t="s">
        <v>21</v>
      </c>
      <c r="C2281" s="28">
        <v>1185732</v>
      </c>
      <c r="D2281" s="29">
        <v>44414</v>
      </c>
      <c r="E2281" s="28" t="s">
        <v>53</v>
      </c>
      <c r="F2281" s="28" t="s">
        <v>93</v>
      </c>
      <c r="G2281" s="28" t="s">
        <v>94</v>
      </c>
      <c r="H2281" s="28" t="s">
        <v>25</v>
      </c>
      <c r="I2281" s="30">
        <v>0.60000000000000009</v>
      </c>
      <c r="J2281" s="31">
        <v>9000</v>
      </c>
      <c r="K2281" s="32">
        <f t="shared" si="16"/>
        <v>5400.0000000000009</v>
      </c>
      <c r="L2281" s="32">
        <f t="shared" si="17"/>
        <v>1890.0000000000002</v>
      </c>
      <c r="M2281" s="33">
        <v>0.35</v>
      </c>
      <c r="O2281" s="38"/>
      <c r="P2281" s="36"/>
      <c r="Q2281" s="34"/>
      <c r="R2281" s="35"/>
    </row>
    <row r="2282" spans="1:18" ht="15.75" customHeight="1" x14ac:dyDescent="0.3">
      <c r="A2282" s="23"/>
      <c r="B2282" s="28" t="s">
        <v>21</v>
      </c>
      <c r="C2282" s="28">
        <v>1185732</v>
      </c>
      <c r="D2282" s="29">
        <v>44414</v>
      </c>
      <c r="E2282" s="28" t="s">
        <v>53</v>
      </c>
      <c r="F2282" s="28" t="s">
        <v>93</v>
      </c>
      <c r="G2282" s="28" t="s">
        <v>94</v>
      </c>
      <c r="H2282" s="28" t="s">
        <v>26</v>
      </c>
      <c r="I2282" s="30">
        <v>0.55000000000000004</v>
      </c>
      <c r="J2282" s="31">
        <v>8250</v>
      </c>
      <c r="K2282" s="32">
        <f t="shared" si="16"/>
        <v>4537.5</v>
      </c>
      <c r="L2282" s="32">
        <f t="shared" si="17"/>
        <v>1134.375</v>
      </c>
      <c r="M2282" s="33">
        <v>0.25</v>
      </c>
      <c r="O2282" s="38"/>
      <c r="P2282" s="36"/>
      <c r="Q2282" s="34"/>
      <c r="R2282" s="35"/>
    </row>
    <row r="2283" spans="1:18" ht="15.75" customHeight="1" x14ac:dyDescent="0.3">
      <c r="A2283" s="23"/>
      <c r="B2283" s="28" t="s">
        <v>21</v>
      </c>
      <c r="C2283" s="28">
        <v>1185732</v>
      </c>
      <c r="D2283" s="29">
        <v>44414</v>
      </c>
      <c r="E2283" s="28" t="s">
        <v>53</v>
      </c>
      <c r="F2283" s="28" t="s">
        <v>93</v>
      </c>
      <c r="G2283" s="28" t="s">
        <v>94</v>
      </c>
      <c r="H2283" s="28" t="s">
        <v>27</v>
      </c>
      <c r="I2283" s="30">
        <v>0.45</v>
      </c>
      <c r="J2283" s="31">
        <v>7750</v>
      </c>
      <c r="K2283" s="32">
        <f t="shared" si="16"/>
        <v>3487.5</v>
      </c>
      <c r="L2283" s="32">
        <f t="shared" si="17"/>
        <v>1046.25</v>
      </c>
      <c r="M2283" s="33">
        <v>0.3</v>
      </c>
      <c r="O2283" s="38"/>
      <c r="P2283" s="36"/>
      <c r="Q2283" s="34"/>
      <c r="R2283" s="35"/>
    </row>
    <row r="2284" spans="1:18" ht="15.75" customHeight="1" x14ac:dyDescent="0.3">
      <c r="A2284" s="23"/>
      <c r="B2284" s="28" t="s">
        <v>21</v>
      </c>
      <c r="C2284" s="28">
        <v>1185732</v>
      </c>
      <c r="D2284" s="29">
        <v>44414</v>
      </c>
      <c r="E2284" s="28" t="s">
        <v>53</v>
      </c>
      <c r="F2284" s="28" t="s">
        <v>93</v>
      </c>
      <c r="G2284" s="28" t="s">
        <v>94</v>
      </c>
      <c r="H2284" s="28" t="s">
        <v>28</v>
      </c>
      <c r="I2284" s="30">
        <v>0.55000000000000004</v>
      </c>
      <c r="J2284" s="31">
        <v>7500</v>
      </c>
      <c r="K2284" s="32">
        <f t="shared" si="16"/>
        <v>4125</v>
      </c>
      <c r="L2284" s="32">
        <f t="shared" si="17"/>
        <v>1443.75</v>
      </c>
      <c r="M2284" s="33">
        <v>0.35</v>
      </c>
      <c r="O2284" s="38"/>
      <c r="P2284" s="36"/>
      <c r="Q2284" s="34"/>
      <c r="R2284" s="35"/>
    </row>
    <row r="2285" spans="1:18" ht="15.75" customHeight="1" x14ac:dyDescent="0.3">
      <c r="A2285" s="23"/>
      <c r="B2285" s="28" t="s">
        <v>21</v>
      </c>
      <c r="C2285" s="28">
        <v>1185732</v>
      </c>
      <c r="D2285" s="29">
        <v>44414</v>
      </c>
      <c r="E2285" s="28" t="s">
        <v>53</v>
      </c>
      <c r="F2285" s="28" t="s">
        <v>93</v>
      </c>
      <c r="G2285" s="28" t="s">
        <v>94</v>
      </c>
      <c r="H2285" s="28" t="s">
        <v>29</v>
      </c>
      <c r="I2285" s="30">
        <v>0.60000000000000009</v>
      </c>
      <c r="J2285" s="31">
        <v>9250</v>
      </c>
      <c r="K2285" s="32">
        <f t="shared" si="16"/>
        <v>5550.0000000000009</v>
      </c>
      <c r="L2285" s="32">
        <f t="shared" si="17"/>
        <v>2775.0000000000005</v>
      </c>
      <c r="M2285" s="33">
        <v>0.5</v>
      </c>
      <c r="O2285" s="38"/>
      <c r="P2285" s="36"/>
      <c r="Q2285" s="34"/>
      <c r="R2285" s="35"/>
    </row>
    <row r="2286" spans="1:18" ht="15.75" customHeight="1" x14ac:dyDescent="0.3">
      <c r="A2286" s="23"/>
      <c r="B2286" s="28" t="s">
        <v>21</v>
      </c>
      <c r="C2286" s="28">
        <v>1185732</v>
      </c>
      <c r="D2286" s="29">
        <v>44444</v>
      </c>
      <c r="E2286" s="28" t="s">
        <v>53</v>
      </c>
      <c r="F2286" s="28" t="s">
        <v>93</v>
      </c>
      <c r="G2286" s="28" t="s">
        <v>94</v>
      </c>
      <c r="H2286" s="28" t="s">
        <v>24</v>
      </c>
      <c r="I2286" s="30">
        <v>0.55000000000000004</v>
      </c>
      <c r="J2286" s="31">
        <v>10250</v>
      </c>
      <c r="K2286" s="32">
        <f t="shared" si="16"/>
        <v>5637.5000000000009</v>
      </c>
      <c r="L2286" s="32">
        <f t="shared" si="17"/>
        <v>2536.8750000000005</v>
      </c>
      <c r="M2286" s="33">
        <v>0.45</v>
      </c>
      <c r="O2286" s="38"/>
      <c r="P2286" s="36"/>
      <c r="Q2286" s="34"/>
      <c r="R2286" s="35"/>
    </row>
    <row r="2287" spans="1:18" ht="15.75" customHeight="1" x14ac:dyDescent="0.3">
      <c r="A2287" s="23"/>
      <c r="B2287" s="28" t="s">
        <v>21</v>
      </c>
      <c r="C2287" s="28">
        <v>1185732</v>
      </c>
      <c r="D2287" s="29">
        <v>44444</v>
      </c>
      <c r="E2287" s="28" t="s">
        <v>53</v>
      </c>
      <c r="F2287" s="28" t="s">
        <v>93</v>
      </c>
      <c r="G2287" s="28" t="s">
        <v>94</v>
      </c>
      <c r="H2287" s="28" t="s">
        <v>25</v>
      </c>
      <c r="I2287" s="30">
        <v>0.50000000000000011</v>
      </c>
      <c r="J2287" s="31">
        <v>8250</v>
      </c>
      <c r="K2287" s="32">
        <f t="shared" si="16"/>
        <v>4125.0000000000009</v>
      </c>
      <c r="L2287" s="32">
        <f t="shared" si="17"/>
        <v>1443.7500000000002</v>
      </c>
      <c r="M2287" s="33">
        <v>0.35</v>
      </c>
      <c r="O2287" s="38"/>
      <c r="P2287" s="36"/>
      <c r="Q2287" s="34"/>
      <c r="R2287" s="35"/>
    </row>
    <row r="2288" spans="1:18" ht="15.75" customHeight="1" x14ac:dyDescent="0.3">
      <c r="A2288" s="23"/>
      <c r="B2288" s="28" t="s">
        <v>21</v>
      </c>
      <c r="C2288" s="28">
        <v>1185732</v>
      </c>
      <c r="D2288" s="29">
        <v>44444</v>
      </c>
      <c r="E2288" s="28" t="s">
        <v>53</v>
      </c>
      <c r="F2288" s="28" t="s">
        <v>93</v>
      </c>
      <c r="G2288" s="28" t="s">
        <v>94</v>
      </c>
      <c r="H2288" s="28" t="s">
        <v>26</v>
      </c>
      <c r="I2288" s="30">
        <v>0.4</v>
      </c>
      <c r="J2288" s="31">
        <v>7250</v>
      </c>
      <c r="K2288" s="32">
        <f t="shared" si="16"/>
        <v>2900</v>
      </c>
      <c r="L2288" s="32">
        <f t="shared" si="17"/>
        <v>725</v>
      </c>
      <c r="M2288" s="33">
        <v>0.25</v>
      </c>
      <c r="O2288" s="38"/>
      <c r="P2288" s="36"/>
      <c r="Q2288" s="34"/>
      <c r="R2288" s="35"/>
    </row>
    <row r="2289" spans="1:18" ht="15.75" customHeight="1" x14ac:dyDescent="0.3">
      <c r="A2289" s="23"/>
      <c r="B2289" s="28" t="s">
        <v>21</v>
      </c>
      <c r="C2289" s="28">
        <v>1185732</v>
      </c>
      <c r="D2289" s="29">
        <v>44444</v>
      </c>
      <c r="E2289" s="28" t="s">
        <v>53</v>
      </c>
      <c r="F2289" s="28" t="s">
        <v>93</v>
      </c>
      <c r="G2289" s="28" t="s">
        <v>94</v>
      </c>
      <c r="H2289" s="28" t="s">
        <v>27</v>
      </c>
      <c r="I2289" s="30">
        <v>0.4</v>
      </c>
      <c r="J2289" s="31">
        <v>7000</v>
      </c>
      <c r="K2289" s="32">
        <f t="shared" si="16"/>
        <v>2800</v>
      </c>
      <c r="L2289" s="32">
        <f t="shared" si="17"/>
        <v>840</v>
      </c>
      <c r="M2289" s="33">
        <v>0.3</v>
      </c>
      <c r="O2289" s="38"/>
      <c r="P2289" s="36"/>
      <c r="Q2289" s="34"/>
      <c r="R2289" s="35"/>
    </row>
    <row r="2290" spans="1:18" ht="15.75" customHeight="1" x14ac:dyDescent="0.3">
      <c r="A2290" s="23"/>
      <c r="B2290" s="28" t="s">
        <v>21</v>
      </c>
      <c r="C2290" s="28">
        <v>1185732</v>
      </c>
      <c r="D2290" s="29">
        <v>44444</v>
      </c>
      <c r="E2290" s="28" t="s">
        <v>53</v>
      </c>
      <c r="F2290" s="28" t="s">
        <v>93</v>
      </c>
      <c r="G2290" s="28" t="s">
        <v>94</v>
      </c>
      <c r="H2290" s="28" t="s">
        <v>28</v>
      </c>
      <c r="I2290" s="30">
        <v>0.5</v>
      </c>
      <c r="J2290" s="31">
        <v>7000</v>
      </c>
      <c r="K2290" s="32">
        <f t="shared" si="16"/>
        <v>3500</v>
      </c>
      <c r="L2290" s="32">
        <f t="shared" si="17"/>
        <v>1225</v>
      </c>
      <c r="M2290" s="33">
        <v>0.35</v>
      </c>
      <c r="O2290" s="38"/>
      <c r="P2290" s="36"/>
      <c r="Q2290" s="34"/>
      <c r="R2290" s="35"/>
    </row>
    <row r="2291" spans="1:18" ht="15.75" customHeight="1" x14ac:dyDescent="0.3">
      <c r="A2291" s="23"/>
      <c r="B2291" s="28" t="s">
        <v>21</v>
      </c>
      <c r="C2291" s="28">
        <v>1185732</v>
      </c>
      <c r="D2291" s="29">
        <v>44444</v>
      </c>
      <c r="E2291" s="28" t="s">
        <v>53</v>
      </c>
      <c r="F2291" s="28" t="s">
        <v>93</v>
      </c>
      <c r="G2291" s="28" t="s">
        <v>94</v>
      </c>
      <c r="H2291" s="28" t="s">
        <v>29</v>
      </c>
      <c r="I2291" s="30">
        <v>0.55000000000000004</v>
      </c>
      <c r="J2291" s="31">
        <v>8000</v>
      </c>
      <c r="K2291" s="32">
        <f t="shared" si="16"/>
        <v>4400</v>
      </c>
      <c r="L2291" s="32">
        <f t="shared" si="17"/>
        <v>2200</v>
      </c>
      <c r="M2291" s="33">
        <v>0.5</v>
      </c>
      <c r="O2291" s="38"/>
      <c r="P2291" s="36"/>
      <c r="Q2291" s="34"/>
      <c r="R2291" s="35"/>
    </row>
    <row r="2292" spans="1:18" ht="15.75" customHeight="1" x14ac:dyDescent="0.3">
      <c r="A2292" s="23"/>
      <c r="B2292" s="28" t="s">
        <v>21</v>
      </c>
      <c r="C2292" s="28">
        <v>1185732</v>
      </c>
      <c r="D2292" s="29">
        <v>44476</v>
      </c>
      <c r="E2292" s="28" t="s">
        <v>53</v>
      </c>
      <c r="F2292" s="28" t="s">
        <v>93</v>
      </c>
      <c r="G2292" s="28" t="s">
        <v>94</v>
      </c>
      <c r="H2292" s="28" t="s">
        <v>24</v>
      </c>
      <c r="I2292" s="30">
        <v>0.55000000000000004</v>
      </c>
      <c r="J2292" s="31">
        <v>9750</v>
      </c>
      <c r="K2292" s="32">
        <f t="shared" si="16"/>
        <v>5362.5</v>
      </c>
      <c r="L2292" s="32">
        <f t="shared" si="17"/>
        <v>2413.125</v>
      </c>
      <c r="M2292" s="33">
        <v>0.45</v>
      </c>
      <c r="O2292" s="38"/>
      <c r="P2292" s="36"/>
      <c r="Q2292" s="34"/>
      <c r="R2292" s="35"/>
    </row>
    <row r="2293" spans="1:18" ht="15.75" customHeight="1" x14ac:dyDescent="0.3">
      <c r="A2293" s="23"/>
      <c r="B2293" s="28" t="s">
        <v>21</v>
      </c>
      <c r="C2293" s="28">
        <v>1185732</v>
      </c>
      <c r="D2293" s="29">
        <v>44476</v>
      </c>
      <c r="E2293" s="28" t="s">
        <v>53</v>
      </c>
      <c r="F2293" s="28" t="s">
        <v>93</v>
      </c>
      <c r="G2293" s="28" t="s">
        <v>94</v>
      </c>
      <c r="H2293" s="28" t="s">
        <v>25</v>
      </c>
      <c r="I2293" s="30">
        <v>0.45000000000000012</v>
      </c>
      <c r="J2293" s="31">
        <v>8000</v>
      </c>
      <c r="K2293" s="32">
        <f t="shared" si="16"/>
        <v>3600.0000000000009</v>
      </c>
      <c r="L2293" s="32">
        <f t="shared" si="17"/>
        <v>1260.0000000000002</v>
      </c>
      <c r="M2293" s="33">
        <v>0.35</v>
      </c>
      <c r="O2293" s="38"/>
      <c r="P2293" s="36"/>
      <c r="Q2293" s="34"/>
      <c r="R2293" s="35"/>
    </row>
    <row r="2294" spans="1:18" ht="15.75" customHeight="1" x14ac:dyDescent="0.3">
      <c r="A2294" s="23"/>
      <c r="B2294" s="28" t="s">
        <v>21</v>
      </c>
      <c r="C2294" s="28">
        <v>1185732</v>
      </c>
      <c r="D2294" s="29">
        <v>44476</v>
      </c>
      <c r="E2294" s="28" t="s">
        <v>53</v>
      </c>
      <c r="F2294" s="28" t="s">
        <v>93</v>
      </c>
      <c r="G2294" s="28" t="s">
        <v>94</v>
      </c>
      <c r="H2294" s="28" t="s">
        <v>26</v>
      </c>
      <c r="I2294" s="30">
        <v>0.45000000000000012</v>
      </c>
      <c r="J2294" s="31">
        <v>6750</v>
      </c>
      <c r="K2294" s="32">
        <f t="shared" si="16"/>
        <v>3037.5000000000009</v>
      </c>
      <c r="L2294" s="32">
        <f t="shared" si="17"/>
        <v>759.37500000000023</v>
      </c>
      <c r="M2294" s="33">
        <v>0.25</v>
      </c>
      <c r="O2294" s="38"/>
      <c r="P2294" s="36"/>
      <c r="Q2294" s="34"/>
      <c r="R2294" s="35"/>
    </row>
    <row r="2295" spans="1:18" ht="15.75" customHeight="1" x14ac:dyDescent="0.3">
      <c r="A2295" s="23"/>
      <c r="B2295" s="28" t="s">
        <v>21</v>
      </c>
      <c r="C2295" s="28">
        <v>1185732</v>
      </c>
      <c r="D2295" s="29">
        <v>44476</v>
      </c>
      <c r="E2295" s="28" t="s">
        <v>53</v>
      </c>
      <c r="F2295" s="28" t="s">
        <v>93</v>
      </c>
      <c r="G2295" s="28" t="s">
        <v>94</v>
      </c>
      <c r="H2295" s="28" t="s">
        <v>27</v>
      </c>
      <c r="I2295" s="30">
        <v>0.45000000000000012</v>
      </c>
      <c r="J2295" s="31">
        <v>6500</v>
      </c>
      <c r="K2295" s="32">
        <f t="shared" si="16"/>
        <v>2925.0000000000009</v>
      </c>
      <c r="L2295" s="32">
        <f t="shared" si="17"/>
        <v>877.50000000000023</v>
      </c>
      <c r="M2295" s="33">
        <v>0.3</v>
      </c>
      <c r="O2295" s="38"/>
      <c r="P2295" s="36"/>
      <c r="Q2295" s="34"/>
      <c r="R2295" s="35"/>
    </row>
    <row r="2296" spans="1:18" ht="15.75" customHeight="1" x14ac:dyDescent="0.3">
      <c r="A2296" s="23"/>
      <c r="B2296" s="28" t="s">
        <v>21</v>
      </c>
      <c r="C2296" s="28">
        <v>1185732</v>
      </c>
      <c r="D2296" s="29">
        <v>44476</v>
      </c>
      <c r="E2296" s="28" t="s">
        <v>53</v>
      </c>
      <c r="F2296" s="28" t="s">
        <v>93</v>
      </c>
      <c r="G2296" s="28" t="s">
        <v>94</v>
      </c>
      <c r="H2296" s="28" t="s">
        <v>28</v>
      </c>
      <c r="I2296" s="30">
        <v>0.55000000000000004</v>
      </c>
      <c r="J2296" s="31">
        <v>6500</v>
      </c>
      <c r="K2296" s="32">
        <f t="shared" si="16"/>
        <v>3575.0000000000005</v>
      </c>
      <c r="L2296" s="32">
        <f t="shared" si="17"/>
        <v>1251.25</v>
      </c>
      <c r="M2296" s="33">
        <v>0.35</v>
      </c>
      <c r="O2296" s="38"/>
      <c r="P2296" s="36"/>
      <c r="Q2296" s="34"/>
      <c r="R2296" s="35"/>
    </row>
    <row r="2297" spans="1:18" ht="15.75" customHeight="1" x14ac:dyDescent="0.3">
      <c r="A2297" s="23"/>
      <c r="B2297" s="28" t="s">
        <v>21</v>
      </c>
      <c r="C2297" s="28">
        <v>1185732</v>
      </c>
      <c r="D2297" s="29">
        <v>44476</v>
      </c>
      <c r="E2297" s="28" t="s">
        <v>53</v>
      </c>
      <c r="F2297" s="28" t="s">
        <v>93</v>
      </c>
      <c r="G2297" s="28" t="s">
        <v>94</v>
      </c>
      <c r="H2297" s="28" t="s">
        <v>29</v>
      </c>
      <c r="I2297" s="30">
        <v>0.6</v>
      </c>
      <c r="J2297" s="31">
        <v>7750</v>
      </c>
      <c r="K2297" s="32">
        <f t="shared" si="16"/>
        <v>4650</v>
      </c>
      <c r="L2297" s="32">
        <f t="shared" si="17"/>
        <v>2325</v>
      </c>
      <c r="M2297" s="33">
        <v>0.5</v>
      </c>
      <c r="O2297" s="38"/>
      <c r="P2297" s="36"/>
      <c r="Q2297" s="34"/>
      <c r="R2297" s="35"/>
    </row>
    <row r="2298" spans="1:18" ht="15.75" customHeight="1" x14ac:dyDescent="0.3">
      <c r="A2298" s="23"/>
      <c r="B2298" s="28" t="s">
        <v>21</v>
      </c>
      <c r="C2298" s="28">
        <v>1185732</v>
      </c>
      <c r="D2298" s="29">
        <v>44506</v>
      </c>
      <c r="E2298" s="28" t="s">
        <v>53</v>
      </c>
      <c r="F2298" s="28" t="s">
        <v>93</v>
      </c>
      <c r="G2298" s="28" t="s">
        <v>94</v>
      </c>
      <c r="H2298" s="28" t="s">
        <v>24</v>
      </c>
      <c r="I2298" s="30">
        <v>0.55000000000000004</v>
      </c>
      <c r="J2298" s="31">
        <v>9250</v>
      </c>
      <c r="K2298" s="32">
        <f t="shared" si="16"/>
        <v>5087.5</v>
      </c>
      <c r="L2298" s="32">
        <f t="shared" si="17"/>
        <v>2289.375</v>
      </c>
      <c r="M2298" s="33">
        <v>0.45</v>
      </c>
      <c r="O2298" s="38"/>
      <c r="P2298" s="36"/>
      <c r="Q2298" s="34"/>
      <c r="R2298" s="35"/>
    </row>
    <row r="2299" spans="1:18" ht="15.75" customHeight="1" x14ac:dyDescent="0.3">
      <c r="A2299" s="23"/>
      <c r="B2299" s="28" t="s">
        <v>21</v>
      </c>
      <c r="C2299" s="28">
        <v>1185732</v>
      </c>
      <c r="D2299" s="29">
        <v>44506</v>
      </c>
      <c r="E2299" s="28" t="s">
        <v>53</v>
      </c>
      <c r="F2299" s="28" t="s">
        <v>93</v>
      </c>
      <c r="G2299" s="28" t="s">
        <v>94</v>
      </c>
      <c r="H2299" s="28" t="s">
        <v>25</v>
      </c>
      <c r="I2299" s="30">
        <v>0.45000000000000012</v>
      </c>
      <c r="J2299" s="31">
        <v>7500</v>
      </c>
      <c r="K2299" s="32">
        <f t="shared" si="16"/>
        <v>3375.0000000000009</v>
      </c>
      <c r="L2299" s="32">
        <f t="shared" si="17"/>
        <v>1181.2500000000002</v>
      </c>
      <c r="M2299" s="33">
        <v>0.35</v>
      </c>
      <c r="O2299" s="38"/>
      <c r="P2299" s="36"/>
      <c r="Q2299" s="34"/>
      <c r="R2299" s="35"/>
    </row>
    <row r="2300" spans="1:18" ht="15.75" customHeight="1" x14ac:dyDescent="0.3">
      <c r="A2300" s="23"/>
      <c r="B2300" s="28" t="s">
        <v>21</v>
      </c>
      <c r="C2300" s="28">
        <v>1185732</v>
      </c>
      <c r="D2300" s="29">
        <v>44506</v>
      </c>
      <c r="E2300" s="28" t="s">
        <v>53</v>
      </c>
      <c r="F2300" s="28" t="s">
        <v>93</v>
      </c>
      <c r="G2300" s="28" t="s">
        <v>94</v>
      </c>
      <c r="H2300" s="28" t="s">
        <v>26</v>
      </c>
      <c r="I2300" s="30">
        <v>0.45000000000000012</v>
      </c>
      <c r="J2300" s="31">
        <v>6950</v>
      </c>
      <c r="K2300" s="32">
        <f t="shared" si="16"/>
        <v>3127.5000000000009</v>
      </c>
      <c r="L2300" s="32">
        <f t="shared" si="17"/>
        <v>781.87500000000023</v>
      </c>
      <c r="M2300" s="33">
        <v>0.25</v>
      </c>
      <c r="O2300" s="38"/>
      <c r="P2300" s="36"/>
      <c r="Q2300" s="34"/>
      <c r="R2300" s="35"/>
    </row>
    <row r="2301" spans="1:18" ht="15.75" customHeight="1" x14ac:dyDescent="0.3">
      <c r="A2301" s="23"/>
      <c r="B2301" s="28" t="s">
        <v>21</v>
      </c>
      <c r="C2301" s="28">
        <v>1185732</v>
      </c>
      <c r="D2301" s="29">
        <v>44506</v>
      </c>
      <c r="E2301" s="28" t="s">
        <v>53</v>
      </c>
      <c r="F2301" s="28" t="s">
        <v>93</v>
      </c>
      <c r="G2301" s="28" t="s">
        <v>94</v>
      </c>
      <c r="H2301" s="28" t="s">
        <v>27</v>
      </c>
      <c r="I2301" s="30">
        <v>0.55000000000000016</v>
      </c>
      <c r="J2301" s="31">
        <v>7500</v>
      </c>
      <c r="K2301" s="32">
        <f t="shared" ref="K2301:K2555" si="18">I2301*J2301</f>
        <v>4125.0000000000009</v>
      </c>
      <c r="L2301" s="32">
        <f t="shared" ref="L2301:L2555" si="19">K2301*M2301</f>
        <v>1237.5000000000002</v>
      </c>
      <c r="M2301" s="33">
        <v>0.3</v>
      </c>
      <c r="O2301" s="38"/>
      <c r="P2301" s="36"/>
      <c r="Q2301" s="34"/>
      <c r="R2301" s="35"/>
    </row>
    <row r="2302" spans="1:18" ht="15.75" customHeight="1" x14ac:dyDescent="0.3">
      <c r="A2302" s="23"/>
      <c r="B2302" s="28" t="s">
        <v>21</v>
      </c>
      <c r="C2302" s="28">
        <v>1185732</v>
      </c>
      <c r="D2302" s="29">
        <v>44506</v>
      </c>
      <c r="E2302" s="28" t="s">
        <v>53</v>
      </c>
      <c r="F2302" s="28" t="s">
        <v>93</v>
      </c>
      <c r="G2302" s="28" t="s">
        <v>94</v>
      </c>
      <c r="H2302" s="28" t="s">
        <v>28</v>
      </c>
      <c r="I2302" s="30">
        <v>0.70000000000000007</v>
      </c>
      <c r="J2302" s="31">
        <v>7250</v>
      </c>
      <c r="K2302" s="32">
        <f t="shared" si="18"/>
        <v>5075.0000000000009</v>
      </c>
      <c r="L2302" s="32">
        <f t="shared" si="19"/>
        <v>1776.2500000000002</v>
      </c>
      <c r="M2302" s="33">
        <v>0.35</v>
      </c>
      <c r="O2302" s="38"/>
      <c r="P2302" s="36"/>
      <c r="Q2302" s="34"/>
      <c r="R2302" s="35"/>
    </row>
    <row r="2303" spans="1:18" ht="15.75" customHeight="1" x14ac:dyDescent="0.3">
      <c r="A2303" s="23"/>
      <c r="B2303" s="28" t="s">
        <v>21</v>
      </c>
      <c r="C2303" s="28">
        <v>1185732</v>
      </c>
      <c r="D2303" s="29">
        <v>44506</v>
      </c>
      <c r="E2303" s="28" t="s">
        <v>53</v>
      </c>
      <c r="F2303" s="28" t="s">
        <v>93</v>
      </c>
      <c r="G2303" s="28" t="s">
        <v>94</v>
      </c>
      <c r="H2303" s="28" t="s">
        <v>29</v>
      </c>
      <c r="I2303" s="30">
        <v>0.75</v>
      </c>
      <c r="J2303" s="31">
        <v>8250</v>
      </c>
      <c r="K2303" s="32">
        <f t="shared" si="18"/>
        <v>6187.5</v>
      </c>
      <c r="L2303" s="32">
        <f t="shared" si="19"/>
        <v>3093.75</v>
      </c>
      <c r="M2303" s="33">
        <v>0.5</v>
      </c>
      <c r="O2303" s="38"/>
      <c r="P2303" s="36"/>
      <c r="Q2303" s="34"/>
      <c r="R2303" s="35"/>
    </row>
    <row r="2304" spans="1:18" ht="15.75" customHeight="1" x14ac:dyDescent="0.3">
      <c r="A2304" s="23"/>
      <c r="B2304" s="28" t="s">
        <v>21</v>
      </c>
      <c r="C2304" s="28">
        <v>1185732</v>
      </c>
      <c r="D2304" s="29">
        <v>44535</v>
      </c>
      <c r="E2304" s="28" t="s">
        <v>53</v>
      </c>
      <c r="F2304" s="28" t="s">
        <v>93</v>
      </c>
      <c r="G2304" s="28" t="s">
        <v>94</v>
      </c>
      <c r="H2304" s="28" t="s">
        <v>24</v>
      </c>
      <c r="I2304" s="30">
        <v>0.70000000000000007</v>
      </c>
      <c r="J2304" s="31">
        <v>10750</v>
      </c>
      <c r="K2304" s="32">
        <f t="shared" si="18"/>
        <v>7525.0000000000009</v>
      </c>
      <c r="L2304" s="32">
        <f t="shared" si="19"/>
        <v>3386.2500000000005</v>
      </c>
      <c r="M2304" s="33">
        <v>0.45</v>
      </c>
      <c r="O2304" s="38"/>
      <c r="P2304" s="36"/>
      <c r="Q2304" s="34"/>
      <c r="R2304" s="35"/>
    </row>
    <row r="2305" spans="1:18" ht="15.75" customHeight="1" x14ac:dyDescent="0.3">
      <c r="A2305" s="23"/>
      <c r="B2305" s="28" t="s">
        <v>21</v>
      </c>
      <c r="C2305" s="28">
        <v>1185732</v>
      </c>
      <c r="D2305" s="29">
        <v>44535</v>
      </c>
      <c r="E2305" s="28" t="s">
        <v>53</v>
      </c>
      <c r="F2305" s="28" t="s">
        <v>93</v>
      </c>
      <c r="G2305" s="28" t="s">
        <v>94</v>
      </c>
      <c r="H2305" s="28" t="s">
        <v>25</v>
      </c>
      <c r="I2305" s="30">
        <v>0.60000000000000009</v>
      </c>
      <c r="J2305" s="31">
        <v>8750</v>
      </c>
      <c r="K2305" s="32">
        <f t="shared" si="18"/>
        <v>5250.0000000000009</v>
      </c>
      <c r="L2305" s="32">
        <f t="shared" si="19"/>
        <v>1837.5000000000002</v>
      </c>
      <c r="M2305" s="33">
        <v>0.35</v>
      </c>
      <c r="O2305" s="38"/>
      <c r="P2305" s="36"/>
      <c r="Q2305" s="34"/>
      <c r="R2305" s="35"/>
    </row>
    <row r="2306" spans="1:18" ht="15.75" customHeight="1" x14ac:dyDescent="0.3">
      <c r="A2306" s="23"/>
      <c r="B2306" s="28" t="s">
        <v>21</v>
      </c>
      <c r="C2306" s="28">
        <v>1185732</v>
      </c>
      <c r="D2306" s="29">
        <v>44535</v>
      </c>
      <c r="E2306" s="28" t="s">
        <v>53</v>
      </c>
      <c r="F2306" s="28" t="s">
        <v>93</v>
      </c>
      <c r="G2306" s="28" t="s">
        <v>94</v>
      </c>
      <c r="H2306" s="28" t="s">
        <v>26</v>
      </c>
      <c r="I2306" s="30">
        <v>0.60000000000000009</v>
      </c>
      <c r="J2306" s="31">
        <v>8250</v>
      </c>
      <c r="K2306" s="32">
        <f t="shared" si="18"/>
        <v>4950.0000000000009</v>
      </c>
      <c r="L2306" s="32">
        <f t="shared" si="19"/>
        <v>1237.5000000000002</v>
      </c>
      <c r="M2306" s="33">
        <v>0.25</v>
      </c>
      <c r="O2306" s="38"/>
      <c r="P2306" s="36"/>
      <c r="Q2306" s="34"/>
      <c r="R2306" s="35"/>
    </row>
    <row r="2307" spans="1:18" ht="15.75" customHeight="1" x14ac:dyDescent="0.3">
      <c r="A2307" s="23"/>
      <c r="B2307" s="28" t="s">
        <v>21</v>
      </c>
      <c r="C2307" s="28">
        <v>1185732</v>
      </c>
      <c r="D2307" s="29">
        <v>44535</v>
      </c>
      <c r="E2307" s="28" t="s">
        <v>53</v>
      </c>
      <c r="F2307" s="28" t="s">
        <v>93</v>
      </c>
      <c r="G2307" s="28" t="s">
        <v>94</v>
      </c>
      <c r="H2307" s="28" t="s">
        <v>27</v>
      </c>
      <c r="I2307" s="30">
        <v>0.60000000000000009</v>
      </c>
      <c r="J2307" s="31">
        <v>7750</v>
      </c>
      <c r="K2307" s="32">
        <f t="shared" si="18"/>
        <v>4650.0000000000009</v>
      </c>
      <c r="L2307" s="32">
        <f t="shared" si="19"/>
        <v>1395.0000000000002</v>
      </c>
      <c r="M2307" s="33">
        <v>0.3</v>
      </c>
      <c r="O2307" s="38"/>
      <c r="P2307" s="36"/>
      <c r="Q2307" s="34"/>
      <c r="R2307" s="35"/>
    </row>
    <row r="2308" spans="1:18" ht="15.75" customHeight="1" x14ac:dyDescent="0.3">
      <c r="A2308" s="23"/>
      <c r="B2308" s="28" t="s">
        <v>21</v>
      </c>
      <c r="C2308" s="28">
        <v>1185732</v>
      </c>
      <c r="D2308" s="29">
        <v>44535</v>
      </c>
      <c r="E2308" s="28" t="s">
        <v>53</v>
      </c>
      <c r="F2308" s="28" t="s">
        <v>93</v>
      </c>
      <c r="G2308" s="28" t="s">
        <v>94</v>
      </c>
      <c r="H2308" s="28" t="s">
        <v>28</v>
      </c>
      <c r="I2308" s="30">
        <v>0.70000000000000007</v>
      </c>
      <c r="J2308" s="31">
        <v>7750</v>
      </c>
      <c r="K2308" s="32">
        <f t="shared" si="18"/>
        <v>5425.0000000000009</v>
      </c>
      <c r="L2308" s="32">
        <f t="shared" si="19"/>
        <v>1898.7500000000002</v>
      </c>
      <c r="M2308" s="33">
        <v>0.35</v>
      </c>
      <c r="O2308" s="38"/>
      <c r="P2308" s="36"/>
      <c r="Q2308" s="34"/>
      <c r="R2308" s="35"/>
    </row>
    <row r="2309" spans="1:18" ht="15.75" customHeight="1" x14ac:dyDescent="0.3">
      <c r="A2309" s="23"/>
      <c r="B2309" s="28" t="s">
        <v>21</v>
      </c>
      <c r="C2309" s="28">
        <v>1185732</v>
      </c>
      <c r="D2309" s="29">
        <v>44535</v>
      </c>
      <c r="E2309" s="28" t="s">
        <v>53</v>
      </c>
      <c r="F2309" s="28" t="s">
        <v>93</v>
      </c>
      <c r="G2309" s="28" t="s">
        <v>94</v>
      </c>
      <c r="H2309" s="28" t="s">
        <v>29</v>
      </c>
      <c r="I2309" s="30">
        <v>0.75</v>
      </c>
      <c r="J2309" s="31">
        <v>8750</v>
      </c>
      <c r="K2309" s="32">
        <f t="shared" si="18"/>
        <v>6562.5</v>
      </c>
      <c r="L2309" s="32">
        <f t="shared" si="19"/>
        <v>3281.25</v>
      </c>
      <c r="M2309" s="33">
        <v>0.5</v>
      </c>
      <c r="O2309" s="38"/>
      <c r="P2309" s="36"/>
      <c r="Q2309" s="34"/>
      <c r="R2309" s="35"/>
    </row>
    <row r="2310" spans="1:18" ht="15.75" customHeight="1" x14ac:dyDescent="0.3">
      <c r="A2310" s="23" t="s">
        <v>46</v>
      </c>
      <c r="B2310" s="28" t="s">
        <v>21</v>
      </c>
      <c r="C2310" s="28">
        <v>1185732</v>
      </c>
      <c r="D2310" s="29">
        <v>44202</v>
      </c>
      <c r="E2310" s="28" t="s">
        <v>53</v>
      </c>
      <c r="F2310" s="28" t="s">
        <v>95</v>
      </c>
      <c r="G2310" s="28" t="s">
        <v>96</v>
      </c>
      <c r="H2310" s="28" t="s">
        <v>24</v>
      </c>
      <c r="I2310" s="30">
        <v>0.35000000000000003</v>
      </c>
      <c r="J2310" s="31">
        <v>9250</v>
      </c>
      <c r="K2310" s="32">
        <f t="shared" si="18"/>
        <v>3237.5000000000005</v>
      </c>
      <c r="L2310" s="32">
        <f t="shared" si="19"/>
        <v>1295.0000000000002</v>
      </c>
      <c r="M2310" s="33">
        <v>0.4</v>
      </c>
      <c r="O2310" s="38"/>
      <c r="P2310" s="36"/>
      <c r="Q2310" s="34"/>
      <c r="R2310" s="35"/>
    </row>
    <row r="2311" spans="1:18" ht="15.75" customHeight="1" x14ac:dyDescent="0.3">
      <c r="A2311" s="23"/>
      <c r="B2311" s="28" t="s">
        <v>21</v>
      </c>
      <c r="C2311" s="28">
        <v>1185732</v>
      </c>
      <c r="D2311" s="29">
        <v>44202</v>
      </c>
      <c r="E2311" s="28" t="s">
        <v>53</v>
      </c>
      <c r="F2311" s="28" t="s">
        <v>95</v>
      </c>
      <c r="G2311" s="28" t="s">
        <v>96</v>
      </c>
      <c r="H2311" s="28" t="s">
        <v>25</v>
      </c>
      <c r="I2311" s="30">
        <v>0.35000000000000003</v>
      </c>
      <c r="J2311" s="31">
        <v>7250</v>
      </c>
      <c r="K2311" s="32">
        <f t="shared" si="18"/>
        <v>2537.5000000000005</v>
      </c>
      <c r="L2311" s="32">
        <f t="shared" si="19"/>
        <v>888.12500000000011</v>
      </c>
      <c r="M2311" s="33">
        <v>0.35</v>
      </c>
      <c r="O2311" s="38"/>
      <c r="P2311" s="36"/>
      <c r="Q2311" s="34"/>
      <c r="R2311" s="35"/>
    </row>
    <row r="2312" spans="1:18" ht="15.75" customHeight="1" x14ac:dyDescent="0.3">
      <c r="A2312" s="23"/>
      <c r="B2312" s="28" t="s">
        <v>21</v>
      </c>
      <c r="C2312" s="28">
        <v>1185732</v>
      </c>
      <c r="D2312" s="29">
        <v>44202</v>
      </c>
      <c r="E2312" s="28" t="s">
        <v>53</v>
      </c>
      <c r="F2312" s="28" t="s">
        <v>95</v>
      </c>
      <c r="G2312" s="28" t="s">
        <v>96</v>
      </c>
      <c r="H2312" s="28" t="s">
        <v>26</v>
      </c>
      <c r="I2312" s="30">
        <v>0.25000000000000006</v>
      </c>
      <c r="J2312" s="31">
        <v>7250</v>
      </c>
      <c r="K2312" s="32">
        <f t="shared" si="18"/>
        <v>1812.5000000000005</v>
      </c>
      <c r="L2312" s="32">
        <f t="shared" si="19"/>
        <v>725.00000000000023</v>
      </c>
      <c r="M2312" s="33">
        <v>0.4</v>
      </c>
      <c r="O2312" s="38"/>
      <c r="P2312" s="36"/>
      <c r="Q2312" s="34"/>
      <c r="R2312" s="35"/>
    </row>
    <row r="2313" spans="1:18" ht="15.75" customHeight="1" x14ac:dyDescent="0.3">
      <c r="A2313" s="23"/>
      <c r="B2313" s="28" t="s">
        <v>21</v>
      </c>
      <c r="C2313" s="28">
        <v>1185732</v>
      </c>
      <c r="D2313" s="29">
        <v>44202</v>
      </c>
      <c r="E2313" s="28" t="s">
        <v>53</v>
      </c>
      <c r="F2313" s="28" t="s">
        <v>95</v>
      </c>
      <c r="G2313" s="28" t="s">
        <v>96</v>
      </c>
      <c r="H2313" s="28" t="s">
        <v>27</v>
      </c>
      <c r="I2313" s="30">
        <v>0.3</v>
      </c>
      <c r="J2313" s="31">
        <v>5750</v>
      </c>
      <c r="K2313" s="32">
        <f t="shared" si="18"/>
        <v>1725</v>
      </c>
      <c r="L2313" s="32">
        <f t="shared" si="19"/>
        <v>690</v>
      </c>
      <c r="M2313" s="33">
        <v>0.4</v>
      </c>
      <c r="O2313" s="38"/>
      <c r="P2313" s="36"/>
      <c r="Q2313" s="34"/>
      <c r="R2313" s="35"/>
    </row>
    <row r="2314" spans="1:18" ht="15.75" customHeight="1" x14ac:dyDescent="0.3">
      <c r="A2314" s="23"/>
      <c r="B2314" s="28" t="s">
        <v>21</v>
      </c>
      <c r="C2314" s="28">
        <v>1185732</v>
      </c>
      <c r="D2314" s="29">
        <v>44202</v>
      </c>
      <c r="E2314" s="28" t="s">
        <v>53</v>
      </c>
      <c r="F2314" s="28" t="s">
        <v>95</v>
      </c>
      <c r="G2314" s="28" t="s">
        <v>96</v>
      </c>
      <c r="H2314" s="28" t="s">
        <v>28</v>
      </c>
      <c r="I2314" s="30">
        <v>0.45</v>
      </c>
      <c r="J2314" s="31">
        <v>6250</v>
      </c>
      <c r="K2314" s="32">
        <f t="shared" si="18"/>
        <v>2812.5</v>
      </c>
      <c r="L2314" s="32">
        <f t="shared" si="19"/>
        <v>984.37499999999989</v>
      </c>
      <c r="M2314" s="33">
        <v>0.35</v>
      </c>
      <c r="O2314" s="38"/>
      <c r="P2314" s="36"/>
      <c r="Q2314" s="34"/>
      <c r="R2314" s="35"/>
    </row>
    <row r="2315" spans="1:18" ht="15.75" customHeight="1" x14ac:dyDescent="0.3">
      <c r="A2315" s="23"/>
      <c r="B2315" s="28" t="s">
        <v>21</v>
      </c>
      <c r="C2315" s="28">
        <v>1185732</v>
      </c>
      <c r="D2315" s="29">
        <v>44202</v>
      </c>
      <c r="E2315" s="28" t="s">
        <v>53</v>
      </c>
      <c r="F2315" s="28" t="s">
        <v>95</v>
      </c>
      <c r="G2315" s="28" t="s">
        <v>96</v>
      </c>
      <c r="H2315" s="28" t="s">
        <v>29</v>
      </c>
      <c r="I2315" s="30">
        <v>0.35000000000000003</v>
      </c>
      <c r="J2315" s="31">
        <v>7250</v>
      </c>
      <c r="K2315" s="32">
        <f t="shared" si="18"/>
        <v>2537.5000000000005</v>
      </c>
      <c r="L2315" s="32">
        <f t="shared" si="19"/>
        <v>1268.7500000000002</v>
      </c>
      <c r="M2315" s="33">
        <v>0.5</v>
      </c>
      <c r="O2315" s="38"/>
      <c r="P2315" s="36"/>
      <c r="Q2315" s="34"/>
      <c r="R2315" s="35"/>
    </row>
    <row r="2316" spans="1:18" ht="15.75" customHeight="1" x14ac:dyDescent="0.3">
      <c r="A2316" s="23"/>
      <c r="B2316" s="28" t="s">
        <v>21</v>
      </c>
      <c r="C2316" s="28">
        <v>1185732</v>
      </c>
      <c r="D2316" s="29">
        <v>44231</v>
      </c>
      <c r="E2316" s="28" t="s">
        <v>53</v>
      </c>
      <c r="F2316" s="28" t="s">
        <v>95</v>
      </c>
      <c r="G2316" s="28" t="s">
        <v>96</v>
      </c>
      <c r="H2316" s="28" t="s">
        <v>24</v>
      </c>
      <c r="I2316" s="30">
        <v>0.35000000000000003</v>
      </c>
      <c r="J2316" s="31">
        <v>9750</v>
      </c>
      <c r="K2316" s="32">
        <f t="shared" si="18"/>
        <v>3412.5000000000005</v>
      </c>
      <c r="L2316" s="32">
        <f t="shared" si="19"/>
        <v>1365.0000000000002</v>
      </c>
      <c r="M2316" s="33">
        <v>0.4</v>
      </c>
      <c r="O2316" s="38"/>
      <c r="P2316" s="36"/>
      <c r="Q2316" s="34"/>
      <c r="R2316" s="35"/>
    </row>
    <row r="2317" spans="1:18" ht="15.75" customHeight="1" x14ac:dyDescent="0.3">
      <c r="A2317" s="23"/>
      <c r="B2317" s="28" t="s">
        <v>21</v>
      </c>
      <c r="C2317" s="28">
        <v>1185732</v>
      </c>
      <c r="D2317" s="29">
        <v>44231</v>
      </c>
      <c r="E2317" s="28" t="s">
        <v>53</v>
      </c>
      <c r="F2317" s="28" t="s">
        <v>95</v>
      </c>
      <c r="G2317" s="28" t="s">
        <v>96</v>
      </c>
      <c r="H2317" s="28" t="s">
        <v>25</v>
      </c>
      <c r="I2317" s="30">
        <v>0.35000000000000003</v>
      </c>
      <c r="J2317" s="31">
        <v>6250</v>
      </c>
      <c r="K2317" s="32">
        <f t="shared" si="18"/>
        <v>2187.5</v>
      </c>
      <c r="L2317" s="32">
        <f t="shared" si="19"/>
        <v>765.625</v>
      </c>
      <c r="M2317" s="33">
        <v>0.35</v>
      </c>
      <c r="O2317" s="38"/>
      <c r="P2317" s="36"/>
      <c r="Q2317" s="34"/>
      <c r="R2317" s="35"/>
    </row>
    <row r="2318" spans="1:18" ht="15.75" customHeight="1" x14ac:dyDescent="0.3">
      <c r="A2318" s="23"/>
      <c r="B2318" s="28" t="s">
        <v>21</v>
      </c>
      <c r="C2318" s="28">
        <v>1185732</v>
      </c>
      <c r="D2318" s="29">
        <v>44231</v>
      </c>
      <c r="E2318" s="28" t="s">
        <v>53</v>
      </c>
      <c r="F2318" s="28" t="s">
        <v>95</v>
      </c>
      <c r="G2318" s="28" t="s">
        <v>96</v>
      </c>
      <c r="H2318" s="28" t="s">
        <v>26</v>
      </c>
      <c r="I2318" s="30">
        <v>0.25000000000000006</v>
      </c>
      <c r="J2318" s="31">
        <v>6750</v>
      </c>
      <c r="K2318" s="32">
        <f t="shared" si="18"/>
        <v>1687.5000000000005</v>
      </c>
      <c r="L2318" s="32">
        <f t="shared" si="19"/>
        <v>675.00000000000023</v>
      </c>
      <c r="M2318" s="33">
        <v>0.4</v>
      </c>
      <c r="O2318" s="38"/>
      <c r="P2318" s="36"/>
      <c r="Q2318" s="34"/>
      <c r="R2318" s="35"/>
    </row>
    <row r="2319" spans="1:18" ht="15.75" customHeight="1" x14ac:dyDescent="0.3">
      <c r="A2319" s="23"/>
      <c r="B2319" s="28" t="s">
        <v>21</v>
      </c>
      <c r="C2319" s="28">
        <v>1185732</v>
      </c>
      <c r="D2319" s="29">
        <v>44231</v>
      </c>
      <c r="E2319" s="28" t="s">
        <v>53</v>
      </c>
      <c r="F2319" s="28" t="s">
        <v>95</v>
      </c>
      <c r="G2319" s="28" t="s">
        <v>96</v>
      </c>
      <c r="H2319" s="28" t="s">
        <v>27</v>
      </c>
      <c r="I2319" s="30">
        <v>0.3</v>
      </c>
      <c r="J2319" s="31">
        <v>5250</v>
      </c>
      <c r="K2319" s="32">
        <f t="shared" si="18"/>
        <v>1575</v>
      </c>
      <c r="L2319" s="32">
        <f t="shared" si="19"/>
        <v>630</v>
      </c>
      <c r="M2319" s="33">
        <v>0.4</v>
      </c>
      <c r="O2319" s="38"/>
      <c r="P2319" s="36"/>
      <c r="Q2319" s="34"/>
      <c r="R2319" s="35"/>
    </row>
    <row r="2320" spans="1:18" ht="15.75" customHeight="1" x14ac:dyDescent="0.3">
      <c r="A2320" s="23"/>
      <c r="B2320" s="28" t="s">
        <v>21</v>
      </c>
      <c r="C2320" s="28">
        <v>1185732</v>
      </c>
      <c r="D2320" s="29">
        <v>44231</v>
      </c>
      <c r="E2320" s="28" t="s">
        <v>53</v>
      </c>
      <c r="F2320" s="28" t="s">
        <v>95</v>
      </c>
      <c r="G2320" s="28" t="s">
        <v>96</v>
      </c>
      <c r="H2320" s="28" t="s">
        <v>28</v>
      </c>
      <c r="I2320" s="30">
        <v>0.45</v>
      </c>
      <c r="J2320" s="31">
        <v>6000</v>
      </c>
      <c r="K2320" s="32">
        <f t="shared" si="18"/>
        <v>2700</v>
      </c>
      <c r="L2320" s="32">
        <f t="shared" si="19"/>
        <v>944.99999999999989</v>
      </c>
      <c r="M2320" s="33">
        <v>0.35</v>
      </c>
      <c r="O2320" s="38"/>
      <c r="P2320" s="36"/>
      <c r="Q2320" s="34"/>
      <c r="R2320" s="35"/>
    </row>
    <row r="2321" spans="1:18" ht="15.75" customHeight="1" x14ac:dyDescent="0.3">
      <c r="A2321" s="23"/>
      <c r="B2321" s="28" t="s">
        <v>21</v>
      </c>
      <c r="C2321" s="28">
        <v>1185732</v>
      </c>
      <c r="D2321" s="29">
        <v>44231</v>
      </c>
      <c r="E2321" s="28" t="s">
        <v>53</v>
      </c>
      <c r="F2321" s="28" t="s">
        <v>95</v>
      </c>
      <c r="G2321" s="28" t="s">
        <v>96</v>
      </c>
      <c r="H2321" s="28" t="s">
        <v>29</v>
      </c>
      <c r="I2321" s="30">
        <v>0.3</v>
      </c>
      <c r="J2321" s="31">
        <v>7000</v>
      </c>
      <c r="K2321" s="32">
        <f t="shared" si="18"/>
        <v>2100</v>
      </c>
      <c r="L2321" s="32">
        <f t="shared" si="19"/>
        <v>1050</v>
      </c>
      <c r="M2321" s="33">
        <v>0.5</v>
      </c>
      <c r="O2321" s="38"/>
      <c r="P2321" s="36"/>
      <c r="Q2321" s="34"/>
      <c r="R2321" s="35"/>
    </row>
    <row r="2322" spans="1:18" ht="15.75" customHeight="1" x14ac:dyDescent="0.3">
      <c r="A2322" s="23"/>
      <c r="B2322" s="28" t="s">
        <v>21</v>
      </c>
      <c r="C2322" s="28">
        <v>1185732</v>
      </c>
      <c r="D2322" s="29">
        <v>44257</v>
      </c>
      <c r="E2322" s="28" t="s">
        <v>53</v>
      </c>
      <c r="F2322" s="28" t="s">
        <v>95</v>
      </c>
      <c r="G2322" s="28" t="s">
        <v>96</v>
      </c>
      <c r="H2322" s="28" t="s">
        <v>24</v>
      </c>
      <c r="I2322" s="30">
        <v>0.3</v>
      </c>
      <c r="J2322" s="31">
        <v>9200</v>
      </c>
      <c r="K2322" s="32">
        <f t="shared" si="18"/>
        <v>2760</v>
      </c>
      <c r="L2322" s="32">
        <f t="shared" si="19"/>
        <v>1104</v>
      </c>
      <c r="M2322" s="33">
        <v>0.4</v>
      </c>
      <c r="O2322" s="38"/>
      <c r="P2322" s="36"/>
      <c r="Q2322" s="34"/>
      <c r="R2322" s="35"/>
    </row>
    <row r="2323" spans="1:18" ht="15.75" customHeight="1" x14ac:dyDescent="0.3">
      <c r="A2323" s="23"/>
      <c r="B2323" s="28" t="s">
        <v>21</v>
      </c>
      <c r="C2323" s="28">
        <v>1185732</v>
      </c>
      <c r="D2323" s="29">
        <v>44257</v>
      </c>
      <c r="E2323" s="28" t="s">
        <v>53</v>
      </c>
      <c r="F2323" s="28" t="s">
        <v>95</v>
      </c>
      <c r="G2323" s="28" t="s">
        <v>96</v>
      </c>
      <c r="H2323" s="28" t="s">
        <v>25</v>
      </c>
      <c r="I2323" s="30">
        <v>0.3</v>
      </c>
      <c r="J2323" s="31">
        <v>6000</v>
      </c>
      <c r="K2323" s="32">
        <f t="shared" si="18"/>
        <v>1800</v>
      </c>
      <c r="L2323" s="32">
        <f t="shared" si="19"/>
        <v>630</v>
      </c>
      <c r="M2323" s="33">
        <v>0.35</v>
      </c>
      <c r="O2323" s="38"/>
      <c r="P2323" s="36"/>
      <c r="Q2323" s="34"/>
      <c r="R2323" s="35"/>
    </row>
    <row r="2324" spans="1:18" ht="15.75" customHeight="1" x14ac:dyDescent="0.3">
      <c r="A2324" s="23"/>
      <c r="B2324" s="28" t="s">
        <v>21</v>
      </c>
      <c r="C2324" s="28">
        <v>1185732</v>
      </c>
      <c r="D2324" s="29">
        <v>44257</v>
      </c>
      <c r="E2324" s="28" t="s">
        <v>53</v>
      </c>
      <c r="F2324" s="28" t="s">
        <v>95</v>
      </c>
      <c r="G2324" s="28" t="s">
        <v>96</v>
      </c>
      <c r="H2324" s="28" t="s">
        <v>26</v>
      </c>
      <c r="I2324" s="30">
        <v>0.2</v>
      </c>
      <c r="J2324" s="31">
        <v>6250</v>
      </c>
      <c r="K2324" s="32">
        <f t="shared" si="18"/>
        <v>1250</v>
      </c>
      <c r="L2324" s="32">
        <f t="shared" si="19"/>
        <v>500</v>
      </c>
      <c r="M2324" s="33">
        <v>0.4</v>
      </c>
      <c r="O2324" s="38"/>
      <c r="P2324" s="36"/>
      <c r="Q2324" s="34"/>
      <c r="R2324" s="35"/>
    </row>
    <row r="2325" spans="1:18" ht="15.75" customHeight="1" x14ac:dyDescent="0.3">
      <c r="A2325" s="23"/>
      <c r="B2325" s="28" t="s">
        <v>21</v>
      </c>
      <c r="C2325" s="28">
        <v>1185732</v>
      </c>
      <c r="D2325" s="29">
        <v>44257</v>
      </c>
      <c r="E2325" s="28" t="s">
        <v>53</v>
      </c>
      <c r="F2325" s="28" t="s">
        <v>95</v>
      </c>
      <c r="G2325" s="28" t="s">
        <v>96</v>
      </c>
      <c r="H2325" s="28" t="s">
        <v>27</v>
      </c>
      <c r="I2325" s="30">
        <v>0.24999999999999994</v>
      </c>
      <c r="J2325" s="31">
        <v>4750</v>
      </c>
      <c r="K2325" s="32">
        <f t="shared" si="18"/>
        <v>1187.4999999999998</v>
      </c>
      <c r="L2325" s="32">
        <f t="shared" si="19"/>
        <v>474.99999999999994</v>
      </c>
      <c r="M2325" s="33">
        <v>0.4</v>
      </c>
      <c r="O2325" s="38"/>
      <c r="P2325" s="36"/>
      <c r="Q2325" s="34"/>
      <c r="R2325" s="35"/>
    </row>
    <row r="2326" spans="1:18" ht="15.75" customHeight="1" x14ac:dyDescent="0.3">
      <c r="A2326" s="23"/>
      <c r="B2326" s="28" t="s">
        <v>21</v>
      </c>
      <c r="C2326" s="28">
        <v>1185732</v>
      </c>
      <c r="D2326" s="29">
        <v>44257</v>
      </c>
      <c r="E2326" s="28" t="s">
        <v>53</v>
      </c>
      <c r="F2326" s="28" t="s">
        <v>95</v>
      </c>
      <c r="G2326" s="28" t="s">
        <v>96</v>
      </c>
      <c r="H2326" s="28" t="s">
        <v>28</v>
      </c>
      <c r="I2326" s="30">
        <v>0.40000000000000008</v>
      </c>
      <c r="J2326" s="31">
        <v>5250</v>
      </c>
      <c r="K2326" s="32">
        <f t="shared" si="18"/>
        <v>2100.0000000000005</v>
      </c>
      <c r="L2326" s="32">
        <f t="shared" si="19"/>
        <v>735.00000000000011</v>
      </c>
      <c r="M2326" s="33">
        <v>0.35</v>
      </c>
      <c r="O2326" s="38"/>
      <c r="P2326" s="36"/>
      <c r="Q2326" s="34"/>
      <c r="R2326" s="35"/>
    </row>
    <row r="2327" spans="1:18" ht="15.75" customHeight="1" x14ac:dyDescent="0.3">
      <c r="A2327" s="23"/>
      <c r="B2327" s="28" t="s">
        <v>21</v>
      </c>
      <c r="C2327" s="28">
        <v>1185732</v>
      </c>
      <c r="D2327" s="29">
        <v>44257</v>
      </c>
      <c r="E2327" s="28" t="s">
        <v>53</v>
      </c>
      <c r="F2327" s="28" t="s">
        <v>95</v>
      </c>
      <c r="G2327" s="28" t="s">
        <v>96</v>
      </c>
      <c r="H2327" s="28" t="s">
        <v>29</v>
      </c>
      <c r="I2327" s="30">
        <v>0.3</v>
      </c>
      <c r="J2327" s="31">
        <v>6250</v>
      </c>
      <c r="K2327" s="32">
        <f t="shared" si="18"/>
        <v>1875</v>
      </c>
      <c r="L2327" s="32">
        <f t="shared" si="19"/>
        <v>937.5</v>
      </c>
      <c r="M2327" s="33">
        <v>0.5</v>
      </c>
      <c r="O2327" s="38"/>
      <c r="P2327" s="36"/>
      <c r="Q2327" s="34"/>
      <c r="R2327" s="35"/>
    </row>
    <row r="2328" spans="1:18" ht="15.75" customHeight="1" x14ac:dyDescent="0.3">
      <c r="A2328" s="23"/>
      <c r="B2328" s="28" t="s">
        <v>21</v>
      </c>
      <c r="C2328" s="28">
        <v>1185732</v>
      </c>
      <c r="D2328" s="29">
        <v>44289</v>
      </c>
      <c r="E2328" s="28" t="s">
        <v>53</v>
      </c>
      <c r="F2328" s="28" t="s">
        <v>95</v>
      </c>
      <c r="G2328" s="28" t="s">
        <v>96</v>
      </c>
      <c r="H2328" s="28" t="s">
        <v>24</v>
      </c>
      <c r="I2328" s="30">
        <v>0.3</v>
      </c>
      <c r="J2328" s="31">
        <v>8750</v>
      </c>
      <c r="K2328" s="32">
        <f t="shared" si="18"/>
        <v>2625</v>
      </c>
      <c r="L2328" s="32">
        <f t="shared" si="19"/>
        <v>1050</v>
      </c>
      <c r="M2328" s="33">
        <v>0.4</v>
      </c>
      <c r="O2328" s="38"/>
      <c r="P2328" s="36"/>
      <c r="Q2328" s="34"/>
      <c r="R2328" s="35"/>
    </row>
    <row r="2329" spans="1:18" ht="15.75" customHeight="1" x14ac:dyDescent="0.3">
      <c r="A2329" s="23"/>
      <c r="B2329" s="28" t="s">
        <v>21</v>
      </c>
      <c r="C2329" s="28">
        <v>1185732</v>
      </c>
      <c r="D2329" s="29">
        <v>44289</v>
      </c>
      <c r="E2329" s="28" t="s">
        <v>53</v>
      </c>
      <c r="F2329" s="28" t="s">
        <v>95</v>
      </c>
      <c r="G2329" s="28" t="s">
        <v>96</v>
      </c>
      <c r="H2329" s="28" t="s">
        <v>25</v>
      </c>
      <c r="I2329" s="30">
        <v>0.3</v>
      </c>
      <c r="J2329" s="31">
        <v>5750</v>
      </c>
      <c r="K2329" s="32">
        <f t="shared" si="18"/>
        <v>1725</v>
      </c>
      <c r="L2329" s="32">
        <f t="shared" si="19"/>
        <v>603.75</v>
      </c>
      <c r="M2329" s="33">
        <v>0.35</v>
      </c>
      <c r="O2329" s="38"/>
      <c r="P2329" s="36"/>
      <c r="Q2329" s="34"/>
      <c r="R2329" s="35"/>
    </row>
    <row r="2330" spans="1:18" ht="15.75" customHeight="1" x14ac:dyDescent="0.3">
      <c r="A2330" s="23"/>
      <c r="B2330" s="28" t="s">
        <v>21</v>
      </c>
      <c r="C2330" s="28">
        <v>1185732</v>
      </c>
      <c r="D2330" s="29">
        <v>44289</v>
      </c>
      <c r="E2330" s="28" t="s">
        <v>53</v>
      </c>
      <c r="F2330" s="28" t="s">
        <v>95</v>
      </c>
      <c r="G2330" s="28" t="s">
        <v>96</v>
      </c>
      <c r="H2330" s="28" t="s">
        <v>26</v>
      </c>
      <c r="I2330" s="30">
        <v>0.2</v>
      </c>
      <c r="J2330" s="31">
        <v>5750</v>
      </c>
      <c r="K2330" s="32">
        <f t="shared" si="18"/>
        <v>1150</v>
      </c>
      <c r="L2330" s="32">
        <f t="shared" si="19"/>
        <v>460</v>
      </c>
      <c r="M2330" s="33">
        <v>0.4</v>
      </c>
      <c r="O2330" s="38"/>
      <c r="P2330" s="36"/>
      <c r="Q2330" s="34"/>
      <c r="R2330" s="35"/>
    </row>
    <row r="2331" spans="1:18" ht="15.75" customHeight="1" x14ac:dyDescent="0.3">
      <c r="A2331" s="23"/>
      <c r="B2331" s="28" t="s">
        <v>21</v>
      </c>
      <c r="C2331" s="28">
        <v>1185732</v>
      </c>
      <c r="D2331" s="29">
        <v>44289</v>
      </c>
      <c r="E2331" s="28" t="s">
        <v>53</v>
      </c>
      <c r="F2331" s="28" t="s">
        <v>95</v>
      </c>
      <c r="G2331" s="28" t="s">
        <v>96</v>
      </c>
      <c r="H2331" s="28" t="s">
        <v>27</v>
      </c>
      <c r="I2331" s="30">
        <v>0.24999999999999994</v>
      </c>
      <c r="J2331" s="31">
        <v>5000</v>
      </c>
      <c r="K2331" s="32">
        <f t="shared" si="18"/>
        <v>1249.9999999999998</v>
      </c>
      <c r="L2331" s="32">
        <f t="shared" si="19"/>
        <v>499.99999999999994</v>
      </c>
      <c r="M2331" s="33">
        <v>0.4</v>
      </c>
      <c r="O2331" s="38"/>
      <c r="P2331" s="36"/>
      <c r="Q2331" s="34"/>
      <c r="R2331" s="35"/>
    </row>
    <row r="2332" spans="1:18" ht="15.75" customHeight="1" x14ac:dyDescent="0.3">
      <c r="A2332" s="23"/>
      <c r="B2332" s="28" t="s">
        <v>21</v>
      </c>
      <c r="C2332" s="28">
        <v>1185732</v>
      </c>
      <c r="D2332" s="29">
        <v>44289</v>
      </c>
      <c r="E2332" s="28" t="s">
        <v>53</v>
      </c>
      <c r="F2332" s="28" t="s">
        <v>95</v>
      </c>
      <c r="G2332" s="28" t="s">
        <v>96</v>
      </c>
      <c r="H2332" s="28" t="s">
        <v>28</v>
      </c>
      <c r="I2332" s="30">
        <v>0.45</v>
      </c>
      <c r="J2332" s="31">
        <v>5250</v>
      </c>
      <c r="K2332" s="32">
        <f t="shared" si="18"/>
        <v>2362.5</v>
      </c>
      <c r="L2332" s="32">
        <f t="shared" si="19"/>
        <v>826.875</v>
      </c>
      <c r="M2332" s="33">
        <v>0.35</v>
      </c>
      <c r="O2332" s="38"/>
      <c r="P2332" s="36"/>
      <c r="Q2332" s="34"/>
      <c r="R2332" s="35"/>
    </row>
    <row r="2333" spans="1:18" ht="15.75" customHeight="1" x14ac:dyDescent="0.3">
      <c r="A2333" s="23"/>
      <c r="B2333" s="28" t="s">
        <v>21</v>
      </c>
      <c r="C2333" s="28">
        <v>1185732</v>
      </c>
      <c r="D2333" s="29">
        <v>44289</v>
      </c>
      <c r="E2333" s="28" t="s">
        <v>53</v>
      </c>
      <c r="F2333" s="28" t="s">
        <v>95</v>
      </c>
      <c r="G2333" s="28" t="s">
        <v>96</v>
      </c>
      <c r="H2333" s="28" t="s">
        <v>29</v>
      </c>
      <c r="I2333" s="30">
        <v>0.35000000000000003</v>
      </c>
      <c r="J2333" s="31">
        <v>6750</v>
      </c>
      <c r="K2333" s="32">
        <f t="shared" si="18"/>
        <v>2362.5</v>
      </c>
      <c r="L2333" s="32">
        <f t="shared" si="19"/>
        <v>1181.25</v>
      </c>
      <c r="M2333" s="33">
        <v>0.5</v>
      </c>
      <c r="O2333" s="38"/>
      <c r="P2333" s="36"/>
      <c r="Q2333" s="34"/>
      <c r="R2333" s="35"/>
    </row>
    <row r="2334" spans="1:18" ht="15.75" customHeight="1" x14ac:dyDescent="0.3">
      <c r="A2334" s="23"/>
      <c r="B2334" s="28" t="s">
        <v>21</v>
      </c>
      <c r="C2334" s="28">
        <v>1185732</v>
      </c>
      <c r="D2334" s="29">
        <v>44318</v>
      </c>
      <c r="E2334" s="28" t="s">
        <v>53</v>
      </c>
      <c r="F2334" s="28" t="s">
        <v>95</v>
      </c>
      <c r="G2334" s="28" t="s">
        <v>96</v>
      </c>
      <c r="H2334" s="28" t="s">
        <v>24</v>
      </c>
      <c r="I2334" s="30">
        <v>0.45</v>
      </c>
      <c r="J2334" s="31">
        <v>9450</v>
      </c>
      <c r="K2334" s="32">
        <f t="shared" si="18"/>
        <v>4252.5</v>
      </c>
      <c r="L2334" s="32">
        <f t="shared" si="19"/>
        <v>1701</v>
      </c>
      <c r="M2334" s="33">
        <v>0.4</v>
      </c>
      <c r="O2334" s="38"/>
      <c r="P2334" s="36"/>
      <c r="Q2334" s="34"/>
      <c r="R2334" s="35"/>
    </row>
    <row r="2335" spans="1:18" ht="15.75" customHeight="1" x14ac:dyDescent="0.3">
      <c r="A2335" s="23"/>
      <c r="B2335" s="28" t="s">
        <v>21</v>
      </c>
      <c r="C2335" s="28">
        <v>1185732</v>
      </c>
      <c r="D2335" s="29">
        <v>44318</v>
      </c>
      <c r="E2335" s="28" t="s">
        <v>53</v>
      </c>
      <c r="F2335" s="28" t="s">
        <v>95</v>
      </c>
      <c r="G2335" s="28" t="s">
        <v>96</v>
      </c>
      <c r="H2335" s="28" t="s">
        <v>25</v>
      </c>
      <c r="I2335" s="30">
        <v>0.45</v>
      </c>
      <c r="J2335" s="31">
        <v>6500</v>
      </c>
      <c r="K2335" s="32">
        <f t="shared" si="18"/>
        <v>2925</v>
      </c>
      <c r="L2335" s="32">
        <f t="shared" si="19"/>
        <v>1023.7499999999999</v>
      </c>
      <c r="M2335" s="33">
        <v>0.35</v>
      </c>
      <c r="O2335" s="38"/>
      <c r="P2335" s="36"/>
      <c r="Q2335" s="34"/>
      <c r="R2335" s="35"/>
    </row>
    <row r="2336" spans="1:18" ht="15.75" customHeight="1" x14ac:dyDescent="0.3">
      <c r="A2336" s="23"/>
      <c r="B2336" s="28" t="s">
        <v>21</v>
      </c>
      <c r="C2336" s="28">
        <v>1185732</v>
      </c>
      <c r="D2336" s="29">
        <v>44318</v>
      </c>
      <c r="E2336" s="28" t="s">
        <v>53</v>
      </c>
      <c r="F2336" s="28" t="s">
        <v>95</v>
      </c>
      <c r="G2336" s="28" t="s">
        <v>96</v>
      </c>
      <c r="H2336" s="28" t="s">
        <v>26</v>
      </c>
      <c r="I2336" s="30">
        <v>0.4</v>
      </c>
      <c r="J2336" s="31">
        <v>6250</v>
      </c>
      <c r="K2336" s="32">
        <f t="shared" si="18"/>
        <v>2500</v>
      </c>
      <c r="L2336" s="32">
        <f t="shared" si="19"/>
        <v>1000</v>
      </c>
      <c r="M2336" s="33">
        <v>0.4</v>
      </c>
      <c r="O2336" s="38"/>
      <c r="P2336" s="36"/>
      <c r="Q2336" s="34"/>
      <c r="R2336" s="35"/>
    </row>
    <row r="2337" spans="1:18" ht="15.75" customHeight="1" x14ac:dyDescent="0.3">
      <c r="A2337" s="23"/>
      <c r="B2337" s="28" t="s">
        <v>21</v>
      </c>
      <c r="C2337" s="28">
        <v>1185732</v>
      </c>
      <c r="D2337" s="29">
        <v>44318</v>
      </c>
      <c r="E2337" s="28" t="s">
        <v>53</v>
      </c>
      <c r="F2337" s="28" t="s">
        <v>95</v>
      </c>
      <c r="G2337" s="28" t="s">
        <v>96</v>
      </c>
      <c r="H2337" s="28" t="s">
        <v>27</v>
      </c>
      <c r="I2337" s="30">
        <v>0.4</v>
      </c>
      <c r="J2337" s="31">
        <v>5750</v>
      </c>
      <c r="K2337" s="32">
        <f t="shared" si="18"/>
        <v>2300</v>
      </c>
      <c r="L2337" s="32">
        <f t="shared" si="19"/>
        <v>920</v>
      </c>
      <c r="M2337" s="33">
        <v>0.4</v>
      </c>
      <c r="O2337" s="38"/>
      <c r="P2337" s="36"/>
      <c r="Q2337" s="34"/>
      <c r="R2337" s="35"/>
    </row>
    <row r="2338" spans="1:18" ht="15.75" customHeight="1" x14ac:dyDescent="0.3">
      <c r="A2338" s="23"/>
      <c r="B2338" s="28" t="s">
        <v>21</v>
      </c>
      <c r="C2338" s="28">
        <v>1185732</v>
      </c>
      <c r="D2338" s="29">
        <v>44318</v>
      </c>
      <c r="E2338" s="28" t="s">
        <v>53</v>
      </c>
      <c r="F2338" s="28" t="s">
        <v>95</v>
      </c>
      <c r="G2338" s="28" t="s">
        <v>96</v>
      </c>
      <c r="H2338" s="28" t="s">
        <v>28</v>
      </c>
      <c r="I2338" s="30">
        <v>0.49999999999999994</v>
      </c>
      <c r="J2338" s="31">
        <v>6000</v>
      </c>
      <c r="K2338" s="32">
        <f t="shared" si="18"/>
        <v>2999.9999999999995</v>
      </c>
      <c r="L2338" s="32">
        <f t="shared" si="19"/>
        <v>1049.9999999999998</v>
      </c>
      <c r="M2338" s="33">
        <v>0.35</v>
      </c>
      <c r="O2338" s="38"/>
      <c r="P2338" s="36"/>
      <c r="Q2338" s="34"/>
      <c r="R2338" s="35"/>
    </row>
    <row r="2339" spans="1:18" ht="15.75" customHeight="1" x14ac:dyDescent="0.3">
      <c r="A2339" s="23"/>
      <c r="B2339" s="28" t="s">
        <v>21</v>
      </c>
      <c r="C2339" s="28">
        <v>1185732</v>
      </c>
      <c r="D2339" s="29">
        <v>44318</v>
      </c>
      <c r="E2339" s="28" t="s">
        <v>53</v>
      </c>
      <c r="F2339" s="28" t="s">
        <v>95</v>
      </c>
      <c r="G2339" s="28" t="s">
        <v>96</v>
      </c>
      <c r="H2339" s="28" t="s">
        <v>29</v>
      </c>
      <c r="I2339" s="30">
        <v>0.54999999999999993</v>
      </c>
      <c r="J2339" s="31">
        <v>7000</v>
      </c>
      <c r="K2339" s="32">
        <f t="shared" si="18"/>
        <v>3849.9999999999995</v>
      </c>
      <c r="L2339" s="32">
        <f t="shared" si="19"/>
        <v>1924.9999999999998</v>
      </c>
      <c r="M2339" s="33">
        <v>0.5</v>
      </c>
      <c r="O2339" s="38"/>
      <c r="P2339" s="36"/>
      <c r="Q2339" s="34"/>
      <c r="R2339" s="35"/>
    </row>
    <row r="2340" spans="1:18" ht="15.75" customHeight="1" x14ac:dyDescent="0.3">
      <c r="A2340" s="23"/>
      <c r="B2340" s="28" t="s">
        <v>21</v>
      </c>
      <c r="C2340" s="28">
        <v>1185732</v>
      </c>
      <c r="D2340" s="29">
        <v>44351</v>
      </c>
      <c r="E2340" s="28" t="s">
        <v>53</v>
      </c>
      <c r="F2340" s="28" t="s">
        <v>95</v>
      </c>
      <c r="G2340" s="28" t="s">
        <v>96</v>
      </c>
      <c r="H2340" s="28" t="s">
        <v>24</v>
      </c>
      <c r="I2340" s="30">
        <v>0.49999999999999994</v>
      </c>
      <c r="J2340" s="31">
        <v>9500</v>
      </c>
      <c r="K2340" s="32">
        <f t="shared" si="18"/>
        <v>4749.9999999999991</v>
      </c>
      <c r="L2340" s="32">
        <f t="shared" si="19"/>
        <v>1899.9999999999998</v>
      </c>
      <c r="M2340" s="33">
        <v>0.4</v>
      </c>
      <c r="O2340" s="38"/>
      <c r="P2340" s="36"/>
      <c r="Q2340" s="34"/>
      <c r="R2340" s="35"/>
    </row>
    <row r="2341" spans="1:18" ht="15.75" customHeight="1" x14ac:dyDescent="0.3">
      <c r="A2341" s="23"/>
      <c r="B2341" s="28" t="s">
        <v>21</v>
      </c>
      <c r="C2341" s="28">
        <v>1185732</v>
      </c>
      <c r="D2341" s="29">
        <v>44351</v>
      </c>
      <c r="E2341" s="28" t="s">
        <v>53</v>
      </c>
      <c r="F2341" s="28" t="s">
        <v>95</v>
      </c>
      <c r="G2341" s="28" t="s">
        <v>96</v>
      </c>
      <c r="H2341" s="28" t="s">
        <v>25</v>
      </c>
      <c r="I2341" s="30">
        <v>0.45</v>
      </c>
      <c r="J2341" s="31">
        <v>7000</v>
      </c>
      <c r="K2341" s="32">
        <f t="shared" si="18"/>
        <v>3150</v>
      </c>
      <c r="L2341" s="32">
        <f t="shared" si="19"/>
        <v>1102.5</v>
      </c>
      <c r="M2341" s="33">
        <v>0.35</v>
      </c>
      <c r="O2341" s="38"/>
      <c r="P2341" s="36"/>
      <c r="Q2341" s="34"/>
      <c r="R2341" s="35"/>
    </row>
    <row r="2342" spans="1:18" ht="15.75" customHeight="1" x14ac:dyDescent="0.3">
      <c r="A2342" s="23"/>
      <c r="B2342" s="28" t="s">
        <v>21</v>
      </c>
      <c r="C2342" s="28">
        <v>1185732</v>
      </c>
      <c r="D2342" s="29">
        <v>44351</v>
      </c>
      <c r="E2342" s="28" t="s">
        <v>53</v>
      </c>
      <c r="F2342" s="28" t="s">
        <v>95</v>
      </c>
      <c r="G2342" s="28" t="s">
        <v>96</v>
      </c>
      <c r="H2342" s="28" t="s">
        <v>26</v>
      </c>
      <c r="I2342" s="30">
        <v>0.5</v>
      </c>
      <c r="J2342" s="31">
        <v>6750</v>
      </c>
      <c r="K2342" s="32">
        <f t="shared" si="18"/>
        <v>3375</v>
      </c>
      <c r="L2342" s="32">
        <f t="shared" si="19"/>
        <v>1350</v>
      </c>
      <c r="M2342" s="33">
        <v>0.4</v>
      </c>
      <c r="O2342" s="38"/>
      <c r="P2342" s="36"/>
      <c r="Q2342" s="34"/>
      <c r="R2342" s="35"/>
    </row>
    <row r="2343" spans="1:18" ht="15.75" customHeight="1" x14ac:dyDescent="0.3">
      <c r="A2343" s="23"/>
      <c r="B2343" s="28" t="s">
        <v>21</v>
      </c>
      <c r="C2343" s="28">
        <v>1185732</v>
      </c>
      <c r="D2343" s="29">
        <v>44351</v>
      </c>
      <c r="E2343" s="28" t="s">
        <v>53</v>
      </c>
      <c r="F2343" s="28" t="s">
        <v>95</v>
      </c>
      <c r="G2343" s="28" t="s">
        <v>96</v>
      </c>
      <c r="H2343" s="28" t="s">
        <v>27</v>
      </c>
      <c r="I2343" s="30">
        <v>0.5</v>
      </c>
      <c r="J2343" s="31">
        <v>6500</v>
      </c>
      <c r="K2343" s="32">
        <f t="shared" si="18"/>
        <v>3250</v>
      </c>
      <c r="L2343" s="32">
        <f t="shared" si="19"/>
        <v>1300</v>
      </c>
      <c r="M2343" s="33">
        <v>0.4</v>
      </c>
      <c r="O2343" s="38"/>
      <c r="P2343" s="36"/>
      <c r="Q2343" s="34"/>
      <c r="R2343" s="35"/>
    </row>
    <row r="2344" spans="1:18" ht="15.75" customHeight="1" x14ac:dyDescent="0.3">
      <c r="A2344" s="23"/>
      <c r="B2344" s="28" t="s">
        <v>21</v>
      </c>
      <c r="C2344" s="28">
        <v>1185732</v>
      </c>
      <c r="D2344" s="29">
        <v>44351</v>
      </c>
      <c r="E2344" s="28" t="s">
        <v>53</v>
      </c>
      <c r="F2344" s="28" t="s">
        <v>95</v>
      </c>
      <c r="G2344" s="28" t="s">
        <v>96</v>
      </c>
      <c r="H2344" s="28" t="s">
        <v>28</v>
      </c>
      <c r="I2344" s="30">
        <v>0.65</v>
      </c>
      <c r="J2344" s="31">
        <v>6500</v>
      </c>
      <c r="K2344" s="32">
        <f t="shared" si="18"/>
        <v>4225</v>
      </c>
      <c r="L2344" s="32">
        <f t="shared" si="19"/>
        <v>1478.75</v>
      </c>
      <c r="M2344" s="33">
        <v>0.35</v>
      </c>
      <c r="O2344" s="38"/>
      <c r="P2344" s="36"/>
      <c r="Q2344" s="34"/>
      <c r="R2344" s="35"/>
    </row>
    <row r="2345" spans="1:18" ht="15.75" customHeight="1" x14ac:dyDescent="0.3">
      <c r="A2345" s="23"/>
      <c r="B2345" s="28" t="s">
        <v>21</v>
      </c>
      <c r="C2345" s="28">
        <v>1185732</v>
      </c>
      <c r="D2345" s="29">
        <v>44351</v>
      </c>
      <c r="E2345" s="28" t="s">
        <v>53</v>
      </c>
      <c r="F2345" s="28" t="s">
        <v>95</v>
      </c>
      <c r="G2345" s="28" t="s">
        <v>96</v>
      </c>
      <c r="H2345" s="28" t="s">
        <v>29</v>
      </c>
      <c r="I2345" s="30">
        <v>0.70000000000000007</v>
      </c>
      <c r="J2345" s="31">
        <v>8250</v>
      </c>
      <c r="K2345" s="32">
        <f t="shared" si="18"/>
        <v>5775.0000000000009</v>
      </c>
      <c r="L2345" s="32">
        <f t="shared" si="19"/>
        <v>2887.5000000000005</v>
      </c>
      <c r="M2345" s="33">
        <v>0.5</v>
      </c>
      <c r="O2345" s="38"/>
      <c r="P2345" s="36"/>
      <c r="Q2345" s="34"/>
      <c r="R2345" s="35"/>
    </row>
    <row r="2346" spans="1:18" ht="15.75" customHeight="1" x14ac:dyDescent="0.3">
      <c r="A2346" s="23"/>
      <c r="B2346" s="28" t="s">
        <v>21</v>
      </c>
      <c r="C2346" s="28">
        <v>1185732</v>
      </c>
      <c r="D2346" s="29">
        <v>44379</v>
      </c>
      <c r="E2346" s="28" t="s">
        <v>53</v>
      </c>
      <c r="F2346" s="28" t="s">
        <v>95</v>
      </c>
      <c r="G2346" s="28" t="s">
        <v>96</v>
      </c>
      <c r="H2346" s="28" t="s">
        <v>24</v>
      </c>
      <c r="I2346" s="30">
        <v>0.65</v>
      </c>
      <c r="J2346" s="31">
        <v>10500</v>
      </c>
      <c r="K2346" s="32">
        <f t="shared" si="18"/>
        <v>6825</v>
      </c>
      <c r="L2346" s="32">
        <f t="shared" si="19"/>
        <v>2730</v>
      </c>
      <c r="M2346" s="33">
        <v>0.4</v>
      </c>
      <c r="O2346" s="38"/>
      <c r="P2346" s="36"/>
      <c r="Q2346" s="34"/>
      <c r="R2346" s="35"/>
    </row>
    <row r="2347" spans="1:18" ht="15.75" customHeight="1" x14ac:dyDescent="0.3">
      <c r="A2347" s="23"/>
      <c r="B2347" s="28" t="s">
        <v>21</v>
      </c>
      <c r="C2347" s="28">
        <v>1185732</v>
      </c>
      <c r="D2347" s="29">
        <v>44379</v>
      </c>
      <c r="E2347" s="28" t="s">
        <v>53</v>
      </c>
      <c r="F2347" s="28" t="s">
        <v>95</v>
      </c>
      <c r="G2347" s="28" t="s">
        <v>96</v>
      </c>
      <c r="H2347" s="28" t="s">
        <v>25</v>
      </c>
      <c r="I2347" s="30">
        <v>0.60000000000000009</v>
      </c>
      <c r="J2347" s="31">
        <v>8000</v>
      </c>
      <c r="K2347" s="32">
        <f t="shared" si="18"/>
        <v>4800.0000000000009</v>
      </c>
      <c r="L2347" s="32">
        <f t="shared" si="19"/>
        <v>1680.0000000000002</v>
      </c>
      <c r="M2347" s="33">
        <v>0.35</v>
      </c>
      <c r="O2347" s="38"/>
      <c r="P2347" s="36"/>
      <c r="Q2347" s="34"/>
      <c r="R2347" s="35"/>
    </row>
    <row r="2348" spans="1:18" ht="15.75" customHeight="1" x14ac:dyDescent="0.3">
      <c r="A2348" s="23"/>
      <c r="B2348" s="28" t="s">
        <v>21</v>
      </c>
      <c r="C2348" s="28">
        <v>1185732</v>
      </c>
      <c r="D2348" s="29">
        <v>44379</v>
      </c>
      <c r="E2348" s="28" t="s">
        <v>53</v>
      </c>
      <c r="F2348" s="28" t="s">
        <v>95</v>
      </c>
      <c r="G2348" s="28" t="s">
        <v>96</v>
      </c>
      <c r="H2348" s="28" t="s">
        <v>26</v>
      </c>
      <c r="I2348" s="30">
        <v>0.55000000000000004</v>
      </c>
      <c r="J2348" s="31">
        <v>7250</v>
      </c>
      <c r="K2348" s="32">
        <f t="shared" si="18"/>
        <v>3987.5000000000005</v>
      </c>
      <c r="L2348" s="32">
        <f t="shared" si="19"/>
        <v>1595.0000000000002</v>
      </c>
      <c r="M2348" s="33">
        <v>0.4</v>
      </c>
      <c r="O2348" s="38"/>
      <c r="P2348" s="36"/>
      <c r="Q2348" s="34"/>
      <c r="R2348" s="35"/>
    </row>
    <row r="2349" spans="1:18" ht="15.75" customHeight="1" x14ac:dyDescent="0.3">
      <c r="A2349" s="23"/>
      <c r="B2349" s="28" t="s">
        <v>21</v>
      </c>
      <c r="C2349" s="28">
        <v>1185732</v>
      </c>
      <c r="D2349" s="29">
        <v>44379</v>
      </c>
      <c r="E2349" s="28" t="s">
        <v>53</v>
      </c>
      <c r="F2349" s="28" t="s">
        <v>95</v>
      </c>
      <c r="G2349" s="28" t="s">
        <v>96</v>
      </c>
      <c r="H2349" s="28" t="s">
        <v>27</v>
      </c>
      <c r="I2349" s="30">
        <v>0.55000000000000004</v>
      </c>
      <c r="J2349" s="31">
        <v>6750</v>
      </c>
      <c r="K2349" s="32">
        <f t="shared" si="18"/>
        <v>3712.5000000000005</v>
      </c>
      <c r="L2349" s="32">
        <f t="shared" si="19"/>
        <v>1485.0000000000002</v>
      </c>
      <c r="M2349" s="33">
        <v>0.4</v>
      </c>
      <c r="O2349" s="38"/>
      <c r="P2349" s="36"/>
      <c r="Q2349" s="34"/>
      <c r="R2349" s="35"/>
    </row>
    <row r="2350" spans="1:18" ht="15.75" customHeight="1" x14ac:dyDescent="0.3">
      <c r="A2350" s="23"/>
      <c r="B2350" s="28" t="s">
        <v>21</v>
      </c>
      <c r="C2350" s="28">
        <v>1185732</v>
      </c>
      <c r="D2350" s="29">
        <v>44379</v>
      </c>
      <c r="E2350" s="28" t="s">
        <v>53</v>
      </c>
      <c r="F2350" s="28" t="s">
        <v>95</v>
      </c>
      <c r="G2350" s="28" t="s">
        <v>96</v>
      </c>
      <c r="H2350" s="28" t="s">
        <v>28</v>
      </c>
      <c r="I2350" s="30">
        <v>0.65</v>
      </c>
      <c r="J2350" s="31">
        <v>7000</v>
      </c>
      <c r="K2350" s="32">
        <f t="shared" si="18"/>
        <v>4550</v>
      </c>
      <c r="L2350" s="32">
        <f t="shared" si="19"/>
        <v>1592.5</v>
      </c>
      <c r="M2350" s="33">
        <v>0.35</v>
      </c>
      <c r="O2350" s="38"/>
      <c r="P2350" s="36"/>
      <c r="Q2350" s="34"/>
      <c r="R2350" s="35"/>
    </row>
    <row r="2351" spans="1:18" ht="15.75" customHeight="1" x14ac:dyDescent="0.3">
      <c r="A2351" s="23"/>
      <c r="B2351" s="28" t="s">
        <v>21</v>
      </c>
      <c r="C2351" s="28">
        <v>1185732</v>
      </c>
      <c r="D2351" s="29">
        <v>44379</v>
      </c>
      <c r="E2351" s="28" t="s">
        <v>53</v>
      </c>
      <c r="F2351" s="28" t="s">
        <v>95</v>
      </c>
      <c r="G2351" s="28" t="s">
        <v>96</v>
      </c>
      <c r="H2351" s="28" t="s">
        <v>29</v>
      </c>
      <c r="I2351" s="30">
        <v>0.70000000000000007</v>
      </c>
      <c r="J2351" s="31">
        <v>8750</v>
      </c>
      <c r="K2351" s="32">
        <f t="shared" si="18"/>
        <v>6125.0000000000009</v>
      </c>
      <c r="L2351" s="32">
        <f t="shared" si="19"/>
        <v>3062.5000000000005</v>
      </c>
      <c r="M2351" s="33">
        <v>0.5</v>
      </c>
      <c r="O2351" s="38"/>
      <c r="P2351" s="36"/>
      <c r="Q2351" s="34"/>
      <c r="R2351" s="35"/>
    </row>
    <row r="2352" spans="1:18" ht="15.75" customHeight="1" x14ac:dyDescent="0.3">
      <c r="A2352" s="23"/>
      <c r="B2352" s="28" t="s">
        <v>21</v>
      </c>
      <c r="C2352" s="28">
        <v>1185732</v>
      </c>
      <c r="D2352" s="29">
        <v>44411</v>
      </c>
      <c r="E2352" s="28" t="s">
        <v>53</v>
      </c>
      <c r="F2352" s="28" t="s">
        <v>95</v>
      </c>
      <c r="G2352" s="28" t="s">
        <v>96</v>
      </c>
      <c r="H2352" s="28" t="s">
        <v>24</v>
      </c>
      <c r="I2352" s="30">
        <v>0.65</v>
      </c>
      <c r="J2352" s="31">
        <v>10250</v>
      </c>
      <c r="K2352" s="32">
        <f t="shared" si="18"/>
        <v>6662.5</v>
      </c>
      <c r="L2352" s="32">
        <f t="shared" si="19"/>
        <v>2665</v>
      </c>
      <c r="M2352" s="33">
        <v>0.4</v>
      </c>
      <c r="O2352" s="38"/>
      <c r="P2352" s="36"/>
      <c r="Q2352" s="34"/>
      <c r="R2352" s="35"/>
    </row>
    <row r="2353" spans="1:18" ht="15.75" customHeight="1" x14ac:dyDescent="0.3">
      <c r="A2353" s="23"/>
      <c r="B2353" s="28" t="s">
        <v>21</v>
      </c>
      <c r="C2353" s="28">
        <v>1185732</v>
      </c>
      <c r="D2353" s="29">
        <v>44411</v>
      </c>
      <c r="E2353" s="28" t="s">
        <v>53</v>
      </c>
      <c r="F2353" s="28" t="s">
        <v>95</v>
      </c>
      <c r="G2353" s="28" t="s">
        <v>96</v>
      </c>
      <c r="H2353" s="28" t="s">
        <v>25</v>
      </c>
      <c r="I2353" s="30">
        <v>0.60000000000000009</v>
      </c>
      <c r="J2353" s="31">
        <v>8000</v>
      </c>
      <c r="K2353" s="32">
        <f t="shared" si="18"/>
        <v>4800.0000000000009</v>
      </c>
      <c r="L2353" s="32">
        <f t="shared" si="19"/>
        <v>1680.0000000000002</v>
      </c>
      <c r="M2353" s="33">
        <v>0.35</v>
      </c>
      <c r="O2353" s="38"/>
      <c r="P2353" s="36"/>
      <c r="Q2353" s="34"/>
      <c r="R2353" s="35"/>
    </row>
    <row r="2354" spans="1:18" ht="15.75" customHeight="1" x14ac:dyDescent="0.3">
      <c r="A2354" s="23"/>
      <c r="B2354" s="28" t="s">
        <v>21</v>
      </c>
      <c r="C2354" s="28">
        <v>1185732</v>
      </c>
      <c r="D2354" s="29">
        <v>44411</v>
      </c>
      <c r="E2354" s="28" t="s">
        <v>53</v>
      </c>
      <c r="F2354" s="28" t="s">
        <v>95</v>
      </c>
      <c r="G2354" s="28" t="s">
        <v>96</v>
      </c>
      <c r="H2354" s="28" t="s">
        <v>26</v>
      </c>
      <c r="I2354" s="30">
        <v>0.55000000000000004</v>
      </c>
      <c r="J2354" s="31">
        <v>7250</v>
      </c>
      <c r="K2354" s="32">
        <f t="shared" si="18"/>
        <v>3987.5000000000005</v>
      </c>
      <c r="L2354" s="32">
        <f t="shared" si="19"/>
        <v>1595.0000000000002</v>
      </c>
      <c r="M2354" s="33">
        <v>0.4</v>
      </c>
      <c r="O2354" s="38"/>
      <c r="P2354" s="36"/>
      <c r="Q2354" s="34"/>
      <c r="R2354" s="35"/>
    </row>
    <row r="2355" spans="1:18" ht="15.75" customHeight="1" x14ac:dyDescent="0.3">
      <c r="A2355" s="23"/>
      <c r="B2355" s="28" t="s">
        <v>21</v>
      </c>
      <c r="C2355" s="28">
        <v>1185732</v>
      </c>
      <c r="D2355" s="29">
        <v>44411</v>
      </c>
      <c r="E2355" s="28" t="s">
        <v>53</v>
      </c>
      <c r="F2355" s="28" t="s">
        <v>95</v>
      </c>
      <c r="G2355" s="28" t="s">
        <v>96</v>
      </c>
      <c r="H2355" s="28" t="s">
        <v>27</v>
      </c>
      <c r="I2355" s="30">
        <v>0.45</v>
      </c>
      <c r="J2355" s="31">
        <v>6750</v>
      </c>
      <c r="K2355" s="32">
        <f t="shared" si="18"/>
        <v>3037.5</v>
      </c>
      <c r="L2355" s="32">
        <f t="shared" si="19"/>
        <v>1215</v>
      </c>
      <c r="M2355" s="33">
        <v>0.4</v>
      </c>
      <c r="O2355" s="38"/>
      <c r="P2355" s="36"/>
      <c r="Q2355" s="34"/>
      <c r="R2355" s="35"/>
    </row>
    <row r="2356" spans="1:18" ht="15.75" customHeight="1" x14ac:dyDescent="0.3">
      <c r="A2356" s="23"/>
      <c r="B2356" s="28" t="s">
        <v>21</v>
      </c>
      <c r="C2356" s="28">
        <v>1185732</v>
      </c>
      <c r="D2356" s="29">
        <v>44411</v>
      </c>
      <c r="E2356" s="28" t="s">
        <v>53</v>
      </c>
      <c r="F2356" s="28" t="s">
        <v>95</v>
      </c>
      <c r="G2356" s="28" t="s">
        <v>96</v>
      </c>
      <c r="H2356" s="28" t="s">
        <v>28</v>
      </c>
      <c r="I2356" s="30">
        <v>0.55000000000000004</v>
      </c>
      <c r="J2356" s="31">
        <v>6500</v>
      </c>
      <c r="K2356" s="32">
        <f t="shared" si="18"/>
        <v>3575.0000000000005</v>
      </c>
      <c r="L2356" s="32">
        <f t="shared" si="19"/>
        <v>1251.25</v>
      </c>
      <c r="M2356" s="33">
        <v>0.35</v>
      </c>
      <c r="O2356" s="38"/>
      <c r="P2356" s="36"/>
      <c r="Q2356" s="34"/>
      <c r="R2356" s="35"/>
    </row>
    <row r="2357" spans="1:18" ht="15.75" customHeight="1" x14ac:dyDescent="0.3">
      <c r="A2357" s="23"/>
      <c r="B2357" s="28" t="s">
        <v>21</v>
      </c>
      <c r="C2357" s="28">
        <v>1185732</v>
      </c>
      <c r="D2357" s="29">
        <v>44411</v>
      </c>
      <c r="E2357" s="28" t="s">
        <v>53</v>
      </c>
      <c r="F2357" s="28" t="s">
        <v>95</v>
      </c>
      <c r="G2357" s="28" t="s">
        <v>96</v>
      </c>
      <c r="H2357" s="28" t="s">
        <v>29</v>
      </c>
      <c r="I2357" s="30">
        <v>0.60000000000000009</v>
      </c>
      <c r="J2357" s="31">
        <v>8250</v>
      </c>
      <c r="K2357" s="32">
        <f t="shared" si="18"/>
        <v>4950.0000000000009</v>
      </c>
      <c r="L2357" s="32">
        <f t="shared" si="19"/>
        <v>2475.0000000000005</v>
      </c>
      <c r="M2357" s="33">
        <v>0.5</v>
      </c>
      <c r="O2357" s="38"/>
      <c r="P2357" s="36"/>
      <c r="Q2357" s="34"/>
      <c r="R2357" s="35"/>
    </row>
    <row r="2358" spans="1:18" ht="15.75" customHeight="1" x14ac:dyDescent="0.3">
      <c r="A2358" s="23"/>
      <c r="B2358" s="28" t="s">
        <v>21</v>
      </c>
      <c r="C2358" s="28">
        <v>1185732</v>
      </c>
      <c r="D2358" s="29">
        <v>44441</v>
      </c>
      <c r="E2358" s="28" t="s">
        <v>53</v>
      </c>
      <c r="F2358" s="28" t="s">
        <v>95</v>
      </c>
      <c r="G2358" s="28" t="s">
        <v>96</v>
      </c>
      <c r="H2358" s="28" t="s">
        <v>24</v>
      </c>
      <c r="I2358" s="30">
        <v>0.55000000000000004</v>
      </c>
      <c r="J2358" s="31">
        <v>9250</v>
      </c>
      <c r="K2358" s="32">
        <f t="shared" si="18"/>
        <v>5087.5</v>
      </c>
      <c r="L2358" s="32">
        <f t="shared" si="19"/>
        <v>2035</v>
      </c>
      <c r="M2358" s="33">
        <v>0.4</v>
      </c>
      <c r="O2358" s="38"/>
      <c r="P2358" s="36"/>
      <c r="Q2358" s="34"/>
      <c r="R2358" s="35"/>
    </row>
    <row r="2359" spans="1:18" ht="15.75" customHeight="1" x14ac:dyDescent="0.3">
      <c r="A2359" s="23"/>
      <c r="B2359" s="28" t="s">
        <v>21</v>
      </c>
      <c r="C2359" s="28">
        <v>1185732</v>
      </c>
      <c r="D2359" s="29">
        <v>44441</v>
      </c>
      <c r="E2359" s="28" t="s">
        <v>53</v>
      </c>
      <c r="F2359" s="28" t="s">
        <v>95</v>
      </c>
      <c r="G2359" s="28" t="s">
        <v>96</v>
      </c>
      <c r="H2359" s="28" t="s">
        <v>25</v>
      </c>
      <c r="I2359" s="30">
        <v>0.50000000000000011</v>
      </c>
      <c r="J2359" s="31">
        <v>7250</v>
      </c>
      <c r="K2359" s="32">
        <f t="shared" si="18"/>
        <v>3625.0000000000009</v>
      </c>
      <c r="L2359" s="32">
        <f t="shared" si="19"/>
        <v>1268.7500000000002</v>
      </c>
      <c r="M2359" s="33">
        <v>0.35</v>
      </c>
      <c r="O2359" s="38"/>
      <c r="P2359" s="36"/>
      <c r="Q2359" s="34"/>
      <c r="R2359" s="35"/>
    </row>
    <row r="2360" spans="1:18" ht="15.75" customHeight="1" x14ac:dyDescent="0.3">
      <c r="A2360" s="23"/>
      <c r="B2360" s="28" t="s">
        <v>21</v>
      </c>
      <c r="C2360" s="28">
        <v>1185732</v>
      </c>
      <c r="D2360" s="29">
        <v>44441</v>
      </c>
      <c r="E2360" s="28" t="s">
        <v>53</v>
      </c>
      <c r="F2360" s="28" t="s">
        <v>95</v>
      </c>
      <c r="G2360" s="28" t="s">
        <v>96</v>
      </c>
      <c r="H2360" s="28" t="s">
        <v>26</v>
      </c>
      <c r="I2360" s="30">
        <v>0.30000000000000004</v>
      </c>
      <c r="J2360" s="31">
        <v>6250</v>
      </c>
      <c r="K2360" s="32">
        <f t="shared" si="18"/>
        <v>1875.0000000000002</v>
      </c>
      <c r="L2360" s="32">
        <f t="shared" si="19"/>
        <v>750.00000000000011</v>
      </c>
      <c r="M2360" s="33">
        <v>0.4</v>
      </c>
      <c r="O2360" s="38"/>
      <c r="P2360" s="36"/>
      <c r="Q2360" s="34"/>
      <c r="R2360" s="35"/>
    </row>
    <row r="2361" spans="1:18" ht="15.75" customHeight="1" x14ac:dyDescent="0.3">
      <c r="A2361" s="23"/>
      <c r="B2361" s="28" t="s">
        <v>21</v>
      </c>
      <c r="C2361" s="28">
        <v>1185732</v>
      </c>
      <c r="D2361" s="29">
        <v>44441</v>
      </c>
      <c r="E2361" s="28" t="s">
        <v>53</v>
      </c>
      <c r="F2361" s="28" t="s">
        <v>95</v>
      </c>
      <c r="G2361" s="28" t="s">
        <v>96</v>
      </c>
      <c r="H2361" s="28" t="s">
        <v>27</v>
      </c>
      <c r="I2361" s="30">
        <v>0.30000000000000004</v>
      </c>
      <c r="J2361" s="31">
        <v>6000</v>
      </c>
      <c r="K2361" s="32">
        <f t="shared" si="18"/>
        <v>1800.0000000000002</v>
      </c>
      <c r="L2361" s="32">
        <f t="shared" si="19"/>
        <v>720.00000000000011</v>
      </c>
      <c r="M2361" s="33">
        <v>0.4</v>
      </c>
      <c r="O2361" s="38"/>
      <c r="P2361" s="36"/>
      <c r="Q2361" s="34"/>
      <c r="R2361" s="35"/>
    </row>
    <row r="2362" spans="1:18" ht="15.75" customHeight="1" x14ac:dyDescent="0.3">
      <c r="A2362" s="23"/>
      <c r="B2362" s="28" t="s">
        <v>21</v>
      </c>
      <c r="C2362" s="28">
        <v>1185732</v>
      </c>
      <c r="D2362" s="29">
        <v>44441</v>
      </c>
      <c r="E2362" s="28" t="s">
        <v>53</v>
      </c>
      <c r="F2362" s="28" t="s">
        <v>95</v>
      </c>
      <c r="G2362" s="28" t="s">
        <v>96</v>
      </c>
      <c r="H2362" s="28" t="s">
        <v>28</v>
      </c>
      <c r="I2362" s="30">
        <v>0.4</v>
      </c>
      <c r="J2362" s="31">
        <v>6000</v>
      </c>
      <c r="K2362" s="32">
        <f t="shared" si="18"/>
        <v>2400</v>
      </c>
      <c r="L2362" s="32">
        <f t="shared" si="19"/>
        <v>840</v>
      </c>
      <c r="M2362" s="33">
        <v>0.35</v>
      </c>
      <c r="O2362" s="38"/>
      <c r="P2362" s="36"/>
      <c r="Q2362" s="34"/>
      <c r="R2362" s="35"/>
    </row>
    <row r="2363" spans="1:18" ht="15.75" customHeight="1" x14ac:dyDescent="0.3">
      <c r="A2363" s="23"/>
      <c r="B2363" s="28" t="s">
        <v>21</v>
      </c>
      <c r="C2363" s="28">
        <v>1185732</v>
      </c>
      <c r="D2363" s="29">
        <v>44441</v>
      </c>
      <c r="E2363" s="28" t="s">
        <v>53</v>
      </c>
      <c r="F2363" s="28" t="s">
        <v>95</v>
      </c>
      <c r="G2363" s="28" t="s">
        <v>96</v>
      </c>
      <c r="H2363" s="28" t="s">
        <v>29</v>
      </c>
      <c r="I2363" s="30">
        <v>0.45000000000000007</v>
      </c>
      <c r="J2363" s="31">
        <v>7000</v>
      </c>
      <c r="K2363" s="32">
        <f t="shared" si="18"/>
        <v>3150.0000000000005</v>
      </c>
      <c r="L2363" s="32">
        <f t="shared" si="19"/>
        <v>1575.0000000000002</v>
      </c>
      <c r="M2363" s="33">
        <v>0.5</v>
      </c>
      <c r="O2363" s="38"/>
      <c r="P2363" s="36"/>
      <c r="Q2363" s="34"/>
      <c r="R2363" s="35"/>
    </row>
    <row r="2364" spans="1:18" ht="15.75" customHeight="1" x14ac:dyDescent="0.3">
      <c r="A2364" s="23"/>
      <c r="B2364" s="28" t="s">
        <v>21</v>
      </c>
      <c r="C2364" s="28">
        <v>1185732</v>
      </c>
      <c r="D2364" s="29">
        <v>44473</v>
      </c>
      <c r="E2364" s="28" t="s">
        <v>53</v>
      </c>
      <c r="F2364" s="28" t="s">
        <v>95</v>
      </c>
      <c r="G2364" s="28" t="s">
        <v>96</v>
      </c>
      <c r="H2364" s="28" t="s">
        <v>24</v>
      </c>
      <c r="I2364" s="30">
        <v>0.45000000000000007</v>
      </c>
      <c r="J2364" s="31">
        <v>8750</v>
      </c>
      <c r="K2364" s="32">
        <f t="shared" si="18"/>
        <v>3937.5000000000005</v>
      </c>
      <c r="L2364" s="32">
        <f t="shared" si="19"/>
        <v>1575.0000000000002</v>
      </c>
      <c r="M2364" s="33">
        <v>0.4</v>
      </c>
      <c r="O2364" s="38"/>
      <c r="P2364" s="36"/>
      <c r="Q2364" s="34"/>
      <c r="R2364" s="35"/>
    </row>
    <row r="2365" spans="1:18" ht="15.75" customHeight="1" x14ac:dyDescent="0.3">
      <c r="A2365" s="23"/>
      <c r="B2365" s="28" t="s">
        <v>21</v>
      </c>
      <c r="C2365" s="28">
        <v>1185732</v>
      </c>
      <c r="D2365" s="29">
        <v>44473</v>
      </c>
      <c r="E2365" s="28" t="s">
        <v>53</v>
      </c>
      <c r="F2365" s="28" t="s">
        <v>95</v>
      </c>
      <c r="G2365" s="28" t="s">
        <v>96</v>
      </c>
      <c r="H2365" s="28" t="s">
        <v>25</v>
      </c>
      <c r="I2365" s="30">
        <v>0.35000000000000009</v>
      </c>
      <c r="J2365" s="31">
        <v>7000</v>
      </c>
      <c r="K2365" s="32">
        <f t="shared" si="18"/>
        <v>2450.0000000000005</v>
      </c>
      <c r="L2365" s="32">
        <f t="shared" si="19"/>
        <v>857.50000000000011</v>
      </c>
      <c r="M2365" s="33">
        <v>0.35</v>
      </c>
      <c r="O2365" s="38"/>
      <c r="P2365" s="36"/>
      <c r="Q2365" s="34"/>
      <c r="R2365" s="35"/>
    </row>
    <row r="2366" spans="1:18" ht="15.75" customHeight="1" x14ac:dyDescent="0.3">
      <c r="A2366" s="23"/>
      <c r="B2366" s="28" t="s">
        <v>21</v>
      </c>
      <c r="C2366" s="28">
        <v>1185732</v>
      </c>
      <c r="D2366" s="29">
        <v>44473</v>
      </c>
      <c r="E2366" s="28" t="s">
        <v>53</v>
      </c>
      <c r="F2366" s="28" t="s">
        <v>95</v>
      </c>
      <c r="G2366" s="28" t="s">
        <v>96</v>
      </c>
      <c r="H2366" s="28" t="s">
        <v>26</v>
      </c>
      <c r="I2366" s="30">
        <v>0.35000000000000009</v>
      </c>
      <c r="J2366" s="31">
        <v>5750</v>
      </c>
      <c r="K2366" s="32">
        <f t="shared" si="18"/>
        <v>2012.5000000000005</v>
      </c>
      <c r="L2366" s="32">
        <f t="shared" si="19"/>
        <v>805.00000000000023</v>
      </c>
      <c r="M2366" s="33">
        <v>0.4</v>
      </c>
      <c r="O2366" s="38"/>
      <c r="P2366" s="36"/>
      <c r="Q2366" s="34"/>
      <c r="R2366" s="35"/>
    </row>
    <row r="2367" spans="1:18" ht="15.75" customHeight="1" x14ac:dyDescent="0.3">
      <c r="A2367" s="23"/>
      <c r="B2367" s="28" t="s">
        <v>21</v>
      </c>
      <c r="C2367" s="28">
        <v>1185732</v>
      </c>
      <c r="D2367" s="29">
        <v>44473</v>
      </c>
      <c r="E2367" s="28" t="s">
        <v>53</v>
      </c>
      <c r="F2367" s="28" t="s">
        <v>95</v>
      </c>
      <c r="G2367" s="28" t="s">
        <v>96</v>
      </c>
      <c r="H2367" s="28" t="s">
        <v>27</v>
      </c>
      <c r="I2367" s="30">
        <v>0.35000000000000009</v>
      </c>
      <c r="J2367" s="31">
        <v>5500</v>
      </c>
      <c r="K2367" s="32">
        <f t="shared" si="18"/>
        <v>1925.0000000000005</v>
      </c>
      <c r="L2367" s="32">
        <f t="shared" si="19"/>
        <v>770.00000000000023</v>
      </c>
      <c r="M2367" s="33">
        <v>0.4</v>
      </c>
      <c r="O2367" s="38"/>
      <c r="P2367" s="36"/>
      <c r="Q2367" s="34"/>
      <c r="R2367" s="35"/>
    </row>
    <row r="2368" spans="1:18" ht="15.75" customHeight="1" x14ac:dyDescent="0.3">
      <c r="A2368" s="23"/>
      <c r="B2368" s="28" t="s">
        <v>21</v>
      </c>
      <c r="C2368" s="28">
        <v>1185732</v>
      </c>
      <c r="D2368" s="29">
        <v>44473</v>
      </c>
      <c r="E2368" s="28" t="s">
        <v>53</v>
      </c>
      <c r="F2368" s="28" t="s">
        <v>95</v>
      </c>
      <c r="G2368" s="28" t="s">
        <v>96</v>
      </c>
      <c r="H2368" s="28" t="s">
        <v>28</v>
      </c>
      <c r="I2368" s="30">
        <v>0.45000000000000007</v>
      </c>
      <c r="J2368" s="31">
        <v>5500</v>
      </c>
      <c r="K2368" s="32">
        <f t="shared" si="18"/>
        <v>2475.0000000000005</v>
      </c>
      <c r="L2368" s="32">
        <f t="shared" si="19"/>
        <v>866.25000000000011</v>
      </c>
      <c r="M2368" s="33">
        <v>0.35</v>
      </c>
      <c r="O2368" s="38"/>
      <c r="P2368" s="36"/>
      <c r="Q2368" s="34"/>
      <c r="R2368" s="35"/>
    </row>
    <row r="2369" spans="1:18" ht="15.75" customHeight="1" x14ac:dyDescent="0.3">
      <c r="A2369" s="23"/>
      <c r="B2369" s="28" t="s">
        <v>21</v>
      </c>
      <c r="C2369" s="28">
        <v>1185732</v>
      </c>
      <c r="D2369" s="29">
        <v>44473</v>
      </c>
      <c r="E2369" s="28" t="s">
        <v>53</v>
      </c>
      <c r="F2369" s="28" t="s">
        <v>95</v>
      </c>
      <c r="G2369" s="28" t="s">
        <v>96</v>
      </c>
      <c r="H2369" s="28" t="s">
        <v>29</v>
      </c>
      <c r="I2369" s="30">
        <v>0.5</v>
      </c>
      <c r="J2369" s="31">
        <v>6750</v>
      </c>
      <c r="K2369" s="32">
        <f t="shared" si="18"/>
        <v>3375</v>
      </c>
      <c r="L2369" s="32">
        <f t="shared" si="19"/>
        <v>1687.5</v>
      </c>
      <c r="M2369" s="33">
        <v>0.5</v>
      </c>
      <c r="O2369" s="38"/>
      <c r="P2369" s="36"/>
      <c r="Q2369" s="34"/>
      <c r="R2369" s="35"/>
    </row>
    <row r="2370" spans="1:18" ht="15.75" customHeight="1" x14ac:dyDescent="0.3">
      <c r="A2370" s="23"/>
      <c r="B2370" s="28" t="s">
        <v>21</v>
      </c>
      <c r="C2370" s="28">
        <v>1185732</v>
      </c>
      <c r="D2370" s="29">
        <v>44503</v>
      </c>
      <c r="E2370" s="28" t="s">
        <v>53</v>
      </c>
      <c r="F2370" s="28" t="s">
        <v>95</v>
      </c>
      <c r="G2370" s="28" t="s">
        <v>96</v>
      </c>
      <c r="H2370" s="28" t="s">
        <v>24</v>
      </c>
      <c r="I2370" s="30">
        <v>0.45000000000000007</v>
      </c>
      <c r="J2370" s="31">
        <v>8250</v>
      </c>
      <c r="K2370" s="32">
        <f t="shared" si="18"/>
        <v>3712.5000000000005</v>
      </c>
      <c r="L2370" s="32">
        <f t="shared" si="19"/>
        <v>1485.0000000000002</v>
      </c>
      <c r="M2370" s="33">
        <v>0.4</v>
      </c>
      <c r="O2370" s="38"/>
      <c r="P2370" s="36"/>
      <c r="Q2370" s="34"/>
      <c r="R2370" s="35"/>
    </row>
    <row r="2371" spans="1:18" ht="15.75" customHeight="1" x14ac:dyDescent="0.3">
      <c r="A2371" s="23"/>
      <c r="B2371" s="28" t="s">
        <v>21</v>
      </c>
      <c r="C2371" s="28">
        <v>1185732</v>
      </c>
      <c r="D2371" s="29">
        <v>44503</v>
      </c>
      <c r="E2371" s="28" t="s">
        <v>53</v>
      </c>
      <c r="F2371" s="28" t="s">
        <v>95</v>
      </c>
      <c r="G2371" s="28" t="s">
        <v>96</v>
      </c>
      <c r="H2371" s="28" t="s">
        <v>25</v>
      </c>
      <c r="I2371" s="30">
        <v>0.35000000000000009</v>
      </c>
      <c r="J2371" s="31">
        <v>6500</v>
      </c>
      <c r="K2371" s="32">
        <f t="shared" si="18"/>
        <v>2275.0000000000005</v>
      </c>
      <c r="L2371" s="32">
        <f t="shared" si="19"/>
        <v>796.25000000000011</v>
      </c>
      <c r="M2371" s="33">
        <v>0.35</v>
      </c>
      <c r="O2371" s="38"/>
      <c r="P2371" s="36"/>
      <c r="Q2371" s="34"/>
      <c r="R2371" s="35"/>
    </row>
    <row r="2372" spans="1:18" ht="15.75" customHeight="1" x14ac:dyDescent="0.3">
      <c r="A2372" s="23"/>
      <c r="B2372" s="28" t="s">
        <v>21</v>
      </c>
      <c r="C2372" s="28">
        <v>1185732</v>
      </c>
      <c r="D2372" s="29">
        <v>44503</v>
      </c>
      <c r="E2372" s="28" t="s">
        <v>53</v>
      </c>
      <c r="F2372" s="28" t="s">
        <v>95</v>
      </c>
      <c r="G2372" s="28" t="s">
        <v>96</v>
      </c>
      <c r="H2372" s="28" t="s">
        <v>26</v>
      </c>
      <c r="I2372" s="30">
        <v>0.40000000000000013</v>
      </c>
      <c r="J2372" s="31">
        <v>5950</v>
      </c>
      <c r="K2372" s="32">
        <f t="shared" si="18"/>
        <v>2380.0000000000009</v>
      </c>
      <c r="L2372" s="32">
        <f t="shared" si="19"/>
        <v>952.00000000000045</v>
      </c>
      <c r="M2372" s="33">
        <v>0.4</v>
      </c>
      <c r="O2372" s="38"/>
      <c r="P2372" s="36"/>
      <c r="Q2372" s="34"/>
      <c r="R2372" s="35"/>
    </row>
    <row r="2373" spans="1:18" ht="15.75" customHeight="1" x14ac:dyDescent="0.3">
      <c r="A2373" s="23"/>
      <c r="B2373" s="28" t="s">
        <v>21</v>
      </c>
      <c r="C2373" s="28">
        <v>1185732</v>
      </c>
      <c r="D2373" s="29">
        <v>44503</v>
      </c>
      <c r="E2373" s="28" t="s">
        <v>53</v>
      </c>
      <c r="F2373" s="28" t="s">
        <v>95</v>
      </c>
      <c r="G2373" s="28" t="s">
        <v>96</v>
      </c>
      <c r="H2373" s="28" t="s">
        <v>27</v>
      </c>
      <c r="I2373" s="30">
        <v>0.6000000000000002</v>
      </c>
      <c r="J2373" s="31">
        <v>6500</v>
      </c>
      <c r="K2373" s="32">
        <f t="shared" si="18"/>
        <v>3900.0000000000014</v>
      </c>
      <c r="L2373" s="32">
        <f t="shared" si="19"/>
        <v>1560.0000000000007</v>
      </c>
      <c r="M2373" s="33">
        <v>0.4</v>
      </c>
      <c r="O2373" s="38"/>
      <c r="P2373" s="36"/>
      <c r="Q2373" s="34"/>
      <c r="R2373" s="35"/>
    </row>
    <row r="2374" spans="1:18" ht="15.75" customHeight="1" x14ac:dyDescent="0.3">
      <c r="A2374" s="23"/>
      <c r="B2374" s="28" t="s">
        <v>21</v>
      </c>
      <c r="C2374" s="28">
        <v>1185732</v>
      </c>
      <c r="D2374" s="29">
        <v>44503</v>
      </c>
      <c r="E2374" s="28" t="s">
        <v>53</v>
      </c>
      <c r="F2374" s="28" t="s">
        <v>95</v>
      </c>
      <c r="G2374" s="28" t="s">
        <v>96</v>
      </c>
      <c r="H2374" s="28" t="s">
        <v>28</v>
      </c>
      <c r="I2374" s="30">
        <v>0.75000000000000011</v>
      </c>
      <c r="J2374" s="31">
        <v>6250</v>
      </c>
      <c r="K2374" s="32">
        <f t="shared" si="18"/>
        <v>4687.5000000000009</v>
      </c>
      <c r="L2374" s="32">
        <f t="shared" si="19"/>
        <v>1640.6250000000002</v>
      </c>
      <c r="M2374" s="33">
        <v>0.35</v>
      </c>
      <c r="O2374" s="38"/>
      <c r="P2374" s="36"/>
      <c r="Q2374" s="34"/>
      <c r="R2374" s="35"/>
    </row>
    <row r="2375" spans="1:18" ht="15.75" customHeight="1" x14ac:dyDescent="0.3">
      <c r="A2375" s="23"/>
      <c r="B2375" s="28" t="s">
        <v>21</v>
      </c>
      <c r="C2375" s="28">
        <v>1185732</v>
      </c>
      <c r="D2375" s="29">
        <v>44503</v>
      </c>
      <c r="E2375" s="28" t="s">
        <v>53</v>
      </c>
      <c r="F2375" s="28" t="s">
        <v>95</v>
      </c>
      <c r="G2375" s="28" t="s">
        <v>96</v>
      </c>
      <c r="H2375" s="28" t="s">
        <v>29</v>
      </c>
      <c r="I2375" s="30">
        <v>0.75</v>
      </c>
      <c r="J2375" s="31">
        <v>7250</v>
      </c>
      <c r="K2375" s="32">
        <f t="shared" si="18"/>
        <v>5437.5</v>
      </c>
      <c r="L2375" s="32">
        <f t="shared" si="19"/>
        <v>2718.75</v>
      </c>
      <c r="M2375" s="33">
        <v>0.5</v>
      </c>
      <c r="O2375" s="38"/>
      <c r="P2375" s="36"/>
      <c r="Q2375" s="34"/>
      <c r="R2375" s="35"/>
    </row>
    <row r="2376" spans="1:18" ht="15.75" customHeight="1" x14ac:dyDescent="0.3">
      <c r="A2376" s="23"/>
      <c r="B2376" s="28" t="s">
        <v>21</v>
      </c>
      <c r="C2376" s="28">
        <v>1185732</v>
      </c>
      <c r="D2376" s="29">
        <v>44532</v>
      </c>
      <c r="E2376" s="28" t="s">
        <v>53</v>
      </c>
      <c r="F2376" s="28" t="s">
        <v>95</v>
      </c>
      <c r="G2376" s="28" t="s">
        <v>96</v>
      </c>
      <c r="H2376" s="28" t="s">
        <v>24</v>
      </c>
      <c r="I2376" s="30">
        <v>0.70000000000000007</v>
      </c>
      <c r="J2376" s="31">
        <v>9750</v>
      </c>
      <c r="K2376" s="32">
        <f t="shared" si="18"/>
        <v>6825.0000000000009</v>
      </c>
      <c r="L2376" s="32">
        <f t="shared" si="19"/>
        <v>2730.0000000000005</v>
      </c>
      <c r="M2376" s="33">
        <v>0.4</v>
      </c>
      <c r="O2376" s="38"/>
      <c r="P2376" s="36"/>
      <c r="Q2376" s="34"/>
      <c r="R2376" s="35"/>
    </row>
    <row r="2377" spans="1:18" ht="15.75" customHeight="1" x14ac:dyDescent="0.3">
      <c r="A2377" s="23"/>
      <c r="B2377" s="28" t="s">
        <v>21</v>
      </c>
      <c r="C2377" s="28">
        <v>1185732</v>
      </c>
      <c r="D2377" s="29">
        <v>44532</v>
      </c>
      <c r="E2377" s="28" t="s">
        <v>53</v>
      </c>
      <c r="F2377" s="28" t="s">
        <v>95</v>
      </c>
      <c r="G2377" s="28" t="s">
        <v>96</v>
      </c>
      <c r="H2377" s="28" t="s">
        <v>25</v>
      </c>
      <c r="I2377" s="30">
        <v>0.60000000000000009</v>
      </c>
      <c r="J2377" s="31">
        <v>7750</v>
      </c>
      <c r="K2377" s="32">
        <f t="shared" si="18"/>
        <v>4650.0000000000009</v>
      </c>
      <c r="L2377" s="32">
        <f t="shared" si="19"/>
        <v>1627.5000000000002</v>
      </c>
      <c r="M2377" s="33">
        <v>0.35</v>
      </c>
      <c r="O2377" s="38"/>
      <c r="P2377" s="36"/>
      <c r="Q2377" s="34"/>
      <c r="R2377" s="35"/>
    </row>
    <row r="2378" spans="1:18" ht="15.75" customHeight="1" x14ac:dyDescent="0.3">
      <c r="A2378" s="23"/>
      <c r="B2378" s="28" t="s">
        <v>21</v>
      </c>
      <c r="C2378" s="28">
        <v>1185732</v>
      </c>
      <c r="D2378" s="29">
        <v>44532</v>
      </c>
      <c r="E2378" s="28" t="s">
        <v>53</v>
      </c>
      <c r="F2378" s="28" t="s">
        <v>95</v>
      </c>
      <c r="G2378" s="28" t="s">
        <v>96</v>
      </c>
      <c r="H2378" s="28" t="s">
        <v>26</v>
      </c>
      <c r="I2378" s="30">
        <v>0.60000000000000009</v>
      </c>
      <c r="J2378" s="31">
        <v>7250</v>
      </c>
      <c r="K2378" s="32">
        <f t="shared" si="18"/>
        <v>4350.0000000000009</v>
      </c>
      <c r="L2378" s="32">
        <f t="shared" si="19"/>
        <v>1740.0000000000005</v>
      </c>
      <c r="M2378" s="33">
        <v>0.4</v>
      </c>
      <c r="O2378" s="38"/>
      <c r="P2378" s="36"/>
      <c r="Q2378" s="34"/>
      <c r="R2378" s="35"/>
    </row>
    <row r="2379" spans="1:18" ht="15.75" customHeight="1" x14ac:dyDescent="0.3">
      <c r="A2379" s="23"/>
      <c r="B2379" s="28" t="s">
        <v>21</v>
      </c>
      <c r="C2379" s="28">
        <v>1185732</v>
      </c>
      <c r="D2379" s="29">
        <v>44532</v>
      </c>
      <c r="E2379" s="28" t="s">
        <v>53</v>
      </c>
      <c r="F2379" s="28" t="s">
        <v>95</v>
      </c>
      <c r="G2379" s="28" t="s">
        <v>96</v>
      </c>
      <c r="H2379" s="28" t="s">
        <v>27</v>
      </c>
      <c r="I2379" s="30">
        <v>0.60000000000000009</v>
      </c>
      <c r="J2379" s="31">
        <v>6750</v>
      </c>
      <c r="K2379" s="32">
        <f t="shared" si="18"/>
        <v>4050.0000000000005</v>
      </c>
      <c r="L2379" s="32">
        <f t="shared" si="19"/>
        <v>1620.0000000000002</v>
      </c>
      <c r="M2379" s="33">
        <v>0.4</v>
      </c>
      <c r="O2379" s="38"/>
      <c r="P2379" s="36"/>
      <c r="Q2379" s="34"/>
      <c r="R2379" s="35"/>
    </row>
    <row r="2380" spans="1:18" ht="15.75" customHeight="1" x14ac:dyDescent="0.3">
      <c r="A2380" s="23"/>
      <c r="B2380" s="28" t="s">
        <v>21</v>
      </c>
      <c r="C2380" s="28">
        <v>1185732</v>
      </c>
      <c r="D2380" s="29">
        <v>44532</v>
      </c>
      <c r="E2380" s="28" t="s">
        <v>53</v>
      </c>
      <c r="F2380" s="28" t="s">
        <v>95</v>
      </c>
      <c r="G2380" s="28" t="s">
        <v>96</v>
      </c>
      <c r="H2380" s="28" t="s">
        <v>28</v>
      </c>
      <c r="I2380" s="30">
        <v>0.70000000000000007</v>
      </c>
      <c r="J2380" s="31">
        <v>6750</v>
      </c>
      <c r="K2380" s="32">
        <f t="shared" si="18"/>
        <v>4725</v>
      </c>
      <c r="L2380" s="32">
        <f t="shared" si="19"/>
        <v>1653.75</v>
      </c>
      <c r="M2380" s="33">
        <v>0.35</v>
      </c>
      <c r="O2380" s="38"/>
      <c r="P2380" s="36"/>
      <c r="Q2380" s="34"/>
      <c r="R2380" s="35"/>
    </row>
    <row r="2381" spans="1:18" ht="15.75" customHeight="1" x14ac:dyDescent="0.3">
      <c r="A2381" s="23"/>
      <c r="B2381" s="28" t="s">
        <v>21</v>
      </c>
      <c r="C2381" s="28">
        <v>1185732</v>
      </c>
      <c r="D2381" s="29">
        <v>44532</v>
      </c>
      <c r="E2381" s="28" t="s">
        <v>53</v>
      </c>
      <c r="F2381" s="28" t="s">
        <v>95</v>
      </c>
      <c r="G2381" s="28" t="s">
        <v>96</v>
      </c>
      <c r="H2381" s="28" t="s">
        <v>29</v>
      </c>
      <c r="I2381" s="30">
        <v>0.75</v>
      </c>
      <c r="J2381" s="31">
        <v>7750</v>
      </c>
      <c r="K2381" s="32">
        <f t="shared" si="18"/>
        <v>5812.5</v>
      </c>
      <c r="L2381" s="32">
        <f t="shared" si="19"/>
        <v>2906.25</v>
      </c>
      <c r="M2381" s="33">
        <v>0.5</v>
      </c>
      <c r="O2381" s="38"/>
      <c r="P2381" s="36"/>
      <c r="Q2381" s="34"/>
      <c r="R2381" s="35"/>
    </row>
    <row r="2382" spans="1:18" ht="15.75" customHeight="1" x14ac:dyDescent="0.3">
      <c r="A2382" s="23" t="s">
        <v>46</v>
      </c>
      <c r="B2382" s="28" t="s">
        <v>21</v>
      </c>
      <c r="C2382" s="28">
        <v>1185732</v>
      </c>
      <c r="D2382" s="29">
        <v>44209</v>
      </c>
      <c r="E2382" s="28" t="s">
        <v>53</v>
      </c>
      <c r="F2382" s="28" t="s">
        <v>97</v>
      </c>
      <c r="G2382" s="28" t="s">
        <v>98</v>
      </c>
      <c r="H2382" s="28" t="s">
        <v>24</v>
      </c>
      <c r="I2382" s="30">
        <v>0.35000000000000003</v>
      </c>
      <c r="J2382" s="31">
        <v>7750</v>
      </c>
      <c r="K2382" s="32">
        <f t="shared" si="18"/>
        <v>2712.5000000000005</v>
      </c>
      <c r="L2382" s="32">
        <f t="shared" si="19"/>
        <v>1085.0000000000002</v>
      </c>
      <c r="M2382" s="33">
        <v>0.4</v>
      </c>
      <c r="O2382" s="38"/>
      <c r="P2382" s="36"/>
      <c r="Q2382" s="34"/>
      <c r="R2382" s="35"/>
    </row>
    <row r="2383" spans="1:18" ht="15.75" customHeight="1" x14ac:dyDescent="0.3">
      <c r="A2383" s="23"/>
      <c r="B2383" s="28" t="s">
        <v>21</v>
      </c>
      <c r="C2383" s="28">
        <v>1185732</v>
      </c>
      <c r="D2383" s="29">
        <v>44209</v>
      </c>
      <c r="E2383" s="28" t="s">
        <v>53</v>
      </c>
      <c r="F2383" s="28" t="s">
        <v>97</v>
      </c>
      <c r="G2383" s="28" t="s">
        <v>98</v>
      </c>
      <c r="H2383" s="28" t="s">
        <v>25</v>
      </c>
      <c r="I2383" s="30">
        <v>0.35000000000000003</v>
      </c>
      <c r="J2383" s="31">
        <v>5750</v>
      </c>
      <c r="K2383" s="32">
        <f t="shared" si="18"/>
        <v>2012.5000000000002</v>
      </c>
      <c r="L2383" s="32">
        <f t="shared" si="19"/>
        <v>704.375</v>
      </c>
      <c r="M2383" s="33">
        <v>0.35</v>
      </c>
      <c r="O2383" s="38"/>
      <c r="P2383" s="36"/>
      <c r="Q2383" s="34"/>
      <c r="R2383" s="35"/>
    </row>
    <row r="2384" spans="1:18" ht="15.75" customHeight="1" x14ac:dyDescent="0.3">
      <c r="A2384" s="23"/>
      <c r="B2384" s="28" t="s">
        <v>21</v>
      </c>
      <c r="C2384" s="28">
        <v>1185732</v>
      </c>
      <c r="D2384" s="29">
        <v>44209</v>
      </c>
      <c r="E2384" s="28" t="s">
        <v>53</v>
      </c>
      <c r="F2384" s="28" t="s">
        <v>97</v>
      </c>
      <c r="G2384" s="28" t="s">
        <v>98</v>
      </c>
      <c r="H2384" s="28" t="s">
        <v>26</v>
      </c>
      <c r="I2384" s="30">
        <v>0.25000000000000006</v>
      </c>
      <c r="J2384" s="31">
        <v>5750</v>
      </c>
      <c r="K2384" s="32">
        <f t="shared" si="18"/>
        <v>1437.5000000000002</v>
      </c>
      <c r="L2384" s="32">
        <f t="shared" si="19"/>
        <v>575.00000000000011</v>
      </c>
      <c r="M2384" s="33">
        <v>0.4</v>
      </c>
      <c r="O2384" s="38"/>
      <c r="P2384" s="36"/>
      <c r="Q2384" s="34"/>
      <c r="R2384" s="35"/>
    </row>
    <row r="2385" spans="1:18" ht="15.75" customHeight="1" x14ac:dyDescent="0.3">
      <c r="A2385" s="23"/>
      <c r="B2385" s="28" t="s">
        <v>21</v>
      </c>
      <c r="C2385" s="28">
        <v>1185732</v>
      </c>
      <c r="D2385" s="29">
        <v>44209</v>
      </c>
      <c r="E2385" s="28" t="s">
        <v>53</v>
      </c>
      <c r="F2385" s="28" t="s">
        <v>97</v>
      </c>
      <c r="G2385" s="28" t="s">
        <v>98</v>
      </c>
      <c r="H2385" s="28" t="s">
        <v>27</v>
      </c>
      <c r="I2385" s="30">
        <v>0.3</v>
      </c>
      <c r="J2385" s="31">
        <v>4250</v>
      </c>
      <c r="K2385" s="32">
        <f t="shared" si="18"/>
        <v>1275</v>
      </c>
      <c r="L2385" s="32">
        <f t="shared" si="19"/>
        <v>510</v>
      </c>
      <c r="M2385" s="33">
        <v>0.4</v>
      </c>
      <c r="O2385" s="38"/>
      <c r="P2385" s="36"/>
      <c r="Q2385" s="34"/>
      <c r="R2385" s="35"/>
    </row>
    <row r="2386" spans="1:18" ht="15.75" customHeight="1" x14ac:dyDescent="0.3">
      <c r="A2386" s="23"/>
      <c r="B2386" s="28" t="s">
        <v>21</v>
      </c>
      <c r="C2386" s="28">
        <v>1185732</v>
      </c>
      <c r="D2386" s="29">
        <v>44209</v>
      </c>
      <c r="E2386" s="28" t="s">
        <v>53</v>
      </c>
      <c r="F2386" s="28" t="s">
        <v>97</v>
      </c>
      <c r="G2386" s="28" t="s">
        <v>98</v>
      </c>
      <c r="H2386" s="28" t="s">
        <v>28</v>
      </c>
      <c r="I2386" s="30">
        <v>0.45</v>
      </c>
      <c r="J2386" s="31">
        <v>4750</v>
      </c>
      <c r="K2386" s="32">
        <f t="shared" si="18"/>
        <v>2137.5</v>
      </c>
      <c r="L2386" s="32">
        <f t="shared" si="19"/>
        <v>748.125</v>
      </c>
      <c r="M2386" s="33">
        <v>0.35</v>
      </c>
      <c r="O2386" s="38"/>
      <c r="P2386" s="36"/>
      <c r="Q2386" s="34"/>
      <c r="R2386" s="35"/>
    </row>
    <row r="2387" spans="1:18" ht="15.75" customHeight="1" x14ac:dyDescent="0.3">
      <c r="A2387" s="23"/>
      <c r="B2387" s="28" t="s">
        <v>21</v>
      </c>
      <c r="C2387" s="28">
        <v>1185732</v>
      </c>
      <c r="D2387" s="29">
        <v>44209</v>
      </c>
      <c r="E2387" s="28" t="s">
        <v>53</v>
      </c>
      <c r="F2387" s="28" t="s">
        <v>97</v>
      </c>
      <c r="G2387" s="28" t="s">
        <v>98</v>
      </c>
      <c r="H2387" s="28" t="s">
        <v>29</v>
      </c>
      <c r="I2387" s="30">
        <v>0.35000000000000003</v>
      </c>
      <c r="J2387" s="31">
        <v>5750</v>
      </c>
      <c r="K2387" s="32">
        <f t="shared" si="18"/>
        <v>2012.5000000000002</v>
      </c>
      <c r="L2387" s="32">
        <f t="shared" si="19"/>
        <v>1006.2500000000001</v>
      </c>
      <c r="M2387" s="33">
        <v>0.5</v>
      </c>
      <c r="O2387" s="38"/>
      <c r="P2387" s="36"/>
      <c r="Q2387" s="34"/>
      <c r="R2387" s="35"/>
    </row>
    <row r="2388" spans="1:18" ht="15.75" customHeight="1" x14ac:dyDescent="0.3">
      <c r="A2388" s="23"/>
      <c r="B2388" s="28" t="s">
        <v>21</v>
      </c>
      <c r="C2388" s="28">
        <v>1185732</v>
      </c>
      <c r="D2388" s="29">
        <v>44238</v>
      </c>
      <c r="E2388" s="28" t="s">
        <v>53</v>
      </c>
      <c r="F2388" s="28" t="s">
        <v>97</v>
      </c>
      <c r="G2388" s="28" t="s">
        <v>98</v>
      </c>
      <c r="H2388" s="28" t="s">
        <v>24</v>
      </c>
      <c r="I2388" s="30">
        <v>0.35000000000000003</v>
      </c>
      <c r="J2388" s="31">
        <v>8250</v>
      </c>
      <c r="K2388" s="32">
        <f t="shared" si="18"/>
        <v>2887.5000000000005</v>
      </c>
      <c r="L2388" s="32">
        <f t="shared" si="19"/>
        <v>1155.0000000000002</v>
      </c>
      <c r="M2388" s="33">
        <v>0.4</v>
      </c>
      <c r="O2388" s="38"/>
      <c r="P2388" s="36"/>
      <c r="Q2388" s="34"/>
      <c r="R2388" s="35"/>
    </row>
    <row r="2389" spans="1:18" ht="15.75" customHeight="1" x14ac:dyDescent="0.3">
      <c r="A2389" s="23"/>
      <c r="B2389" s="28" t="s">
        <v>21</v>
      </c>
      <c r="C2389" s="28">
        <v>1185732</v>
      </c>
      <c r="D2389" s="29">
        <v>44238</v>
      </c>
      <c r="E2389" s="28" t="s">
        <v>53</v>
      </c>
      <c r="F2389" s="28" t="s">
        <v>97</v>
      </c>
      <c r="G2389" s="28" t="s">
        <v>98</v>
      </c>
      <c r="H2389" s="28" t="s">
        <v>25</v>
      </c>
      <c r="I2389" s="30">
        <v>0.35000000000000003</v>
      </c>
      <c r="J2389" s="31">
        <v>4750</v>
      </c>
      <c r="K2389" s="32">
        <f t="shared" si="18"/>
        <v>1662.5000000000002</v>
      </c>
      <c r="L2389" s="32">
        <f t="shared" si="19"/>
        <v>581.875</v>
      </c>
      <c r="M2389" s="33">
        <v>0.35</v>
      </c>
      <c r="O2389" s="38"/>
      <c r="P2389" s="36"/>
      <c r="Q2389" s="34"/>
      <c r="R2389" s="35"/>
    </row>
    <row r="2390" spans="1:18" ht="15.75" customHeight="1" x14ac:dyDescent="0.3">
      <c r="A2390" s="23"/>
      <c r="B2390" s="28" t="s">
        <v>21</v>
      </c>
      <c r="C2390" s="28">
        <v>1185732</v>
      </c>
      <c r="D2390" s="29">
        <v>44238</v>
      </c>
      <c r="E2390" s="28" t="s">
        <v>53</v>
      </c>
      <c r="F2390" s="28" t="s">
        <v>97</v>
      </c>
      <c r="G2390" s="28" t="s">
        <v>98</v>
      </c>
      <c r="H2390" s="28" t="s">
        <v>26</v>
      </c>
      <c r="I2390" s="30">
        <v>0.25000000000000006</v>
      </c>
      <c r="J2390" s="31">
        <v>5250</v>
      </c>
      <c r="K2390" s="32">
        <f t="shared" si="18"/>
        <v>1312.5000000000002</v>
      </c>
      <c r="L2390" s="32">
        <f t="shared" si="19"/>
        <v>525.00000000000011</v>
      </c>
      <c r="M2390" s="33">
        <v>0.4</v>
      </c>
      <c r="O2390" s="38"/>
      <c r="P2390" s="36"/>
      <c r="Q2390" s="34"/>
      <c r="R2390" s="35"/>
    </row>
    <row r="2391" spans="1:18" ht="15.75" customHeight="1" x14ac:dyDescent="0.3">
      <c r="A2391" s="23"/>
      <c r="B2391" s="28" t="s">
        <v>21</v>
      </c>
      <c r="C2391" s="28">
        <v>1185732</v>
      </c>
      <c r="D2391" s="29">
        <v>44238</v>
      </c>
      <c r="E2391" s="28" t="s">
        <v>53</v>
      </c>
      <c r="F2391" s="28" t="s">
        <v>97</v>
      </c>
      <c r="G2391" s="28" t="s">
        <v>98</v>
      </c>
      <c r="H2391" s="28" t="s">
        <v>27</v>
      </c>
      <c r="I2391" s="30">
        <v>0.3</v>
      </c>
      <c r="J2391" s="31">
        <v>3750</v>
      </c>
      <c r="K2391" s="32">
        <f t="shared" si="18"/>
        <v>1125</v>
      </c>
      <c r="L2391" s="32">
        <f t="shared" si="19"/>
        <v>450</v>
      </c>
      <c r="M2391" s="33">
        <v>0.4</v>
      </c>
      <c r="O2391" s="38"/>
      <c r="P2391" s="36"/>
      <c r="Q2391" s="34"/>
      <c r="R2391" s="35"/>
    </row>
    <row r="2392" spans="1:18" ht="15.75" customHeight="1" x14ac:dyDescent="0.3">
      <c r="A2392" s="23"/>
      <c r="B2392" s="28" t="s">
        <v>21</v>
      </c>
      <c r="C2392" s="28">
        <v>1185732</v>
      </c>
      <c r="D2392" s="29">
        <v>44238</v>
      </c>
      <c r="E2392" s="28" t="s">
        <v>53</v>
      </c>
      <c r="F2392" s="28" t="s">
        <v>97</v>
      </c>
      <c r="G2392" s="28" t="s">
        <v>98</v>
      </c>
      <c r="H2392" s="28" t="s">
        <v>28</v>
      </c>
      <c r="I2392" s="30">
        <v>0.45</v>
      </c>
      <c r="J2392" s="31">
        <v>4500</v>
      </c>
      <c r="K2392" s="32">
        <f t="shared" si="18"/>
        <v>2025</v>
      </c>
      <c r="L2392" s="32">
        <f t="shared" si="19"/>
        <v>708.75</v>
      </c>
      <c r="M2392" s="33">
        <v>0.35</v>
      </c>
      <c r="O2392" s="38"/>
      <c r="P2392" s="36"/>
      <c r="Q2392" s="34"/>
      <c r="R2392" s="35"/>
    </row>
    <row r="2393" spans="1:18" ht="15.75" customHeight="1" x14ac:dyDescent="0.3">
      <c r="A2393" s="23"/>
      <c r="B2393" s="28" t="s">
        <v>21</v>
      </c>
      <c r="C2393" s="28">
        <v>1185732</v>
      </c>
      <c r="D2393" s="29">
        <v>44238</v>
      </c>
      <c r="E2393" s="28" t="s">
        <v>53</v>
      </c>
      <c r="F2393" s="28" t="s">
        <v>97</v>
      </c>
      <c r="G2393" s="28" t="s">
        <v>98</v>
      </c>
      <c r="H2393" s="28" t="s">
        <v>29</v>
      </c>
      <c r="I2393" s="30">
        <v>0.3</v>
      </c>
      <c r="J2393" s="31">
        <v>5500</v>
      </c>
      <c r="K2393" s="32">
        <f t="shared" si="18"/>
        <v>1650</v>
      </c>
      <c r="L2393" s="32">
        <f t="shared" si="19"/>
        <v>825</v>
      </c>
      <c r="M2393" s="33">
        <v>0.5</v>
      </c>
      <c r="O2393" s="38"/>
      <c r="P2393" s="36"/>
      <c r="Q2393" s="34"/>
      <c r="R2393" s="35"/>
    </row>
    <row r="2394" spans="1:18" ht="15.75" customHeight="1" x14ac:dyDescent="0.3">
      <c r="A2394" s="23"/>
      <c r="B2394" s="28" t="s">
        <v>21</v>
      </c>
      <c r="C2394" s="28">
        <v>1185732</v>
      </c>
      <c r="D2394" s="29">
        <v>44264</v>
      </c>
      <c r="E2394" s="28" t="s">
        <v>53</v>
      </c>
      <c r="F2394" s="28" t="s">
        <v>97</v>
      </c>
      <c r="G2394" s="28" t="s">
        <v>98</v>
      </c>
      <c r="H2394" s="28" t="s">
        <v>24</v>
      </c>
      <c r="I2394" s="30">
        <v>0.3</v>
      </c>
      <c r="J2394" s="31">
        <v>7700</v>
      </c>
      <c r="K2394" s="32">
        <f t="shared" si="18"/>
        <v>2310</v>
      </c>
      <c r="L2394" s="32">
        <f t="shared" si="19"/>
        <v>924</v>
      </c>
      <c r="M2394" s="33">
        <v>0.4</v>
      </c>
      <c r="O2394" s="38"/>
      <c r="P2394" s="36"/>
      <c r="Q2394" s="34"/>
      <c r="R2394" s="35"/>
    </row>
    <row r="2395" spans="1:18" ht="15.75" customHeight="1" x14ac:dyDescent="0.3">
      <c r="A2395" s="23"/>
      <c r="B2395" s="28" t="s">
        <v>21</v>
      </c>
      <c r="C2395" s="28">
        <v>1185732</v>
      </c>
      <c r="D2395" s="29">
        <v>44264</v>
      </c>
      <c r="E2395" s="28" t="s">
        <v>53</v>
      </c>
      <c r="F2395" s="28" t="s">
        <v>97</v>
      </c>
      <c r="G2395" s="28" t="s">
        <v>98</v>
      </c>
      <c r="H2395" s="28" t="s">
        <v>25</v>
      </c>
      <c r="I2395" s="30">
        <v>0.3</v>
      </c>
      <c r="J2395" s="31">
        <v>4500</v>
      </c>
      <c r="K2395" s="32">
        <f t="shared" si="18"/>
        <v>1350</v>
      </c>
      <c r="L2395" s="32">
        <f t="shared" si="19"/>
        <v>472.49999999999994</v>
      </c>
      <c r="M2395" s="33">
        <v>0.35</v>
      </c>
      <c r="O2395" s="38"/>
      <c r="P2395" s="36"/>
      <c r="Q2395" s="34"/>
      <c r="R2395" s="35"/>
    </row>
    <row r="2396" spans="1:18" ht="15.75" customHeight="1" x14ac:dyDescent="0.3">
      <c r="A2396" s="23"/>
      <c r="B2396" s="28" t="s">
        <v>21</v>
      </c>
      <c r="C2396" s="28">
        <v>1185732</v>
      </c>
      <c r="D2396" s="29">
        <v>44264</v>
      </c>
      <c r="E2396" s="28" t="s">
        <v>53</v>
      </c>
      <c r="F2396" s="28" t="s">
        <v>97</v>
      </c>
      <c r="G2396" s="28" t="s">
        <v>98</v>
      </c>
      <c r="H2396" s="28" t="s">
        <v>26</v>
      </c>
      <c r="I2396" s="30">
        <v>0.2</v>
      </c>
      <c r="J2396" s="31">
        <v>4750</v>
      </c>
      <c r="K2396" s="32">
        <f t="shared" si="18"/>
        <v>950</v>
      </c>
      <c r="L2396" s="32">
        <f t="shared" si="19"/>
        <v>380</v>
      </c>
      <c r="M2396" s="33">
        <v>0.4</v>
      </c>
      <c r="O2396" s="38"/>
      <c r="P2396" s="36"/>
      <c r="Q2396" s="34"/>
      <c r="R2396" s="35"/>
    </row>
    <row r="2397" spans="1:18" ht="15.75" customHeight="1" x14ac:dyDescent="0.3">
      <c r="A2397" s="23"/>
      <c r="B2397" s="28" t="s">
        <v>21</v>
      </c>
      <c r="C2397" s="28">
        <v>1185732</v>
      </c>
      <c r="D2397" s="29">
        <v>44264</v>
      </c>
      <c r="E2397" s="28" t="s">
        <v>53</v>
      </c>
      <c r="F2397" s="28" t="s">
        <v>97</v>
      </c>
      <c r="G2397" s="28" t="s">
        <v>98</v>
      </c>
      <c r="H2397" s="28" t="s">
        <v>27</v>
      </c>
      <c r="I2397" s="30">
        <v>0.24999999999999994</v>
      </c>
      <c r="J2397" s="31">
        <v>3250</v>
      </c>
      <c r="K2397" s="32">
        <f t="shared" si="18"/>
        <v>812.49999999999977</v>
      </c>
      <c r="L2397" s="32">
        <f t="shared" si="19"/>
        <v>324.99999999999994</v>
      </c>
      <c r="M2397" s="33">
        <v>0.4</v>
      </c>
      <c r="O2397" s="38"/>
      <c r="P2397" s="36"/>
      <c r="Q2397" s="34"/>
      <c r="R2397" s="35"/>
    </row>
    <row r="2398" spans="1:18" ht="15.75" customHeight="1" x14ac:dyDescent="0.3">
      <c r="A2398" s="23"/>
      <c r="B2398" s="28" t="s">
        <v>21</v>
      </c>
      <c r="C2398" s="28">
        <v>1185732</v>
      </c>
      <c r="D2398" s="29">
        <v>44264</v>
      </c>
      <c r="E2398" s="28" t="s">
        <v>53</v>
      </c>
      <c r="F2398" s="28" t="s">
        <v>97</v>
      </c>
      <c r="G2398" s="28" t="s">
        <v>98</v>
      </c>
      <c r="H2398" s="28" t="s">
        <v>28</v>
      </c>
      <c r="I2398" s="30">
        <v>0.40000000000000008</v>
      </c>
      <c r="J2398" s="31">
        <v>3750</v>
      </c>
      <c r="K2398" s="32">
        <f t="shared" si="18"/>
        <v>1500.0000000000002</v>
      </c>
      <c r="L2398" s="32">
        <f t="shared" si="19"/>
        <v>525</v>
      </c>
      <c r="M2398" s="33">
        <v>0.35</v>
      </c>
      <c r="O2398" s="38"/>
      <c r="P2398" s="36"/>
      <c r="Q2398" s="34"/>
      <c r="R2398" s="35"/>
    </row>
    <row r="2399" spans="1:18" ht="15.75" customHeight="1" x14ac:dyDescent="0.3">
      <c r="A2399" s="23"/>
      <c r="B2399" s="28" t="s">
        <v>21</v>
      </c>
      <c r="C2399" s="28">
        <v>1185732</v>
      </c>
      <c r="D2399" s="29">
        <v>44264</v>
      </c>
      <c r="E2399" s="28" t="s">
        <v>53</v>
      </c>
      <c r="F2399" s="28" t="s">
        <v>97</v>
      </c>
      <c r="G2399" s="28" t="s">
        <v>98</v>
      </c>
      <c r="H2399" s="28" t="s">
        <v>29</v>
      </c>
      <c r="I2399" s="30">
        <v>0.3</v>
      </c>
      <c r="J2399" s="31">
        <v>4750</v>
      </c>
      <c r="K2399" s="32">
        <f t="shared" si="18"/>
        <v>1425</v>
      </c>
      <c r="L2399" s="32">
        <f t="shared" si="19"/>
        <v>712.5</v>
      </c>
      <c r="M2399" s="33">
        <v>0.5</v>
      </c>
      <c r="O2399" s="38"/>
      <c r="P2399" s="36"/>
      <c r="Q2399" s="34"/>
      <c r="R2399" s="35"/>
    </row>
    <row r="2400" spans="1:18" ht="15.75" customHeight="1" x14ac:dyDescent="0.3">
      <c r="A2400" s="23"/>
      <c r="B2400" s="28" t="s">
        <v>21</v>
      </c>
      <c r="C2400" s="28">
        <v>1185732</v>
      </c>
      <c r="D2400" s="29">
        <v>44296</v>
      </c>
      <c r="E2400" s="28" t="s">
        <v>53</v>
      </c>
      <c r="F2400" s="28" t="s">
        <v>97</v>
      </c>
      <c r="G2400" s="28" t="s">
        <v>98</v>
      </c>
      <c r="H2400" s="28" t="s">
        <v>24</v>
      </c>
      <c r="I2400" s="30">
        <v>0.3</v>
      </c>
      <c r="J2400" s="31">
        <v>7250</v>
      </c>
      <c r="K2400" s="32">
        <f t="shared" si="18"/>
        <v>2175</v>
      </c>
      <c r="L2400" s="32">
        <f t="shared" si="19"/>
        <v>870</v>
      </c>
      <c r="M2400" s="33">
        <v>0.4</v>
      </c>
      <c r="O2400" s="38"/>
      <c r="P2400" s="36"/>
      <c r="Q2400" s="34"/>
      <c r="R2400" s="35"/>
    </row>
    <row r="2401" spans="1:18" ht="15.75" customHeight="1" x14ac:dyDescent="0.3">
      <c r="A2401" s="23"/>
      <c r="B2401" s="28" t="s">
        <v>21</v>
      </c>
      <c r="C2401" s="28">
        <v>1185732</v>
      </c>
      <c r="D2401" s="29">
        <v>44296</v>
      </c>
      <c r="E2401" s="28" t="s">
        <v>53</v>
      </c>
      <c r="F2401" s="28" t="s">
        <v>97</v>
      </c>
      <c r="G2401" s="28" t="s">
        <v>98</v>
      </c>
      <c r="H2401" s="28" t="s">
        <v>25</v>
      </c>
      <c r="I2401" s="30">
        <v>0.3</v>
      </c>
      <c r="J2401" s="31">
        <v>4250</v>
      </c>
      <c r="K2401" s="32">
        <f t="shared" si="18"/>
        <v>1275</v>
      </c>
      <c r="L2401" s="32">
        <f t="shared" si="19"/>
        <v>446.25</v>
      </c>
      <c r="M2401" s="33">
        <v>0.35</v>
      </c>
      <c r="O2401" s="38"/>
      <c r="P2401" s="36"/>
      <c r="Q2401" s="34"/>
      <c r="R2401" s="35"/>
    </row>
    <row r="2402" spans="1:18" ht="15.75" customHeight="1" x14ac:dyDescent="0.3">
      <c r="A2402" s="23"/>
      <c r="B2402" s="28" t="s">
        <v>21</v>
      </c>
      <c r="C2402" s="28">
        <v>1185732</v>
      </c>
      <c r="D2402" s="29">
        <v>44296</v>
      </c>
      <c r="E2402" s="28" t="s">
        <v>53</v>
      </c>
      <c r="F2402" s="28" t="s">
        <v>97</v>
      </c>
      <c r="G2402" s="28" t="s">
        <v>98</v>
      </c>
      <c r="H2402" s="28" t="s">
        <v>26</v>
      </c>
      <c r="I2402" s="30">
        <v>0.2</v>
      </c>
      <c r="J2402" s="31">
        <v>4250</v>
      </c>
      <c r="K2402" s="32">
        <f t="shared" si="18"/>
        <v>850</v>
      </c>
      <c r="L2402" s="32">
        <f t="shared" si="19"/>
        <v>340</v>
      </c>
      <c r="M2402" s="33">
        <v>0.4</v>
      </c>
      <c r="O2402" s="38"/>
      <c r="P2402" s="36"/>
      <c r="Q2402" s="34"/>
      <c r="R2402" s="35"/>
    </row>
    <row r="2403" spans="1:18" ht="15.75" customHeight="1" x14ac:dyDescent="0.3">
      <c r="A2403" s="23"/>
      <c r="B2403" s="28" t="s">
        <v>21</v>
      </c>
      <c r="C2403" s="28">
        <v>1185732</v>
      </c>
      <c r="D2403" s="29">
        <v>44296</v>
      </c>
      <c r="E2403" s="28" t="s">
        <v>53</v>
      </c>
      <c r="F2403" s="28" t="s">
        <v>97</v>
      </c>
      <c r="G2403" s="28" t="s">
        <v>98</v>
      </c>
      <c r="H2403" s="28" t="s">
        <v>27</v>
      </c>
      <c r="I2403" s="30">
        <v>0.24999999999999994</v>
      </c>
      <c r="J2403" s="31">
        <v>3500</v>
      </c>
      <c r="K2403" s="32">
        <f t="shared" si="18"/>
        <v>874.99999999999977</v>
      </c>
      <c r="L2403" s="32">
        <f t="shared" si="19"/>
        <v>349.99999999999994</v>
      </c>
      <c r="M2403" s="33">
        <v>0.4</v>
      </c>
      <c r="O2403" s="38"/>
      <c r="P2403" s="36"/>
      <c r="Q2403" s="34"/>
      <c r="R2403" s="35"/>
    </row>
    <row r="2404" spans="1:18" ht="15.75" customHeight="1" x14ac:dyDescent="0.3">
      <c r="A2404" s="23"/>
      <c r="B2404" s="28" t="s">
        <v>21</v>
      </c>
      <c r="C2404" s="28">
        <v>1185732</v>
      </c>
      <c r="D2404" s="29">
        <v>44296</v>
      </c>
      <c r="E2404" s="28" t="s">
        <v>53</v>
      </c>
      <c r="F2404" s="28" t="s">
        <v>97</v>
      </c>
      <c r="G2404" s="28" t="s">
        <v>98</v>
      </c>
      <c r="H2404" s="28" t="s">
        <v>28</v>
      </c>
      <c r="I2404" s="30">
        <v>0.45</v>
      </c>
      <c r="J2404" s="31">
        <v>3750</v>
      </c>
      <c r="K2404" s="32">
        <f t="shared" si="18"/>
        <v>1687.5</v>
      </c>
      <c r="L2404" s="32">
        <f t="shared" si="19"/>
        <v>590.625</v>
      </c>
      <c r="M2404" s="33">
        <v>0.35</v>
      </c>
      <c r="O2404" s="38"/>
      <c r="P2404" s="36"/>
      <c r="Q2404" s="34"/>
      <c r="R2404" s="35"/>
    </row>
    <row r="2405" spans="1:18" ht="15.75" customHeight="1" x14ac:dyDescent="0.3">
      <c r="A2405" s="23"/>
      <c r="B2405" s="28" t="s">
        <v>21</v>
      </c>
      <c r="C2405" s="28">
        <v>1185732</v>
      </c>
      <c r="D2405" s="29">
        <v>44296</v>
      </c>
      <c r="E2405" s="28" t="s">
        <v>53</v>
      </c>
      <c r="F2405" s="28" t="s">
        <v>97</v>
      </c>
      <c r="G2405" s="28" t="s">
        <v>98</v>
      </c>
      <c r="H2405" s="28" t="s">
        <v>29</v>
      </c>
      <c r="I2405" s="30">
        <v>0.35000000000000003</v>
      </c>
      <c r="J2405" s="31">
        <v>5250</v>
      </c>
      <c r="K2405" s="32">
        <f t="shared" si="18"/>
        <v>1837.5000000000002</v>
      </c>
      <c r="L2405" s="32">
        <f t="shared" si="19"/>
        <v>918.75000000000011</v>
      </c>
      <c r="M2405" s="33">
        <v>0.5</v>
      </c>
      <c r="O2405" s="38"/>
      <c r="P2405" s="36"/>
      <c r="Q2405" s="34"/>
      <c r="R2405" s="35"/>
    </row>
    <row r="2406" spans="1:18" ht="15.75" customHeight="1" x14ac:dyDescent="0.3">
      <c r="A2406" s="23"/>
      <c r="B2406" s="28" t="s">
        <v>21</v>
      </c>
      <c r="C2406" s="28">
        <v>1185732</v>
      </c>
      <c r="D2406" s="29">
        <v>44325</v>
      </c>
      <c r="E2406" s="28" t="s">
        <v>53</v>
      </c>
      <c r="F2406" s="28" t="s">
        <v>97</v>
      </c>
      <c r="G2406" s="28" t="s">
        <v>98</v>
      </c>
      <c r="H2406" s="28" t="s">
        <v>24</v>
      </c>
      <c r="I2406" s="30">
        <v>0.45</v>
      </c>
      <c r="J2406" s="31">
        <v>7950</v>
      </c>
      <c r="K2406" s="32">
        <f t="shared" si="18"/>
        <v>3577.5</v>
      </c>
      <c r="L2406" s="32">
        <f t="shared" si="19"/>
        <v>1431</v>
      </c>
      <c r="M2406" s="33">
        <v>0.4</v>
      </c>
      <c r="O2406" s="38"/>
      <c r="P2406" s="36"/>
      <c r="Q2406" s="34"/>
      <c r="R2406" s="35"/>
    </row>
    <row r="2407" spans="1:18" ht="15.75" customHeight="1" x14ac:dyDescent="0.3">
      <c r="A2407" s="23"/>
      <c r="B2407" s="28" t="s">
        <v>21</v>
      </c>
      <c r="C2407" s="28">
        <v>1185732</v>
      </c>
      <c r="D2407" s="29">
        <v>44325</v>
      </c>
      <c r="E2407" s="28" t="s">
        <v>53</v>
      </c>
      <c r="F2407" s="28" t="s">
        <v>97</v>
      </c>
      <c r="G2407" s="28" t="s">
        <v>98</v>
      </c>
      <c r="H2407" s="28" t="s">
        <v>25</v>
      </c>
      <c r="I2407" s="30">
        <v>0.45</v>
      </c>
      <c r="J2407" s="31">
        <v>5000</v>
      </c>
      <c r="K2407" s="32">
        <f t="shared" si="18"/>
        <v>2250</v>
      </c>
      <c r="L2407" s="32">
        <f t="shared" si="19"/>
        <v>787.5</v>
      </c>
      <c r="M2407" s="33">
        <v>0.35</v>
      </c>
      <c r="O2407" s="38"/>
      <c r="P2407" s="36"/>
      <c r="Q2407" s="34"/>
      <c r="R2407" s="35"/>
    </row>
    <row r="2408" spans="1:18" ht="15.75" customHeight="1" x14ac:dyDescent="0.3">
      <c r="A2408" s="23"/>
      <c r="B2408" s="28" t="s">
        <v>21</v>
      </c>
      <c r="C2408" s="28">
        <v>1185732</v>
      </c>
      <c r="D2408" s="29">
        <v>44325</v>
      </c>
      <c r="E2408" s="28" t="s">
        <v>53</v>
      </c>
      <c r="F2408" s="28" t="s">
        <v>97</v>
      </c>
      <c r="G2408" s="28" t="s">
        <v>98</v>
      </c>
      <c r="H2408" s="28" t="s">
        <v>26</v>
      </c>
      <c r="I2408" s="30">
        <v>0.4</v>
      </c>
      <c r="J2408" s="31">
        <v>4750</v>
      </c>
      <c r="K2408" s="32">
        <f t="shared" si="18"/>
        <v>1900</v>
      </c>
      <c r="L2408" s="32">
        <f t="shared" si="19"/>
        <v>760</v>
      </c>
      <c r="M2408" s="33">
        <v>0.4</v>
      </c>
      <c r="O2408" s="38"/>
      <c r="P2408" s="36"/>
      <c r="Q2408" s="34"/>
      <c r="R2408" s="35"/>
    </row>
    <row r="2409" spans="1:18" ht="15.75" customHeight="1" x14ac:dyDescent="0.3">
      <c r="A2409" s="23"/>
      <c r="B2409" s="28" t="s">
        <v>21</v>
      </c>
      <c r="C2409" s="28">
        <v>1185732</v>
      </c>
      <c r="D2409" s="29">
        <v>44325</v>
      </c>
      <c r="E2409" s="28" t="s">
        <v>53</v>
      </c>
      <c r="F2409" s="28" t="s">
        <v>97</v>
      </c>
      <c r="G2409" s="28" t="s">
        <v>98</v>
      </c>
      <c r="H2409" s="28" t="s">
        <v>27</v>
      </c>
      <c r="I2409" s="30">
        <v>0.4</v>
      </c>
      <c r="J2409" s="31">
        <v>4250</v>
      </c>
      <c r="K2409" s="32">
        <f t="shared" si="18"/>
        <v>1700</v>
      </c>
      <c r="L2409" s="32">
        <f t="shared" si="19"/>
        <v>680</v>
      </c>
      <c r="M2409" s="33">
        <v>0.4</v>
      </c>
      <c r="O2409" s="38"/>
      <c r="P2409" s="36"/>
      <c r="Q2409" s="34"/>
      <c r="R2409" s="35"/>
    </row>
    <row r="2410" spans="1:18" ht="15.75" customHeight="1" x14ac:dyDescent="0.3">
      <c r="A2410" s="23"/>
      <c r="B2410" s="28" t="s">
        <v>21</v>
      </c>
      <c r="C2410" s="28">
        <v>1185732</v>
      </c>
      <c r="D2410" s="29">
        <v>44325</v>
      </c>
      <c r="E2410" s="28" t="s">
        <v>53</v>
      </c>
      <c r="F2410" s="28" t="s">
        <v>97</v>
      </c>
      <c r="G2410" s="28" t="s">
        <v>98</v>
      </c>
      <c r="H2410" s="28" t="s">
        <v>28</v>
      </c>
      <c r="I2410" s="30">
        <v>0.49999999999999994</v>
      </c>
      <c r="J2410" s="31">
        <v>4500</v>
      </c>
      <c r="K2410" s="32">
        <f t="shared" si="18"/>
        <v>2249.9999999999995</v>
      </c>
      <c r="L2410" s="32">
        <f t="shared" si="19"/>
        <v>787.49999999999977</v>
      </c>
      <c r="M2410" s="33">
        <v>0.35</v>
      </c>
      <c r="O2410" s="38"/>
      <c r="P2410" s="36"/>
      <c r="Q2410" s="34"/>
      <c r="R2410" s="35"/>
    </row>
    <row r="2411" spans="1:18" ht="15.75" customHeight="1" x14ac:dyDescent="0.3">
      <c r="A2411" s="23"/>
      <c r="B2411" s="28" t="s">
        <v>21</v>
      </c>
      <c r="C2411" s="28">
        <v>1185732</v>
      </c>
      <c r="D2411" s="29">
        <v>44325</v>
      </c>
      <c r="E2411" s="28" t="s">
        <v>53</v>
      </c>
      <c r="F2411" s="28" t="s">
        <v>97</v>
      </c>
      <c r="G2411" s="28" t="s">
        <v>98</v>
      </c>
      <c r="H2411" s="28" t="s">
        <v>29</v>
      </c>
      <c r="I2411" s="30">
        <v>0.54999999999999993</v>
      </c>
      <c r="J2411" s="31">
        <v>5500</v>
      </c>
      <c r="K2411" s="32">
        <f t="shared" si="18"/>
        <v>3024.9999999999995</v>
      </c>
      <c r="L2411" s="32">
        <f t="shared" si="19"/>
        <v>1512.4999999999998</v>
      </c>
      <c r="M2411" s="33">
        <v>0.5</v>
      </c>
      <c r="O2411" s="38"/>
      <c r="P2411" s="36"/>
      <c r="Q2411" s="34"/>
      <c r="R2411" s="35"/>
    </row>
    <row r="2412" spans="1:18" ht="15.75" customHeight="1" x14ac:dyDescent="0.3">
      <c r="A2412" s="23"/>
      <c r="B2412" s="28" t="s">
        <v>21</v>
      </c>
      <c r="C2412" s="28">
        <v>1185732</v>
      </c>
      <c r="D2412" s="29">
        <v>44358</v>
      </c>
      <c r="E2412" s="28" t="s">
        <v>53</v>
      </c>
      <c r="F2412" s="28" t="s">
        <v>97</v>
      </c>
      <c r="G2412" s="28" t="s">
        <v>98</v>
      </c>
      <c r="H2412" s="28" t="s">
        <v>24</v>
      </c>
      <c r="I2412" s="30">
        <v>0.49999999999999994</v>
      </c>
      <c r="J2412" s="31">
        <v>8000</v>
      </c>
      <c r="K2412" s="32">
        <f t="shared" si="18"/>
        <v>3999.9999999999995</v>
      </c>
      <c r="L2412" s="32">
        <f t="shared" si="19"/>
        <v>1600</v>
      </c>
      <c r="M2412" s="33">
        <v>0.4</v>
      </c>
      <c r="O2412" s="38"/>
      <c r="P2412" s="36"/>
      <c r="Q2412" s="34"/>
      <c r="R2412" s="35"/>
    </row>
    <row r="2413" spans="1:18" ht="15.75" customHeight="1" x14ac:dyDescent="0.3">
      <c r="A2413" s="23"/>
      <c r="B2413" s="28" t="s">
        <v>21</v>
      </c>
      <c r="C2413" s="28">
        <v>1185732</v>
      </c>
      <c r="D2413" s="29">
        <v>44358</v>
      </c>
      <c r="E2413" s="28" t="s">
        <v>53</v>
      </c>
      <c r="F2413" s="28" t="s">
        <v>97</v>
      </c>
      <c r="G2413" s="28" t="s">
        <v>98</v>
      </c>
      <c r="H2413" s="28" t="s">
        <v>25</v>
      </c>
      <c r="I2413" s="30">
        <v>0.45</v>
      </c>
      <c r="J2413" s="31">
        <v>5500</v>
      </c>
      <c r="K2413" s="32">
        <f t="shared" si="18"/>
        <v>2475</v>
      </c>
      <c r="L2413" s="32">
        <f t="shared" si="19"/>
        <v>866.25</v>
      </c>
      <c r="M2413" s="33">
        <v>0.35</v>
      </c>
      <c r="O2413" s="38"/>
      <c r="P2413" s="36"/>
      <c r="Q2413" s="34"/>
      <c r="R2413" s="35"/>
    </row>
    <row r="2414" spans="1:18" ht="15.75" customHeight="1" x14ac:dyDescent="0.3">
      <c r="A2414" s="23"/>
      <c r="B2414" s="28" t="s">
        <v>21</v>
      </c>
      <c r="C2414" s="28">
        <v>1185732</v>
      </c>
      <c r="D2414" s="29">
        <v>44358</v>
      </c>
      <c r="E2414" s="28" t="s">
        <v>53</v>
      </c>
      <c r="F2414" s="28" t="s">
        <v>97</v>
      </c>
      <c r="G2414" s="28" t="s">
        <v>98</v>
      </c>
      <c r="H2414" s="28" t="s">
        <v>26</v>
      </c>
      <c r="I2414" s="30">
        <v>0.5</v>
      </c>
      <c r="J2414" s="31">
        <v>5250</v>
      </c>
      <c r="K2414" s="32">
        <f t="shared" si="18"/>
        <v>2625</v>
      </c>
      <c r="L2414" s="32">
        <f t="shared" si="19"/>
        <v>1050</v>
      </c>
      <c r="M2414" s="33">
        <v>0.4</v>
      </c>
      <c r="O2414" s="38"/>
      <c r="P2414" s="36"/>
      <c r="Q2414" s="34"/>
      <c r="R2414" s="35"/>
    </row>
    <row r="2415" spans="1:18" ht="15.75" customHeight="1" x14ac:dyDescent="0.3">
      <c r="A2415" s="23"/>
      <c r="B2415" s="28" t="s">
        <v>21</v>
      </c>
      <c r="C2415" s="28">
        <v>1185732</v>
      </c>
      <c r="D2415" s="29">
        <v>44358</v>
      </c>
      <c r="E2415" s="28" t="s">
        <v>53</v>
      </c>
      <c r="F2415" s="28" t="s">
        <v>97</v>
      </c>
      <c r="G2415" s="28" t="s">
        <v>98</v>
      </c>
      <c r="H2415" s="28" t="s">
        <v>27</v>
      </c>
      <c r="I2415" s="30">
        <v>0.5</v>
      </c>
      <c r="J2415" s="31">
        <v>5000</v>
      </c>
      <c r="K2415" s="32">
        <f t="shared" si="18"/>
        <v>2500</v>
      </c>
      <c r="L2415" s="32">
        <f t="shared" si="19"/>
        <v>1000</v>
      </c>
      <c r="M2415" s="33">
        <v>0.4</v>
      </c>
      <c r="O2415" s="38"/>
      <c r="P2415" s="36"/>
      <c r="Q2415" s="34"/>
      <c r="R2415" s="35"/>
    </row>
    <row r="2416" spans="1:18" ht="15.75" customHeight="1" x14ac:dyDescent="0.3">
      <c r="A2416" s="23"/>
      <c r="B2416" s="28" t="s">
        <v>21</v>
      </c>
      <c r="C2416" s="28">
        <v>1185732</v>
      </c>
      <c r="D2416" s="29">
        <v>44358</v>
      </c>
      <c r="E2416" s="28" t="s">
        <v>53</v>
      </c>
      <c r="F2416" s="28" t="s">
        <v>97</v>
      </c>
      <c r="G2416" s="28" t="s">
        <v>98</v>
      </c>
      <c r="H2416" s="28" t="s">
        <v>28</v>
      </c>
      <c r="I2416" s="30">
        <v>0.65</v>
      </c>
      <c r="J2416" s="31">
        <v>5000</v>
      </c>
      <c r="K2416" s="32">
        <f t="shared" si="18"/>
        <v>3250</v>
      </c>
      <c r="L2416" s="32">
        <f t="shared" si="19"/>
        <v>1137.5</v>
      </c>
      <c r="M2416" s="33">
        <v>0.35</v>
      </c>
      <c r="O2416" s="38"/>
      <c r="P2416" s="36"/>
      <c r="Q2416" s="34"/>
      <c r="R2416" s="35"/>
    </row>
    <row r="2417" spans="1:18" ht="15.75" customHeight="1" x14ac:dyDescent="0.3">
      <c r="A2417" s="23"/>
      <c r="B2417" s="28" t="s">
        <v>21</v>
      </c>
      <c r="C2417" s="28">
        <v>1185732</v>
      </c>
      <c r="D2417" s="29">
        <v>44358</v>
      </c>
      <c r="E2417" s="28" t="s">
        <v>53</v>
      </c>
      <c r="F2417" s="28" t="s">
        <v>97</v>
      </c>
      <c r="G2417" s="28" t="s">
        <v>98</v>
      </c>
      <c r="H2417" s="28" t="s">
        <v>29</v>
      </c>
      <c r="I2417" s="30">
        <v>0.70000000000000007</v>
      </c>
      <c r="J2417" s="31">
        <v>6750</v>
      </c>
      <c r="K2417" s="32">
        <f t="shared" si="18"/>
        <v>4725</v>
      </c>
      <c r="L2417" s="32">
        <f t="shared" si="19"/>
        <v>2362.5</v>
      </c>
      <c r="M2417" s="33">
        <v>0.5</v>
      </c>
      <c r="O2417" s="38"/>
      <c r="P2417" s="36"/>
      <c r="Q2417" s="34"/>
      <c r="R2417" s="35"/>
    </row>
    <row r="2418" spans="1:18" ht="15.75" customHeight="1" x14ac:dyDescent="0.3">
      <c r="A2418" s="23"/>
      <c r="B2418" s="28" t="s">
        <v>21</v>
      </c>
      <c r="C2418" s="28">
        <v>1185732</v>
      </c>
      <c r="D2418" s="29">
        <v>44386</v>
      </c>
      <c r="E2418" s="28" t="s">
        <v>53</v>
      </c>
      <c r="F2418" s="28" t="s">
        <v>97</v>
      </c>
      <c r="G2418" s="28" t="s">
        <v>98</v>
      </c>
      <c r="H2418" s="28" t="s">
        <v>24</v>
      </c>
      <c r="I2418" s="30">
        <v>0.65</v>
      </c>
      <c r="J2418" s="31">
        <v>9000</v>
      </c>
      <c r="K2418" s="32">
        <f t="shared" si="18"/>
        <v>5850</v>
      </c>
      <c r="L2418" s="32">
        <f t="shared" si="19"/>
        <v>2340</v>
      </c>
      <c r="M2418" s="33">
        <v>0.4</v>
      </c>
      <c r="O2418" s="38"/>
      <c r="P2418" s="36"/>
      <c r="Q2418" s="34"/>
      <c r="R2418" s="35"/>
    </row>
    <row r="2419" spans="1:18" ht="15.75" customHeight="1" x14ac:dyDescent="0.3">
      <c r="A2419" s="23"/>
      <c r="B2419" s="28" t="s">
        <v>21</v>
      </c>
      <c r="C2419" s="28">
        <v>1185732</v>
      </c>
      <c r="D2419" s="29">
        <v>44386</v>
      </c>
      <c r="E2419" s="28" t="s">
        <v>53</v>
      </c>
      <c r="F2419" s="28" t="s">
        <v>97</v>
      </c>
      <c r="G2419" s="28" t="s">
        <v>98</v>
      </c>
      <c r="H2419" s="28" t="s">
        <v>25</v>
      </c>
      <c r="I2419" s="30">
        <v>0.60000000000000009</v>
      </c>
      <c r="J2419" s="31">
        <v>6500</v>
      </c>
      <c r="K2419" s="32">
        <f t="shared" si="18"/>
        <v>3900.0000000000005</v>
      </c>
      <c r="L2419" s="32">
        <f t="shared" si="19"/>
        <v>1365</v>
      </c>
      <c r="M2419" s="33">
        <v>0.35</v>
      </c>
      <c r="O2419" s="38"/>
      <c r="P2419" s="36"/>
      <c r="Q2419" s="34"/>
      <c r="R2419" s="35"/>
    </row>
    <row r="2420" spans="1:18" ht="15.75" customHeight="1" x14ac:dyDescent="0.3">
      <c r="A2420" s="23"/>
      <c r="B2420" s="28" t="s">
        <v>21</v>
      </c>
      <c r="C2420" s="28">
        <v>1185732</v>
      </c>
      <c r="D2420" s="29">
        <v>44386</v>
      </c>
      <c r="E2420" s="28" t="s">
        <v>53</v>
      </c>
      <c r="F2420" s="28" t="s">
        <v>97</v>
      </c>
      <c r="G2420" s="28" t="s">
        <v>98</v>
      </c>
      <c r="H2420" s="28" t="s">
        <v>26</v>
      </c>
      <c r="I2420" s="30">
        <v>0.55000000000000004</v>
      </c>
      <c r="J2420" s="31">
        <v>5750</v>
      </c>
      <c r="K2420" s="32">
        <f t="shared" si="18"/>
        <v>3162.5000000000005</v>
      </c>
      <c r="L2420" s="32">
        <f t="shared" si="19"/>
        <v>1265.0000000000002</v>
      </c>
      <c r="M2420" s="33">
        <v>0.4</v>
      </c>
      <c r="O2420" s="38"/>
      <c r="P2420" s="36"/>
      <c r="Q2420" s="34"/>
      <c r="R2420" s="35"/>
    </row>
    <row r="2421" spans="1:18" ht="15.75" customHeight="1" x14ac:dyDescent="0.3">
      <c r="A2421" s="23"/>
      <c r="B2421" s="28" t="s">
        <v>21</v>
      </c>
      <c r="C2421" s="28">
        <v>1185732</v>
      </c>
      <c r="D2421" s="29">
        <v>44386</v>
      </c>
      <c r="E2421" s="28" t="s">
        <v>53</v>
      </c>
      <c r="F2421" s="28" t="s">
        <v>97</v>
      </c>
      <c r="G2421" s="28" t="s">
        <v>98</v>
      </c>
      <c r="H2421" s="28" t="s">
        <v>27</v>
      </c>
      <c r="I2421" s="30">
        <v>0.55000000000000004</v>
      </c>
      <c r="J2421" s="31">
        <v>5250</v>
      </c>
      <c r="K2421" s="32">
        <f t="shared" si="18"/>
        <v>2887.5000000000005</v>
      </c>
      <c r="L2421" s="32">
        <f t="shared" si="19"/>
        <v>1155.0000000000002</v>
      </c>
      <c r="M2421" s="33">
        <v>0.4</v>
      </c>
      <c r="O2421" s="38"/>
      <c r="P2421" s="36"/>
      <c r="Q2421" s="34"/>
      <c r="R2421" s="35"/>
    </row>
    <row r="2422" spans="1:18" ht="15.75" customHeight="1" x14ac:dyDescent="0.3">
      <c r="A2422" s="23"/>
      <c r="B2422" s="28" t="s">
        <v>21</v>
      </c>
      <c r="C2422" s="28">
        <v>1185732</v>
      </c>
      <c r="D2422" s="29">
        <v>44386</v>
      </c>
      <c r="E2422" s="28" t="s">
        <v>53</v>
      </c>
      <c r="F2422" s="28" t="s">
        <v>97</v>
      </c>
      <c r="G2422" s="28" t="s">
        <v>98</v>
      </c>
      <c r="H2422" s="28" t="s">
        <v>28</v>
      </c>
      <c r="I2422" s="30">
        <v>0.65</v>
      </c>
      <c r="J2422" s="31">
        <v>5500</v>
      </c>
      <c r="K2422" s="32">
        <f t="shared" si="18"/>
        <v>3575</v>
      </c>
      <c r="L2422" s="32">
        <f t="shared" si="19"/>
        <v>1251.25</v>
      </c>
      <c r="M2422" s="33">
        <v>0.35</v>
      </c>
      <c r="O2422" s="38"/>
      <c r="P2422" s="36"/>
      <c r="Q2422" s="34"/>
      <c r="R2422" s="35"/>
    </row>
    <row r="2423" spans="1:18" ht="15.75" customHeight="1" x14ac:dyDescent="0.3">
      <c r="A2423" s="23"/>
      <c r="B2423" s="28" t="s">
        <v>21</v>
      </c>
      <c r="C2423" s="28">
        <v>1185732</v>
      </c>
      <c r="D2423" s="29">
        <v>44386</v>
      </c>
      <c r="E2423" s="28" t="s">
        <v>53</v>
      </c>
      <c r="F2423" s="28" t="s">
        <v>97</v>
      </c>
      <c r="G2423" s="28" t="s">
        <v>98</v>
      </c>
      <c r="H2423" s="28" t="s">
        <v>29</v>
      </c>
      <c r="I2423" s="30">
        <v>0.70000000000000007</v>
      </c>
      <c r="J2423" s="31">
        <v>7250</v>
      </c>
      <c r="K2423" s="32">
        <f t="shared" si="18"/>
        <v>5075.0000000000009</v>
      </c>
      <c r="L2423" s="32">
        <f t="shared" si="19"/>
        <v>2537.5000000000005</v>
      </c>
      <c r="M2423" s="33">
        <v>0.5</v>
      </c>
      <c r="O2423" s="38"/>
      <c r="P2423" s="36"/>
      <c r="Q2423" s="34"/>
      <c r="R2423" s="35"/>
    </row>
    <row r="2424" spans="1:18" ht="15.75" customHeight="1" x14ac:dyDescent="0.3">
      <c r="A2424" s="23"/>
      <c r="B2424" s="28" t="s">
        <v>21</v>
      </c>
      <c r="C2424" s="28">
        <v>1185732</v>
      </c>
      <c r="D2424" s="29">
        <v>44418</v>
      </c>
      <c r="E2424" s="28" t="s">
        <v>53</v>
      </c>
      <c r="F2424" s="28" t="s">
        <v>97</v>
      </c>
      <c r="G2424" s="28" t="s">
        <v>98</v>
      </c>
      <c r="H2424" s="28" t="s">
        <v>24</v>
      </c>
      <c r="I2424" s="30">
        <v>0.65</v>
      </c>
      <c r="J2424" s="31">
        <v>8750</v>
      </c>
      <c r="K2424" s="32">
        <f t="shared" si="18"/>
        <v>5687.5</v>
      </c>
      <c r="L2424" s="32">
        <f t="shared" si="19"/>
        <v>2275</v>
      </c>
      <c r="M2424" s="33">
        <v>0.4</v>
      </c>
      <c r="O2424" s="38"/>
      <c r="P2424" s="36"/>
      <c r="Q2424" s="34"/>
      <c r="R2424" s="35"/>
    </row>
    <row r="2425" spans="1:18" ht="15.75" customHeight="1" x14ac:dyDescent="0.3">
      <c r="A2425" s="23"/>
      <c r="B2425" s="28" t="s">
        <v>21</v>
      </c>
      <c r="C2425" s="28">
        <v>1185732</v>
      </c>
      <c r="D2425" s="29">
        <v>44418</v>
      </c>
      <c r="E2425" s="28" t="s">
        <v>53</v>
      </c>
      <c r="F2425" s="28" t="s">
        <v>97</v>
      </c>
      <c r="G2425" s="28" t="s">
        <v>98</v>
      </c>
      <c r="H2425" s="28" t="s">
        <v>25</v>
      </c>
      <c r="I2425" s="30">
        <v>0.60000000000000009</v>
      </c>
      <c r="J2425" s="31">
        <v>6500</v>
      </c>
      <c r="K2425" s="32">
        <f t="shared" si="18"/>
        <v>3900.0000000000005</v>
      </c>
      <c r="L2425" s="32">
        <f t="shared" si="19"/>
        <v>1365</v>
      </c>
      <c r="M2425" s="33">
        <v>0.35</v>
      </c>
      <c r="O2425" s="38"/>
      <c r="P2425" s="36"/>
      <c r="Q2425" s="34"/>
      <c r="R2425" s="35"/>
    </row>
    <row r="2426" spans="1:18" ht="15.75" customHeight="1" x14ac:dyDescent="0.3">
      <c r="A2426" s="23"/>
      <c r="B2426" s="28" t="s">
        <v>21</v>
      </c>
      <c r="C2426" s="28">
        <v>1185732</v>
      </c>
      <c r="D2426" s="29">
        <v>44418</v>
      </c>
      <c r="E2426" s="28" t="s">
        <v>53</v>
      </c>
      <c r="F2426" s="28" t="s">
        <v>97</v>
      </c>
      <c r="G2426" s="28" t="s">
        <v>98</v>
      </c>
      <c r="H2426" s="28" t="s">
        <v>26</v>
      </c>
      <c r="I2426" s="30">
        <v>0.55000000000000004</v>
      </c>
      <c r="J2426" s="31">
        <v>5750</v>
      </c>
      <c r="K2426" s="32">
        <f t="shared" si="18"/>
        <v>3162.5000000000005</v>
      </c>
      <c r="L2426" s="32">
        <f t="shared" si="19"/>
        <v>1265.0000000000002</v>
      </c>
      <c r="M2426" s="33">
        <v>0.4</v>
      </c>
      <c r="O2426" s="38"/>
      <c r="P2426" s="36"/>
      <c r="Q2426" s="34"/>
      <c r="R2426" s="35"/>
    </row>
    <row r="2427" spans="1:18" ht="15.75" customHeight="1" x14ac:dyDescent="0.3">
      <c r="A2427" s="23"/>
      <c r="B2427" s="28" t="s">
        <v>21</v>
      </c>
      <c r="C2427" s="28">
        <v>1185732</v>
      </c>
      <c r="D2427" s="29">
        <v>44418</v>
      </c>
      <c r="E2427" s="28" t="s">
        <v>53</v>
      </c>
      <c r="F2427" s="28" t="s">
        <v>97</v>
      </c>
      <c r="G2427" s="28" t="s">
        <v>98</v>
      </c>
      <c r="H2427" s="28" t="s">
        <v>27</v>
      </c>
      <c r="I2427" s="30">
        <v>0.45</v>
      </c>
      <c r="J2427" s="31">
        <v>5250</v>
      </c>
      <c r="K2427" s="32">
        <f t="shared" si="18"/>
        <v>2362.5</v>
      </c>
      <c r="L2427" s="32">
        <f t="shared" si="19"/>
        <v>945</v>
      </c>
      <c r="M2427" s="33">
        <v>0.4</v>
      </c>
      <c r="O2427" s="38"/>
      <c r="P2427" s="36"/>
      <c r="Q2427" s="34"/>
      <c r="R2427" s="35"/>
    </row>
    <row r="2428" spans="1:18" ht="15.75" customHeight="1" x14ac:dyDescent="0.3">
      <c r="A2428" s="23"/>
      <c r="B2428" s="28" t="s">
        <v>21</v>
      </c>
      <c r="C2428" s="28">
        <v>1185732</v>
      </c>
      <c r="D2428" s="29">
        <v>44418</v>
      </c>
      <c r="E2428" s="28" t="s">
        <v>53</v>
      </c>
      <c r="F2428" s="28" t="s">
        <v>97</v>
      </c>
      <c r="G2428" s="28" t="s">
        <v>98</v>
      </c>
      <c r="H2428" s="28" t="s">
        <v>28</v>
      </c>
      <c r="I2428" s="30">
        <v>0.55000000000000004</v>
      </c>
      <c r="J2428" s="31">
        <v>5000</v>
      </c>
      <c r="K2428" s="32">
        <f t="shared" si="18"/>
        <v>2750</v>
      </c>
      <c r="L2428" s="32">
        <f t="shared" si="19"/>
        <v>962.49999999999989</v>
      </c>
      <c r="M2428" s="33">
        <v>0.35</v>
      </c>
      <c r="O2428" s="38"/>
      <c r="P2428" s="36"/>
      <c r="Q2428" s="34"/>
      <c r="R2428" s="35"/>
    </row>
    <row r="2429" spans="1:18" ht="15.75" customHeight="1" x14ac:dyDescent="0.3">
      <c r="A2429" s="23"/>
      <c r="B2429" s="28" t="s">
        <v>21</v>
      </c>
      <c r="C2429" s="28">
        <v>1185732</v>
      </c>
      <c r="D2429" s="29">
        <v>44418</v>
      </c>
      <c r="E2429" s="28" t="s">
        <v>53</v>
      </c>
      <c r="F2429" s="28" t="s">
        <v>97</v>
      </c>
      <c r="G2429" s="28" t="s">
        <v>98</v>
      </c>
      <c r="H2429" s="28" t="s">
        <v>29</v>
      </c>
      <c r="I2429" s="30">
        <v>0.60000000000000009</v>
      </c>
      <c r="J2429" s="31">
        <v>6750</v>
      </c>
      <c r="K2429" s="32">
        <f t="shared" si="18"/>
        <v>4050.0000000000005</v>
      </c>
      <c r="L2429" s="32">
        <f t="shared" si="19"/>
        <v>2025.0000000000002</v>
      </c>
      <c r="M2429" s="33">
        <v>0.5</v>
      </c>
      <c r="O2429" s="38"/>
      <c r="P2429" s="36"/>
      <c r="Q2429" s="34"/>
      <c r="R2429" s="35"/>
    </row>
    <row r="2430" spans="1:18" ht="15.75" customHeight="1" x14ac:dyDescent="0.3">
      <c r="A2430" s="23"/>
      <c r="B2430" s="28" t="s">
        <v>21</v>
      </c>
      <c r="C2430" s="28">
        <v>1185732</v>
      </c>
      <c r="D2430" s="29">
        <v>44448</v>
      </c>
      <c r="E2430" s="28" t="s">
        <v>53</v>
      </c>
      <c r="F2430" s="28" t="s">
        <v>97</v>
      </c>
      <c r="G2430" s="28" t="s">
        <v>98</v>
      </c>
      <c r="H2430" s="28" t="s">
        <v>24</v>
      </c>
      <c r="I2430" s="30">
        <v>0.55000000000000004</v>
      </c>
      <c r="J2430" s="31">
        <v>7750</v>
      </c>
      <c r="K2430" s="32">
        <f t="shared" si="18"/>
        <v>4262.5</v>
      </c>
      <c r="L2430" s="32">
        <f t="shared" si="19"/>
        <v>1705</v>
      </c>
      <c r="M2430" s="33">
        <v>0.4</v>
      </c>
      <c r="O2430" s="38"/>
      <c r="P2430" s="36"/>
      <c r="Q2430" s="34"/>
      <c r="R2430" s="35"/>
    </row>
    <row r="2431" spans="1:18" ht="15.75" customHeight="1" x14ac:dyDescent="0.3">
      <c r="A2431" s="23"/>
      <c r="B2431" s="28" t="s">
        <v>21</v>
      </c>
      <c r="C2431" s="28">
        <v>1185732</v>
      </c>
      <c r="D2431" s="29">
        <v>44448</v>
      </c>
      <c r="E2431" s="28" t="s">
        <v>53</v>
      </c>
      <c r="F2431" s="28" t="s">
        <v>97</v>
      </c>
      <c r="G2431" s="28" t="s">
        <v>98</v>
      </c>
      <c r="H2431" s="28" t="s">
        <v>25</v>
      </c>
      <c r="I2431" s="30">
        <v>0.50000000000000011</v>
      </c>
      <c r="J2431" s="31">
        <v>5750</v>
      </c>
      <c r="K2431" s="32">
        <f t="shared" si="18"/>
        <v>2875.0000000000005</v>
      </c>
      <c r="L2431" s="32">
        <f t="shared" si="19"/>
        <v>1006.2500000000001</v>
      </c>
      <c r="M2431" s="33">
        <v>0.35</v>
      </c>
      <c r="O2431" s="38"/>
      <c r="P2431" s="36"/>
      <c r="Q2431" s="34"/>
      <c r="R2431" s="35"/>
    </row>
    <row r="2432" spans="1:18" ht="15.75" customHeight="1" x14ac:dyDescent="0.3">
      <c r="A2432" s="23"/>
      <c r="B2432" s="28" t="s">
        <v>21</v>
      </c>
      <c r="C2432" s="28">
        <v>1185732</v>
      </c>
      <c r="D2432" s="29">
        <v>44448</v>
      </c>
      <c r="E2432" s="28" t="s">
        <v>53</v>
      </c>
      <c r="F2432" s="28" t="s">
        <v>97</v>
      </c>
      <c r="G2432" s="28" t="s">
        <v>98</v>
      </c>
      <c r="H2432" s="28" t="s">
        <v>26</v>
      </c>
      <c r="I2432" s="30">
        <v>0.25000000000000006</v>
      </c>
      <c r="J2432" s="31">
        <v>4750</v>
      </c>
      <c r="K2432" s="32">
        <f t="shared" si="18"/>
        <v>1187.5000000000002</v>
      </c>
      <c r="L2432" s="32">
        <f t="shared" si="19"/>
        <v>475.00000000000011</v>
      </c>
      <c r="M2432" s="33">
        <v>0.4</v>
      </c>
      <c r="O2432" s="38"/>
      <c r="P2432" s="36"/>
      <c r="Q2432" s="34"/>
      <c r="R2432" s="35"/>
    </row>
    <row r="2433" spans="1:18" ht="15.75" customHeight="1" x14ac:dyDescent="0.3">
      <c r="A2433" s="23"/>
      <c r="B2433" s="28" t="s">
        <v>21</v>
      </c>
      <c r="C2433" s="28">
        <v>1185732</v>
      </c>
      <c r="D2433" s="29">
        <v>44448</v>
      </c>
      <c r="E2433" s="28" t="s">
        <v>53</v>
      </c>
      <c r="F2433" s="28" t="s">
        <v>97</v>
      </c>
      <c r="G2433" s="28" t="s">
        <v>98</v>
      </c>
      <c r="H2433" s="28" t="s">
        <v>27</v>
      </c>
      <c r="I2433" s="30">
        <v>0.25000000000000006</v>
      </c>
      <c r="J2433" s="31">
        <v>4500</v>
      </c>
      <c r="K2433" s="32">
        <f t="shared" si="18"/>
        <v>1125.0000000000002</v>
      </c>
      <c r="L2433" s="32">
        <f t="shared" si="19"/>
        <v>450.00000000000011</v>
      </c>
      <c r="M2433" s="33">
        <v>0.4</v>
      </c>
      <c r="O2433" s="38"/>
      <c r="P2433" s="36"/>
      <c r="Q2433" s="34"/>
      <c r="R2433" s="35"/>
    </row>
    <row r="2434" spans="1:18" ht="15.75" customHeight="1" x14ac:dyDescent="0.3">
      <c r="A2434" s="23"/>
      <c r="B2434" s="28" t="s">
        <v>21</v>
      </c>
      <c r="C2434" s="28">
        <v>1185732</v>
      </c>
      <c r="D2434" s="29">
        <v>44448</v>
      </c>
      <c r="E2434" s="28" t="s">
        <v>53</v>
      </c>
      <c r="F2434" s="28" t="s">
        <v>97</v>
      </c>
      <c r="G2434" s="28" t="s">
        <v>98</v>
      </c>
      <c r="H2434" s="28" t="s">
        <v>28</v>
      </c>
      <c r="I2434" s="30">
        <v>0.35000000000000003</v>
      </c>
      <c r="J2434" s="31">
        <v>4500</v>
      </c>
      <c r="K2434" s="32">
        <f t="shared" si="18"/>
        <v>1575.0000000000002</v>
      </c>
      <c r="L2434" s="32">
        <f t="shared" si="19"/>
        <v>551.25</v>
      </c>
      <c r="M2434" s="33">
        <v>0.35</v>
      </c>
      <c r="O2434" s="38"/>
      <c r="P2434" s="36"/>
      <c r="Q2434" s="34"/>
      <c r="R2434" s="35"/>
    </row>
    <row r="2435" spans="1:18" ht="15.75" customHeight="1" x14ac:dyDescent="0.3">
      <c r="A2435" s="23"/>
      <c r="B2435" s="28" t="s">
        <v>21</v>
      </c>
      <c r="C2435" s="28">
        <v>1185732</v>
      </c>
      <c r="D2435" s="29">
        <v>44448</v>
      </c>
      <c r="E2435" s="28" t="s">
        <v>53</v>
      </c>
      <c r="F2435" s="28" t="s">
        <v>97</v>
      </c>
      <c r="G2435" s="28" t="s">
        <v>98</v>
      </c>
      <c r="H2435" s="28" t="s">
        <v>29</v>
      </c>
      <c r="I2435" s="30">
        <v>0.40000000000000008</v>
      </c>
      <c r="J2435" s="31">
        <v>5500</v>
      </c>
      <c r="K2435" s="32">
        <f t="shared" si="18"/>
        <v>2200.0000000000005</v>
      </c>
      <c r="L2435" s="32">
        <f t="shared" si="19"/>
        <v>1100.0000000000002</v>
      </c>
      <c r="M2435" s="33">
        <v>0.5</v>
      </c>
      <c r="O2435" s="38"/>
      <c r="P2435" s="36"/>
      <c r="Q2435" s="34"/>
      <c r="R2435" s="35"/>
    </row>
    <row r="2436" spans="1:18" ht="15.75" customHeight="1" x14ac:dyDescent="0.3">
      <c r="A2436" s="23"/>
      <c r="B2436" s="28" t="s">
        <v>21</v>
      </c>
      <c r="C2436" s="28">
        <v>1185732</v>
      </c>
      <c r="D2436" s="29">
        <v>44480</v>
      </c>
      <c r="E2436" s="28" t="s">
        <v>53</v>
      </c>
      <c r="F2436" s="28" t="s">
        <v>97</v>
      </c>
      <c r="G2436" s="28" t="s">
        <v>98</v>
      </c>
      <c r="H2436" s="28" t="s">
        <v>24</v>
      </c>
      <c r="I2436" s="30">
        <v>0.40000000000000008</v>
      </c>
      <c r="J2436" s="31">
        <v>7250</v>
      </c>
      <c r="K2436" s="32">
        <f t="shared" si="18"/>
        <v>2900.0000000000005</v>
      </c>
      <c r="L2436" s="32">
        <f t="shared" si="19"/>
        <v>1160.0000000000002</v>
      </c>
      <c r="M2436" s="33">
        <v>0.4</v>
      </c>
      <c r="O2436" s="38"/>
      <c r="P2436" s="36"/>
      <c r="Q2436" s="34"/>
      <c r="R2436" s="35"/>
    </row>
    <row r="2437" spans="1:18" ht="15.75" customHeight="1" x14ac:dyDescent="0.3">
      <c r="A2437" s="23"/>
      <c r="B2437" s="28" t="s">
        <v>21</v>
      </c>
      <c r="C2437" s="28">
        <v>1185732</v>
      </c>
      <c r="D2437" s="29">
        <v>44480</v>
      </c>
      <c r="E2437" s="28" t="s">
        <v>53</v>
      </c>
      <c r="F2437" s="28" t="s">
        <v>97</v>
      </c>
      <c r="G2437" s="28" t="s">
        <v>98</v>
      </c>
      <c r="H2437" s="28" t="s">
        <v>25</v>
      </c>
      <c r="I2437" s="30">
        <v>0.3000000000000001</v>
      </c>
      <c r="J2437" s="31">
        <v>5500</v>
      </c>
      <c r="K2437" s="32">
        <f t="shared" si="18"/>
        <v>1650.0000000000005</v>
      </c>
      <c r="L2437" s="32">
        <f t="shared" si="19"/>
        <v>577.50000000000011</v>
      </c>
      <c r="M2437" s="33">
        <v>0.35</v>
      </c>
      <c r="O2437" s="38"/>
      <c r="P2437" s="36"/>
      <c r="Q2437" s="34"/>
      <c r="R2437" s="35"/>
    </row>
    <row r="2438" spans="1:18" ht="15.75" customHeight="1" x14ac:dyDescent="0.3">
      <c r="A2438" s="23"/>
      <c r="B2438" s="28" t="s">
        <v>21</v>
      </c>
      <c r="C2438" s="28">
        <v>1185732</v>
      </c>
      <c r="D2438" s="29">
        <v>44480</v>
      </c>
      <c r="E2438" s="28" t="s">
        <v>53</v>
      </c>
      <c r="F2438" s="28" t="s">
        <v>97</v>
      </c>
      <c r="G2438" s="28" t="s">
        <v>98</v>
      </c>
      <c r="H2438" s="28" t="s">
        <v>26</v>
      </c>
      <c r="I2438" s="30">
        <v>0.3000000000000001</v>
      </c>
      <c r="J2438" s="31">
        <v>4250</v>
      </c>
      <c r="K2438" s="32">
        <f t="shared" si="18"/>
        <v>1275.0000000000005</v>
      </c>
      <c r="L2438" s="32">
        <f t="shared" si="19"/>
        <v>510.00000000000023</v>
      </c>
      <c r="M2438" s="33">
        <v>0.4</v>
      </c>
      <c r="O2438" s="38"/>
      <c r="P2438" s="36"/>
      <c r="Q2438" s="34"/>
      <c r="R2438" s="35"/>
    </row>
    <row r="2439" spans="1:18" ht="15.75" customHeight="1" x14ac:dyDescent="0.3">
      <c r="A2439" s="23"/>
      <c r="B2439" s="28" t="s">
        <v>21</v>
      </c>
      <c r="C2439" s="28">
        <v>1185732</v>
      </c>
      <c r="D2439" s="29">
        <v>44480</v>
      </c>
      <c r="E2439" s="28" t="s">
        <v>53</v>
      </c>
      <c r="F2439" s="28" t="s">
        <v>97</v>
      </c>
      <c r="G2439" s="28" t="s">
        <v>98</v>
      </c>
      <c r="H2439" s="28" t="s">
        <v>27</v>
      </c>
      <c r="I2439" s="30">
        <v>0.3000000000000001</v>
      </c>
      <c r="J2439" s="31">
        <v>4000</v>
      </c>
      <c r="K2439" s="32">
        <f t="shared" si="18"/>
        <v>1200.0000000000005</v>
      </c>
      <c r="L2439" s="32">
        <f t="shared" si="19"/>
        <v>480.00000000000023</v>
      </c>
      <c r="M2439" s="33">
        <v>0.4</v>
      </c>
      <c r="O2439" s="38"/>
      <c r="P2439" s="36"/>
      <c r="Q2439" s="34"/>
      <c r="R2439" s="35"/>
    </row>
    <row r="2440" spans="1:18" ht="15.75" customHeight="1" x14ac:dyDescent="0.3">
      <c r="A2440" s="23"/>
      <c r="B2440" s="28" t="s">
        <v>21</v>
      </c>
      <c r="C2440" s="28">
        <v>1185732</v>
      </c>
      <c r="D2440" s="29">
        <v>44480</v>
      </c>
      <c r="E2440" s="28" t="s">
        <v>53</v>
      </c>
      <c r="F2440" s="28" t="s">
        <v>97</v>
      </c>
      <c r="G2440" s="28" t="s">
        <v>98</v>
      </c>
      <c r="H2440" s="28" t="s">
        <v>28</v>
      </c>
      <c r="I2440" s="30">
        <v>0.40000000000000008</v>
      </c>
      <c r="J2440" s="31">
        <v>4000</v>
      </c>
      <c r="K2440" s="32">
        <f t="shared" si="18"/>
        <v>1600.0000000000002</v>
      </c>
      <c r="L2440" s="32">
        <f t="shared" si="19"/>
        <v>560</v>
      </c>
      <c r="M2440" s="33">
        <v>0.35</v>
      </c>
      <c r="O2440" s="38"/>
      <c r="P2440" s="36"/>
      <c r="Q2440" s="34"/>
      <c r="R2440" s="35"/>
    </row>
    <row r="2441" spans="1:18" ht="15.75" customHeight="1" x14ac:dyDescent="0.3">
      <c r="A2441" s="23"/>
      <c r="B2441" s="28" t="s">
        <v>21</v>
      </c>
      <c r="C2441" s="28">
        <v>1185732</v>
      </c>
      <c r="D2441" s="29">
        <v>44480</v>
      </c>
      <c r="E2441" s="28" t="s">
        <v>53</v>
      </c>
      <c r="F2441" s="28" t="s">
        <v>97</v>
      </c>
      <c r="G2441" s="28" t="s">
        <v>98</v>
      </c>
      <c r="H2441" s="28" t="s">
        <v>29</v>
      </c>
      <c r="I2441" s="30">
        <v>0.4</v>
      </c>
      <c r="J2441" s="31">
        <v>5250</v>
      </c>
      <c r="K2441" s="32">
        <f t="shared" si="18"/>
        <v>2100</v>
      </c>
      <c r="L2441" s="32">
        <f t="shared" si="19"/>
        <v>1050</v>
      </c>
      <c r="M2441" s="33">
        <v>0.5</v>
      </c>
      <c r="O2441" s="38"/>
      <c r="P2441" s="36"/>
      <c r="Q2441" s="34"/>
      <c r="R2441" s="35"/>
    </row>
    <row r="2442" spans="1:18" ht="15.75" customHeight="1" x14ac:dyDescent="0.3">
      <c r="A2442" s="23"/>
      <c r="B2442" s="28" t="s">
        <v>21</v>
      </c>
      <c r="C2442" s="28">
        <v>1185732</v>
      </c>
      <c r="D2442" s="29">
        <v>44510</v>
      </c>
      <c r="E2442" s="28" t="s">
        <v>53</v>
      </c>
      <c r="F2442" s="28" t="s">
        <v>97</v>
      </c>
      <c r="G2442" s="28" t="s">
        <v>98</v>
      </c>
      <c r="H2442" s="28" t="s">
        <v>24</v>
      </c>
      <c r="I2442" s="30">
        <v>0.35000000000000009</v>
      </c>
      <c r="J2442" s="31">
        <v>6750</v>
      </c>
      <c r="K2442" s="32">
        <f t="shared" si="18"/>
        <v>2362.5000000000005</v>
      </c>
      <c r="L2442" s="32">
        <f t="shared" si="19"/>
        <v>945.00000000000023</v>
      </c>
      <c r="M2442" s="33">
        <v>0.4</v>
      </c>
      <c r="O2442" s="38"/>
      <c r="P2442" s="36"/>
      <c r="Q2442" s="34"/>
      <c r="R2442" s="35"/>
    </row>
    <row r="2443" spans="1:18" ht="15.75" customHeight="1" x14ac:dyDescent="0.3">
      <c r="A2443" s="23"/>
      <c r="B2443" s="28" t="s">
        <v>21</v>
      </c>
      <c r="C2443" s="28">
        <v>1185732</v>
      </c>
      <c r="D2443" s="29">
        <v>44510</v>
      </c>
      <c r="E2443" s="28" t="s">
        <v>53</v>
      </c>
      <c r="F2443" s="28" t="s">
        <v>97</v>
      </c>
      <c r="G2443" s="28" t="s">
        <v>98</v>
      </c>
      <c r="H2443" s="28" t="s">
        <v>25</v>
      </c>
      <c r="I2443" s="30">
        <v>0.25000000000000011</v>
      </c>
      <c r="J2443" s="31">
        <v>5000</v>
      </c>
      <c r="K2443" s="32">
        <f t="shared" si="18"/>
        <v>1250.0000000000005</v>
      </c>
      <c r="L2443" s="32">
        <f t="shared" si="19"/>
        <v>437.50000000000011</v>
      </c>
      <c r="M2443" s="33">
        <v>0.35</v>
      </c>
      <c r="O2443" s="38"/>
      <c r="P2443" s="36"/>
      <c r="Q2443" s="34"/>
      <c r="R2443" s="35"/>
    </row>
    <row r="2444" spans="1:18" ht="15.75" customHeight="1" x14ac:dyDescent="0.3">
      <c r="A2444" s="23"/>
      <c r="B2444" s="28" t="s">
        <v>21</v>
      </c>
      <c r="C2444" s="28">
        <v>1185732</v>
      </c>
      <c r="D2444" s="29">
        <v>44510</v>
      </c>
      <c r="E2444" s="28" t="s">
        <v>53</v>
      </c>
      <c r="F2444" s="28" t="s">
        <v>97</v>
      </c>
      <c r="G2444" s="28" t="s">
        <v>98</v>
      </c>
      <c r="H2444" s="28" t="s">
        <v>26</v>
      </c>
      <c r="I2444" s="30">
        <v>0.35000000000000014</v>
      </c>
      <c r="J2444" s="31">
        <v>4450</v>
      </c>
      <c r="K2444" s="32">
        <f t="shared" si="18"/>
        <v>1557.5000000000007</v>
      </c>
      <c r="L2444" s="32">
        <f t="shared" si="19"/>
        <v>623.00000000000034</v>
      </c>
      <c r="M2444" s="33">
        <v>0.4</v>
      </c>
      <c r="O2444" s="38"/>
      <c r="P2444" s="36"/>
      <c r="Q2444" s="34"/>
      <c r="R2444" s="35"/>
    </row>
    <row r="2445" spans="1:18" ht="15.75" customHeight="1" x14ac:dyDescent="0.3">
      <c r="A2445" s="23"/>
      <c r="B2445" s="28" t="s">
        <v>21</v>
      </c>
      <c r="C2445" s="28">
        <v>1185732</v>
      </c>
      <c r="D2445" s="29">
        <v>44510</v>
      </c>
      <c r="E2445" s="28" t="s">
        <v>53</v>
      </c>
      <c r="F2445" s="28" t="s">
        <v>97</v>
      </c>
      <c r="G2445" s="28" t="s">
        <v>98</v>
      </c>
      <c r="H2445" s="28" t="s">
        <v>27</v>
      </c>
      <c r="I2445" s="30">
        <v>0.65000000000000024</v>
      </c>
      <c r="J2445" s="31">
        <v>5000</v>
      </c>
      <c r="K2445" s="32">
        <f t="shared" si="18"/>
        <v>3250.0000000000014</v>
      </c>
      <c r="L2445" s="32">
        <f t="shared" si="19"/>
        <v>1300.0000000000007</v>
      </c>
      <c r="M2445" s="33">
        <v>0.4</v>
      </c>
      <c r="O2445" s="38"/>
      <c r="P2445" s="36"/>
      <c r="Q2445" s="34"/>
      <c r="R2445" s="35"/>
    </row>
    <row r="2446" spans="1:18" ht="15.75" customHeight="1" x14ac:dyDescent="0.3">
      <c r="A2446" s="23"/>
      <c r="B2446" s="28" t="s">
        <v>21</v>
      </c>
      <c r="C2446" s="28">
        <v>1185732</v>
      </c>
      <c r="D2446" s="29">
        <v>44510</v>
      </c>
      <c r="E2446" s="28" t="s">
        <v>53</v>
      </c>
      <c r="F2446" s="28" t="s">
        <v>97</v>
      </c>
      <c r="G2446" s="28" t="s">
        <v>98</v>
      </c>
      <c r="H2446" s="28" t="s">
        <v>28</v>
      </c>
      <c r="I2446" s="30">
        <v>0.80000000000000016</v>
      </c>
      <c r="J2446" s="31">
        <v>4750</v>
      </c>
      <c r="K2446" s="32">
        <f t="shared" si="18"/>
        <v>3800.0000000000009</v>
      </c>
      <c r="L2446" s="32">
        <f t="shared" si="19"/>
        <v>1330.0000000000002</v>
      </c>
      <c r="M2446" s="33">
        <v>0.35</v>
      </c>
      <c r="O2446" s="38"/>
      <c r="P2446" s="36"/>
      <c r="Q2446" s="34"/>
      <c r="R2446" s="35"/>
    </row>
    <row r="2447" spans="1:18" ht="15.75" customHeight="1" x14ac:dyDescent="0.3">
      <c r="A2447" s="23"/>
      <c r="B2447" s="28" t="s">
        <v>21</v>
      </c>
      <c r="C2447" s="28">
        <v>1185732</v>
      </c>
      <c r="D2447" s="29">
        <v>44510</v>
      </c>
      <c r="E2447" s="28" t="s">
        <v>53</v>
      </c>
      <c r="F2447" s="28" t="s">
        <v>97</v>
      </c>
      <c r="G2447" s="28" t="s">
        <v>98</v>
      </c>
      <c r="H2447" s="28" t="s">
        <v>29</v>
      </c>
      <c r="I2447" s="30">
        <v>0.8</v>
      </c>
      <c r="J2447" s="31">
        <v>5750</v>
      </c>
      <c r="K2447" s="32">
        <f t="shared" si="18"/>
        <v>4600</v>
      </c>
      <c r="L2447" s="32">
        <f t="shared" si="19"/>
        <v>2300</v>
      </c>
      <c r="M2447" s="33">
        <v>0.5</v>
      </c>
      <c r="O2447" s="38"/>
      <c r="P2447" s="36"/>
      <c r="Q2447" s="34"/>
      <c r="R2447" s="35"/>
    </row>
    <row r="2448" spans="1:18" ht="15.75" customHeight="1" x14ac:dyDescent="0.3">
      <c r="A2448" s="23"/>
      <c r="B2448" s="28" t="s">
        <v>21</v>
      </c>
      <c r="C2448" s="28">
        <v>1185732</v>
      </c>
      <c r="D2448" s="29">
        <v>44539</v>
      </c>
      <c r="E2448" s="28" t="s">
        <v>53</v>
      </c>
      <c r="F2448" s="28" t="s">
        <v>97</v>
      </c>
      <c r="G2448" s="28" t="s">
        <v>98</v>
      </c>
      <c r="H2448" s="28" t="s">
        <v>24</v>
      </c>
      <c r="I2448" s="30">
        <v>0.75000000000000011</v>
      </c>
      <c r="J2448" s="31">
        <v>8250</v>
      </c>
      <c r="K2448" s="32">
        <f t="shared" si="18"/>
        <v>6187.5000000000009</v>
      </c>
      <c r="L2448" s="32">
        <f t="shared" si="19"/>
        <v>2475.0000000000005</v>
      </c>
      <c r="M2448" s="33">
        <v>0.4</v>
      </c>
      <c r="O2448" s="38"/>
      <c r="P2448" s="36"/>
      <c r="Q2448" s="34"/>
      <c r="R2448" s="35"/>
    </row>
    <row r="2449" spans="1:18" ht="15.75" customHeight="1" x14ac:dyDescent="0.3">
      <c r="A2449" s="23"/>
      <c r="B2449" s="28" t="s">
        <v>21</v>
      </c>
      <c r="C2449" s="28">
        <v>1185732</v>
      </c>
      <c r="D2449" s="29">
        <v>44539</v>
      </c>
      <c r="E2449" s="28" t="s">
        <v>53</v>
      </c>
      <c r="F2449" s="28" t="s">
        <v>97</v>
      </c>
      <c r="G2449" s="28" t="s">
        <v>98</v>
      </c>
      <c r="H2449" s="28" t="s">
        <v>25</v>
      </c>
      <c r="I2449" s="30">
        <v>0.65000000000000013</v>
      </c>
      <c r="J2449" s="31">
        <v>6250</v>
      </c>
      <c r="K2449" s="32">
        <f t="shared" si="18"/>
        <v>4062.5000000000009</v>
      </c>
      <c r="L2449" s="32">
        <f t="shared" si="19"/>
        <v>1421.8750000000002</v>
      </c>
      <c r="M2449" s="33">
        <v>0.35</v>
      </c>
      <c r="O2449" s="38"/>
      <c r="P2449" s="36"/>
      <c r="Q2449" s="34"/>
      <c r="R2449" s="35"/>
    </row>
    <row r="2450" spans="1:18" ht="15.75" customHeight="1" x14ac:dyDescent="0.3">
      <c r="A2450" s="23"/>
      <c r="B2450" s="28" t="s">
        <v>21</v>
      </c>
      <c r="C2450" s="28">
        <v>1185732</v>
      </c>
      <c r="D2450" s="29">
        <v>44539</v>
      </c>
      <c r="E2450" s="28" t="s">
        <v>53</v>
      </c>
      <c r="F2450" s="28" t="s">
        <v>97</v>
      </c>
      <c r="G2450" s="28" t="s">
        <v>98</v>
      </c>
      <c r="H2450" s="28" t="s">
        <v>26</v>
      </c>
      <c r="I2450" s="30">
        <v>0.65000000000000013</v>
      </c>
      <c r="J2450" s="31">
        <v>5750</v>
      </c>
      <c r="K2450" s="32">
        <f t="shared" si="18"/>
        <v>3737.5000000000009</v>
      </c>
      <c r="L2450" s="32">
        <f t="shared" si="19"/>
        <v>1495.0000000000005</v>
      </c>
      <c r="M2450" s="33">
        <v>0.4</v>
      </c>
      <c r="O2450" s="38"/>
      <c r="P2450" s="36"/>
      <c r="Q2450" s="34"/>
      <c r="R2450" s="35"/>
    </row>
    <row r="2451" spans="1:18" ht="15.75" customHeight="1" x14ac:dyDescent="0.3">
      <c r="A2451" s="23"/>
      <c r="B2451" s="28" t="s">
        <v>21</v>
      </c>
      <c r="C2451" s="28">
        <v>1185732</v>
      </c>
      <c r="D2451" s="29">
        <v>44539</v>
      </c>
      <c r="E2451" s="28" t="s">
        <v>53</v>
      </c>
      <c r="F2451" s="28" t="s">
        <v>97</v>
      </c>
      <c r="G2451" s="28" t="s">
        <v>98</v>
      </c>
      <c r="H2451" s="28" t="s">
        <v>27</v>
      </c>
      <c r="I2451" s="30">
        <v>0.65000000000000013</v>
      </c>
      <c r="J2451" s="31">
        <v>5250</v>
      </c>
      <c r="K2451" s="32">
        <f t="shared" si="18"/>
        <v>3412.5000000000009</v>
      </c>
      <c r="L2451" s="32">
        <f t="shared" si="19"/>
        <v>1365.0000000000005</v>
      </c>
      <c r="M2451" s="33">
        <v>0.4</v>
      </c>
      <c r="O2451" s="38"/>
      <c r="P2451" s="36"/>
      <c r="Q2451" s="34"/>
      <c r="R2451" s="35"/>
    </row>
    <row r="2452" spans="1:18" ht="15.75" customHeight="1" x14ac:dyDescent="0.3">
      <c r="A2452" s="23"/>
      <c r="B2452" s="28" t="s">
        <v>21</v>
      </c>
      <c r="C2452" s="28">
        <v>1185732</v>
      </c>
      <c r="D2452" s="29">
        <v>44539</v>
      </c>
      <c r="E2452" s="28" t="s">
        <v>53</v>
      </c>
      <c r="F2452" s="28" t="s">
        <v>97</v>
      </c>
      <c r="G2452" s="28" t="s">
        <v>98</v>
      </c>
      <c r="H2452" s="28" t="s">
        <v>28</v>
      </c>
      <c r="I2452" s="30">
        <v>0.75000000000000011</v>
      </c>
      <c r="J2452" s="31">
        <v>5250</v>
      </c>
      <c r="K2452" s="32">
        <f t="shared" si="18"/>
        <v>3937.5000000000005</v>
      </c>
      <c r="L2452" s="32">
        <f t="shared" si="19"/>
        <v>1378.125</v>
      </c>
      <c r="M2452" s="33">
        <v>0.35</v>
      </c>
      <c r="O2452" s="38"/>
      <c r="P2452" s="36"/>
      <c r="Q2452" s="34"/>
      <c r="R2452" s="35"/>
    </row>
    <row r="2453" spans="1:18" ht="15.75" customHeight="1" x14ac:dyDescent="0.3">
      <c r="A2453" s="23"/>
      <c r="B2453" s="28" t="s">
        <v>21</v>
      </c>
      <c r="C2453" s="28">
        <v>1185732</v>
      </c>
      <c r="D2453" s="29">
        <v>44539</v>
      </c>
      <c r="E2453" s="28" t="s">
        <v>53</v>
      </c>
      <c r="F2453" s="28" t="s">
        <v>97</v>
      </c>
      <c r="G2453" s="28" t="s">
        <v>98</v>
      </c>
      <c r="H2453" s="28" t="s">
        <v>29</v>
      </c>
      <c r="I2453" s="30">
        <v>0.8</v>
      </c>
      <c r="J2453" s="31">
        <v>6250</v>
      </c>
      <c r="K2453" s="32">
        <f t="shared" si="18"/>
        <v>5000</v>
      </c>
      <c r="L2453" s="32">
        <f t="shared" si="19"/>
        <v>2500</v>
      </c>
      <c r="M2453" s="33">
        <v>0.5</v>
      </c>
      <c r="O2453" s="38"/>
      <c r="P2453" s="36"/>
      <c r="Q2453" s="34"/>
      <c r="R2453" s="35"/>
    </row>
    <row r="2454" spans="1:18" ht="15.75" customHeight="1" x14ac:dyDescent="0.3">
      <c r="A2454" s="23" t="s">
        <v>46</v>
      </c>
      <c r="B2454" s="28" t="s">
        <v>21</v>
      </c>
      <c r="C2454" s="28">
        <v>1185732</v>
      </c>
      <c r="D2454" s="29">
        <v>44218</v>
      </c>
      <c r="E2454" s="28" t="s">
        <v>40</v>
      </c>
      <c r="F2454" s="28" t="s">
        <v>99</v>
      </c>
      <c r="G2454" s="28" t="s">
        <v>100</v>
      </c>
      <c r="H2454" s="28" t="s">
        <v>24</v>
      </c>
      <c r="I2454" s="30">
        <v>0.4</v>
      </c>
      <c r="J2454" s="31">
        <v>5000</v>
      </c>
      <c r="K2454" s="32">
        <f t="shared" si="18"/>
        <v>2000</v>
      </c>
      <c r="L2454" s="32">
        <f t="shared" si="19"/>
        <v>800</v>
      </c>
      <c r="M2454" s="33">
        <v>0.4</v>
      </c>
      <c r="O2454" s="38"/>
      <c r="P2454" s="36"/>
      <c r="Q2454" s="34"/>
      <c r="R2454" s="35"/>
    </row>
    <row r="2455" spans="1:18" ht="15.75" customHeight="1" x14ac:dyDescent="0.3">
      <c r="A2455" s="23"/>
      <c r="B2455" s="28" t="s">
        <v>21</v>
      </c>
      <c r="C2455" s="28">
        <v>1185732</v>
      </c>
      <c r="D2455" s="29">
        <v>44218</v>
      </c>
      <c r="E2455" s="28" t="s">
        <v>40</v>
      </c>
      <c r="F2455" s="28" t="s">
        <v>99</v>
      </c>
      <c r="G2455" s="28" t="s">
        <v>100</v>
      </c>
      <c r="H2455" s="28" t="s">
        <v>25</v>
      </c>
      <c r="I2455" s="30">
        <v>0.4</v>
      </c>
      <c r="J2455" s="31">
        <v>3000</v>
      </c>
      <c r="K2455" s="32">
        <f t="shared" si="18"/>
        <v>1200</v>
      </c>
      <c r="L2455" s="32">
        <f t="shared" si="19"/>
        <v>420</v>
      </c>
      <c r="M2455" s="33">
        <v>0.35</v>
      </c>
      <c r="O2455" s="38"/>
      <c r="P2455" s="36"/>
      <c r="Q2455" s="34"/>
      <c r="R2455" s="35"/>
    </row>
    <row r="2456" spans="1:18" ht="15.75" customHeight="1" x14ac:dyDescent="0.3">
      <c r="A2456" s="23"/>
      <c r="B2456" s="28" t="s">
        <v>21</v>
      </c>
      <c r="C2456" s="28">
        <v>1185732</v>
      </c>
      <c r="D2456" s="29">
        <v>44218</v>
      </c>
      <c r="E2456" s="28" t="s">
        <v>40</v>
      </c>
      <c r="F2456" s="28" t="s">
        <v>99</v>
      </c>
      <c r="G2456" s="28" t="s">
        <v>100</v>
      </c>
      <c r="H2456" s="28" t="s">
        <v>26</v>
      </c>
      <c r="I2456" s="30">
        <v>0.30000000000000004</v>
      </c>
      <c r="J2456" s="31">
        <v>3000</v>
      </c>
      <c r="K2456" s="32">
        <f t="shared" si="18"/>
        <v>900.00000000000011</v>
      </c>
      <c r="L2456" s="32">
        <f t="shared" si="19"/>
        <v>360.00000000000006</v>
      </c>
      <c r="M2456" s="33">
        <v>0.4</v>
      </c>
      <c r="O2456" s="38"/>
      <c r="P2456" s="36"/>
      <c r="Q2456" s="34"/>
      <c r="R2456" s="35"/>
    </row>
    <row r="2457" spans="1:18" ht="15.75" customHeight="1" x14ac:dyDescent="0.3">
      <c r="A2457" s="23"/>
      <c r="B2457" s="28" t="s">
        <v>21</v>
      </c>
      <c r="C2457" s="28">
        <v>1185732</v>
      </c>
      <c r="D2457" s="29">
        <v>44218</v>
      </c>
      <c r="E2457" s="28" t="s">
        <v>40</v>
      </c>
      <c r="F2457" s="28" t="s">
        <v>99</v>
      </c>
      <c r="G2457" s="28" t="s">
        <v>100</v>
      </c>
      <c r="H2457" s="28" t="s">
        <v>27</v>
      </c>
      <c r="I2457" s="30">
        <v>0.35000000000000003</v>
      </c>
      <c r="J2457" s="31">
        <v>1500</v>
      </c>
      <c r="K2457" s="32">
        <f t="shared" si="18"/>
        <v>525</v>
      </c>
      <c r="L2457" s="32">
        <f t="shared" si="19"/>
        <v>210</v>
      </c>
      <c r="M2457" s="33">
        <v>0.4</v>
      </c>
      <c r="O2457" s="38"/>
      <c r="P2457" s="36"/>
      <c r="Q2457" s="34"/>
      <c r="R2457" s="35"/>
    </row>
    <row r="2458" spans="1:18" ht="15.75" customHeight="1" x14ac:dyDescent="0.3">
      <c r="A2458" s="23"/>
      <c r="B2458" s="28" t="s">
        <v>21</v>
      </c>
      <c r="C2458" s="28">
        <v>1185732</v>
      </c>
      <c r="D2458" s="29">
        <v>44218</v>
      </c>
      <c r="E2458" s="28" t="s">
        <v>40</v>
      </c>
      <c r="F2458" s="28" t="s">
        <v>99</v>
      </c>
      <c r="G2458" s="28" t="s">
        <v>100</v>
      </c>
      <c r="H2458" s="28" t="s">
        <v>28</v>
      </c>
      <c r="I2458" s="30">
        <v>0.49999999999999994</v>
      </c>
      <c r="J2458" s="31">
        <v>2000</v>
      </c>
      <c r="K2458" s="32">
        <f t="shared" si="18"/>
        <v>999.99999999999989</v>
      </c>
      <c r="L2458" s="32">
        <f t="shared" si="19"/>
        <v>349.99999999999994</v>
      </c>
      <c r="M2458" s="33">
        <v>0.35</v>
      </c>
      <c r="O2458" s="38"/>
      <c r="P2458" s="36"/>
      <c r="Q2458" s="34"/>
      <c r="R2458" s="35"/>
    </row>
    <row r="2459" spans="1:18" ht="15.75" customHeight="1" x14ac:dyDescent="0.3">
      <c r="A2459" s="23"/>
      <c r="B2459" s="28" t="s">
        <v>21</v>
      </c>
      <c r="C2459" s="28">
        <v>1185732</v>
      </c>
      <c r="D2459" s="29">
        <v>44218</v>
      </c>
      <c r="E2459" s="28" t="s">
        <v>40</v>
      </c>
      <c r="F2459" s="28" t="s">
        <v>99</v>
      </c>
      <c r="G2459" s="28" t="s">
        <v>100</v>
      </c>
      <c r="H2459" s="28" t="s">
        <v>29</v>
      </c>
      <c r="I2459" s="30">
        <v>0.4</v>
      </c>
      <c r="J2459" s="31">
        <v>3000</v>
      </c>
      <c r="K2459" s="32">
        <f t="shared" si="18"/>
        <v>1200</v>
      </c>
      <c r="L2459" s="32">
        <f t="shared" si="19"/>
        <v>480</v>
      </c>
      <c r="M2459" s="33">
        <v>0.4</v>
      </c>
      <c r="O2459" s="38"/>
      <c r="P2459" s="36"/>
      <c r="Q2459" s="34"/>
      <c r="R2459" s="35"/>
    </row>
    <row r="2460" spans="1:18" ht="15.75" customHeight="1" x14ac:dyDescent="0.3">
      <c r="A2460" s="23"/>
      <c r="B2460" s="28" t="s">
        <v>21</v>
      </c>
      <c r="C2460" s="28">
        <v>1185732</v>
      </c>
      <c r="D2460" s="29">
        <v>44249</v>
      </c>
      <c r="E2460" s="28" t="s">
        <v>40</v>
      </c>
      <c r="F2460" s="28" t="s">
        <v>99</v>
      </c>
      <c r="G2460" s="28" t="s">
        <v>100</v>
      </c>
      <c r="H2460" s="28" t="s">
        <v>24</v>
      </c>
      <c r="I2460" s="30">
        <v>0.4</v>
      </c>
      <c r="J2460" s="31">
        <v>5500</v>
      </c>
      <c r="K2460" s="32">
        <f t="shared" si="18"/>
        <v>2200</v>
      </c>
      <c r="L2460" s="32">
        <f t="shared" si="19"/>
        <v>880</v>
      </c>
      <c r="M2460" s="33">
        <v>0.4</v>
      </c>
      <c r="O2460" s="38"/>
      <c r="P2460" s="36"/>
      <c r="Q2460" s="34"/>
      <c r="R2460" s="35"/>
    </row>
    <row r="2461" spans="1:18" ht="15.75" customHeight="1" x14ac:dyDescent="0.3">
      <c r="A2461" s="23"/>
      <c r="B2461" s="28" t="s">
        <v>21</v>
      </c>
      <c r="C2461" s="28">
        <v>1185732</v>
      </c>
      <c r="D2461" s="29">
        <v>44249</v>
      </c>
      <c r="E2461" s="28" t="s">
        <v>40</v>
      </c>
      <c r="F2461" s="28" t="s">
        <v>99</v>
      </c>
      <c r="G2461" s="28" t="s">
        <v>100</v>
      </c>
      <c r="H2461" s="28" t="s">
        <v>25</v>
      </c>
      <c r="I2461" s="30">
        <v>0.4</v>
      </c>
      <c r="J2461" s="31">
        <v>2000</v>
      </c>
      <c r="K2461" s="32">
        <f t="shared" si="18"/>
        <v>800</v>
      </c>
      <c r="L2461" s="32">
        <f t="shared" si="19"/>
        <v>280</v>
      </c>
      <c r="M2461" s="33">
        <v>0.35</v>
      </c>
      <c r="O2461" s="38"/>
      <c r="P2461" s="36"/>
      <c r="Q2461" s="34"/>
      <c r="R2461" s="35"/>
    </row>
    <row r="2462" spans="1:18" ht="15.75" customHeight="1" x14ac:dyDescent="0.3">
      <c r="A2462" s="23"/>
      <c r="B2462" s="28" t="s">
        <v>21</v>
      </c>
      <c r="C2462" s="28">
        <v>1185732</v>
      </c>
      <c r="D2462" s="29">
        <v>44249</v>
      </c>
      <c r="E2462" s="28" t="s">
        <v>40</v>
      </c>
      <c r="F2462" s="28" t="s">
        <v>99</v>
      </c>
      <c r="G2462" s="28" t="s">
        <v>100</v>
      </c>
      <c r="H2462" s="28" t="s">
        <v>26</v>
      </c>
      <c r="I2462" s="30">
        <v>0.30000000000000004</v>
      </c>
      <c r="J2462" s="31">
        <v>2500</v>
      </c>
      <c r="K2462" s="32">
        <f t="shared" si="18"/>
        <v>750.00000000000011</v>
      </c>
      <c r="L2462" s="32">
        <f t="shared" si="19"/>
        <v>300.00000000000006</v>
      </c>
      <c r="M2462" s="33">
        <v>0.4</v>
      </c>
      <c r="O2462" s="38"/>
      <c r="P2462" s="36"/>
      <c r="Q2462" s="34"/>
      <c r="R2462" s="35"/>
    </row>
    <row r="2463" spans="1:18" ht="15.75" customHeight="1" x14ac:dyDescent="0.3">
      <c r="A2463" s="23"/>
      <c r="B2463" s="28" t="s">
        <v>21</v>
      </c>
      <c r="C2463" s="28">
        <v>1185732</v>
      </c>
      <c r="D2463" s="29">
        <v>44249</v>
      </c>
      <c r="E2463" s="28" t="s">
        <v>40</v>
      </c>
      <c r="F2463" s="28" t="s">
        <v>99</v>
      </c>
      <c r="G2463" s="28" t="s">
        <v>100</v>
      </c>
      <c r="H2463" s="28" t="s">
        <v>27</v>
      </c>
      <c r="I2463" s="30">
        <v>0.35000000000000003</v>
      </c>
      <c r="J2463" s="31">
        <v>1250</v>
      </c>
      <c r="K2463" s="32">
        <f t="shared" si="18"/>
        <v>437.50000000000006</v>
      </c>
      <c r="L2463" s="32">
        <f t="shared" si="19"/>
        <v>175.00000000000003</v>
      </c>
      <c r="M2463" s="33">
        <v>0.4</v>
      </c>
      <c r="O2463" s="38"/>
      <c r="P2463" s="36"/>
      <c r="Q2463" s="34"/>
      <c r="R2463" s="35"/>
    </row>
    <row r="2464" spans="1:18" ht="15.75" customHeight="1" x14ac:dyDescent="0.3">
      <c r="A2464" s="23"/>
      <c r="B2464" s="28" t="s">
        <v>21</v>
      </c>
      <c r="C2464" s="28">
        <v>1185732</v>
      </c>
      <c r="D2464" s="29">
        <v>44249</v>
      </c>
      <c r="E2464" s="28" t="s">
        <v>40</v>
      </c>
      <c r="F2464" s="28" t="s">
        <v>99</v>
      </c>
      <c r="G2464" s="28" t="s">
        <v>100</v>
      </c>
      <c r="H2464" s="28" t="s">
        <v>28</v>
      </c>
      <c r="I2464" s="30">
        <v>0.49999999999999994</v>
      </c>
      <c r="J2464" s="31">
        <v>2000</v>
      </c>
      <c r="K2464" s="32">
        <f t="shared" si="18"/>
        <v>999.99999999999989</v>
      </c>
      <c r="L2464" s="32">
        <f t="shared" si="19"/>
        <v>349.99999999999994</v>
      </c>
      <c r="M2464" s="33">
        <v>0.35</v>
      </c>
      <c r="O2464" s="38"/>
      <c r="P2464" s="36"/>
      <c r="Q2464" s="34"/>
      <c r="R2464" s="35"/>
    </row>
    <row r="2465" spans="1:18" ht="15.75" customHeight="1" x14ac:dyDescent="0.3">
      <c r="A2465" s="23"/>
      <c r="B2465" s="28" t="s">
        <v>21</v>
      </c>
      <c r="C2465" s="28">
        <v>1185732</v>
      </c>
      <c r="D2465" s="29">
        <v>44249</v>
      </c>
      <c r="E2465" s="28" t="s">
        <v>40</v>
      </c>
      <c r="F2465" s="28" t="s">
        <v>99</v>
      </c>
      <c r="G2465" s="28" t="s">
        <v>100</v>
      </c>
      <c r="H2465" s="28" t="s">
        <v>29</v>
      </c>
      <c r="I2465" s="30">
        <v>0.4</v>
      </c>
      <c r="J2465" s="31">
        <v>3000</v>
      </c>
      <c r="K2465" s="32">
        <f t="shared" si="18"/>
        <v>1200</v>
      </c>
      <c r="L2465" s="32">
        <f t="shared" si="19"/>
        <v>480</v>
      </c>
      <c r="M2465" s="33">
        <v>0.4</v>
      </c>
      <c r="O2465" s="38"/>
      <c r="P2465" s="36"/>
      <c r="Q2465" s="34"/>
      <c r="R2465" s="35"/>
    </row>
    <row r="2466" spans="1:18" ht="15.75" customHeight="1" x14ac:dyDescent="0.3">
      <c r="A2466" s="23"/>
      <c r="B2466" s="28" t="s">
        <v>21</v>
      </c>
      <c r="C2466" s="28">
        <v>1185732</v>
      </c>
      <c r="D2466" s="29">
        <v>44276</v>
      </c>
      <c r="E2466" s="28" t="s">
        <v>40</v>
      </c>
      <c r="F2466" s="28" t="s">
        <v>99</v>
      </c>
      <c r="G2466" s="28" t="s">
        <v>100</v>
      </c>
      <c r="H2466" s="28" t="s">
        <v>24</v>
      </c>
      <c r="I2466" s="30">
        <v>0.45</v>
      </c>
      <c r="J2466" s="31">
        <v>5200</v>
      </c>
      <c r="K2466" s="32">
        <f t="shared" si="18"/>
        <v>2340</v>
      </c>
      <c r="L2466" s="32">
        <f t="shared" si="19"/>
        <v>936</v>
      </c>
      <c r="M2466" s="33">
        <v>0.4</v>
      </c>
      <c r="O2466" s="38"/>
      <c r="P2466" s="36"/>
      <c r="Q2466" s="34"/>
      <c r="R2466" s="35"/>
    </row>
    <row r="2467" spans="1:18" ht="15.75" customHeight="1" x14ac:dyDescent="0.3">
      <c r="A2467" s="23"/>
      <c r="B2467" s="28" t="s">
        <v>21</v>
      </c>
      <c r="C2467" s="28">
        <v>1185732</v>
      </c>
      <c r="D2467" s="29">
        <v>44276</v>
      </c>
      <c r="E2467" s="28" t="s">
        <v>40</v>
      </c>
      <c r="F2467" s="28" t="s">
        <v>99</v>
      </c>
      <c r="G2467" s="28" t="s">
        <v>100</v>
      </c>
      <c r="H2467" s="28" t="s">
        <v>25</v>
      </c>
      <c r="I2467" s="30">
        <v>0.45</v>
      </c>
      <c r="J2467" s="31">
        <v>2250</v>
      </c>
      <c r="K2467" s="32">
        <f t="shared" si="18"/>
        <v>1012.5</v>
      </c>
      <c r="L2467" s="32">
        <f t="shared" si="19"/>
        <v>354.375</v>
      </c>
      <c r="M2467" s="33">
        <v>0.35</v>
      </c>
      <c r="O2467" s="38"/>
      <c r="P2467" s="36"/>
      <c r="Q2467" s="34"/>
      <c r="R2467" s="35"/>
    </row>
    <row r="2468" spans="1:18" ht="15.75" customHeight="1" x14ac:dyDescent="0.3">
      <c r="A2468" s="23"/>
      <c r="B2468" s="28" t="s">
        <v>21</v>
      </c>
      <c r="C2468" s="28">
        <v>1185732</v>
      </c>
      <c r="D2468" s="29">
        <v>44276</v>
      </c>
      <c r="E2468" s="28" t="s">
        <v>40</v>
      </c>
      <c r="F2468" s="28" t="s">
        <v>99</v>
      </c>
      <c r="G2468" s="28" t="s">
        <v>100</v>
      </c>
      <c r="H2468" s="28" t="s">
        <v>26</v>
      </c>
      <c r="I2468" s="30">
        <v>0.35000000000000003</v>
      </c>
      <c r="J2468" s="31">
        <v>2500</v>
      </c>
      <c r="K2468" s="32">
        <f t="shared" si="18"/>
        <v>875.00000000000011</v>
      </c>
      <c r="L2468" s="32">
        <f t="shared" si="19"/>
        <v>350.00000000000006</v>
      </c>
      <c r="M2468" s="33">
        <v>0.4</v>
      </c>
      <c r="O2468" s="38"/>
      <c r="P2468" s="36"/>
      <c r="Q2468" s="34"/>
      <c r="R2468" s="35"/>
    </row>
    <row r="2469" spans="1:18" ht="15.75" customHeight="1" x14ac:dyDescent="0.3">
      <c r="A2469" s="23"/>
      <c r="B2469" s="28" t="s">
        <v>21</v>
      </c>
      <c r="C2469" s="28">
        <v>1185732</v>
      </c>
      <c r="D2469" s="29">
        <v>44276</v>
      </c>
      <c r="E2469" s="28" t="s">
        <v>40</v>
      </c>
      <c r="F2469" s="28" t="s">
        <v>99</v>
      </c>
      <c r="G2469" s="28" t="s">
        <v>100</v>
      </c>
      <c r="H2469" s="28" t="s">
        <v>27</v>
      </c>
      <c r="I2469" s="30">
        <v>0.4</v>
      </c>
      <c r="J2469" s="31">
        <v>1000</v>
      </c>
      <c r="K2469" s="32">
        <f t="shared" si="18"/>
        <v>400</v>
      </c>
      <c r="L2469" s="32">
        <f t="shared" si="19"/>
        <v>160</v>
      </c>
      <c r="M2469" s="33">
        <v>0.4</v>
      </c>
      <c r="O2469" s="38"/>
      <c r="P2469" s="36"/>
      <c r="Q2469" s="34"/>
      <c r="R2469" s="35"/>
    </row>
    <row r="2470" spans="1:18" ht="15.75" customHeight="1" x14ac:dyDescent="0.3">
      <c r="A2470" s="23"/>
      <c r="B2470" s="28" t="s">
        <v>21</v>
      </c>
      <c r="C2470" s="28">
        <v>1185732</v>
      </c>
      <c r="D2470" s="29">
        <v>44276</v>
      </c>
      <c r="E2470" s="28" t="s">
        <v>40</v>
      </c>
      <c r="F2470" s="28" t="s">
        <v>99</v>
      </c>
      <c r="G2470" s="28" t="s">
        <v>100</v>
      </c>
      <c r="H2470" s="28" t="s">
        <v>28</v>
      </c>
      <c r="I2470" s="30">
        <v>0.54999999999999993</v>
      </c>
      <c r="J2470" s="31">
        <v>1500</v>
      </c>
      <c r="K2470" s="32">
        <f t="shared" si="18"/>
        <v>824.99999999999989</v>
      </c>
      <c r="L2470" s="32">
        <f t="shared" si="19"/>
        <v>288.74999999999994</v>
      </c>
      <c r="M2470" s="33">
        <v>0.35</v>
      </c>
      <c r="O2470" s="38"/>
      <c r="P2470" s="36"/>
      <c r="Q2470" s="34"/>
      <c r="R2470" s="35"/>
    </row>
    <row r="2471" spans="1:18" ht="15.75" customHeight="1" x14ac:dyDescent="0.3">
      <c r="A2471" s="23"/>
      <c r="B2471" s="28" t="s">
        <v>21</v>
      </c>
      <c r="C2471" s="28">
        <v>1185732</v>
      </c>
      <c r="D2471" s="29">
        <v>44276</v>
      </c>
      <c r="E2471" s="28" t="s">
        <v>40</v>
      </c>
      <c r="F2471" s="28" t="s">
        <v>99</v>
      </c>
      <c r="G2471" s="28" t="s">
        <v>100</v>
      </c>
      <c r="H2471" s="28" t="s">
        <v>29</v>
      </c>
      <c r="I2471" s="30">
        <v>0.45</v>
      </c>
      <c r="J2471" s="31">
        <v>2500</v>
      </c>
      <c r="K2471" s="32">
        <f t="shared" si="18"/>
        <v>1125</v>
      </c>
      <c r="L2471" s="32">
        <f t="shared" si="19"/>
        <v>450</v>
      </c>
      <c r="M2471" s="33">
        <v>0.4</v>
      </c>
      <c r="O2471" s="38"/>
      <c r="P2471" s="36"/>
      <c r="Q2471" s="34"/>
      <c r="R2471" s="35"/>
    </row>
    <row r="2472" spans="1:18" ht="15.75" customHeight="1" x14ac:dyDescent="0.3">
      <c r="A2472" s="23"/>
      <c r="B2472" s="28" t="s">
        <v>21</v>
      </c>
      <c r="C2472" s="28">
        <v>1185732</v>
      </c>
      <c r="D2472" s="29">
        <v>44308</v>
      </c>
      <c r="E2472" s="28" t="s">
        <v>40</v>
      </c>
      <c r="F2472" s="28" t="s">
        <v>99</v>
      </c>
      <c r="G2472" s="28" t="s">
        <v>100</v>
      </c>
      <c r="H2472" s="28" t="s">
        <v>24</v>
      </c>
      <c r="I2472" s="30">
        <v>0.45</v>
      </c>
      <c r="J2472" s="31">
        <v>4750</v>
      </c>
      <c r="K2472" s="32">
        <f t="shared" si="18"/>
        <v>2137.5</v>
      </c>
      <c r="L2472" s="32">
        <f t="shared" si="19"/>
        <v>855</v>
      </c>
      <c r="M2472" s="33">
        <v>0.4</v>
      </c>
      <c r="O2472" s="38"/>
      <c r="P2472" s="36"/>
      <c r="Q2472" s="34"/>
      <c r="R2472" s="35"/>
    </row>
    <row r="2473" spans="1:18" ht="15.75" customHeight="1" x14ac:dyDescent="0.3">
      <c r="A2473" s="23"/>
      <c r="B2473" s="28" t="s">
        <v>21</v>
      </c>
      <c r="C2473" s="28">
        <v>1185732</v>
      </c>
      <c r="D2473" s="29">
        <v>44308</v>
      </c>
      <c r="E2473" s="28" t="s">
        <v>40</v>
      </c>
      <c r="F2473" s="28" t="s">
        <v>99</v>
      </c>
      <c r="G2473" s="28" t="s">
        <v>100</v>
      </c>
      <c r="H2473" s="28" t="s">
        <v>25</v>
      </c>
      <c r="I2473" s="30">
        <v>0.45</v>
      </c>
      <c r="J2473" s="31">
        <v>1750</v>
      </c>
      <c r="K2473" s="32">
        <f t="shared" si="18"/>
        <v>787.5</v>
      </c>
      <c r="L2473" s="32">
        <f t="shared" si="19"/>
        <v>275.625</v>
      </c>
      <c r="M2473" s="33">
        <v>0.35</v>
      </c>
      <c r="O2473" s="38"/>
      <c r="P2473" s="36"/>
      <c r="Q2473" s="34"/>
      <c r="R2473" s="35"/>
    </row>
    <row r="2474" spans="1:18" ht="15.75" customHeight="1" x14ac:dyDescent="0.3">
      <c r="A2474" s="23"/>
      <c r="B2474" s="28" t="s">
        <v>21</v>
      </c>
      <c r="C2474" s="28">
        <v>1185732</v>
      </c>
      <c r="D2474" s="29">
        <v>44308</v>
      </c>
      <c r="E2474" s="28" t="s">
        <v>40</v>
      </c>
      <c r="F2474" s="28" t="s">
        <v>99</v>
      </c>
      <c r="G2474" s="28" t="s">
        <v>100</v>
      </c>
      <c r="H2474" s="28" t="s">
        <v>26</v>
      </c>
      <c r="I2474" s="30">
        <v>0.4</v>
      </c>
      <c r="J2474" s="31">
        <v>1750</v>
      </c>
      <c r="K2474" s="32">
        <f t="shared" si="18"/>
        <v>700</v>
      </c>
      <c r="L2474" s="32">
        <f t="shared" si="19"/>
        <v>280</v>
      </c>
      <c r="M2474" s="33">
        <v>0.4</v>
      </c>
      <c r="O2474" s="38"/>
      <c r="P2474" s="36"/>
      <c r="Q2474" s="34"/>
      <c r="R2474" s="35"/>
    </row>
    <row r="2475" spans="1:18" ht="15.75" customHeight="1" x14ac:dyDescent="0.3">
      <c r="A2475" s="23"/>
      <c r="B2475" s="28" t="s">
        <v>21</v>
      </c>
      <c r="C2475" s="28">
        <v>1185732</v>
      </c>
      <c r="D2475" s="29">
        <v>44308</v>
      </c>
      <c r="E2475" s="28" t="s">
        <v>40</v>
      </c>
      <c r="F2475" s="28" t="s">
        <v>99</v>
      </c>
      <c r="G2475" s="28" t="s">
        <v>100</v>
      </c>
      <c r="H2475" s="28" t="s">
        <v>27</v>
      </c>
      <c r="I2475" s="30">
        <v>0.45</v>
      </c>
      <c r="J2475" s="31">
        <v>1000</v>
      </c>
      <c r="K2475" s="32">
        <f t="shared" si="18"/>
        <v>450</v>
      </c>
      <c r="L2475" s="32">
        <f t="shared" si="19"/>
        <v>180</v>
      </c>
      <c r="M2475" s="33">
        <v>0.4</v>
      </c>
      <c r="O2475" s="38"/>
      <c r="P2475" s="36"/>
      <c r="Q2475" s="34"/>
      <c r="R2475" s="35"/>
    </row>
    <row r="2476" spans="1:18" ht="15.75" customHeight="1" x14ac:dyDescent="0.3">
      <c r="A2476" s="23"/>
      <c r="B2476" s="28" t="s">
        <v>21</v>
      </c>
      <c r="C2476" s="28">
        <v>1185732</v>
      </c>
      <c r="D2476" s="29">
        <v>44308</v>
      </c>
      <c r="E2476" s="28" t="s">
        <v>40</v>
      </c>
      <c r="F2476" s="28" t="s">
        <v>99</v>
      </c>
      <c r="G2476" s="28" t="s">
        <v>100</v>
      </c>
      <c r="H2476" s="28" t="s">
        <v>28</v>
      </c>
      <c r="I2476" s="30">
        <v>0.5</v>
      </c>
      <c r="J2476" s="31">
        <v>1250</v>
      </c>
      <c r="K2476" s="32">
        <f t="shared" si="18"/>
        <v>625</v>
      </c>
      <c r="L2476" s="32">
        <f t="shared" si="19"/>
        <v>218.75</v>
      </c>
      <c r="M2476" s="33">
        <v>0.35</v>
      </c>
      <c r="O2476" s="38"/>
      <c r="P2476" s="36"/>
      <c r="Q2476" s="34"/>
      <c r="R2476" s="35"/>
    </row>
    <row r="2477" spans="1:18" ht="15.75" customHeight="1" x14ac:dyDescent="0.3">
      <c r="A2477" s="23"/>
      <c r="B2477" s="28" t="s">
        <v>21</v>
      </c>
      <c r="C2477" s="28">
        <v>1185732</v>
      </c>
      <c r="D2477" s="29">
        <v>44308</v>
      </c>
      <c r="E2477" s="28" t="s">
        <v>40</v>
      </c>
      <c r="F2477" s="28" t="s">
        <v>99</v>
      </c>
      <c r="G2477" s="28" t="s">
        <v>100</v>
      </c>
      <c r="H2477" s="28" t="s">
        <v>29</v>
      </c>
      <c r="I2477" s="30">
        <v>0.4</v>
      </c>
      <c r="J2477" s="31">
        <v>2500</v>
      </c>
      <c r="K2477" s="32">
        <f t="shared" si="18"/>
        <v>1000</v>
      </c>
      <c r="L2477" s="32">
        <f t="shared" si="19"/>
        <v>400</v>
      </c>
      <c r="M2477" s="33">
        <v>0.4</v>
      </c>
      <c r="O2477" s="38"/>
      <c r="P2477" s="36"/>
      <c r="Q2477" s="34"/>
      <c r="R2477" s="35"/>
    </row>
    <row r="2478" spans="1:18" ht="15.75" customHeight="1" x14ac:dyDescent="0.3">
      <c r="A2478" s="23"/>
      <c r="B2478" s="28" t="s">
        <v>21</v>
      </c>
      <c r="C2478" s="28">
        <v>1185732</v>
      </c>
      <c r="D2478" s="29">
        <v>44339</v>
      </c>
      <c r="E2478" s="28" t="s">
        <v>40</v>
      </c>
      <c r="F2478" s="28" t="s">
        <v>99</v>
      </c>
      <c r="G2478" s="28" t="s">
        <v>100</v>
      </c>
      <c r="H2478" s="28" t="s">
        <v>24</v>
      </c>
      <c r="I2478" s="30">
        <v>0.5</v>
      </c>
      <c r="J2478" s="31">
        <v>5200</v>
      </c>
      <c r="K2478" s="32">
        <f t="shared" si="18"/>
        <v>2600</v>
      </c>
      <c r="L2478" s="32">
        <f t="shared" si="19"/>
        <v>1040</v>
      </c>
      <c r="M2478" s="33">
        <v>0.4</v>
      </c>
      <c r="O2478" s="38"/>
      <c r="P2478" s="36"/>
      <c r="Q2478" s="34"/>
      <c r="R2478" s="35"/>
    </row>
    <row r="2479" spans="1:18" ht="15.75" customHeight="1" x14ac:dyDescent="0.3">
      <c r="A2479" s="23"/>
      <c r="B2479" s="28" t="s">
        <v>21</v>
      </c>
      <c r="C2479" s="28">
        <v>1185732</v>
      </c>
      <c r="D2479" s="29">
        <v>44339</v>
      </c>
      <c r="E2479" s="28" t="s">
        <v>40</v>
      </c>
      <c r="F2479" s="28" t="s">
        <v>99</v>
      </c>
      <c r="G2479" s="28" t="s">
        <v>100</v>
      </c>
      <c r="H2479" s="28" t="s">
        <v>25</v>
      </c>
      <c r="I2479" s="30">
        <v>0.45000000000000007</v>
      </c>
      <c r="J2479" s="31">
        <v>2250</v>
      </c>
      <c r="K2479" s="32">
        <f t="shared" si="18"/>
        <v>1012.5000000000001</v>
      </c>
      <c r="L2479" s="32">
        <f t="shared" si="19"/>
        <v>354.375</v>
      </c>
      <c r="M2479" s="33">
        <v>0.35</v>
      </c>
      <c r="O2479" s="38"/>
      <c r="P2479" s="36"/>
      <c r="Q2479" s="34"/>
      <c r="R2479" s="35"/>
    </row>
    <row r="2480" spans="1:18" ht="15.75" customHeight="1" x14ac:dyDescent="0.3">
      <c r="A2480" s="23"/>
      <c r="B2480" s="28" t="s">
        <v>21</v>
      </c>
      <c r="C2480" s="28">
        <v>1185732</v>
      </c>
      <c r="D2480" s="29">
        <v>44339</v>
      </c>
      <c r="E2480" s="28" t="s">
        <v>40</v>
      </c>
      <c r="F2480" s="28" t="s">
        <v>99</v>
      </c>
      <c r="G2480" s="28" t="s">
        <v>100</v>
      </c>
      <c r="H2480" s="28" t="s">
        <v>26</v>
      </c>
      <c r="I2480" s="30">
        <v>0.4</v>
      </c>
      <c r="J2480" s="31">
        <v>2000</v>
      </c>
      <c r="K2480" s="32">
        <f t="shared" si="18"/>
        <v>800</v>
      </c>
      <c r="L2480" s="32">
        <f t="shared" si="19"/>
        <v>320</v>
      </c>
      <c r="M2480" s="33">
        <v>0.4</v>
      </c>
      <c r="O2480" s="38"/>
      <c r="P2480" s="36"/>
      <c r="Q2480" s="34"/>
      <c r="R2480" s="35"/>
    </row>
    <row r="2481" spans="1:18" ht="15.75" customHeight="1" x14ac:dyDescent="0.3">
      <c r="A2481" s="23"/>
      <c r="B2481" s="28" t="s">
        <v>21</v>
      </c>
      <c r="C2481" s="28">
        <v>1185732</v>
      </c>
      <c r="D2481" s="29">
        <v>44339</v>
      </c>
      <c r="E2481" s="28" t="s">
        <v>40</v>
      </c>
      <c r="F2481" s="28" t="s">
        <v>99</v>
      </c>
      <c r="G2481" s="28" t="s">
        <v>100</v>
      </c>
      <c r="H2481" s="28" t="s">
        <v>27</v>
      </c>
      <c r="I2481" s="30">
        <v>0.4</v>
      </c>
      <c r="J2481" s="31">
        <v>1250</v>
      </c>
      <c r="K2481" s="32">
        <f t="shared" si="18"/>
        <v>500</v>
      </c>
      <c r="L2481" s="32">
        <f t="shared" si="19"/>
        <v>200</v>
      </c>
      <c r="M2481" s="33">
        <v>0.4</v>
      </c>
      <c r="O2481" s="38"/>
      <c r="P2481" s="36"/>
      <c r="Q2481" s="34"/>
      <c r="R2481" s="35"/>
    </row>
    <row r="2482" spans="1:18" ht="15.75" customHeight="1" x14ac:dyDescent="0.3">
      <c r="A2482" s="23"/>
      <c r="B2482" s="28" t="s">
        <v>21</v>
      </c>
      <c r="C2482" s="28">
        <v>1185732</v>
      </c>
      <c r="D2482" s="29">
        <v>44339</v>
      </c>
      <c r="E2482" s="28" t="s">
        <v>40</v>
      </c>
      <c r="F2482" s="28" t="s">
        <v>99</v>
      </c>
      <c r="G2482" s="28" t="s">
        <v>100</v>
      </c>
      <c r="H2482" s="28" t="s">
        <v>28</v>
      </c>
      <c r="I2482" s="30">
        <v>0.5</v>
      </c>
      <c r="J2482" s="31">
        <v>1500</v>
      </c>
      <c r="K2482" s="32">
        <f t="shared" si="18"/>
        <v>750</v>
      </c>
      <c r="L2482" s="32">
        <f t="shared" si="19"/>
        <v>262.5</v>
      </c>
      <c r="M2482" s="33">
        <v>0.35</v>
      </c>
      <c r="O2482" s="38"/>
      <c r="P2482" s="36"/>
      <c r="Q2482" s="34"/>
      <c r="R2482" s="35"/>
    </row>
    <row r="2483" spans="1:18" ht="15.75" customHeight="1" x14ac:dyDescent="0.3">
      <c r="A2483" s="23"/>
      <c r="B2483" s="28" t="s">
        <v>21</v>
      </c>
      <c r="C2483" s="28">
        <v>1185732</v>
      </c>
      <c r="D2483" s="29">
        <v>44339</v>
      </c>
      <c r="E2483" s="28" t="s">
        <v>40</v>
      </c>
      <c r="F2483" s="28" t="s">
        <v>99</v>
      </c>
      <c r="G2483" s="28" t="s">
        <v>100</v>
      </c>
      <c r="H2483" s="28" t="s">
        <v>29</v>
      </c>
      <c r="I2483" s="30">
        <v>0.55000000000000004</v>
      </c>
      <c r="J2483" s="31">
        <v>2750</v>
      </c>
      <c r="K2483" s="32">
        <f t="shared" si="18"/>
        <v>1512.5000000000002</v>
      </c>
      <c r="L2483" s="32">
        <f t="shared" si="19"/>
        <v>605.00000000000011</v>
      </c>
      <c r="M2483" s="33">
        <v>0.4</v>
      </c>
      <c r="O2483" s="38"/>
      <c r="P2483" s="36"/>
      <c r="Q2483" s="34"/>
      <c r="R2483" s="35"/>
    </row>
    <row r="2484" spans="1:18" ht="15.75" customHeight="1" x14ac:dyDescent="0.3">
      <c r="A2484" s="23"/>
      <c r="B2484" s="28" t="s">
        <v>21</v>
      </c>
      <c r="C2484" s="28">
        <v>1185732</v>
      </c>
      <c r="D2484" s="29">
        <v>44369</v>
      </c>
      <c r="E2484" s="28" t="s">
        <v>40</v>
      </c>
      <c r="F2484" s="28" t="s">
        <v>99</v>
      </c>
      <c r="G2484" s="28" t="s">
        <v>100</v>
      </c>
      <c r="H2484" s="28" t="s">
        <v>24</v>
      </c>
      <c r="I2484" s="30">
        <v>0.4</v>
      </c>
      <c r="J2484" s="31">
        <v>5250</v>
      </c>
      <c r="K2484" s="32">
        <f t="shared" si="18"/>
        <v>2100</v>
      </c>
      <c r="L2484" s="32">
        <f t="shared" si="19"/>
        <v>840</v>
      </c>
      <c r="M2484" s="33">
        <v>0.4</v>
      </c>
      <c r="O2484" s="38"/>
      <c r="P2484" s="36"/>
      <c r="Q2484" s="34"/>
      <c r="R2484" s="35"/>
    </row>
    <row r="2485" spans="1:18" ht="15.75" customHeight="1" x14ac:dyDescent="0.3">
      <c r="A2485" s="23"/>
      <c r="B2485" s="28" t="s">
        <v>21</v>
      </c>
      <c r="C2485" s="28">
        <v>1185732</v>
      </c>
      <c r="D2485" s="29">
        <v>44369</v>
      </c>
      <c r="E2485" s="28" t="s">
        <v>40</v>
      </c>
      <c r="F2485" s="28" t="s">
        <v>99</v>
      </c>
      <c r="G2485" s="28" t="s">
        <v>100</v>
      </c>
      <c r="H2485" s="28" t="s">
        <v>25</v>
      </c>
      <c r="I2485" s="30">
        <v>0.35000000000000009</v>
      </c>
      <c r="J2485" s="31">
        <v>2750</v>
      </c>
      <c r="K2485" s="32">
        <f t="shared" si="18"/>
        <v>962.50000000000023</v>
      </c>
      <c r="L2485" s="32">
        <f t="shared" si="19"/>
        <v>336.87500000000006</v>
      </c>
      <c r="M2485" s="33">
        <v>0.35</v>
      </c>
      <c r="O2485" s="38"/>
      <c r="P2485" s="36"/>
      <c r="Q2485" s="34"/>
      <c r="R2485" s="35"/>
    </row>
    <row r="2486" spans="1:18" ht="15.75" customHeight="1" x14ac:dyDescent="0.3">
      <c r="A2486" s="23"/>
      <c r="B2486" s="28" t="s">
        <v>21</v>
      </c>
      <c r="C2486" s="28">
        <v>1185732</v>
      </c>
      <c r="D2486" s="29">
        <v>44369</v>
      </c>
      <c r="E2486" s="28" t="s">
        <v>40</v>
      </c>
      <c r="F2486" s="28" t="s">
        <v>99</v>
      </c>
      <c r="G2486" s="28" t="s">
        <v>100</v>
      </c>
      <c r="H2486" s="28" t="s">
        <v>26</v>
      </c>
      <c r="I2486" s="30">
        <v>0.30000000000000004</v>
      </c>
      <c r="J2486" s="31">
        <v>2250</v>
      </c>
      <c r="K2486" s="32">
        <f t="shared" si="18"/>
        <v>675.00000000000011</v>
      </c>
      <c r="L2486" s="32">
        <f t="shared" si="19"/>
        <v>270.00000000000006</v>
      </c>
      <c r="M2486" s="33">
        <v>0.4</v>
      </c>
      <c r="O2486" s="38"/>
      <c r="P2486" s="36"/>
      <c r="Q2486" s="34"/>
      <c r="R2486" s="35"/>
    </row>
    <row r="2487" spans="1:18" ht="15.75" customHeight="1" x14ac:dyDescent="0.3">
      <c r="A2487" s="23"/>
      <c r="B2487" s="28" t="s">
        <v>21</v>
      </c>
      <c r="C2487" s="28">
        <v>1185732</v>
      </c>
      <c r="D2487" s="29">
        <v>44369</v>
      </c>
      <c r="E2487" s="28" t="s">
        <v>40</v>
      </c>
      <c r="F2487" s="28" t="s">
        <v>99</v>
      </c>
      <c r="G2487" s="28" t="s">
        <v>100</v>
      </c>
      <c r="H2487" s="28" t="s">
        <v>27</v>
      </c>
      <c r="I2487" s="30">
        <v>0.30000000000000004</v>
      </c>
      <c r="J2487" s="31">
        <v>2000</v>
      </c>
      <c r="K2487" s="32">
        <f t="shared" si="18"/>
        <v>600.00000000000011</v>
      </c>
      <c r="L2487" s="32">
        <f t="shared" si="19"/>
        <v>240.00000000000006</v>
      </c>
      <c r="M2487" s="33">
        <v>0.4</v>
      </c>
      <c r="O2487" s="38"/>
      <c r="P2487" s="36"/>
      <c r="Q2487" s="34"/>
      <c r="R2487" s="35"/>
    </row>
    <row r="2488" spans="1:18" ht="15.75" customHeight="1" x14ac:dyDescent="0.3">
      <c r="A2488" s="23"/>
      <c r="B2488" s="28" t="s">
        <v>21</v>
      </c>
      <c r="C2488" s="28">
        <v>1185732</v>
      </c>
      <c r="D2488" s="29">
        <v>44369</v>
      </c>
      <c r="E2488" s="28" t="s">
        <v>40</v>
      </c>
      <c r="F2488" s="28" t="s">
        <v>99</v>
      </c>
      <c r="G2488" s="28" t="s">
        <v>100</v>
      </c>
      <c r="H2488" s="28" t="s">
        <v>28</v>
      </c>
      <c r="I2488" s="30">
        <v>0.5</v>
      </c>
      <c r="J2488" s="31">
        <v>2000</v>
      </c>
      <c r="K2488" s="32">
        <f t="shared" si="18"/>
        <v>1000</v>
      </c>
      <c r="L2488" s="32">
        <f t="shared" si="19"/>
        <v>350</v>
      </c>
      <c r="M2488" s="33">
        <v>0.35</v>
      </c>
      <c r="O2488" s="38"/>
      <c r="P2488" s="36"/>
      <c r="Q2488" s="34"/>
      <c r="R2488" s="35"/>
    </row>
    <row r="2489" spans="1:18" ht="15.75" customHeight="1" x14ac:dyDescent="0.3">
      <c r="A2489" s="23"/>
      <c r="B2489" s="28" t="s">
        <v>21</v>
      </c>
      <c r="C2489" s="28">
        <v>1185732</v>
      </c>
      <c r="D2489" s="29">
        <v>44369</v>
      </c>
      <c r="E2489" s="28" t="s">
        <v>40</v>
      </c>
      <c r="F2489" s="28" t="s">
        <v>99</v>
      </c>
      <c r="G2489" s="28" t="s">
        <v>100</v>
      </c>
      <c r="H2489" s="28" t="s">
        <v>29</v>
      </c>
      <c r="I2489" s="30">
        <v>0.55000000000000004</v>
      </c>
      <c r="J2489" s="31">
        <v>3750</v>
      </c>
      <c r="K2489" s="32">
        <f t="shared" si="18"/>
        <v>2062.5</v>
      </c>
      <c r="L2489" s="32">
        <f t="shared" si="19"/>
        <v>825</v>
      </c>
      <c r="M2489" s="33">
        <v>0.4</v>
      </c>
      <c r="O2489" s="38"/>
      <c r="P2489" s="36"/>
      <c r="Q2489" s="34"/>
      <c r="R2489" s="35"/>
    </row>
    <row r="2490" spans="1:18" ht="15.75" customHeight="1" x14ac:dyDescent="0.3">
      <c r="A2490" s="23"/>
      <c r="B2490" s="28" t="s">
        <v>21</v>
      </c>
      <c r="C2490" s="28">
        <v>1185732</v>
      </c>
      <c r="D2490" s="29">
        <v>44398</v>
      </c>
      <c r="E2490" s="28" t="s">
        <v>40</v>
      </c>
      <c r="F2490" s="28" t="s">
        <v>99</v>
      </c>
      <c r="G2490" s="28" t="s">
        <v>100</v>
      </c>
      <c r="H2490" s="28" t="s">
        <v>24</v>
      </c>
      <c r="I2490" s="30">
        <v>0.5</v>
      </c>
      <c r="J2490" s="31">
        <v>6000</v>
      </c>
      <c r="K2490" s="32">
        <f t="shared" si="18"/>
        <v>3000</v>
      </c>
      <c r="L2490" s="32">
        <f t="shared" si="19"/>
        <v>1200</v>
      </c>
      <c r="M2490" s="33">
        <v>0.4</v>
      </c>
      <c r="O2490" s="38"/>
      <c r="P2490" s="36"/>
      <c r="Q2490" s="34"/>
      <c r="R2490" s="35"/>
    </row>
    <row r="2491" spans="1:18" ht="15.75" customHeight="1" x14ac:dyDescent="0.3">
      <c r="A2491" s="23"/>
      <c r="B2491" s="28" t="s">
        <v>21</v>
      </c>
      <c r="C2491" s="28">
        <v>1185732</v>
      </c>
      <c r="D2491" s="29">
        <v>44398</v>
      </c>
      <c r="E2491" s="28" t="s">
        <v>40</v>
      </c>
      <c r="F2491" s="28" t="s">
        <v>99</v>
      </c>
      <c r="G2491" s="28" t="s">
        <v>100</v>
      </c>
      <c r="H2491" s="28" t="s">
        <v>25</v>
      </c>
      <c r="I2491" s="30">
        <v>0.45000000000000007</v>
      </c>
      <c r="J2491" s="31">
        <v>3500</v>
      </c>
      <c r="K2491" s="32">
        <f t="shared" si="18"/>
        <v>1575.0000000000002</v>
      </c>
      <c r="L2491" s="32">
        <f t="shared" si="19"/>
        <v>551.25</v>
      </c>
      <c r="M2491" s="33">
        <v>0.35</v>
      </c>
      <c r="O2491" s="38"/>
      <c r="P2491" s="36"/>
      <c r="Q2491" s="34"/>
      <c r="R2491" s="35"/>
    </row>
    <row r="2492" spans="1:18" ht="15.75" customHeight="1" x14ac:dyDescent="0.3">
      <c r="A2492" s="23"/>
      <c r="B2492" s="28" t="s">
        <v>21</v>
      </c>
      <c r="C2492" s="28">
        <v>1185732</v>
      </c>
      <c r="D2492" s="29">
        <v>44398</v>
      </c>
      <c r="E2492" s="28" t="s">
        <v>40</v>
      </c>
      <c r="F2492" s="28" t="s">
        <v>99</v>
      </c>
      <c r="G2492" s="28" t="s">
        <v>100</v>
      </c>
      <c r="H2492" s="28" t="s">
        <v>26</v>
      </c>
      <c r="I2492" s="30">
        <v>0.4</v>
      </c>
      <c r="J2492" s="31">
        <v>2750</v>
      </c>
      <c r="K2492" s="32">
        <f t="shared" si="18"/>
        <v>1100</v>
      </c>
      <c r="L2492" s="32">
        <f t="shared" si="19"/>
        <v>440</v>
      </c>
      <c r="M2492" s="33">
        <v>0.4</v>
      </c>
      <c r="O2492" s="38"/>
      <c r="P2492" s="36"/>
      <c r="Q2492" s="34"/>
      <c r="R2492" s="35"/>
    </row>
    <row r="2493" spans="1:18" ht="15.75" customHeight="1" x14ac:dyDescent="0.3">
      <c r="A2493" s="23"/>
      <c r="B2493" s="28" t="s">
        <v>21</v>
      </c>
      <c r="C2493" s="28">
        <v>1185732</v>
      </c>
      <c r="D2493" s="29">
        <v>44398</v>
      </c>
      <c r="E2493" s="28" t="s">
        <v>40</v>
      </c>
      <c r="F2493" s="28" t="s">
        <v>99</v>
      </c>
      <c r="G2493" s="28" t="s">
        <v>100</v>
      </c>
      <c r="H2493" s="28" t="s">
        <v>27</v>
      </c>
      <c r="I2493" s="30">
        <v>0.4</v>
      </c>
      <c r="J2493" s="31">
        <v>2250</v>
      </c>
      <c r="K2493" s="32">
        <f t="shared" si="18"/>
        <v>900</v>
      </c>
      <c r="L2493" s="32">
        <f t="shared" si="19"/>
        <v>360</v>
      </c>
      <c r="M2493" s="33">
        <v>0.4</v>
      </c>
      <c r="O2493" s="38"/>
      <c r="P2493" s="36"/>
      <c r="Q2493" s="34"/>
      <c r="R2493" s="35"/>
    </row>
    <row r="2494" spans="1:18" ht="15.75" customHeight="1" x14ac:dyDescent="0.3">
      <c r="A2494" s="23"/>
      <c r="B2494" s="28" t="s">
        <v>21</v>
      </c>
      <c r="C2494" s="28">
        <v>1185732</v>
      </c>
      <c r="D2494" s="29">
        <v>44398</v>
      </c>
      <c r="E2494" s="28" t="s">
        <v>40</v>
      </c>
      <c r="F2494" s="28" t="s">
        <v>99</v>
      </c>
      <c r="G2494" s="28" t="s">
        <v>100</v>
      </c>
      <c r="H2494" s="28" t="s">
        <v>28</v>
      </c>
      <c r="I2494" s="30">
        <v>0.5</v>
      </c>
      <c r="J2494" s="31">
        <v>2500</v>
      </c>
      <c r="K2494" s="32">
        <f t="shared" si="18"/>
        <v>1250</v>
      </c>
      <c r="L2494" s="32">
        <f t="shared" si="19"/>
        <v>437.5</v>
      </c>
      <c r="M2494" s="33">
        <v>0.35</v>
      </c>
      <c r="O2494" s="38"/>
      <c r="P2494" s="36"/>
      <c r="Q2494" s="34"/>
      <c r="R2494" s="35"/>
    </row>
    <row r="2495" spans="1:18" ht="15.75" customHeight="1" x14ac:dyDescent="0.3">
      <c r="A2495" s="23"/>
      <c r="B2495" s="28" t="s">
        <v>21</v>
      </c>
      <c r="C2495" s="28">
        <v>1185732</v>
      </c>
      <c r="D2495" s="29">
        <v>44398</v>
      </c>
      <c r="E2495" s="28" t="s">
        <v>40</v>
      </c>
      <c r="F2495" s="28" t="s">
        <v>99</v>
      </c>
      <c r="G2495" s="28" t="s">
        <v>100</v>
      </c>
      <c r="H2495" s="28" t="s">
        <v>29</v>
      </c>
      <c r="I2495" s="30">
        <v>0.55000000000000004</v>
      </c>
      <c r="J2495" s="31">
        <v>4250</v>
      </c>
      <c r="K2495" s="32">
        <f t="shared" si="18"/>
        <v>2337.5</v>
      </c>
      <c r="L2495" s="32">
        <f t="shared" si="19"/>
        <v>935</v>
      </c>
      <c r="M2495" s="33">
        <v>0.4</v>
      </c>
      <c r="O2495" s="38"/>
      <c r="P2495" s="36"/>
      <c r="Q2495" s="34"/>
      <c r="R2495" s="35"/>
    </row>
    <row r="2496" spans="1:18" ht="15.75" customHeight="1" x14ac:dyDescent="0.3">
      <c r="A2496" s="23"/>
      <c r="B2496" s="28" t="s">
        <v>21</v>
      </c>
      <c r="C2496" s="28">
        <v>1185732</v>
      </c>
      <c r="D2496" s="29">
        <v>44430</v>
      </c>
      <c r="E2496" s="28" t="s">
        <v>40</v>
      </c>
      <c r="F2496" s="28" t="s">
        <v>99</v>
      </c>
      <c r="G2496" s="28" t="s">
        <v>100</v>
      </c>
      <c r="H2496" s="28" t="s">
        <v>24</v>
      </c>
      <c r="I2496" s="30">
        <v>0.5</v>
      </c>
      <c r="J2496" s="31">
        <v>5750</v>
      </c>
      <c r="K2496" s="32">
        <f t="shared" si="18"/>
        <v>2875</v>
      </c>
      <c r="L2496" s="32">
        <f t="shared" si="19"/>
        <v>1150</v>
      </c>
      <c r="M2496" s="33">
        <v>0.4</v>
      </c>
      <c r="O2496" s="38"/>
      <c r="P2496" s="36"/>
      <c r="Q2496" s="34"/>
      <c r="R2496" s="35"/>
    </row>
    <row r="2497" spans="1:18" ht="15.75" customHeight="1" x14ac:dyDescent="0.3">
      <c r="A2497" s="23"/>
      <c r="B2497" s="28" t="s">
        <v>21</v>
      </c>
      <c r="C2497" s="28">
        <v>1185732</v>
      </c>
      <c r="D2497" s="29">
        <v>44430</v>
      </c>
      <c r="E2497" s="28" t="s">
        <v>40</v>
      </c>
      <c r="F2497" s="28" t="s">
        <v>99</v>
      </c>
      <c r="G2497" s="28" t="s">
        <v>100</v>
      </c>
      <c r="H2497" s="28" t="s">
        <v>25</v>
      </c>
      <c r="I2497" s="30">
        <v>0.45000000000000007</v>
      </c>
      <c r="J2497" s="31">
        <v>3500</v>
      </c>
      <c r="K2497" s="32">
        <f t="shared" si="18"/>
        <v>1575.0000000000002</v>
      </c>
      <c r="L2497" s="32">
        <f t="shared" si="19"/>
        <v>551.25</v>
      </c>
      <c r="M2497" s="33">
        <v>0.35</v>
      </c>
      <c r="O2497" s="38"/>
      <c r="P2497" s="36"/>
      <c r="Q2497" s="34"/>
      <c r="R2497" s="35"/>
    </row>
    <row r="2498" spans="1:18" ht="15.75" customHeight="1" x14ac:dyDescent="0.3">
      <c r="A2498" s="23"/>
      <c r="B2498" s="28" t="s">
        <v>21</v>
      </c>
      <c r="C2498" s="28">
        <v>1185732</v>
      </c>
      <c r="D2498" s="29">
        <v>44430</v>
      </c>
      <c r="E2498" s="28" t="s">
        <v>40</v>
      </c>
      <c r="F2498" s="28" t="s">
        <v>99</v>
      </c>
      <c r="G2498" s="28" t="s">
        <v>100</v>
      </c>
      <c r="H2498" s="28" t="s">
        <v>26</v>
      </c>
      <c r="I2498" s="30">
        <v>0.4</v>
      </c>
      <c r="J2498" s="31">
        <v>2750</v>
      </c>
      <c r="K2498" s="32">
        <f t="shared" si="18"/>
        <v>1100</v>
      </c>
      <c r="L2498" s="32">
        <f t="shared" si="19"/>
        <v>440</v>
      </c>
      <c r="M2498" s="33">
        <v>0.4</v>
      </c>
      <c r="O2498" s="38"/>
      <c r="P2498" s="36"/>
      <c r="Q2498" s="34"/>
      <c r="R2498" s="35"/>
    </row>
    <row r="2499" spans="1:18" ht="15.75" customHeight="1" x14ac:dyDescent="0.3">
      <c r="A2499" s="23"/>
      <c r="B2499" s="28" t="s">
        <v>21</v>
      </c>
      <c r="C2499" s="28">
        <v>1185732</v>
      </c>
      <c r="D2499" s="29">
        <v>44430</v>
      </c>
      <c r="E2499" s="28" t="s">
        <v>40</v>
      </c>
      <c r="F2499" s="28" t="s">
        <v>99</v>
      </c>
      <c r="G2499" s="28" t="s">
        <v>100</v>
      </c>
      <c r="H2499" s="28" t="s">
        <v>27</v>
      </c>
      <c r="I2499" s="30">
        <v>0.4</v>
      </c>
      <c r="J2499" s="31">
        <v>2500</v>
      </c>
      <c r="K2499" s="32">
        <f t="shared" si="18"/>
        <v>1000</v>
      </c>
      <c r="L2499" s="32">
        <f t="shared" si="19"/>
        <v>400</v>
      </c>
      <c r="M2499" s="33">
        <v>0.4</v>
      </c>
      <c r="O2499" s="38"/>
      <c r="P2499" s="36"/>
      <c r="Q2499" s="34"/>
      <c r="R2499" s="35"/>
    </row>
    <row r="2500" spans="1:18" ht="15.75" customHeight="1" x14ac:dyDescent="0.3">
      <c r="A2500" s="23"/>
      <c r="B2500" s="28" t="s">
        <v>21</v>
      </c>
      <c r="C2500" s="28">
        <v>1185732</v>
      </c>
      <c r="D2500" s="29">
        <v>44430</v>
      </c>
      <c r="E2500" s="28" t="s">
        <v>40</v>
      </c>
      <c r="F2500" s="28" t="s">
        <v>99</v>
      </c>
      <c r="G2500" s="28" t="s">
        <v>100</v>
      </c>
      <c r="H2500" s="28" t="s">
        <v>28</v>
      </c>
      <c r="I2500" s="30">
        <v>0.5</v>
      </c>
      <c r="J2500" s="31">
        <v>2250</v>
      </c>
      <c r="K2500" s="32">
        <f t="shared" si="18"/>
        <v>1125</v>
      </c>
      <c r="L2500" s="32">
        <f t="shared" si="19"/>
        <v>393.75</v>
      </c>
      <c r="M2500" s="33">
        <v>0.35</v>
      </c>
      <c r="O2500" s="38"/>
      <c r="P2500" s="36"/>
      <c r="Q2500" s="34"/>
      <c r="R2500" s="35"/>
    </row>
    <row r="2501" spans="1:18" ht="15.75" customHeight="1" x14ac:dyDescent="0.3">
      <c r="A2501" s="23"/>
      <c r="B2501" s="28" t="s">
        <v>21</v>
      </c>
      <c r="C2501" s="28">
        <v>1185732</v>
      </c>
      <c r="D2501" s="29">
        <v>44430</v>
      </c>
      <c r="E2501" s="28" t="s">
        <v>40</v>
      </c>
      <c r="F2501" s="28" t="s">
        <v>99</v>
      </c>
      <c r="G2501" s="28" t="s">
        <v>100</v>
      </c>
      <c r="H2501" s="28" t="s">
        <v>29</v>
      </c>
      <c r="I2501" s="30">
        <v>0.55000000000000004</v>
      </c>
      <c r="J2501" s="31">
        <v>4000</v>
      </c>
      <c r="K2501" s="32">
        <f t="shared" si="18"/>
        <v>2200</v>
      </c>
      <c r="L2501" s="32">
        <f t="shared" si="19"/>
        <v>880</v>
      </c>
      <c r="M2501" s="33">
        <v>0.4</v>
      </c>
      <c r="O2501" s="38"/>
      <c r="P2501" s="36"/>
      <c r="Q2501" s="34"/>
      <c r="R2501" s="35"/>
    </row>
    <row r="2502" spans="1:18" ht="15.75" customHeight="1" x14ac:dyDescent="0.3">
      <c r="A2502" s="23"/>
      <c r="B2502" s="28" t="s">
        <v>21</v>
      </c>
      <c r="C2502" s="28">
        <v>1185732</v>
      </c>
      <c r="D2502" s="29">
        <v>44462</v>
      </c>
      <c r="E2502" s="28" t="s">
        <v>40</v>
      </c>
      <c r="F2502" s="28" t="s">
        <v>99</v>
      </c>
      <c r="G2502" s="28" t="s">
        <v>100</v>
      </c>
      <c r="H2502" s="28" t="s">
        <v>24</v>
      </c>
      <c r="I2502" s="30">
        <v>0.5</v>
      </c>
      <c r="J2502" s="31">
        <v>5250</v>
      </c>
      <c r="K2502" s="32">
        <f t="shared" si="18"/>
        <v>2625</v>
      </c>
      <c r="L2502" s="32">
        <f t="shared" si="19"/>
        <v>1050</v>
      </c>
      <c r="M2502" s="33">
        <v>0.4</v>
      </c>
      <c r="O2502" s="38"/>
      <c r="P2502" s="36"/>
      <c r="Q2502" s="34"/>
      <c r="R2502" s="35"/>
    </row>
    <row r="2503" spans="1:18" ht="15.75" customHeight="1" x14ac:dyDescent="0.3">
      <c r="A2503" s="23"/>
      <c r="B2503" s="28" t="s">
        <v>21</v>
      </c>
      <c r="C2503" s="28">
        <v>1185732</v>
      </c>
      <c r="D2503" s="29">
        <v>44462</v>
      </c>
      <c r="E2503" s="28" t="s">
        <v>40</v>
      </c>
      <c r="F2503" s="28" t="s">
        <v>99</v>
      </c>
      <c r="G2503" s="28" t="s">
        <v>100</v>
      </c>
      <c r="H2503" s="28" t="s">
        <v>25</v>
      </c>
      <c r="I2503" s="30">
        <v>0.45000000000000007</v>
      </c>
      <c r="J2503" s="31">
        <v>3250</v>
      </c>
      <c r="K2503" s="32">
        <f t="shared" si="18"/>
        <v>1462.5000000000002</v>
      </c>
      <c r="L2503" s="32">
        <f t="shared" si="19"/>
        <v>511.87500000000006</v>
      </c>
      <c r="M2503" s="33">
        <v>0.35</v>
      </c>
      <c r="O2503" s="38"/>
      <c r="P2503" s="36"/>
      <c r="Q2503" s="34"/>
      <c r="R2503" s="35"/>
    </row>
    <row r="2504" spans="1:18" ht="15.75" customHeight="1" x14ac:dyDescent="0.3">
      <c r="A2504" s="23"/>
      <c r="B2504" s="28" t="s">
        <v>21</v>
      </c>
      <c r="C2504" s="28">
        <v>1185732</v>
      </c>
      <c r="D2504" s="29">
        <v>44462</v>
      </c>
      <c r="E2504" s="28" t="s">
        <v>40</v>
      </c>
      <c r="F2504" s="28" t="s">
        <v>99</v>
      </c>
      <c r="G2504" s="28" t="s">
        <v>100</v>
      </c>
      <c r="H2504" s="28" t="s">
        <v>26</v>
      </c>
      <c r="I2504" s="30">
        <v>0.35000000000000003</v>
      </c>
      <c r="J2504" s="31">
        <v>2250</v>
      </c>
      <c r="K2504" s="32">
        <f t="shared" si="18"/>
        <v>787.50000000000011</v>
      </c>
      <c r="L2504" s="32">
        <f t="shared" si="19"/>
        <v>315.00000000000006</v>
      </c>
      <c r="M2504" s="33">
        <v>0.4</v>
      </c>
      <c r="O2504" s="38"/>
      <c r="P2504" s="36"/>
      <c r="Q2504" s="34"/>
      <c r="R2504" s="35"/>
    </row>
    <row r="2505" spans="1:18" ht="15.75" customHeight="1" x14ac:dyDescent="0.3">
      <c r="A2505" s="23"/>
      <c r="B2505" s="28" t="s">
        <v>21</v>
      </c>
      <c r="C2505" s="28">
        <v>1185732</v>
      </c>
      <c r="D2505" s="29">
        <v>44462</v>
      </c>
      <c r="E2505" s="28" t="s">
        <v>40</v>
      </c>
      <c r="F2505" s="28" t="s">
        <v>99</v>
      </c>
      <c r="G2505" s="28" t="s">
        <v>100</v>
      </c>
      <c r="H2505" s="28" t="s">
        <v>27</v>
      </c>
      <c r="I2505" s="30">
        <v>0.35000000000000003</v>
      </c>
      <c r="J2505" s="31">
        <v>2000</v>
      </c>
      <c r="K2505" s="32">
        <f t="shared" si="18"/>
        <v>700.00000000000011</v>
      </c>
      <c r="L2505" s="32">
        <f t="shared" si="19"/>
        <v>280.00000000000006</v>
      </c>
      <c r="M2505" s="33">
        <v>0.4</v>
      </c>
      <c r="O2505" s="38"/>
      <c r="P2505" s="36"/>
      <c r="Q2505" s="34"/>
      <c r="R2505" s="35"/>
    </row>
    <row r="2506" spans="1:18" ht="15.75" customHeight="1" x14ac:dyDescent="0.3">
      <c r="A2506" s="23"/>
      <c r="B2506" s="28" t="s">
        <v>21</v>
      </c>
      <c r="C2506" s="28">
        <v>1185732</v>
      </c>
      <c r="D2506" s="29">
        <v>44462</v>
      </c>
      <c r="E2506" s="28" t="s">
        <v>40</v>
      </c>
      <c r="F2506" s="28" t="s">
        <v>99</v>
      </c>
      <c r="G2506" s="28" t="s">
        <v>100</v>
      </c>
      <c r="H2506" s="28" t="s">
        <v>28</v>
      </c>
      <c r="I2506" s="30">
        <v>0.45</v>
      </c>
      <c r="J2506" s="31">
        <v>2000</v>
      </c>
      <c r="K2506" s="32">
        <f t="shared" si="18"/>
        <v>900</v>
      </c>
      <c r="L2506" s="32">
        <f t="shared" si="19"/>
        <v>315</v>
      </c>
      <c r="M2506" s="33">
        <v>0.35</v>
      </c>
      <c r="O2506" s="38"/>
      <c r="P2506" s="36"/>
      <c r="Q2506" s="34"/>
      <c r="R2506" s="35"/>
    </row>
    <row r="2507" spans="1:18" ht="15.75" customHeight="1" x14ac:dyDescent="0.3">
      <c r="A2507" s="23"/>
      <c r="B2507" s="28" t="s">
        <v>21</v>
      </c>
      <c r="C2507" s="28">
        <v>1185732</v>
      </c>
      <c r="D2507" s="29">
        <v>44462</v>
      </c>
      <c r="E2507" s="28" t="s">
        <v>40</v>
      </c>
      <c r="F2507" s="28" t="s">
        <v>99</v>
      </c>
      <c r="G2507" s="28" t="s">
        <v>100</v>
      </c>
      <c r="H2507" s="28" t="s">
        <v>29</v>
      </c>
      <c r="I2507" s="30">
        <v>0.5</v>
      </c>
      <c r="J2507" s="31">
        <v>2750</v>
      </c>
      <c r="K2507" s="32">
        <f t="shared" si="18"/>
        <v>1375</v>
      </c>
      <c r="L2507" s="32">
        <f t="shared" si="19"/>
        <v>550</v>
      </c>
      <c r="M2507" s="33">
        <v>0.4</v>
      </c>
      <c r="O2507" s="38"/>
      <c r="P2507" s="36"/>
      <c r="Q2507" s="34"/>
      <c r="R2507" s="35"/>
    </row>
    <row r="2508" spans="1:18" ht="15.75" customHeight="1" x14ac:dyDescent="0.3">
      <c r="A2508" s="23"/>
      <c r="B2508" s="28" t="s">
        <v>21</v>
      </c>
      <c r="C2508" s="28">
        <v>1185732</v>
      </c>
      <c r="D2508" s="29">
        <v>44491</v>
      </c>
      <c r="E2508" s="28" t="s">
        <v>40</v>
      </c>
      <c r="F2508" s="28" t="s">
        <v>99</v>
      </c>
      <c r="G2508" s="28" t="s">
        <v>100</v>
      </c>
      <c r="H2508" s="28" t="s">
        <v>24</v>
      </c>
      <c r="I2508" s="30">
        <v>0.54999999999999993</v>
      </c>
      <c r="J2508" s="31">
        <v>4500</v>
      </c>
      <c r="K2508" s="32">
        <f t="shared" si="18"/>
        <v>2474.9999999999995</v>
      </c>
      <c r="L2508" s="32">
        <f t="shared" si="19"/>
        <v>989.99999999999989</v>
      </c>
      <c r="M2508" s="33">
        <v>0.4</v>
      </c>
      <c r="O2508" s="38"/>
      <c r="P2508" s="36"/>
      <c r="Q2508" s="34"/>
      <c r="R2508" s="35"/>
    </row>
    <row r="2509" spans="1:18" ht="15.75" customHeight="1" x14ac:dyDescent="0.3">
      <c r="A2509" s="23"/>
      <c r="B2509" s="28" t="s">
        <v>21</v>
      </c>
      <c r="C2509" s="28">
        <v>1185732</v>
      </c>
      <c r="D2509" s="29">
        <v>44491</v>
      </c>
      <c r="E2509" s="28" t="s">
        <v>40</v>
      </c>
      <c r="F2509" s="28" t="s">
        <v>99</v>
      </c>
      <c r="G2509" s="28" t="s">
        <v>100</v>
      </c>
      <c r="H2509" s="28" t="s">
        <v>25</v>
      </c>
      <c r="I2509" s="30">
        <v>0.45</v>
      </c>
      <c r="J2509" s="31">
        <v>2750</v>
      </c>
      <c r="K2509" s="32">
        <f t="shared" si="18"/>
        <v>1237.5</v>
      </c>
      <c r="L2509" s="32">
        <f t="shared" si="19"/>
        <v>433.125</v>
      </c>
      <c r="M2509" s="33">
        <v>0.35</v>
      </c>
      <c r="O2509" s="38"/>
      <c r="P2509" s="36"/>
      <c r="Q2509" s="34"/>
      <c r="R2509" s="35"/>
    </row>
    <row r="2510" spans="1:18" ht="15.75" customHeight="1" x14ac:dyDescent="0.3">
      <c r="A2510" s="23"/>
      <c r="B2510" s="28" t="s">
        <v>21</v>
      </c>
      <c r="C2510" s="28">
        <v>1185732</v>
      </c>
      <c r="D2510" s="29">
        <v>44491</v>
      </c>
      <c r="E2510" s="28" t="s">
        <v>40</v>
      </c>
      <c r="F2510" s="28" t="s">
        <v>99</v>
      </c>
      <c r="G2510" s="28" t="s">
        <v>100</v>
      </c>
      <c r="H2510" s="28" t="s">
        <v>26</v>
      </c>
      <c r="I2510" s="30">
        <v>0.45</v>
      </c>
      <c r="J2510" s="31">
        <v>1750</v>
      </c>
      <c r="K2510" s="32">
        <f t="shared" si="18"/>
        <v>787.5</v>
      </c>
      <c r="L2510" s="32">
        <f t="shared" si="19"/>
        <v>315</v>
      </c>
      <c r="M2510" s="33">
        <v>0.4</v>
      </c>
      <c r="O2510" s="38"/>
      <c r="P2510" s="36"/>
      <c r="Q2510" s="34"/>
      <c r="R2510" s="35"/>
    </row>
    <row r="2511" spans="1:18" ht="15.75" customHeight="1" x14ac:dyDescent="0.3">
      <c r="A2511" s="23"/>
      <c r="B2511" s="28" t="s">
        <v>21</v>
      </c>
      <c r="C2511" s="28">
        <v>1185732</v>
      </c>
      <c r="D2511" s="29">
        <v>44491</v>
      </c>
      <c r="E2511" s="28" t="s">
        <v>40</v>
      </c>
      <c r="F2511" s="28" t="s">
        <v>99</v>
      </c>
      <c r="G2511" s="28" t="s">
        <v>100</v>
      </c>
      <c r="H2511" s="28" t="s">
        <v>27</v>
      </c>
      <c r="I2511" s="30">
        <v>0.45</v>
      </c>
      <c r="J2511" s="31">
        <v>1500</v>
      </c>
      <c r="K2511" s="32">
        <f t="shared" si="18"/>
        <v>675</v>
      </c>
      <c r="L2511" s="32">
        <f t="shared" si="19"/>
        <v>270</v>
      </c>
      <c r="M2511" s="33">
        <v>0.4</v>
      </c>
      <c r="O2511" s="38"/>
      <c r="P2511" s="36"/>
      <c r="Q2511" s="34"/>
      <c r="R2511" s="35"/>
    </row>
    <row r="2512" spans="1:18" ht="15.75" customHeight="1" x14ac:dyDescent="0.3">
      <c r="A2512" s="23"/>
      <c r="B2512" s="28" t="s">
        <v>21</v>
      </c>
      <c r="C2512" s="28">
        <v>1185732</v>
      </c>
      <c r="D2512" s="29">
        <v>44491</v>
      </c>
      <c r="E2512" s="28" t="s">
        <v>40</v>
      </c>
      <c r="F2512" s="28" t="s">
        <v>99</v>
      </c>
      <c r="G2512" s="28" t="s">
        <v>100</v>
      </c>
      <c r="H2512" s="28" t="s">
        <v>28</v>
      </c>
      <c r="I2512" s="30">
        <v>0.54999999999999993</v>
      </c>
      <c r="J2512" s="31">
        <v>1500</v>
      </c>
      <c r="K2512" s="32">
        <f t="shared" si="18"/>
        <v>824.99999999999989</v>
      </c>
      <c r="L2512" s="32">
        <f t="shared" si="19"/>
        <v>288.74999999999994</v>
      </c>
      <c r="M2512" s="33">
        <v>0.35</v>
      </c>
      <c r="O2512" s="38"/>
      <c r="P2512" s="36"/>
      <c r="Q2512" s="34"/>
      <c r="R2512" s="35"/>
    </row>
    <row r="2513" spans="1:18" ht="15.75" customHeight="1" x14ac:dyDescent="0.3">
      <c r="A2513" s="23"/>
      <c r="B2513" s="28" t="s">
        <v>21</v>
      </c>
      <c r="C2513" s="28">
        <v>1185732</v>
      </c>
      <c r="D2513" s="29">
        <v>44491</v>
      </c>
      <c r="E2513" s="28" t="s">
        <v>40</v>
      </c>
      <c r="F2513" s="28" t="s">
        <v>99</v>
      </c>
      <c r="G2513" s="28" t="s">
        <v>100</v>
      </c>
      <c r="H2513" s="28" t="s">
        <v>29</v>
      </c>
      <c r="I2513" s="30">
        <v>0.54999999999999993</v>
      </c>
      <c r="J2513" s="31">
        <v>2750</v>
      </c>
      <c r="K2513" s="32">
        <f t="shared" si="18"/>
        <v>1512.4999999999998</v>
      </c>
      <c r="L2513" s="32">
        <f t="shared" si="19"/>
        <v>604.99999999999989</v>
      </c>
      <c r="M2513" s="33">
        <v>0.4</v>
      </c>
      <c r="O2513" s="38"/>
      <c r="P2513" s="36"/>
      <c r="Q2513" s="34"/>
      <c r="R2513" s="35"/>
    </row>
    <row r="2514" spans="1:18" ht="15.75" customHeight="1" x14ac:dyDescent="0.3">
      <c r="A2514" s="23"/>
      <c r="B2514" s="28" t="s">
        <v>21</v>
      </c>
      <c r="C2514" s="28">
        <v>1185732</v>
      </c>
      <c r="D2514" s="29">
        <v>44522</v>
      </c>
      <c r="E2514" s="28" t="s">
        <v>40</v>
      </c>
      <c r="F2514" s="28" t="s">
        <v>99</v>
      </c>
      <c r="G2514" s="28" t="s">
        <v>100</v>
      </c>
      <c r="H2514" s="28" t="s">
        <v>24</v>
      </c>
      <c r="I2514" s="30">
        <v>0.5</v>
      </c>
      <c r="J2514" s="31">
        <v>4250</v>
      </c>
      <c r="K2514" s="32">
        <f t="shared" si="18"/>
        <v>2125</v>
      </c>
      <c r="L2514" s="32">
        <f t="shared" si="19"/>
        <v>850</v>
      </c>
      <c r="M2514" s="33">
        <v>0.4</v>
      </c>
      <c r="O2514" s="38"/>
      <c r="P2514" s="36"/>
      <c r="Q2514" s="34"/>
      <c r="R2514" s="35"/>
    </row>
    <row r="2515" spans="1:18" ht="15.75" customHeight="1" x14ac:dyDescent="0.3">
      <c r="A2515" s="23"/>
      <c r="B2515" s="28" t="s">
        <v>21</v>
      </c>
      <c r="C2515" s="28">
        <v>1185732</v>
      </c>
      <c r="D2515" s="29">
        <v>44522</v>
      </c>
      <c r="E2515" s="28" t="s">
        <v>40</v>
      </c>
      <c r="F2515" s="28" t="s">
        <v>99</v>
      </c>
      <c r="G2515" s="28" t="s">
        <v>100</v>
      </c>
      <c r="H2515" s="28" t="s">
        <v>25</v>
      </c>
      <c r="I2515" s="30">
        <v>0.4</v>
      </c>
      <c r="J2515" s="31">
        <v>2750</v>
      </c>
      <c r="K2515" s="32">
        <f t="shared" si="18"/>
        <v>1100</v>
      </c>
      <c r="L2515" s="32">
        <f t="shared" si="19"/>
        <v>385</v>
      </c>
      <c r="M2515" s="33">
        <v>0.35</v>
      </c>
      <c r="O2515" s="38"/>
      <c r="P2515" s="36"/>
      <c r="Q2515" s="34"/>
      <c r="R2515" s="35"/>
    </row>
    <row r="2516" spans="1:18" ht="15.75" customHeight="1" x14ac:dyDescent="0.3">
      <c r="A2516" s="23"/>
      <c r="B2516" s="28" t="s">
        <v>21</v>
      </c>
      <c r="C2516" s="28">
        <v>1185732</v>
      </c>
      <c r="D2516" s="29">
        <v>44522</v>
      </c>
      <c r="E2516" s="28" t="s">
        <v>40</v>
      </c>
      <c r="F2516" s="28" t="s">
        <v>99</v>
      </c>
      <c r="G2516" s="28" t="s">
        <v>100</v>
      </c>
      <c r="H2516" s="28" t="s">
        <v>26</v>
      </c>
      <c r="I2516" s="30">
        <v>0.45</v>
      </c>
      <c r="J2516" s="31">
        <v>2200</v>
      </c>
      <c r="K2516" s="32">
        <f t="shared" si="18"/>
        <v>990</v>
      </c>
      <c r="L2516" s="32">
        <f t="shared" si="19"/>
        <v>396</v>
      </c>
      <c r="M2516" s="33">
        <v>0.4</v>
      </c>
      <c r="O2516" s="38"/>
      <c r="P2516" s="36"/>
      <c r="Q2516" s="34"/>
      <c r="R2516" s="35"/>
    </row>
    <row r="2517" spans="1:18" ht="15.75" customHeight="1" x14ac:dyDescent="0.3">
      <c r="A2517" s="23"/>
      <c r="B2517" s="28" t="s">
        <v>21</v>
      </c>
      <c r="C2517" s="28">
        <v>1185732</v>
      </c>
      <c r="D2517" s="29">
        <v>44522</v>
      </c>
      <c r="E2517" s="28" t="s">
        <v>40</v>
      </c>
      <c r="F2517" s="28" t="s">
        <v>99</v>
      </c>
      <c r="G2517" s="28" t="s">
        <v>100</v>
      </c>
      <c r="H2517" s="28" t="s">
        <v>27</v>
      </c>
      <c r="I2517" s="30">
        <v>0.55000000000000004</v>
      </c>
      <c r="J2517" s="31">
        <v>2000</v>
      </c>
      <c r="K2517" s="32">
        <f t="shared" si="18"/>
        <v>1100</v>
      </c>
      <c r="L2517" s="32">
        <f t="shared" si="19"/>
        <v>440</v>
      </c>
      <c r="M2517" s="33">
        <v>0.4</v>
      </c>
      <c r="O2517" s="38"/>
      <c r="P2517" s="36"/>
      <c r="Q2517" s="34"/>
      <c r="R2517" s="35"/>
    </row>
    <row r="2518" spans="1:18" ht="15.75" customHeight="1" x14ac:dyDescent="0.3">
      <c r="A2518" s="23"/>
      <c r="B2518" s="28" t="s">
        <v>21</v>
      </c>
      <c r="C2518" s="28">
        <v>1185732</v>
      </c>
      <c r="D2518" s="29">
        <v>44522</v>
      </c>
      <c r="E2518" s="28" t="s">
        <v>40</v>
      </c>
      <c r="F2518" s="28" t="s">
        <v>99</v>
      </c>
      <c r="G2518" s="28" t="s">
        <v>100</v>
      </c>
      <c r="H2518" s="28" t="s">
        <v>28</v>
      </c>
      <c r="I2518" s="30">
        <v>0.65</v>
      </c>
      <c r="J2518" s="31">
        <v>1750</v>
      </c>
      <c r="K2518" s="32">
        <f t="shared" si="18"/>
        <v>1137.5</v>
      </c>
      <c r="L2518" s="32">
        <f t="shared" si="19"/>
        <v>398.125</v>
      </c>
      <c r="M2518" s="33">
        <v>0.35</v>
      </c>
      <c r="O2518" s="38"/>
      <c r="P2518" s="36"/>
      <c r="Q2518" s="34"/>
      <c r="R2518" s="35"/>
    </row>
    <row r="2519" spans="1:18" ht="15.75" customHeight="1" x14ac:dyDescent="0.3">
      <c r="A2519" s="23"/>
      <c r="B2519" s="28" t="s">
        <v>21</v>
      </c>
      <c r="C2519" s="28">
        <v>1185732</v>
      </c>
      <c r="D2519" s="29">
        <v>44522</v>
      </c>
      <c r="E2519" s="28" t="s">
        <v>40</v>
      </c>
      <c r="F2519" s="28" t="s">
        <v>99</v>
      </c>
      <c r="G2519" s="28" t="s">
        <v>100</v>
      </c>
      <c r="H2519" s="28" t="s">
        <v>29</v>
      </c>
      <c r="I2519" s="30">
        <v>0.7</v>
      </c>
      <c r="J2519" s="31">
        <v>2750</v>
      </c>
      <c r="K2519" s="32">
        <f t="shared" si="18"/>
        <v>1924.9999999999998</v>
      </c>
      <c r="L2519" s="32">
        <f t="shared" si="19"/>
        <v>770</v>
      </c>
      <c r="M2519" s="33">
        <v>0.4</v>
      </c>
      <c r="O2519" s="38"/>
      <c r="P2519" s="36"/>
      <c r="Q2519" s="34"/>
      <c r="R2519" s="35"/>
    </row>
    <row r="2520" spans="1:18" ht="15.75" customHeight="1" x14ac:dyDescent="0.3">
      <c r="A2520" s="23"/>
      <c r="B2520" s="28" t="s">
        <v>21</v>
      </c>
      <c r="C2520" s="28">
        <v>1185732</v>
      </c>
      <c r="D2520" s="29">
        <v>44551</v>
      </c>
      <c r="E2520" s="28" t="s">
        <v>40</v>
      </c>
      <c r="F2520" s="28" t="s">
        <v>99</v>
      </c>
      <c r="G2520" s="28" t="s">
        <v>100</v>
      </c>
      <c r="H2520" s="28" t="s">
        <v>24</v>
      </c>
      <c r="I2520" s="30">
        <v>0.65</v>
      </c>
      <c r="J2520" s="31">
        <v>5250</v>
      </c>
      <c r="K2520" s="32">
        <f t="shared" si="18"/>
        <v>3412.5</v>
      </c>
      <c r="L2520" s="32">
        <f t="shared" si="19"/>
        <v>1365</v>
      </c>
      <c r="M2520" s="33">
        <v>0.4</v>
      </c>
      <c r="O2520" s="38"/>
      <c r="P2520" s="36"/>
      <c r="Q2520" s="34"/>
      <c r="R2520" s="35"/>
    </row>
    <row r="2521" spans="1:18" ht="15.75" customHeight="1" x14ac:dyDescent="0.3">
      <c r="A2521" s="23"/>
      <c r="B2521" s="28" t="s">
        <v>21</v>
      </c>
      <c r="C2521" s="28">
        <v>1185732</v>
      </c>
      <c r="D2521" s="29">
        <v>44551</v>
      </c>
      <c r="E2521" s="28" t="s">
        <v>40</v>
      </c>
      <c r="F2521" s="28" t="s">
        <v>99</v>
      </c>
      <c r="G2521" s="28" t="s">
        <v>100</v>
      </c>
      <c r="H2521" s="28" t="s">
        <v>25</v>
      </c>
      <c r="I2521" s="30">
        <v>0.55000000000000004</v>
      </c>
      <c r="J2521" s="31">
        <v>3250</v>
      </c>
      <c r="K2521" s="32">
        <f t="shared" si="18"/>
        <v>1787.5000000000002</v>
      </c>
      <c r="L2521" s="32">
        <f t="shared" si="19"/>
        <v>625.625</v>
      </c>
      <c r="M2521" s="33">
        <v>0.35</v>
      </c>
      <c r="O2521" s="38"/>
      <c r="P2521" s="36"/>
      <c r="Q2521" s="34"/>
      <c r="R2521" s="35"/>
    </row>
    <row r="2522" spans="1:18" ht="15.75" customHeight="1" x14ac:dyDescent="0.3">
      <c r="A2522" s="23"/>
      <c r="B2522" s="28" t="s">
        <v>21</v>
      </c>
      <c r="C2522" s="28">
        <v>1185732</v>
      </c>
      <c r="D2522" s="29">
        <v>44551</v>
      </c>
      <c r="E2522" s="28" t="s">
        <v>40</v>
      </c>
      <c r="F2522" s="28" t="s">
        <v>99</v>
      </c>
      <c r="G2522" s="28" t="s">
        <v>100</v>
      </c>
      <c r="H2522" s="28" t="s">
        <v>26</v>
      </c>
      <c r="I2522" s="30">
        <v>0.55000000000000004</v>
      </c>
      <c r="J2522" s="31">
        <v>2750</v>
      </c>
      <c r="K2522" s="32">
        <f t="shared" si="18"/>
        <v>1512.5000000000002</v>
      </c>
      <c r="L2522" s="32">
        <f t="shared" si="19"/>
        <v>605.00000000000011</v>
      </c>
      <c r="M2522" s="33">
        <v>0.4</v>
      </c>
      <c r="O2522" s="38"/>
      <c r="P2522" s="36"/>
      <c r="Q2522" s="34"/>
      <c r="R2522" s="35"/>
    </row>
    <row r="2523" spans="1:18" ht="15.75" customHeight="1" x14ac:dyDescent="0.3">
      <c r="A2523" s="23"/>
      <c r="B2523" s="28" t="s">
        <v>21</v>
      </c>
      <c r="C2523" s="28">
        <v>1185732</v>
      </c>
      <c r="D2523" s="29">
        <v>44551</v>
      </c>
      <c r="E2523" s="28" t="s">
        <v>40</v>
      </c>
      <c r="F2523" s="28" t="s">
        <v>99</v>
      </c>
      <c r="G2523" s="28" t="s">
        <v>100</v>
      </c>
      <c r="H2523" s="28" t="s">
        <v>27</v>
      </c>
      <c r="I2523" s="30">
        <v>0.5</v>
      </c>
      <c r="J2523" s="31">
        <v>2250</v>
      </c>
      <c r="K2523" s="32">
        <f t="shared" si="18"/>
        <v>1125</v>
      </c>
      <c r="L2523" s="32">
        <f t="shared" si="19"/>
        <v>450</v>
      </c>
      <c r="M2523" s="33">
        <v>0.4</v>
      </c>
      <c r="O2523" s="38"/>
      <c r="P2523" s="36"/>
      <c r="Q2523" s="34"/>
      <c r="R2523" s="35"/>
    </row>
    <row r="2524" spans="1:18" ht="15.75" customHeight="1" x14ac:dyDescent="0.3">
      <c r="A2524" s="23"/>
      <c r="B2524" s="28" t="s">
        <v>21</v>
      </c>
      <c r="C2524" s="28">
        <v>1185732</v>
      </c>
      <c r="D2524" s="29">
        <v>44551</v>
      </c>
      <c r="E2524" s="28" t="s">
        <v>40</v>
      </c>
      <c r="F2524" s="28" t="s">
        <v>99</v>
      </c>
      <c r="G2524" s="28" t="s">
        <v>100</v>
      </c>
      <c r="H2524" s="28" t="s">
        <v>28</v>
      </c>
      <c r="I2524" s="30">
        <v>0.6</v>
      </c>
      <c r="J2524" s="31">
        <v>2250</v>
      </c>
      <c r="K2524" s="32">
        <f t="shared" si="18"/>
        <v>1350</v>
      </c>
      <c r="L2524" s="32">
        <f t="shared" si="19"/>
        <v>472.49999999999994</v>
      </c>
      <c r="M2524" s="33">
        <v>0.35</v>
      </c>
      <c r="O2524" s="38"/>
      <c r="P2524" s="36"/>
      <c r="Q2524" s="34"/>
      <c r="R2524" s="35"/>
    </row>
    <row r="2525" spans="1:18" ht="15.75" customHeight="1" x14ac:dyDescent="0.3">
      <c r="A2525" s="23"/>
      <c r="B2525" s="28" t="s">
        <v>21</v>
      </c>
      <c r="C2525" s="28">
        <v>1185732</v>
      </c>
      <c r="D2525" s="29">
        <v>44551</v>
      </c>
      <c r="E2525" s="28" t="s">
        <v>40</v>
      </c>
      <c r="F2525" s="28" t="s">
        <v>99</v>
      </c>
      <c r="G2525" s="28" t="s">
        <v>100</v>
      </c>
      <c r="H2525" s="28" t="s">
        <v>29</v>
      </c>
      <c r="I2525" s="30">
        <v>0.64999999999999991</v>
      </c>
      <c r="J2525" s="31">
        <v>3250</v>
      </c>
      <c r="K2525" s="32">
        <f t="shared" si="18"/>
        <v>2112.4999999999995</v>
      </c>
      <c r="L2525" s="32">
        <f t="shared" si="19"/>
        <v>844.99999999999989</v>
      </c>
      <c r="M2525" s="33">
        <v>0.4</v>
      </c>
      <c r="O2525" s="38"/>
      <c r="P2525" s="36"/>
      <c r="Q2525" s="34"/>
      <c r="R2525" s="35"/>
    </row>
    <row r="2526" spans="1:18" ht="15.75" customHeight="1" x14ac:dyDescent="0.3">
      <c r="A2526" s="23" t="s">
        <v>46</v>
      </c>
      <c r="B2526" s="28" t="s">
        <v>21</v>
      </c>
      <c r="C2526" s="28">
        <v>1185732</v>
      </c>
      <c r="D2526" s="29">
        <v>44216</v>
      </c>
      <c r="E2526" s="28" t="s">
        <v>53</v>
      </c>
      <c r="F2526" s="28" t="s">
        <v>101</v>
      </c>
      <c r="G2526" s="28" t="s">
        <v>102</v>
      </c>
      <c r="H2526" s="28" t="s">
        <v>24</v>
      </c>
      <c r="I2526" s="30">
        <v>0.30000000000000004</v>
      </c>
      <c r="J2526" s="31">
        <v>7250</v>
      </c>
      <c r="K2526" s="32">
        <f t="shared" si="18"/>
        <v>2175.0000000000005</v>
      </c>
      <c r="L2526" s="32">
        <f t="shared" si="19"/>
        <v>870.00000000000023</v>
      </c>
      <c r="M2526" s="33">
        <v>0.4</v>
      </c>
      <c r="O2526" s="38"/>
      <c r="P2526" s="36"/>
      <c r="Q2526" s="34"/>
      <c r="R2526" s="35"/>
    </row>
    <row r="2527" spans="1:18" ht="15.75" customHeight="1" x14ac:dyDescent="0.3">
      <c r="A2527" s="23"/>
      <c r="B2527" s="28" t="s">
        <v>21</v>
      </c>
      <c r="C2527" s="28">
        <v>1185732</v>
      </c>
      <c r="D2527" s="29">
        <v>44216</v>
      </c>
      <c r="E2527" s="28" t="s">
        <v>53</v>
      </c>
      <c r="F2527" s="28" t="s">
        <v>101</v>
      </c>
      <c r="G2527" s="28" t="s">
        <v>102</v>
      </c>
      <c r="H2527" s="28" t="s">
        <v>25</v>
      </c>
      <c r="I2527" s="30">
        <v>0.30000000000000004</v>
      </c>
      <c r="J2527" s="31">
        <v>5250</v>
      </c>
      <c r="K2527" s="32">
        <f t="shared" si="18"/>
        <v>1575.0000000000002</v>
      </c>
      <c r="L2527" s="32">
        <f t="shared" si="19"/>
        <v>551.25</v>
      </c>
      <c r="M2527" s="33">
        <v>0.35</v>
      </c>
      <c r="O2527" s="38"/>
      <c r="P2527" s="36"/>
      <c r="Q2527" s="34"/>
      <c r="R2527" s="35"/>
    </row>
    <row r="2528" spans="1:18" ht="15.75" customHeight="1" x14ac:dyDescent="0.3">
      <c r="A2528" s="23"/>
      <c r="B2528" s="28" t="s">
        <v>21</v>
      </c>
      <c r="C2528" s="28">
        <v>1185732</v>
      </c>
      <c r="D2528" s="29">
        <v>44216</v>
      </c>
      <c r="E2528" s="28" t="s">
        <v>53</v>
      </c>
      <c r="F2528" s="28" t="s">
        <v>101</v>
      </c>
      <c r="G2528" s="28" t="s">
        <v>102</v>
      </c>
      <c r="H2528" s="28" t="s">
        <v>26</v>
      </c>
      <c r="I2528" s="30">
        <v>0.20000000000000007</v>
      </c>
      <c r="J2528" s="31">
        <v>5250</v>
      </c>
      <c r="K2528" s="32">
        <f t="shared" si="18"/>
        <v>1050.0000000000005</v>
      </c>
      <c r="L2528" s="32">
        <f t="shared" si="19"/>
        <v>420.00000000000023</v>
      </c>
      <c r="M2528" s="33">
        <v>0.4</v>
      </c>
      <c r="O2528" s="38"/>
      <c r="P2528" s="36"/>
      <c r="Q2528" s="34"/>
      <c r="R2528" s="35"/>
    </row>
    <row r="2529" spans="1:18" ht="15.75" customHeight="1" x14ac:dyDescent="0.3">
      <c r="A2529" s="23"/>
      <c r="B2529" s="28" t="s">
        <v>21</v>
      </c>
      <c r="C2529" s="28">
        <v>1185732</v>
      </c>
      <c r="D2529" s="29">
        <v>44216</v>
      </c>
      <c r="E2529" s="28" t="s">
        <v>53</v>
      </c>
      <c r="F2529" s="28" t="s">
        <v>101</v>
      </c>
      <c r="G2529" s="28" t="s">
        <v>102</v>
      </c>
      <c r="H2529" s="28" t="s">
        <v>27</v>
      </c>
      <c r="I2529" s="30">
        <v>0.25</v>
      </c>
      <c r="J2529" s="31">
        <v>3750</v>
      </c>
      <c r="K2529" s="32">
        <f t="shared" si="18"/>
        <v>937.5</v>
      </c>
      <c r="L2529" s="32">
        <f t="shared" si="19"/>
        <v>375</v>
      </c>
      <c r="M2529" s="33">
        <v>0.4</v>
      </c>
      <c r="O2529" s="38"/>
      <c r="P2529" s="36"/>
      <c r="Q2529" s="34"/>
      <c r="R2529" s="35"/>
    </row>
    <row r="2530" spans="1:18" ht="15.75" customHeight="1" x14ac:dyDescent="0.3">
      <c r="A2530" s="23"/>
      <c r="B2530" s="28" t="s">
        <v>21</v>
      </c>
      <c r="C2530" s="28">
        <v>1185732</v>
      </c>
      <c r="D2530" s="29">
        <v>44216</v>
      </c>
      <c r="E2530" s="28" t="s">
        <v>53</v>
      </c>
      <c r="F2530" s="28" t="s">
        <v>101</v>
      </c>
      <c r="G2530" s="28" t="s">
        <v>102</v>
      </c>
      <c r="H2530" s="28" t="s">
        <v>28</v>
      </c>
      <c r="I2530" s="30">
        <v>0.4</v>
      </c>
      <c r="J2530" s="31">
        <v>4250</v>
      </c>
      <c r="K2530" s="32">
        <f t="shared" si="18"/>
        <v>1700</v>
      </c>
      <c r="L2530" s="32">
        <f t="shared" si="19"/>
        <v>595</v>
      </c>
      <c r="M2530" s="33">
        <v>0.35</v>
      </c>
      <c r="O2530" s="38"/>
      <c r="P2530" s="36"/>
      <c r="Q2530" s="34"/>
      <c r="R2530" s="35"/>
    </row>
    <row r="2531" spans="1:18" ht="15.75" customHeight="1" x14ac:dyDescent="0.3">
      <c r="A2531" s="23"/>
      <c r="B2531" s="28" t="s">
        <v>21</v>
      </c>
      <c r="C2531" s="28">
        <v>1185732</v>
      </c>
      <c r="D2531" s="29">
        <v>44216</v>
      </c>
      <c r="E2531" s="28" t="s">
        <v>53</v>
      </c>
      <c r="F2531" s="28" t="s">
        <v>101</v>
      </c>
      <c r="G2531" s="28" t="s">
        <v>102</v>
      </c>
      <c r="H2531" s="28" t="s">
        <v>29</v>
      </c>
      <c r="I2531" s="30">
        <v>0.30000000000000004</v>
      </c>
      <c r="J2531" s="31">
        <v>5250</v>
      </c>
      <c r="K2531" s="32">
        <f t="shared" si="18"/>
        <v>1575.0000000000002</v>
      </c>
      <c r="L2531" s="32">
        <f t="shared" si="19"/>
        <v>787.50000000000011</v>
      </c>
      <c r="M2531" s="33">
        <v>0.5</v>
      </c>
      <c r="O2531" s="38"/>
      <c r="P2531" s="36"/>
      <c r="Q2531" s="34"/>
      <c r="R2531" s="35"/>
    </row>
    <row r="2532" spans="1:18" ht="15.75" customHeight="1" x14ac:dyDescent="0.3">
      <c r="A2532" s="23"/>
      <c r="B2532" s="28" t="s">
        <v>21</v>
      </c>
      <c r="C2532" s="28">
        <v>1185732</v>
      </c>
      <c r="D2532" s="29">
        <v>44245</v>
      </c>
      <c r="E2532" s="28" t="s">
        <v>53</v>
      </c>
      <c r="F2532" s="28" t="s">
        <v>101</v>
      </c>
      <c r="G2532" s="28" t="s">
        <v>102</v>
      </c>
      <c r="H2532" s="28" t="s">
        <v>24</v>
      </c>
      <c r="I2532" s="30">
        <v>0.30000000000000004</v>
      </c>
      <c r="J2532" s="31">
        <v>7750</v>
      </c>
      <c r="K2532" s="32">
        <f t="shared" si="18"/>
        <v>2325.0000000000005</v>
      </c>
      <c r="L2532" s="32">
        <f t="shared" si="19"/>
        <v>930.00000000000023</v>
      </c>
      <c r="M2532" s="33">
        <v>0.4</v>
      </c>
      <c r="O2532" s="38"/>
      <c r="P2532" s="36"/>
      <c r="Q2532" s="34"/>
      <c r="R2532" s="35"/>
    </row>
    <row r="2533" spans="1:18" ht="15.75" customHeight="1" x14ac:dyDescent="0.3">
      <c r="A2533" s="23"/>
      <c r="B2533" s="28" t="s">
        <v>21</v>
      </c>
      <c r="C2533" s="28">
        <v>1185732</v>
      </c>
      <c r="D2533" s="29">
        <v>44245</v>
      </c>
      <c r="E2533" s="28" t="s">
        <v>53</v>
      </c>
      <c r="F2533" s="28" t="s">
        <v>101</v>
      </c>
      <c r="G2533" s="28" t="s">
        <v>102</v>
      </c>
      <c r="H2533" s="28" t="s">
        <v>25</v>
      </c>
      <c r="I2533" s="30">
        <v>0.30000000000000004</v>
      </c>
      <c r="J2533" s="31">
        <v>4250</v>
      </c>
      <c r="K2533" s="32">
        <f t="shared" si="18"/>
        <v>1275.0000000000002</v>
      </c>
      <c r="L2533" s="32">
        <f t="shared" si="19"/>
        <v>446.25000000000006</v>
      </c>
      <c r="M2533" s="33">
        <v>0.35</v>
      </c>
      <c r="O2533" s="38"/>
      <c r="P2533" s="36"/>
      <c r="Q2533" s="34"/>
      <c r="R2533" s="35"/>
    </row>
    <row r="2534" spans="1:18" ht="15.75" customHeight="1" x14ac:dyDescent="0.3">
      <c r="A2534" s="23"/>
      <c r="B2534" s="28" t="s">
        <v>21</v>
      </c>
      <c r="C2534" s="28">
        <v>1185732</v>
      </c>
      <c r="D2534" s="29">
        <v>44245</v>
      </c>
      <c r="E2534" s="28" t="s">
        <v>53</v>
      </c>
      <c r="F2534" s="28" t="s">
        <v>101</v>
      </c>
      <c r="G2534" s="28" t="s">
        <v>102</v>
      </c>
      <c r="H2534" s="28" t="s">
        <v>26</v>
      </c>
      <c r="I2534" s="30">
        <v>0.20000000000000007</v>
      </c>
      <c r="J2534" s="31">
        <v>4750</v>
      </c>
      <c r="K2534" s="32">
        <f t="shared" si="18"/>
        <v>950.00000000000034</v>
      </c>
      <c r="L2534" s="32">
        <f t="shared" si="19"/>
        <v>380.00000000000017</v>
      </c>
      <c r="M2534" s="33">
        <v>0.4</v>
      </c>
      <c r="O2534" s="38"/>
      <c r="P2534" s="36"/>
      <c r="Q2534" s="34"/>
      <c r="R2534" s="35"/>
    </row>
    <row r="2535" spans="1:18" ht="15.75" customHeight="1" x14ac:dyDescent="0.3">
      <c r="A2535" s="23"/>
      <c r="B2535" s="28" t="s">
        <v>21</v>
      </c>
      <c r="C2535" s="28">
        <v>1185732</v>
      </c>
      <c r="D2535" s="29">
        <v>44245</v>
      </c>
      <c r="E2535" s="28" t="s">
        <v>53</v>
      </c>
      <c r="F2535" s="28" t="s">
        <v>101</v>
      </c>
      <c r="G2535" s="28" t="s">
        <v>102</v>
      </c>
      <c r="H2535" s="28" t="s">
        <v>27</v>
      </c>
      <c r="I2535" s="30">
        <v>0.25</v>
      </c>
      <c r="J2535" s="31">
        <v>3250</v>
      </c>
      <c r="K2535" s="32">
        <f t="shared" si="18"/>
        <v>812.5</v>
      </c>
      <c r="L2535" s="32">
        <f t="shared" si="19"/>
        <v>325</v>
      </c>
      <c r="M2535" s="33">
        <v>0.4</v>
      </c>
      <c r="O2535" s="38"/>
      <c r="P2535" s="36"/>
      <c r="Q2535" s="34"/>
      <c r="R2535" s="35"/>
    </row>
    <row r="2536" spans="1:18" ht="15.75" customHeight="1" x14ac:dyDescent="0.3">
      <c r="A2536" s="23"/>
      <c r="B2536" s="28" t="s">
        <v>21</v>
      </c>
      <c r="C2536" s="28">
        <v>1185732</v>
      </c>
      <c r="D2536" s="29">
        <v>44245</v>
      </c>
      <c r="E2536" s="28" t="s">
        <v>53</v>
      </c>
      <c r="F2536" s="28" t="s">
        <v>101</v>
      </c>
      <c r="G2536" s="28" t="s">
        <v>102</v>
      </c>
      <c r="H2536" s="28" t="s">
        <v>28</v>
      </c>
      <c r="I2536" s="30">
        <v>0.4</v>
      </c>
      <c r="J2536" s="31">
        <v>4000</v>
      </c>
      <c r="K2536" s="32">
        <f t="shared" si="18"/>
        <v>1600</v>
      </c>
      <c r="L2536" s="32">
        <f t="shared" si="19"/>
        <v>560</v>
      </c>
      <c r="M2536" s="33">
        <v>0.35</v>
      </c>
      <c r="O2536" s="38"/>
      <c r="P2536" s="36"/>
      <c r="Q2536" s="34"/>
      <c r="R2536" s="35"/>
    </row>
    <row r="2537" spans="1:18" ht="15.75" customHeight="1" x14ac:dyDescent="0.3">
      <c r="A2537" s="23"/>
      <c r="B2537" s="28" t="s">
        <v>21</v>
      </c>
      <c r="C2537" s="28">
        <v>1185732</v>
      </c>
      <c r="D2537" s="29">
        <v>44245</v>
      </c>
      <c r="E2537" s="28" t="s">
        <v>53</v>
      </c>
      <c r="F2537" s="28" t="s">
        <v>101</v>
      </c>
      <c r="G2537" s="28" t="s">
        <v>102</v>
      </c>
      <c r="H2537" s="28" t="s">
        <v>29</v>
      </c>
      <c r="I2537" s="30">
        <v>0.25</v>
      </c>
      <c r="J2537" s="31">
        <v>5000</v>
      </c>
      <c r="K2537" s="32">
        <f t="shared" si="18"/>
        <v>1250</v>
      </c>
      <c r="L2537" s="32">
        <f t="shared" si="19"/>
        <v>625</v>
      </c>
      <c r="M2537" s="33">
        <v>0.5</v>
      </c>
      <c r="O2537" s="38"/>
      <c r="P2537" s="36"/>
      <c r="Q2537" s="34"/>
      <c r="R2537" s="35"/>
    </row>
    <row r="2538" spans="1:18" ht="15.75" customHeight="1" x14ac:dyDescent="0.3">
      <c r="A2538" s="23"/>
      <c r="B2538" s="28" t="s">
        <v>21</v>
      </c>
      <c r="C2538" s="28">
        <v>1185732</v>
      </c>
      <c r="D2538" s="29">
        <v>44271</v>
      </c>
      <c r="E2538" s="28" t="s">
        <v>53</v>
      </c>
      <c r="F2538" s="28" t="s">
        <v>101</v>
      </c>
      <c r="G2538" s="28" t="s">
        <v>102</v>
      </c>
      <c r="H2538" s="28" t="s">
        <v>24</v>
      </c>
      <c r="I2538" s="30">
        <v>0.25</v>
      </c>
      <c r="J2538" s="31">
        <v>7200</v>
      </c>
      <c r="K2538" s="32">
        <f t="shared" si="18"/>
        <v>1800</v>
      </c>
      <c r="L2538" s="32">
        <f t="shared" si="19"/>
        <v>720</v>
      </c>
      <c r="M2538" s="33">
        <v>0.4</v>
      </c>
      <c r="O2538" s="38"/>
      <c r="P2538" s="36"/>
      <c r="Q2538" s="34"/>
      <c r="R2538" s="35"/>
    </row>
    <row r="2539" spans="1:18" ht="15.75" customHeight="1" x14ac:dyDescent="0.3">
      <c r="A2539" s="23"/>
      <c r="B2539" s="28" t="s">
        <v>21</v>
      </c>
      <c r="C2539" s="28">
        <v>1185732</v>
      </c>
      <c r="D2539" s="29">
        <v>44271</v>
      </c>
      <c r="E2539" s="28" t="s">
        <v>53</v>
      </c>
      <c r="F2539" s="28" t="s">
        <v>101</v>
      </c>
      <c r="G2539" s="28" t="s">
        <v>102</v>
      </c>
      <c r="H2539" s="28" t="s">
        <v>25</v>
      </c>
      <c r="I2539" s="30">
        <v>0.25</v>
      </c>
      <c r="J2539" s="31">
        <v>4000</v>
      </c>
      <c r="K2539" s="32">
        <f t="shared" si="18"/>
        <v>1000</v>
      </c>
      <c r="L2539" s="32">
        <f t="shared" si="19"/>
        <v>350</v>
      </c>
      <c r="M2539" s="33">
        <v>0.35</v>
      </c>
      <c r="O2539" s="38"/>
      <c r="P2539" s="36"/>
      <c r="Q2539" s="34"/>
      <c r="R2539" s="35"/>
    </row>
    <row r="2540" spans="1:18" ht="15.75" customHeight="1" x14ac:dyDescent="0.3">
      <c r="A2540" s="23"/>
      <c r="B2540" s="28" t="s">
        <v>21</v>
      </c>
      <c r="C2540" s="28">
        <v>1185732</v>
      </c>
      <c r="D2540" s="29">
        <v>44271</v>
      </c>
      <c r="E2540" s="28" t="s">
        <v>53</v>
      </c>
      <c r="F2540" s="28" t="s">
        <v>101</v>
      </c>
      <c r="G2540" s="28" t="s">
        <v>102</v>
      </c>
      <c r="H2540" s="28" t="s">
        <v>26</v>
      </c>
      <c r="I2540" s="30">
        <v>0.15000000000000002</v>
      </c>
      <c r="J2540" s="31">
        <v>4250</v>
      </c>
      <c r="K2540" s="32">
        <f t="shared" si="18"/>
        <v>637.50000000000011</v>
      </c>
      <c r="L2540" s="32">
        <f t="shared" si="19"/>
        <v>255.00000000000006</v>
      </c>
      <c r="M2540" s="33">
        <v>0.4</v>
      </c>
      <c r="O2540" s="38"/>
      <c r="P2540" s="36"/>
      <c r="Q2540" s="34"/>
      <c r="R2540" s="35"/>
    </row>
    <row r="2541" spans="1:18" ht="15.75" customHeight="1" x14ac:dyDescent="0.3">
      <c r="A2541" s="23"/>
      <c r="B2541" s="28" t="s">
        <v>21</v>
      </c>
      <c r="C2541" s="28">
        <v>1185732</v>
      </c>
      <c r="D2541" s="29">
        <v>44271</v>
      </c>
      <c r="E2541" s="28" t="s">
        <v>53</v>
      </c>
      <c r="F2541" s="28" t="s">
        <v>101</v>
      </c>
      <c r="G2541" s="28" t="s">
        <v>102</v>
      </c>
      <c r="H2541" s="28" t="s">
        <v>27</v>
      </c>
      <c r="I2541" s="30">
        <v>0.19999999999999996</v>
      </c>
      <c r="J2541" s="31">
        <v>2750</v>
      </c>
      <c r="K2541" s="32">
        <f t="shared" si="18"/>
        <v>549.99999999999989</v>
      </c>
      <c r="L2541" s="32">
        <f t="shared" si="19"/>
        <v>219.99999999999997</v>
      </c>
      <c r="M2541" s="33">
        <v>0.4</v>
      </c>
      <c r="O2541" s="38"/>
      <c r="P2541" s="36"/>
      <c r="Q2541" s="34"/>
      <c r="R2541" s="35"/>
    </row>
    <row r="2542" spans="1:18" ht="15.75" customHeight="1" x14ac:dyDescent="0.3">
      <c r="A2542" s="23"/>
      <c r="B2542" s="28" t="s">
        <v>21</v>
      </c>
      <c r="C2542" s="28">
        <v>1185732</v>
      </c>
      <c r="D2542" s="29">
        <v>44271</v>
      </c>
      <c r="E2542" s="28" t="s">
        <v>53</v>
      </c>
      <c r="F2542" s="28" t="s">
        <v>101</v>
      </c>
      <c r="G2542" s="28" t="s">
        <v>102</v>
      </c>
      <c r="H2542" s="28" t="s">
        <v>28</v>
      </c>
      <c r="I2542" s="30">
        <v>0.35000000000000009</v>
      </c>
      <c r="J2542" s="31">
        <v>3250</v>
      </c>
      <c r="K2542" s="32">
        <f t="shared" si="18"/>
        <v>1137.5000000000002</v>
      </c>
      <c r="L2542" s="32">
        <f t="shared" si="19"/>
        <v>398.12500000000006</v>
      </c>
      <c r="M2542" s="33">
        <v>0.35</v>
      </c>
      <c r="O2542" s="38"/>
      <c r="P2542" s="36"/>
      <c r="Q2542" s="34"/>
      <c r="R2542" s="35"/>
    </row>
    <row r="2543" spans="1:18" ht="15.75" customHeight="1" x14ac:dyDescent="0.3">
      <c r="A2543" s="23"/>
      <c r="B2543" s="28" t="s">
        <v>21</v>
      </c>
      <c r="C2543" s="28">
        <v>1185732</v>
      </c>
      <c r="D2543" s="29">
        <v>44271</v>
      </c>
      <c r="E2543" s="28" t="s">
        <v>53</v>
      </c>
      <c r="F2543" s="28" t="s">
        <v>101</v>
      </c>
      <c r="G2543" s="28" t="s">
        <v>102</v>
      </c>
      <c r="H2543" s="28" t="s">
        <v>29</v>
      </c>
      <c r="I2543" s="30">
        <v>0.25</v>
      </c>
      <c r="J2543" s="31">
        <v>4250</v>
      </c>
      <c r="K2543" s="32">
        <f t="shared" si="18"/>
        <v>1062.5</v>
      </c>
      <c r="L2543" s="32">
        <f t="shared" si="19"/>
        <v>531.25</v>
      </c>
      <c r="M2543" s="33">
        <v>0.5</v>
      </c>
      <c r="O2543" s="38"/>
      <c r="P2543" s="36"/>
      <c r="Q2543" s="34"/>
      <c r="R2543" s="35"/>
    </row>
    <row r="2544" spans="1:18" ht="15.75" customHeight="1" x14ac:dyDescent="0.3">
      <c r="A2544" s="23"/>
      <c r="B2544" s="28" t="s">
        <v>21</v>
      </c>
      <c r="C2544" s="28">
        <v>1185732</v>
      </c>
      <c r="D2544" s="29">
        <v>44303</v>
      </c>
      <c r="E2544" s="28" t="s">
        <v>53</v>
      </c>
      <c r="F2544" s="28" t="s">
        <v>101</v>
      </c>
      <c r="G2544" s="28" t="s">
        <v>102</v>
      </c>
      <c r="H2544" s="28" t="s">
        <v>24</v>
      </c>
      <c r="I2544" s="30">
        <v>0.25</v>
      </c>
      <c r="J2544" s="31">
        <v>6750</v>
      </c>
      <c r="K2544" s="32">
        <f t="shared" si="18"/>
        <v>1687.5</v>
      </c>
      <c r="L2544" s="32">
        <f t="shared" si="19"/>
        <v>675</v>
      </c>
      <c r="M2544" s="33">
        <v>0.4</v>
      </c>
      <c r="O2544" s="38"/>
      <c r="P2544" s="36"/>
      <c r="Q2544" s="34"/>
      <c r="R2544" s="35"/>
    </row>
    <row r="2545" spans="1:18" ht="15.75" customHeight="1" x14ac:dyDescent="0.3">
      <c r="A2545" s="23"/>
      <c r="B2545" s="28" t="s">
        <v>21</v>
      </c>
      <c r="C2545" s="28">
        <v>1185732</v>
      </c>
      <c r="D2545" s="29">
        <v>44303</v>
      </c>
      <c r="E2545" s="28" t="s">
        <v>53</v>
      </c>
      <c r="F2545" s="28" t="s">
        <v>101</v>
      </c>
      <c r="G2545" s="28" t="s">
        <v>102</v>
      </c>
      <c r="H2545" s="28" t="s">
        <v>25</v>
      </c>
      <c r="I2545" s="30">
        <v>0.25</v>
      </c>
      <c r="J2545" s="31">
        <v>3750</v>
      </c>
      <c r="K2545" s="32">
        <f t="shared" si="18"/>
        <v>937.5</v>
      </c>
      <c r="L2545" s="32">
        <f t="shared" si="19"/>
        <v>328.125</v>
      </c>
      <c r="M2545" s="33">
        <v>0.35</v>
      </c>
      <c r="O2545" s="38"/>
      <c r="P2545" s="36"/>
      <c r="Q2545" s="34"/>
      <c r="R2545" s="35"/>
    </row>
    <row r="2546" spans="1:18" ht="15.75" customHeight="1" x14ac:dyDescent="0.3">
      <c r="A2546" s="23"/>
      <c r="B2546" s="28" t="s">
        <v>21</v>
      </c>
      <c r="C2546" s="28">
        <v>1185732</v>
      </c>
      <c r="D2546" s="29">
        <v>44303</v>
      </c>
      <c r="E2546" s="28" t="s">
        <v>53</v>
      </c>
      <c r="F2546" s="28" t="s">
        <v>101</v>
      </c>
      <c r="G2546" s="28" t="s">
        <v>102</v>
      </c>
      <c r="H2546" s="28" t="s">
        <v>26</v>
      </c>
      <c r="I2546" s="30">
        <v>0.15000000000000002</v>
      </c>
      <c r="J2546" s="31">
        <v>3750</v>
      </c>
      <c r="K2546" s="32">
        <f t="shared" si="18"/>
        <v>562.50000000000011</v>
      </c>
      <c r="L2546" s="32">
        <f t="shared" si="19"/>
        <v>225.00000000000006</v>
      </c>
      <c r="M2546" s="33">
        <v>0.4</v>
      </c>
      <c r="O2546" s="38"/>
      <c r="P2546" s="36"/>
      <c r="Q2546" s="34"/>
      <c r="R2546" s="35"/>
    </row>
    <row r="2547" spans="1:18" ht="15.75" customHeight="1" x14ac:dyDescent="0.3">
      <c r="A2547" s="23"/>
      <c r="B2547" s="28" t="s">
        <v>21</v>
      </c>
      <c r="C2547" s="28">
        <v>1185732</v>
      </c>
      <c r="D2547" s="29">
        <v>44303</v>
      </c>
      <c r="E2547" s="28" t="s">
        <v>53</v>
      </c>
      <c r="F2547" s="28" t="s">
        <v>101</v>
      </c>
      <c r="G2547" s="28" t="s">
        <v>102</v>
      </c>
      <c r="H2547" s="28" t="s">
        <v>27</v>
      </c>
      <c r="I2547" s="30">
        <v>0.19999999999999996</v>
      </c>
      <c r="J2547" s="31">
        <v>3000</v>
      </c>
      <c r="K2547" s="32">
        <f t="shared" si="18"/>
        <v>599.99999999999989</v>
      </c>
      <c r="L2547" s="32">
        <f t="shared" si="19"/>
        <v>239.99999999999997</v>
      </c>
      <c r="M2547" s="33">
        <v>0.4</v>
      </c>
      <c r="O2547" s="38"/>
      <c r="P2547" s="36"/>
      <c r="Q2547" s="34"/>
      <c r="R2547" s="35"/>
    </row>
    <row r="2548" spans="1:18" ht="15.75" customHeight="1" x14ac:dyDescent="0.3">
      <c r="A2548" s="23"/>
      <c r="B2548" s="28" t="s">
        <v>21</v>
      </c>
      <c r="C2548" s="28">
        <v>1185732</v>
      </c>
      <c r="D2548" s="29">
        <v>44303</v>
      </c>
      <c r="E2548" s="28" t="s">
        <v>53</v>
      </c>
      <c r="F2548" s="28" t="s">
        <v>101</v>
      </c>
      <c r="G2548" s="28" t="s">
        <v>102</v>
      </c>
      <c r="H2548" s="28" t="s">
        <v>28</v>
      </c>
      <c r="I2548" s="30">
        <v>0.4</v>
      </c>
      <c r="J2548" s="31">
        <v>3250</v>
      </c>
      <c r="K2548" s="32">
        <f t="shared" si="18"/>
        <v>1300</v>
      </c>
      <c r="L2548" s="32">
        <f t="shared" si="19"/>
        <v>454.99999999999994</v>
      </c>
      <c r="M2548" s="33">
        <v>0.35</v>
      </c>
      <c r="O2548" s="38"/>
      <c r="P2548" s="36"/>
      <c r="Q2548" s="34"/>
      <c r="R2548" s="35"/>
    </row>
    <row r="2549" spans="1:18" ht="15.75" customHeight="1" x14ac:dyDescent="0.3">
      <c r="A2549" s="23"/>
      <c r="B2549" s="28" t="s">
        <v>21</v>
      </c>
      <c r="C2549" s="28">
        <v>1185732</v>
      </c>
      <c r="D2549" s="29">
        <v>44303</v>
      </c>
      <c r="E2549" s="28" t="s">
        <v>53</v>
      </c>
      <c r="F2549" s="28" t="s">
        <v>101</v>
      </c>
      <c r="G2549" s="28" t="s">
        <v>102</v>
      </c>
      <c r="H2549" s="28" t="s">
        <v>29</v>
      </c>
      <c r="I2549" s="30">
        <v>0.30000000000000004</v>
      </c>
      <c r="J2549" s="31">
        <v>4750</v>
      </c>
      <c r="K2549" s="32">
        <f t="shared" si="18"/>
        <v>1425.0000000000002</v>
      </c>
      <c r="L2549" s="32">
        <f t="shared" si="19"/>
        <v>712.50000000000011</v>
      </c>
      <c r="M2549" s="33">
        <v>0.5</v>
      </c>
      <c r="O2549" s="38"/>
      <c r="P2549" s="36"/>
      <c r="Q2549" s="34"/>
      <c r="R2549" s="35"/>
    </row>
    <row r="2550" spans="1:18" ht="15.75" customHeight="1" x14ac:dyDescent="0.3">
      <c r="A2550" s="23"/>
      <c r="B2550" s="28" t="s">
        <v>21</v>
      </c>
      <c r="C2550" s="28">
        <v>1185732</v>
      </c>
      <c r="D2550" s="29">
        <v>44332</v>
      </c>
      <c r="E2550" s="28" t="s">
        <v>53</v>
      </c>
      <c r="F2550" s="28" t="s">
        <v>101</v>
      </c>
      <c r="G2550" s="28" t="s">
        <v>102</v>
      </c>
      <c r="H2550" s="28" t="s">
        <v>24</v>
      </c>
      <c r="I2550" s="30">
        <v>0.4</v>
      </c>
      <c r="J2550" s="31">
        <v>7450</v>
      </c>
      <c r="K2550" s="32">
        <f t="shared" si="18"/>
        <v>2980</v>
      </c>
      <c r="L2550" s="32">
        <f t="shared" si="19"/>
        <v>1192</v>
      </c>
      <c r="M2550" s="33">
        <v>0.4</v>
      </c>
      <c r="O2550" s="38"/>
      <c r="P2550" s="36"/>
      <c r="Q2550" s="34"/>
      <c r="R2550" s="35"/>
    </row>
    <row r="2551" spans="1:18" ht="15.75" customHeight="1" x14ac:dyDescent="0.3">
      <c r="A2551" s="23"/>
      <c r="B2551" s="28" t="s">
        <v>21</v>
      </c>
      <c r="C2551" s="28">
        <v>1185732</v>
      </c>
      <c r="D2551" s="29">
        <v>44332</v>
      </c>
      <c r="E2551" s="28" t="s">
        <v>53</v>
      </c>
      <c r="F2551" s="28" t="s">
        <v>101</v>
      </c>
      <c r="G2551" s="28" t="s">
        <v>102</v>
      </c>
      <c r="H2551" s="28" t="s">
        <v>25</v>
      </c>
      <c r="I2551" s="30">
        <v>0.4</v>
      </c>
      <c r="J2551" s="31">
        <v>4500</v>
      </c>
      <c r="K2551" s="32">
        <f t="shared" si="18"/>
        <v>1800</v>
      </c>
      <c r="L2551" s="32">
        <f t="shared" si="19"/>
        <v>630</v>
      </c>
      <c r="M2551" s="33">
        <v>0.35</v>
      </c>
      <c r="O2551" s="38"/>
      <c r="P2551" s="36"/>
      <c r="Q2551" s="34"/>
      <c r="R2551" s="35"/>
    </row>
    <row r="2552" spans="1:18" ht="15.75" customHeight="1" x14ac:dyDescent="0.3">
      <c r="A2552" s="23"/>
      <c r="B2552" s="28" t="s">
        <v>21</v>
      </c>
      <c r="C2552" s="28">
        <v>1185732</v>
      </c>
      <c r="D2552" s="29">
        <v>44332</v>
      </c>
      <c r="E2552" s="28" t="s">
        <v>53</v>
      </c>
      <c r="F2552" s="28" t="s">
        <v>101</v>
      </c>
      <c r="G2552" s="28" t="s">
        <v>102</v>
      </c>
      <c r="H2552" s="28" t="s">
        <v>26</v>
      </c>
      <c r="I2552" s="30">
        <v>0.35000000000000003</v>
      </c>
      <c r="J2552" s="31">
        <v>4250</v>
      </c>
      <c r="K2552" s="32">
        <f t="shared" si="18"/>
        <v>1487.5000000000002</v>
      </c>
      <c r="L2552" s="32">
        <f t="shared" si="19"/>
        <v>595.00000000000011</v>
      </c>
      <c r="M2552" s="33">
        <v>0.4</v>
      </c>
      <c r="O2552" s="38"/>
      <c r="P2552" s="36"/>
      <c r="Q2552" s="34"/>
      <c r="R2552" s="35"/>
    </row>
    <row r="2553" spans="1:18" ht="15.75" customHeight="1" x14ac:dyDescent="0.3">
      <c r="A2553" s="23"/>
      <c r="B2553" s="28" t="s">
        <v>21</v>
      </c>
      <c r="C2553" s="28">
        <v>1185732</v>
      </c>
      <c r="D2553" s="29">
        <v>44332</v>
      </c>
      <c r="E2553" s="28" t="s">
        <v>53</v>
      </c>
      <c r="F2553" s="28" t="s">
        <v>101</v>
      </c>
      <c r="G2553" s="28" t="s">
        <v>102</v>
      </c>
      <c r="H2553" s="28" t="s">
        <v>27</v>
      </c>
      <c r="I2553" s="30">
        <v>0.35000000000000003</v>
      </c>
      <c r="J2553" s="31">
        <v>3750</v>
      </c>
      <c r="K2553" s="32">
        <f t="shared" si="18"/>
        <v>1312.5000000000002</v>
      </c>
      <c r="L2553" s="32">
        <f t="shared" si="19"/>
        <v>525.00000000000011</v>
      </c>
      <c r="M2553" s="33">
        <v>0.4</v>
      </c>
      <c r="O2553" s="38"/>
      <c r="P2553" s="36"/>
      <c r="Q2553" s="34"/>
      <c r="R2553" s="35"/>
    </row>
    <row r="2554" spans="1:18" ht="15.75" customHeight="1" x14ac:dyDescent="0.3">
      <c r="A2554" s="23"/>
      <c r="B2554" s="28" t="s">
        <v>21</v>
      </c>
      <c r="C2554" s="28">
        <v>1185732</v>
      </c>
      <c r="D2554" s="29">
        <v>44332</v>
      </c>
      <c r="E2554" s="28" t="s">
        <v>53</v>
      </c>
      <c r="F2554" s="28" t="s">
        <v>101</v>
      </c>
      <c r="G2554" s="28" t="s">
        <v>102</v>
      </c>
      <c r="H2554" s="28" t="s">
        <v>28</v>
      </c>
      <c r="I2554" s="30">
        <v>0.44999999999999996</v>
      </c>
      <c r="J2554" s="31">
        <v>4000</v>
      </c>
      <c r="K2554" s="32">
        <f t="shared" si="18"/>
        <v>1799.9999999999998</v>
      </c>
      <c r="L2554" s="32">
        <f t="shared" si="19"/>
        <v>629.99999999999989</v>
      </c>
      <c r="M2554" s="33">
        <v>0.35</v>
      </c>
      <c r="O2554" s="38"/>
      <c r="P2554" s="36"/>
      <c r="Q2554" s="34"/>
      <c r="R2554" s="35"/>
    </row>
    <row r="2555" spans="1:18" ht="15.75" customHeight="1" x14ac:dyDescent="0.3">
      <c r="A2555" s="23"/>
      <c r="B2555" s="28" t="s">
        <v>21</v>
      </c>
      <c r="C2555" s="28">
        <v>1185732</v>
      </c>
      <c r="D2555" s="29">
        <v>44332</v>
      </c>
      <c r="E2555" s="28" t="s">
        <v>53</v>
      </c>
      <c r="F2555" s="28" t="s">
        <v>101</v>
      </c>
      <c r="G2555" s="28" t="s">
        <v>102</v>
      </c>
      <c r="H2555" s="28" t="s">
        <v>29</v>
      </c>
      <c r="I2555" s="30">
        <v>0.49999999999999994</v>
      </c>
      <c r="J2555" s="31">
        <v>5000</v>
      </c>
      <c r="K2555" s="32">
        <f t="shared" si="18"/>
        <v>2499.9999999999995</v>
      </c>
      <c r="L2555" s="32">
        <f t="shared" si="19"/>
        <v>1249.9999999999998</v>
      </c>
      <c r="M2555" s="33">
        <v>0.5</v>
      </c>
      <c r="O2555" s="38"/>
      <c r="P2555" s="36"/>
      <c r="Q2555" s="34"/>
      <c r="R2555" s="35"/>
    </row>
    <row r="2556" spans="1:18" ht="15.75" customHeight="1" x14ac:dyDescent="0.3">
      <c r="A2556" s="23"/>
      <c r="B2556" s="28" t="s">
        <v>21</v>
      </c>
      <c r="C2556" s="28">
        <v>1185732</v>
      </c>
      <c r="D2556" s="29">
        <v>44365</v>
      </c>
      <c r="E2556" s="28" t="s">
        <v>53</v>
      </c>
      <c r="F2556" s="28" t="s">
        <v>101</v>
      </c>
      <c r="G2556" s="28" t="s">
        <v>102</v>
      </c>
      <c r="H2556" s="28" t="s">
        <v>24</v>
      </c>
      <c r="I2556" s="30">
        <v>0.44999999999999996</v>
      </c>
      <c r="J2556" s="31">
        <v>7500</v>
      </c>
      <c r="K2556" s="32">
        <f t="shared" ref="K2556:K2810" si="20">I2556*J2556</f>
        <v>3374.9999999999995</v>
      </c>
      <c r="L2556" s="32">
        <f t="shared" ref="L2556:L2810" si="21">K2556*M2556</f>
        <v>1350</v>
      </c>
      <c r="M2556" s="33">
        <v>0.4</v>
      </c>
      <c r="O2556" s="38"/>
      <c r="P2556" s="36"/>
      <c r="Q2556" s="34"/>
      <c r="R2556" s="35"/>
    </row>
    <row r="2557" spans="1:18" ht="15.75" customHeight="1" x14ac:dyDescent="0.3">
      <c r="A2557" s="23"/>
      <c r="B2557" s="28" t="s">
        <v>21</v>
      </c>
      <c r="C2557" s="28">
        <v>1185732</v>
      </c>
      <c r="D2557" s="29">
        <v>44365</v>
      </c>
      <c r="E2557" s="28" t="s">
        <v>53</v>
      </c>
      <c r="F2557" s="28" t="s">
        <v>101</v>
      </c>
      <c r="G2557" s="28" t="s">
        <v>102</v>
      </c>
      <c r="H2557" s="28" t="s">
        <v>25</v>
      </c>
      <c r="I2557" s="30">
        <v>0.4</v>
      </c>
      <c r="J2557" s="31">
        <v>5000</v>
      </c>
      <c r="K2557" s="32">
        <f t="shared" si="20"/>
        <v>2000</v>
      </c>
      <c r="L2557" s="32">
        <f t="shared" si="21"/>
        <v>700</v>
      </c>
      <c r="M2557" s="33">
        <v>0.35</v>
      </c>
      <c r="O2557" s="38"/>
      <c r="P2557" s="36"/>
      <c r="Q2557" s="34"/>
      <c r="R2557" s="35"/>
    </row>
    <row r="2558" spans="1:18" ht="15.75" customHeight="1" x14ac:dyDescent="0.3">
      <c r="A2558" s="23"/>
      <c r="B2558" s="28" t="s">
        <v>21</v>
      </c>
      <c r="C2558" s="28">
        <v>1185732</v>
      </c>
      <c r="D2558" s="29">
        <v>44365</v>
      </c>
      <c r="E2558" s="28" t="s">
        <v>53</v>
      </c>
      <c r="F2558" s="28" t="s">
        <v>101</v>
      </c>
      <c r="G2558" s="28" t="s">
        <v>102</v>
      </c>
      <c r="H2558" s="28" t="s">
        <v>26</v>
      </c>
      <c r="I2558" s="30">
        <v>0.45</v>
      </c>
      <c r="J2558" s="31">
        <v>4750</v>
      </c>
      <c r="K2558" s="32">
        <f t="shared" si="20"/>
        <v>2137.5</v>
      </c>
      <c r="L2558" s="32">
        <f t="shared" si="21"/>
        <v>855</v>
      </c>
      <c r="M2558" s="33">
        <v>0.4</v>
      </c>
      <c r="O2558" s="38"/>
      <c r="P2558" s="36"/>
      <c r="Q2558" s="34"/>
      <c r="R2558" s="35"/>
    </row>
    <row r="2559" spans="1:18" ht="15.75" customHeight="1" x14ac:dyDescent="0.3">
      <c r="A2559" s="23"/>
      <c r="B2559" s="28" t="s">
        <v>21</v>
      </c>
      <c r="C2559" s="28">
        <v>1185732</v>
      </c>
      <c r="D2559" s="29">
        <v>44365</v>
      </c>
      <c r="E2559" s="28" t="s">
        <v>53</v>
      </c>
      <c r="F2559" s="28" t="s">
        <v>101</v>
      </c>
      <c r="G2559" s="28" t="s">
        <v>102</v>
      </c>
      <c r="H2559" s="28" t="s">
        <v>27</v>
      </c>
      <c r="I2559" s="30">
        <v>0.45</v>
      </c>
      <c r="J2559" s="31">
        <v>4500</v>
      </c>
      <c r="K2559" s="32">
        <f t="shared" si="20"/>
        <v>2025</v>
      </c>
      <c r="L2559" s="32">
        <f t="shared" si="21"/>
        <v>810</v>
      </c>
      <c r="M2559" s="33">
        <v>0.4</v>
      </c>
      <c r="O2559" s="38"/>
      <c r="P2559" s="36"/>
      <c r="Q2559" s="34"/>
      <c r="R2559" s="35"/>
    </row>
    <row r="2560" spans="1:18" ht="15.75" customHeight="1" x14ac:dyDescent="0.3">
      <c r="A2560" s="23"/>
      <c r="B2560" s="28" t="s">
        <v>21</v>
      </c>
      <c r="C2560" s="28">
        <v>1185732</v>
      </c>
      <c r="D2560" s="29">
        <v>44365</v>
      </c>
      <c r="E2560" s="28" t="s">
        <v>53</v>
      </c>
      <c r="F2560" s="28" t="s">
        <v>101</v>
      </c>
      <c r="G2560" s="28" t="s">
        <v>102</v>
      </c>
      <c r="H2560" s="28" t="s">
        <v>28</v>
      </c>
      <c r="I2560" s="30">
        <v>0.6</v>
      </c>
      <c r="J2560" s="31">
        <v>4500</v>
      </c>
      <c r="K2560" s="32">
        <f t="shared" si="20"/>
        <v>2700</v>
      </c>
      <c r="L2560" s="32">
        <f t="shared" si="21"/>
        <v>944.99999999999989</v>
      </c>
      <c r="M2560" s="33">
        <v>0.35</v>
      </c>
      <c r="O2560" s="38"/>
      <c r="P2560" s="36"/>
      <c r="Q2560" s="34"/>
      <c r="R2560" s="35"/>
    </row>
    <row r="2561" spans="1:18" ht="15.75" customHeight="1" x14ac:dyDescent="0.3">
      <c r="A2561" s="23"/>
      <c r="B2561" s="28" t="s">
        <v>21</v>
      </c>
      <c r="C2561" s="28">
        <v>1185732</v>
      </c>
      <c r="D2561" s="29">
        <v>44365</v>
      </c>
      <c r="E2561" s="28" t="s">
        <v>53</v>
      </c>
      <c r="F2561" s="28" t="s">
        <v>101</v>
      </c>
      <c r="G2561" s="28" t="s">
        <v>102</v>
      </c>
      <c r="H2561" s="28" t="s">
        <v>29</v>
      </c>
      <c r="I2561" s="30">
        <v>0.65</v>
      </c>
      <c r="J2561" s="31">
        <v>6250</v>
      </c>
      <c r="K2561" s="32">
        <f t="shared" si="20"/>
        <v>4062.5</v>
      </c>
      <c r="L2561" s="32">
        <f t="shared" si="21"/>
        <v>2031.25</v>
      </c>
      <c r="M2561" s="33">
        <v>0.5</v>
      </c>
      <c r="O2561" s="38"/>
      <c r="P2561" s="36"/>
      <c r="Q2561" s="34"/>
      <c r="R2561" s="35"/>
    </row>
    <row r="2562" spans="1:18" ht="15.75" customHeight="1" x14ac:dyDescent="0.3">
      <c r="A2562" s="23"/>
      <c r="B2562" s="28" t="s">
        <v>21</v>
      </c>
      <c r="C2562" s="28">
        <v>1185732</v>
      </c>
      <c r="D2562" s="29">
        <v>44393</v>
      </c>
      <c r="E2562" s="28" t="s">
        <v>53</v>
      </c>
      <c r="F2562" s="28" t="s">
        <v>101</v>
      </c>
      <c r="G2562" s="28" t="s">
        <v>102</v>
      </c>
      <c r="H2562" s="28" t="s">
        <v>24</v>
      </c>
      <c r="I2562" s="30">
        <v>0.6</v>
      </c>
      <c r="J2562" s="31">
        <v>8500</v>
      </c>
      <c r="K2562" s="32">
        <f t="shared" si="20"/>
        <v>5100</v>
      </c>
      <c r="L2562" s="32">
        <f t="shared" si="21"/>
        <v>2040</v>
      </c>
      <c r="M2562" s="33">
        <v>0.4</v>
      </c>
      <c r="O2562" s="38"/>
      <c r="P2562" s="36"/>
      <c r="Q2562" s="34"/>
      <c r="R2562" s="35"/>
    </row>
    <row r="2563" spans="1:18" ht="15.75" customHeight="1" x14ac:dyDescent="0.3">
      <c r="A2563" s="23"/>
      <c r="B2563" s="28" t="s">
        <v>21</v>
      </c>
      <c r="C2563" s="28">
        <v>1185732</v>
      </c>
      <c r="D2563" s="29">
        <v>44393</v>
      </c>
      <c r="E2563" s="28" t="s">
        <v>53</v>
      </c>
      <c r="F2563" s="28" t="s">
        <v>101</v>
      </c>
      <c r="G2563" s="28" t="s">
        <v>102</v>
      </c>
      <c r="H2563" s="28" t="s">
        <v>25</v>
      </c>
      <c r="I2563" s="30">
        <v>0.55000000000000004</v>
      </c>
      <c r="J2563" s="31">
        <v>6000</v>
      </c>
      <c r="K2563" s="32">
        <f t="shared" si="20"/>
        <v>3300.0000000000005</v>
      </c>
      <c r="L2563" s="32">
        <f t="shared" si="21"/>
        <v>1155</v>
      </c>
      <c r="M2563" s="33">
        <v>0.35</v>
      </c>
      <c r="O2563" s="38"/>
      <c r="P2563" s="36"/>
      <c r="Q2563" s="34"/>
      <c r="R2563" s="35"/>
    </row>
    <row r="2564" spans="1:18" ht="15.75" customHeight="1" x14ac:dyDescent="0.3">
      <c r="A2564" s="23"/>
      <c r="B2564" s="28" t="s">
        <v>21</v>
      </c>
      <c r="C2564" s="28">
        <v>1185732</v>
      </c>
      <c r="D2564" s="29">
        <v>44393</v>
      </c>
      <c r="E2564" s="28" t="s">
        <v>53</v>
      </c>
      <c r="F2564" s="28" t="s">
        <v>101</v>
      </c>
      <c r="G2564" s="28" t="s">
        <v>102</v>
      </c>
      <c r="H2564" s="28" t="s">
        <v>26</v>
      </c>
      <c r="I2564" s="30">
        <v>0.5</v>
      </c>
      <c r="J2564" s="31">
        <v>5250</v>
      </c>
      <c r="K2564" s="32">
        <f t="shared" si="20"/>
        <v>2625</v>
      </c>
      <c r="L2564" s="32">
        <f t="shared" si="21"/>
        <v>1050</v>
      </c>
      <c r="M2564" s="33">
        <v>0.4</v>
      </c>
      <c r="O2564" s="38"/>
      <c r="P2564" s="36"/>
      <c r="Q2564" s="34"/>
      <c r="R2564" s="35"/>
    </row>
    <row r="2565" spans="1:18" ht="15.75" customHeight="1" x14ac:dyDescent="0.3">
      <c r="A2565" s="23"/>
      <c r="B2565" s="28" t="s">
        <v>21</v>
      </c>
      <c r="C2565" s="28">
        <v>1185732</v>
      </c>
      <c r="D2565" s="29">
        <v>44393</v>
      </c>
      <c r="E2565" s="28" t="s">
        <v>53</v>
      </c>
      <c r="F2565" s="28" t="s">
        <v>101</v>
      </c>
      <c r="G2565" s="28" t="s">
        <v>102</v>
      </c>
      <c r="H2565" s="28" t="s">
        <v>27</v>
      </c>
      <c r="I2565" s="30">
        <v>0.5</v>
      </c>
      <c r="J2565" s="31">
        <v>4750</v>
      </c>
      <c r="K2565" s="32">
        <f t="shared" si="20"/>
        <v>2375</v>
      </c>
      <c r="L2565" s="32">
        <f t="shared" si="21"/>
        <v>950</v>
      </c>
      <c r="M2565" s="33">
        <v>0.4</v>
      </c>
      <c r="O2565" s="38"/>
      <c r="P2565" s="36"/>
      <c r="Q2565" s="34"/>
      <c r="R2565" s="35"/>
    </row>
    <row r="2566" spans="1:18" ht="15.75" customHeight="1" x14ac:dyDescent="0.3">
      <c r="A2566" s="23"/>
      <c r="B2566" s="28" t="s">
        <v>21</v>
      </c>
      <c r="C2566" s="28">
        <v>1185732</v>
      </c>
      <c r="D2566" s="29">
        <v>44393</v>
      </c>
      <c r="E2566" s="28" t="s">
        <v>53</v>
      </c>
      <c r="F2566" s="28" t="s">
        <v>101</v>
      </c>
      <c r="G2566" s="28" t="s">
        <v>102</v>
      </c>
      <c r="H2566" s="28" t="s">
        <v>28</v>
      </c>
      <c r="I2566" s="30">
        <v>0.6</v>
      </c>
      <c r="J2566" s="31">
        <v>5000</v>
      </c>
      <c r="K2566" s="32">
        <f t="shared" si="20"/>
        <v>3000</v>
      </c>
      <c r="L2566" s="32">
        <f t="shared" si="21"/>
        <v>1050</v>
      </c>
      <c r="M2566" s="33">
        <v>0.35</v>
      </c>
      <c r="O2566" s="38"/>
      <c r="P2566" s="36"/>
      <c r="Q2566" s="34"/>
      <c r="R2566" s="35"/>
    </row>
    <row r="2567" spans="1:18" ht="15.75" customHeight="1" x14ac:dyDescent="0.3">
      <c r="A2567" s="23"/>
      <c r="B2567" s="28" t="s">
        <v>21</v>
      </c>
      <c r="C2567" s="28">
        <v>1185732</v>
      </c>
      <c r="D2567" s="29">
        <v>44393</v>
      </c>
      <c r="E2567" s="28" t="s">
        <v>53</v>
      </c>
      <c r="F2567" s="28" t="s">
        <v>101</v>
      </c>
      <c r="G2567" s="28" t="s">
        <v>102</v>
      </c>
      <c r="H2567" s="28" t="s">
        <v>29</v>
      </c>
      <c r="I2567" s="30">
        <v>0.65</v>
      </c>
      <c r="J2567" s="31">
        <v>6750</v>
      </c>
      <c r="K2567" s="32">
        <f t="shared" si="20"/>
        <v>4387.5</v>
      </c>
      <c r="L2567" s="32">
        <f t="shared" si="21"/>
        <v>2193.75</v>
      </c>
      <c r="M2567" s="33">
        <v>0.5</v>
      </c>
      <c r="O2567" s="38"/>
      <c r="P2567" s="36"/>
      <c r="Q2567" s="34"/>
      <c r="R2567" s="35"/>
    </row>
    <row r="2568" spans="1:18" ht="15.75" customHeight="1" x14ac:dyDescent="0.3">
      <c r="A2568" s="23"/>
      <c r="B2568" s="28" t="s">
        <v>21</v>
      </c>
      <c r="C2568" s="28">
        <v>1185732</v>
      </c>
      <c r="D2568" s="29">
        <v>44425</v>
      </c>
      <c r="E2568" s="28" t="s">
        <v>53</v>
      </c>
      <c r="F2568" s="28" t="s">
        <v>101</v>
      </c>
      <c r="G2568" s="28" t="s">
        <v>102</v>
      </c>
      <c r="H2568" s="28" t="s">
        <v>24</v>
      </c>
      <c r="I2568" s="30">
        <v>0.6</v>
      </c>
      <c r="J2568" s="31">
        <v>8250</v>
      </c>
      <c r="K2568" s="32">
        <f t="shared" si="20"/>
        <v>4950</v>
      </c>
      <c r="L2568" s="32">
        <f t="shared" si="21"/>
        <v>1980</v>
      </c>
      <c r="M2568" s="33">
        <v>0.4</v>
      </c>
      <c r="O2568" s="38"/>
      <c r="P2568" s="36"/>
      <c r="Q2568" s="34"/>
      <c r="R2568" s="35"/>
    </row>
    <row r="2569" spans="1:18" ht="15.75" customHeight="1" x14ac:dyDescent="0.3">
      <c r="A2569" s="23"/>
      <c r="B2569" s="28" t="s">
        <v>21</v>
      </c>
      <c r="C2569" s="28">
        <v>1185732</v>
      </c>
      <c r="D2569" s="29">
        <v>44425</v>
      </c>
      <c r="E2569" s="28" t="s">
        <v>53</v>
      </c>
      <c r="F2569" s="28" t="s">
        <v>101</v>
      </c>
      <c r="G2569" s="28" t="s">
        <v>102</v>
      </c>
      <c r="H2569" s="28" t="s">
        <v>25</v>
      </c>
      <c r="I2569" s="30">
        <v>0.55000000000000004</v>
      </c>
      <c r="J2569" s="31">
        <v>6000</v>
      </c>
      <c r="K2569" s="32">
        <f t="shared" si="20"/>
        <v>3300.0000000000005</v>
      </c>
      <c r="L2569" s="32">
        <f t="shared" si="21"/>
        <v>1155</v>
      </c>
      <c r="M2569" s="33">
        <v>0.35</v>
      </c>
      <c r="O2569" s="38"/>
      <c r="P2569" s="36"/>
      <c r="Q2569" s="34"/>
      <c r="R2569" s="35"/>
    </row>
    <row r="2570" spans="1:18" ht="15.75" customHeight="1" x14ac:dyDescent="0.3">
      <c r="A2570" s="23"/>
      <c r="B2570" s="28" t="s">
        <v>21</v>
      </c>
      <c r="C2570" s="28">
        <v>1185732</v>
      </c>
      <c r="D2570" s="29">
        <v>44425</v>
      </c>
      <c r="E2570" s="28" t="s">
        <v>53</v>
      </c>
      <c r="F2570" s="28" t="s">
        <v>101</v>
      </c>
      <c r="G2570" s="28" t="s">
        <v>102</v>
      </c>
      <c r="H2570" s="28" t="s">
        <v>26</v>
      </c>
      <c r="I2570" s="30">
        <v>0.5</v>
      </c>
      <c r="J2570" s="31">
        <v>5250</v>
      </c>
      <c r="K2570" s="32">
        <f t="shared" si="20"/>
        <v>2625</v>
      </c>
      <c r="L2570" s="32">
        <f t="shared" si="21"/>
        <v>1050</v>
      </c>
      <c r="M2570" s="33">
        <v>0.4</v>
      </c>
      <c r="O2570" s="38"/>
      <c r="P2570" s="36"/>
      <c r="Q2570" s="34"/>
      <c r="R2570" s="35"/>
    </row>
    <row r="2571" spans="1:18" ht="15.75" customHeight="1" x14ac:dyDescent="0.3">
      <c r="A2571" s="23"/>
      <c r="B2571" s="28" t="s">
        <v>21</v>
      </c>
      <c r="C2571" s="28">
        <v>1185732</v>
      </c>
      <c r="D2571" s="29">
        <v>44425</v>
      </c>
      <c r="E2571" s="28" t="s">
        <v>53</v>
      </c>
      <c r="F2571" s="28" t="s">
        <v>101</v>
      </c>
      <c r="G2571" s="28" t="s">
        <v>102</v>
      </c>
      <c r="H2571" s="28" t="s">
        <v>27</v>
      </c>
      <c r="I2571" s="30">
        <v>0.4</v>
      </c>
      <c r="J2571" s="31">
        <v>4750</v>
      </c>
      <c r="K2571" s="32">
        <f t="shared" si="20"/>
        <v>1900</v>
      </c>
      <c r="L2571" s="32">
        <f t="shared" si="21"/>
        <v>760</v>
      </c>
      <c r="M2571" s="33">
        <v>0.4</v>
      </c>
      <c r="O2571" s="38"/>
      <c r="P2571" s="36"/>
      <c r="Q2571" s="34"/>
      <c r="R2571" s="35"/>
    </row>
    <row r="2572" spans="1:18" ht="15.75" customHeight="1" x14ac:dyDescent="0.3">
      <c r="A2572" s="23"/>
      <c r="B2572" s="28" t="s">
        <v>21</v>
      </c>
      <c r="C2572" s="28">
        <v>1185732</v>
      </c>
      <c r="D2572" s="29">
        <v>44425</v>
      </c>
      <c r="E2572" s="28" t="s">
        <v>53</v>
      </c>
      <c r="F2572" s="28" t="s">
        <v>101</v>
      </c>
      <c r="G2572" s="28" t="s">
        <v>102</v>
      </c>
      <c r="H2572" s="28" t="s">
        <v>28</v>
      </c>
      <c r="I2572" s="30">
        <v>0.5</v>
      </c>
      <c r="J2572" s="31">
        <v>4500</v>
      </c>
      <c r="K2572" s="32">
        <f t="shared" si="20"/>
        <v>2250</v>
      </c>
      <c r="L2572" s="32">
        <f t="shared" si="21"/>
        <v>787.5</v>
      </c>
      <c r="M2572" s="33">
        <v>0.35</v>
      </c>
      <c r="O2572" s="38"/>
      <c r="P2572" s="36"/>
      <c r="Q2572" s="34"/>
      <c r="R2572" s="35"/>
    </row>
    <row r="2573" spans="1:18" ht="15.75" customHeight="1" x14ac:dyDescent="0.3">
      <c r="A2573" s="23"/>
      <c r="B2573" s="28" t="s">
        <v>21</v>
      </c>
      <c r="C2573" s="28">
        <v>1185732</v>
      </c>
      <c r="D2573" s="29">
        <v>44425</v>
      </c>
      <c r="E2573" s="28" t="s">
        <v>53</v>
      </c>
      <c r="F2573" s="28" t="s">
        <v>101</v>
      </c>
      <c r="G2573" s="28" t="s">
        <v>102</v>
      </c>
      <c r="H2573" s="28" t="s">
        <v>29</v>
      </c>
      <c r="I2573" s="30">
        <v>0.55000000000000004</v>
      </c>
      <c r="J2573" s="31">
        <v>6250</v>
      </c>
      <c r="K2573" s="32">
        <f t="shared" si="20"/>
        <v>3437.5000000000005</v>
      </c>
      <c r="L2573" s="32">
        <f t="shared" si="21"/>
        <v>1718.7500000000002</v>
      </c>
      <c r="M2573" s="33">
        <v>0.5</v>
      </c>
      <c r="O2573" s="38"/>
      <c r="P2573" s="36"/>
      <c r="Q2573" s="34"/>
      <c r="R2573" s="35"/>
    </row>
    <row r="2574" spans="1:18" ht="15.75" customHeight="1" x14ac:dyDescent="0.3">
      <c r="A2574" s="23"/>
      <c r="B2574" s="28" t="s">
        <v>21</v>
      </c>
      <c r="C2574" s="28">
        <v>1185732</v>
      </c>
      <c r="D2574" s="29">
        <v>44455</v>
      </c>
      <c r="E2574" s="28" t="s">
        <v>53</v>
      </c>
      <c r="F2574" s="28" t="s">
        <v>101</v>
      </c>
      <c r="G2574" s="28" t="s">
        <v>102</v>
      </c>
      <c r="H2574" s="28" t="s">
        <v>24</v>
      </c>
      <c r="I2574" s="30">
        <v>0.5</v>
      </c>
      <c r="J2574" s="31">
        <v>7250</v>
      </c>
      <c r="K2574" s="32">
        <f t="shared" si="20"/>
        <v>3625</v>
      </c>
      <c r="L2574" s="32">
        <f t="shared" si="21"/>
        <v>1450</v>
      </c>
      <c r="M2574" s="33">
        <v>0.4</v>
      </c>
      <c r="O2574" s="38"/>
      <c r="P2574" s="36"/>
      <c r="Q2574" s="34"/>
      <c r="R2574" s="35"/>
    </row>
    <row r="2575" spans="1:18" ht="15.75" customHeight="1" x14ac:dyDescent="0.3">
      <c r="A2575" s="23"/>
      <c r="B2575" s="28" t="s">
        <v>21</v>
      </c>
      <c r="C2575" s="28">
        <v>1185732</v>
      </c>
      <c r="D2575" s="29">
        <v>44455</v>
      </c>
      <c r="E2575" s="28" t="s">
        <v>53</v>
      </c>
      <c r="F2575" s="28" t="s">
        <v>101</v>
      </c>
      <c r="G2575" s="28" t="s">
        <v>102</v>
      </c>
      <c r="H2575" s="28" t="s">
        <v>25</v>
      </c>
      <c r="I2575" s="30">
        <v>0.45000000000000012</v>
      </c>
      <c r="J2575" s="31">
        <v>5250</v>
      </c>
      <c r="K2575" s="32">
        <f t="shared" si="20"/>
        <v>2362.5000000000005</v>
      </c>
      <c r="L2575" s="32">
        <f t="shared" si="21"/>
        <v>826.87500000000011</v>
      </c>
      <c r="M2575" s="33">
        <v>0.35</v>
      </c>
      <c r="O2575" s="38"/>
      <c r="P2575" s="36"/>
      <c r="Q2575" s="34"/>
      <c r="R2575" s="35"/>
    </row>
    <row r="2576" spans="1:18" ht="15.75" customHeight="1" x14ac:dyDescent="0.3">
      <c r="A2576" s="23"/>
      <c r="B2576" s="28" t="s">
        <v>21</v>
      </c>
      <c r="C2576" s="28">
        <v>1185732</v>
      </c>
      <c r="D2576" s="29">
        <v>44455</v>
      </c>
      <c r="E2576" s="28" t="s">
        <v>53</v>
      </c>
      <c r="F2576" s="28" t="s">
        <v>101</v>
      </c>
      <c r="G2576" s="28" t="s">
        <v>102</v>
      </c>
      <c r="H2576" s="28" t="s">
        <v>26</v>
      </c>
      <c r="I2576" s="30">
        <v>0.20000000000000007</v>
      </c>
      <c r="J2576" s="31">
        <v>4250</v>
      </c>
      <c r="K2576" s="32">
        <f t="shared" si="20"/>
        <v>850.00000000000023</v>
      </c>
      <c r="L2576" s="32">
        <f t="shared" si="21"/>
        <v>340.00000000000011</v>
      </c>
      <c r="M2576" s="33">
        <v>0.4</v>
      </c>
      <c r="O2576" s="38"/>
      <c r="P2576" s="36"/>
      <c r="Q2576" s="34"/>
      <c r="R2576" s="35"/>
    </row>
    <row r="2577" spans="1:18" ht="15.75" customHeight="1" x14ac:dyDescent="0.3">
      <c r="A2577" s="23"/>
      <c r="B2577" s="28" t="s">
        <v>21</v>
      </c>
      <c r="C2577" s="28">
        <v>1185732</v>
      </c>
      <c r="D2577" s="29">
        <v>44455</v>
      </c>
      <c r="E2577" s="28" t="s">
        <v>53</v>
      </c>
      <c r="F2577" s="28" t="s">
        <v>101</v>
      </c>
      <c r="G2577" s="28" t="s">
        <v>102</v>
      </c>
      <c r="H2577" s="28" t="s">
        <v>27</v>
      </c>
      <c r="I2577" s="30">
        <v>0.20000000000000007</v>
      </c>
      <c r="J2577" s="31">
        <v>4000</v>
      </c>
      <c r="K2577" s="32">
        <f t="shared" si="20"/>
        <v>800.00000000000023</v>
      </c>
      <c r="L2577" s="32">
        <f t="shared" si="21"/>
        <v>320.00000000000011</v>
      </c>
      <c r="M2577" s="33">
        <v>0.4</v>
      </c>
      <c r="O2577" s="38"/>
      <c r="P2577" s="36"/>
      <c r="Q2577" s="34"/>
      <c r="R2577" s="35"/>
    </row>
    <row r="2578" spans="1:18" ht="15.75" customHeight="1" x14ac:dyDescent="0.3">
      <c r="A2578" s="23"/>
      <c r="B2578" s="28" t="s">
        <v>21</v>
      </c>
      <c r="C2578" s="28">
        <v>1185732</v>
      </c>
      <c r="D2578" s="29">
        <v>44455</v>
      </c>
      <c r="E2578" s="28" t="s">
        <v>53</v>
      </c>
      <c r="F2578" s="28" t="s">
        <v>101</v>
      </c>
      <c r="G2578" s="28" t="s">
        <v>102</v>
      </c>
      <c r="H2578" s="28" t="s">
        <v>28</v>
      </c>
      <c r="I2578" s="30">
        <v>0.30000000000000004</v>
      </c>
      <c r="J2578" s="31">
        <v>4000</v>
      </c>
      <c r="K2578" s="32">
        <f t="shared" si="20"/>
        <v>1200.0000000000002</v>
      </c>
      <c r="L2578" s="32">
        <f t="shared" si="21"/>
        <v>420.00000000000006</v>
      </c>
      <c r="M2578" s="33">
        <v>0.35</v>
      </c>
      <c r="O2578" s="38"/>
      <c r="P2578" s="36"/>
      <c r="Q2578" s="34"/>
      <c r="R2578" s="35"/>
    </row>
    <row r="2579" spans="1:18" ht="15.75" customHeight="1" x14ac:dyDescent="0.3">
      <c r="A2579" s="23"/>
      <c r="B2579" s="28" t="s">
        <v>21</v>
      </c>
      <c r="C2579" s="28">
        <v>1185732</v>
      </c>
      <c r="D2579" s="29">
        <v>44455</v>
      </c>
      <c r="E2579" s="28" t="s">
        <v>53</v>
      </c>
      <c r="F2579" s="28" t="s">
        <v>101</v>
      </c>
      <c r="G2579" s="28" t="s">
        <v>102</v>
      </c>
      <c r="H2579" s="28" t="s">
        <v>29</v>
      </c>
      <c r="I2579" s="30">
        <v>0.35000000000000009</v>
      </c>
      <c r="J2579" s="31">
        <v>5000</v>
      </c>
      <c r="K2579" s="32">
        <f t="shared" si="20"/>
        <v>1750.0000000000005</v>
      </c>
      <c r="L2579" s="32">
        <f t="shared" si="21"/>
        <v>875.00000000000023</v>
      </c>
      <c r="M2579" s="33">
        <v>0.5</v>
      </c>
      <c r="O2579" s="38"/>
      <c r="P2579" s="36"/>
      <c r="Q2579" s="34"/>
      <c r="R2579" s="35"/>
    </row>
    <row r="2580" spans="1:18" ht="15.75" customHeight="1" x14ac:dyDescent="0.3">
      <c r="A2580" s="23"/>
      <c r="B2580" s="28" t="s">
        <v>21</v>
      </c>
      <c r="C2580" s="28">
        <v>1185732</v>
      </c>
      <c r="D2580" s="29">
        <v>44487</v>
      </c>
      <c r="E2580" s="28" t="s">
        <v>53</v>
      </c>
      <c r="F2580" s="28" t="s">
        <v>101</v>
      </c>
      <c r="G2580" s="28" t="s">
        <v>102</v>
      </c>
      <c r="H2580" s="28" t="s">
        <v>24</v>
      </c>
      <c r="I2580" s="30">
        <v>0.35000000000000009</v>
      </c>
      <c r="J2580" s="31">
        <v>6750</v>
      </c>
      <c r="K2580" s="32">
        <f t="shared" si="20"/>
        <v>2362.5000000000005</v>
      </c>
      <c r="L2580" s="32">
        <f t="shared" si="21"/>
        <v>945.00000000000023</v>
      </c>
      <c r="M2580" s="33">
        <v>0.4</v>
      </c>
      <c r="O2580" s="38"/>
      <c r="P2580" s="36"/>
      <c r="Q2580" s="34"/>
      <c r="R2580" s="35"/>
    </row>
    <row r="2581" spans="1:18" ht="15.75" customHeight="1" x14ac:dyDescent="0.3">
      <c r="A2581" s="23"/>
      <c r="B2581" s="28" t="s">
        <v>21</v>
      </c>
      <c r="C2581" s="28">
        <v>1185732</v>
      </c>
      <c r="D2581" s="29">
        <v>44487</v>
      </c>
      <c r="E2581" s="28" t="s">
        <v>53</v>
      </c>
      <c r="F2581" s="28" t="s">
        <v>101</v>
      </c>
      <c r="G2581" s="28" t="s">
        <v>102</v>
      </c>
      <c r="H2581" s="28" t="s">
        <v>25</v>
      </c>
      <c r="I2581" s="30">
        <v>0.25000000000000011</v>
      </c>
      <c r="J2581" s="31">
        <v>5000</v>
      </c>
      <c r="K2581" s="32">
        <f t="shared" si="20"/>
        <v>1250.0000000000005</v>
      </c>
      <c r="L2581" s="32">
        <f t="shared" si="21"/>
        <v>437.50000000000011</v>
      </c>
      <c r="M2581" s="33">
        <v>0.35</v>
      </c>
      <c r="O2581" s="38"/>
      <c r="P2581" s="36"/>
      <c r="Q2581" s="34"/>
      <c r="R2581" s="35"/>
    </row>
    <row r="2582" spans="1:18" ht="15.75" customHeight="1" x14ac:dyDescent="0.3">
      <c r="A2582" s="23"/>
      <c r="B2582" s="28" t="s">
        <v>21</v>
      </c>
      <c r="C2582" s="28">
        <v>1185732</v>
      </c>
      <c r="D2582" s="29">
        <v>44487</v>
      </c>
      <c r="E2582" s="28" t="s">
        <v>53</v>
      </c>
      <c r="F2582" s="28" t="s">
        <v>101</v>
      </c>
      <c r="G2582" s="28" t="s">
        <v>102</v>
      </c>
      <c r="H2582" s="28" t="s">
        <v>26</v>
      </c>
      <c r="I2582" s="30">
        <v>0.25000000000000011</v>
      </c>
      <c r="J2582" s="31">
        <v>3750</v>
      </c>
      <c r="K2582" s="32">
        <f t="shared" si="20"/>
        <v>937.50000000000045</v>
      </c>
      <c r="L2582" s="32">
        <f t="shared" si="21"/>
        <v>375.00000000000023</v>
      </c>
      <c r="M2582" s="33">
        <v>0.4</v>
      </c>
      <c r="O2582" s="38"/>
      <c r="P2582" s="36"/>
      <c r="Q2582" s="34"/>
      <c r="R2582" s="35"/>
    </row>
    <row r="2583" spans="1:18" ht="15.75" customHeight="1" x14ac:dyDescent="0.3">
      <c r="A2583" s="23"/>
      <c r="B2583" s="28" t="s">
        <v>21</v>
      </c>
      <c r="C2583" s="28">
        <v>1185732</v>
      </c>
      <c r="D2583" s="29">
        <v>44487</v>
      </c>
      <c r="E2583" s="28" t="s">
        <v>53</v>
      </c>
      <c r="F2583" s="28" t="s">
        <v>101</v>
      </c>
      <c r="G2583" s="28" t="s">
        <v>102</v>
      </c>
      <c r="H2583" s="28" t="s">
        <v>27</v>
      </c>
      <c r="I2583" s="30">
        <v>0.25000000000000011</v>
      </c>
      <c r="J2583" s="31">
        <v>3500</v>
      </c>
      <c r="K2583" s="32">
        <f t="shared" si="20"/>
        <v>875.00000000000034</v>
      </c>
      <c r="L2583" s="32">
        <f t="shared" si="21"/>
        <v>350.00000000000017</v>
      </c>
      <c r="M2583" s="33">
        <v>0.4</v>
      </c>
      <c r="O2583" s="38"/>
      <c r="P2583" s="36"/>
      <c r="Q2583" s="34"/>
      <c r="R2583" s="35"/>
    </row>
    <row r="2584" spans="1:18" ht="15.75" customHeight="1" x14ac:dyDescent="0.3">
      <c r="A2584" s="23"/>
      <c r="B2584" s="28" t="s">
        <v>21</v>
      </c>
      <c r="C2584" s="28">
        <v>1185732</v>
      </c>
      <c r="D2584" s="29">
        <v>44487</v>
      </c>
      <c r="E2584" s="28" t="s">
        <v>53</v>
      </c>
      <c r="F2584" s="28" t="s">
        <v>101</v>
      </c>
      <c r="G2584" s="28" t="s">
        <v>102</v>
      </c>
      <c r="H2584" s="28" t="s">
        <v>28</v>
      </c>
      <c r="I2584" s="30">
        <v>0.35000000000000009</v>
      </c>
      <c r="J2584" s="31">
        <v>3500</v>
      </c>
      <c r="K2584" s="32">
        <f t="shared" si="20"/>
        <v>1225.0000000000002</v>
      </c>
      <c r="L2584" s="32">
        <f t="shared" si="21"/>
        <v>428.75000000000006</v>
      </c>
      <c r="M2584" s="33">
        <v>0.35</v>
      </c>
      <c r="O2584" s="38"/>
      <c r="P2584" s="36"/>
      <c r="Q2584" s="34"/>
      <c r="R2584" s="35"/>
    </row>
    <row r="2585" spans="1:18" ht="15.75" customHeight="1" x14ac:dyDescent="0.3">
      <c r="A2585" s="23"/>
      <c r="B2585" s="28" t="s">
        <v>21</v>
      </c>
      <c r="C2585" s="28">
        <v>1185732</v>
      </c>
      <c r="D2585" s="29">
        <v>44487</v>
      </c>
      <c r="E2585" s="28" t="s">
        <v>53</v>
      </c>
      <c r="F2585" s="28" t="s">
        <v>101</v>
      </c>
      <c r="G2585" s="28" t="s">
        <v>102</v>
      </c>
      <c r="H2585" s="28" t="s">
        <v>29</v>
      </c>
      <c r="I2585" s="30">
        <v>0.35000000000000003</v>
      </c>
      <c r="J2585" s="31">
        <v>4750</v>
      </c>
      <c r="K2585" s="32">
        <f t="shared" si="20"/>
        <v>1662.5000000000002</v>
      </c>
      <c r="L2585" s="32">
        <f t="shared" si="21"/>
        <v>831.25000000000011</v>
      </c>
      <c r="M2585" s="33">
        <v>0.5</v>
      </c>
      <c r="O2585" s="38"/>
      <c r="P2585" s="36"/>
      <c r="Q2585" s="34"/>
      <c r="R2585" s="35"/>
    </row>
    <row r="2586" spans="1:18" ht="15.75" customHeight="1" x14ac:dyDescent="0.3">
      <c r="A2586" s="23"/>
      <c r="B2586" s="28" t="s">
        <v>21</v>
      </c>
      <c r="C2586" s="28">
        <v>1185732</v>
      </c>
      <c r="D2586" s="29">
        <v>44517</v>
      </c>
      <c r="E2586" s="28" t="s">
        <v>53</v>
      </c>
      <c r="F2586" s="28" t="s">
        <v>101</v>
      </c>
      <c r="G2586" s="28" t="s">
        <v>102</v>
      </c>
      <c r="H2586" s="28" t="s">
        <v>24</v>
      </c>
      <c r="I2586" s="30">
        <v>0.3000000000000001</v>
      </c>
      <c r="J2586" s="31">
        <v>6250</v>
      </c>
      <c r="K2586" s="32">
        <f t="shared" si="20"/>
        <v>1875.0000000000007</v>
      </c>
      <c r="L2586" s="32">
        <f t="shared" si="21"/>
        <v>750.00000000000034</v>
      </c>
      <c r="M2586" s="33">
        <v>0.4</v>
      </c>
      <c r="O2586" s="38"/>
      <c r="P2586" s="36"/>
      <c r="Q2586" s="34"/>
      <c r="R2586" s="35"/>
    </row>
    <row r="2587" spans="1:18" ht="15.75" customHeight="1" x14ac:dyDescent="0.3">
      <c r="A2587" s="23"/>
      <c r="B2587" s="28" t="s">
        <v>21</v>
      </c>
      <c r="C2587" s="28">
        <v>1185732</v>
      </c>
      <c r="D2587" s="29">
        <v>44517</v>
      </c>
      <c r="E2587" s="28" t="s">
        <v>53</v>
      </c>
      <c r="F2587" s="28" t="s">
        <v>101</v>
      </c>
      <c r="G2587" s="28" t="s">
        <v>102</v>
      </c>
      <c r="H2587" s="28" t="s">
        <v>25</v>
      </c>
      <c r="I2587" s="30">
        <v>0.20000000000000012</v>
      </c>
      <c r="J2587" s="31">
        <v>4500</v>
      </c>
      <c r="K2587" s="32">
        <f t="shared" si="20"/>
        <v>900.00000000000057</v>
      </c>
      <c r="L2587" s="32">
        <f t="shared" si="21"/>
        <v>315.00000000000017</v>
      </c>
      <c r="M2587" s="33">
        <v>0.35</v>
      </c>
      <c r="O2587" s="38"/>
      <c r="P2587" s="36"/>
      <c r="Q2587" s="34"/>
      <c r="R2587" s="35"/>
    </row>
    <row r="2588" spans="1:18" ht="15.75" customHeight="1" x14ac:dyDescent="0.3">
      <c r="A2588" s="23"/>
      <c r="B2588" s="28" t="s">
        <v>21</v>
      </c>
      <c r="C2588" s="28">
        <v>1185732</v>
      </c>
      <c r="D2588" s="29">
        <v>44517</v>
      </c>
      <c r="E2588" s="28" t="s">
        <v>53</v>
      </c>
      <c r="F2588" s="28" t="s">
        <v>101</v>
      </c>
      <c r="G2588" s="28" t="s">
        <v>102</v>
      </c>
      <c r="H2588" s="28" t="s">
        <v>26</v>
      </c>
      <c r="I2588" s="30">
        <v>0.30000000000000016</v>
      </c>
      <c r="J2588" s="31">
        <v>3950</v>
      </c>
      <c r="K2588" s="32">
        <f t="shared" si="20"/>
        <v>1185.0000000000007</v>
      </c>
      <c r="L2588" s="32">
        <f t="shared" si="21"/>
        <v>474.00000000000028</v>
      </c>
      <c r="M2588" s="33">
        <v>0.4</v>
      </c>
      <c r="O2588" s="38"/>
      <c r="P2588" s="36"/>
      <c r="Q2588" s="34"/>
      <c r="R2588" s="35"/>
    </row>
    <row r="2589" spans="1:18" ht="15.75" customHeight="1" x14ac:dyDescent="0.3">
      <c r="A2589" s="23"/>
      <c r="B2589" s="28" t="s">
        <v>21</v>
      </c>
      <c r="C2589" s="28">
        <v>1185732</v>
      </c>
      <c r="D2589" s="29">
        <v>44517</v>
      </c>
      <c r="E2589" s="28" t="s">
        <v>53</v>
      </c>
      <c r="F2589" s="28" t="s">
        <v>101</v>
      </c>
      <c r="G2589" s="28" t="s">
        <v>102</v>
      </c>
      <c r="H2589" s="28" t="s">
        <v>27</v>
      </c>
      <c r="I2589" s="30">
        <v>0.6000000000000002</v>
      </c>
      <c r="J2589" s="31">
        <v>4500</v>
      </c>
      <c r="K2589" s="32">
        <f t="shared" si="20"/>
        <v>2700.0000000000009</v>
      </c>
      <c r="L2589" s="32">
        <f t="shared" si="21"/>
        <v>1080.0000000000005</v>
      </c>
      <c r="M2589" s="33">
        <v>0.4</v>
      </c>
      <c r="O2589" s="38"/>
      <c r="P2589" s="36"/>
      <c r="Q2589" s="34"/>
      <c r="R2589" s="35"/>
    </row>
    <row r="2590" spans="1:18" ht="15.75" customHeight="1" x14ac:dyDescent="0.3">
      <c r="A2590" s="23"/>
      <c r="B2590" s="28" t="s">
        <v>21</v>
      </c>
      <c r="C2590" s="28">
        <v>1185732</v>
      </c>
      <c r="D2590" s="29">
        <v>44517</v>
      </c>
      <c r="E2590" s="28" t="s">
        <v>53</v>
      </c>
      <c r="F2590" s="28" t="s">
        <v>101</v>
      </c>
      <c r="G2590" s="28" t="s">
        <v>102</v>
      </c>
      <c r="H2590" s="28" t="s">
        <v>28</v>
      </c>
      <c r="I2590" s="30">
        <v>0.75000000000000011</v>
      </c>
      <c r="J2590" s="31">
        <v>4250</v>
      </c>
      <c r="K2590" s="32">
        <f t="shared" si="20"/>
        <v>3187.5000000000005</v>
      </c>
      <c r="L2590" s="32">
        <f t="shared" si="21"/>
        <v>1115.625</v>
      </c>
      <c r="M2590" s="33">
        <v>0.35</v>
      </c>
      <c r="O2590" s="38"/>
      <c r="P2590" s="36"/>
      <c r="Q2590" s="34"/>
      <c r="R2590" s="35"/>
    </row>
    <row r="2591" spans="1:18" ht="15.75" customHeight="1" x14ac:dyDescent="0.3">
      <c r="A2591" s="23"/>
      <c r="B2591" s="28" t="s">
        <v>21</v>
      </c>
      <c r="C2591" s="28">
        <v>1185732</v>
      </c>
      <c r="D2591" s="29">
        <v>44517</v>
      </c>
      <c r="E2591" s="28" t="s">
        <v>53</v>
      </c>
      <c r="F2591" s="28" t="s">
        <v>101</v>
      </c>
      <c r="G2591" s="28" t="s">
        <v>102</v>
      </c>
      <c r="H2591" s="28" t="s">
        <v>29</v>
      </c>
      <c r="I2591" s="30">
        <v>0.75</v>
      </c>
      <c r="J2591" s="31">
        <v>5250</v>
      </c>
      <c r="K2591" s="32">
        <f t="shared" si="20"/>
        <v>3937.5</v>
      </c>
      <c r="L2591" s="32">
        <f t="shared" si="21"/>
        <v>1968.75</v>
      </c>
      <c r="M2591" s="33">
        <v>0.5</v>
      </c>
      <c r="O2591" s="38"/>
      <c r="P2591" s="36"/>
      <c r="Q2591" s="34"/>
      <c r="R2591" s="35"/>
    </row>
    <row r="2592" spans="1:18" ht="15.75" customHeight="1" x14ac:dyDescent="0.3">
      <c r="A2592" s="23"/>
      <c r="B2592" s="28" t="s">
        <v>21</v>
      </c>
      <c r="C2592" s="28">
        <v>1185732</v>
      </c>
      <c r="D2592" s="29">
        <v>44546</v>
      </c>
      <c r="E2592" s="28" t="s">
        <v>53</v>
      </c>
      <c r="F2592" s="28" t="s">
        <v>101</v>
      </c>
      <c r="G2592" s="28" t="s">
        <v>102</v>
      </c>
      <c r="H2592" s="28" t="s">
        <v>24</v>
      </c>
      <c r="I2592" s="30">
        <v>0.70000000000000007</v>
      </c>
      <c r="J2592" s="31">
        <v>7750</v>
      </c>
      <c r="K2592" s="32">
        <f t="shared" si="20"/>
        <v>5425.0000000000009</v>
      </c>
      <c r="L2592" s="32">
        <f t="shared" si="21"/>
        <v>2170.0000000000005</v>
      </c>
      <c r="M2592" s="33">
        <v>0.4</v>
      </c>
      <c r="O2592" s="38"/>
      <c r="P2592" s="36"/>
      <c r="Q2592" s="34"/>
      <c r="R2592" s="35"/>
    </row>
    <row r="2593" spans="1:18" ht="15.75" customHeight="1" x14ac:dyDescent="0.3">
      <c r="A2593" s="23"/>
      <c r="B2593" s="28" t="s">
        <v>21</v>
      </c>
      <c r="C2593" s="28">
        <v>1185732</v>
      </c>
      <c r="D2593" s="29">
        <v>44546</v>
      </c>
      <c r="E2593" s="28" t="s">
        <v>53</v>
      </c>
      <c r="F2593" s="28" t="s">
        <v>101</v>
      </c>
      <c r="G2593" s="28" t="s">
        <v>102</v>
      </c>
      <c r="H2593" s="28" t="s">
        <v>25</v>
      </c>
      <c r="I2593" s="30">
        <v>0.60000000000000009</v>
      </c>
      <c r="J2593" s="31">
        <v>5750</v>
      </c>
      <c r="K2593" s="32">
        <f t="shared" si="20"/>
        <v>3450.0000000000005</v>
      </c>
      <c r="L2593" s="32">
        <f t="shared" si="21"/>
        <v>1207.5</v>
      </c>
      <c r="M2593" s="33">
        <v>0.35</v>
      </c>
      <c r="O2593" s="38"/>
      <c r="P2593" s="36"/>
      <c r="Q2593" s="34"/>
      <c r="R2593" s="35"/>
    </row>
    <row r="2594" spans="1:18" ht="15.75" customHeight="1" x14ac:dyDescent="0.3">
      <c r="A2594" s="23"/>
      <c r="B2594" s="28" t="s">
        <v>21</v>
      </c>
      <c r="C2594" s="28">
        <v>1185732</v>
      </c>
      <c r="D2594" s="29">
        <v>44546</v>
      </c>
      <c r="E2594" s="28" t="s">
        <v>53</v>
      </c>
      <c r="F2594" s="28" t="s">
        <v>101</v>
      </c>
      <c r="G2594" s="28" t="s">
        <v>102</v>
      </c>
      <c r="H2594" s="28" t="s">
        <v>26</v>
      </c>
      <c r="I2594" s="30">
        <v>0.60000000000000009</v>
      </c>
      <c r="J2594" s="31">
        <v>5250</v>
      </c>
      <c r="K2594" s="32">
        <f t="shared" si="20"/>
        <v>3150.0000000000005</v>
      </c>
      <c r="L2594" s="32">
        <f t="shared" si="21"/>
        <v>1260.0000000000002</v>
      </c>
      <c r="M2594" s="33">
        <v>0.4</v>
      </c>
      <c r="O2594" s="38"/>
      <c r="P2594" s="36"/>
      <c r="Q2594" s="34"/>
      <c r="R2594" s="35"/>
    </row>
    <row r="2595" spans="1:18" ht="15.75" customHeight="1" x14ac:dyDescent="0.3">
      <c r="A2595" s="23"/>
      <c r="B2595" s="28" t="s">
        <v>21</v>
      </c>
      <c r="C2595" s="28">
        <v>1185732</v>
      </c>
      <c r="D2595" s="29">
        <v>44546</v>
      </c>
      <c r="E2595" s="28" t="s">
        <v>53</v>
      </c>
      <c r="F2595" s="28" t="s">
        <v>101</v>
      </c>
      <c r="G2595" s="28" t="s">
        <v>102</v>
      </c>
      <c r="H2595" s="28" t="s">
        <v>27</v>
      </c>
      <c r="I2595" s="30">
        <v>0.60000000000000009</v>
      </c>
      <c r="J2595" s="31">
        <v>4750</v>
      </c>
      <c r="K2595" s="32">
        <f t="shared" si="20"/>
        <v>2850.0000000000005</v>
      </c>
      <c r="L2595" s="32">
        <f t="shared" si="21"/>
        <v>1140.0000000000002</v>
      </c>
      <c r="M2595" s="33">
        <v>0.4</v>
      </c>
      <c r="O2595" s="38"/>
      <c r="P2595" s="36"/>
      <c r="Q2595" s="34"/>
      <c r="R2595" s="35"/>
    </row>
    <row r="2596" spans="1:18" ht="15.75" customHeight="1" x14ac:dyDescent="0.3">
      <c r="A2596" s="23"/>
      <c r="B2596" s="28" t="s">
        <v>21</v>
      </c>
      <c r="C2596" s="28">
        <v>1185732</v>
      </c>
      <c r="D2596" s="29">
        <v>44546</v>
      </c>
      <c r="E2596" s="28" t="s">
        <v>53</v>
      </c>
      <c r="F2596" s="28" t="s">
        <v>101</v>
      </c>
      <c r="G2596" s="28" t="s">
        <v>102</v>
      </c>
      <c r="H2596" s="28" t="s">
        <v>28</v>
      </c>
      <c r="I2596" s="30">
        <v>0.70000000000000007</v>
      </c>
      <c r="J2596" s="31">
        <v>4750</v>
      </c>
      <c r="K2596" s="32">
        <f t="shared" si="20"/>
        <v>3325.0000000000005</v>
      </c>
      <c r="L2596" s="32">
        <f t="shared" si="21"/>
        <v>1163.75</v>
      </c>
      <c r="M2596" s="33">
        <v>0.35</v>
      </c>
      <c r="O2596" s="38"/>
      <c r="P2596" s="36"/>
      <c r="Q2596" s="34"/>
      <c r="R2596" s="35"/>
    </row>
    <row r="2597" spans="1:18" ht="15.75" customHeight="1" x14ac:dyDescent="0.3">
      <c r="A2597" s="23"/>
      <c r="B2597" s="28" t="s">
        <v>21</v>
      </c>
      <c r="C2597" s="28">
        <v>1185732</v>
      </c>
      <c r="D2597" s="29">
        <v>44546</v>
      </c>
      <c r="E2597" s="28" t="s">
        <v>53</v>
      </c>
      <c r="F2597" s="28" t="s">
        <v>101</v>
      </c>
      <c r="G2597" s="28" t="s">
        <v>102</v>
      </c>
      <c r="H2597" s="28" t="s">
        <v>29</v>
      </c>
      <c r="I2597" s="30">
        <v>0.75</v>
      </c>
      <c r="J2597" s="31">
        <v>5750</v>
      </c>
      <c r="K2597" s="32">
        <f t="shared" si="20"/>
        <v>4312.5</v>
      </c>
      <c r="L2597" s="32">
        <f t="shared" si="21"/>
        <v>2156.25</v>
      </c>
      <c r="M2597" s="33">
        <v>0.5</v>
      </c>
      <c r="O2597" s="38"/>
      <c r="P2597" s="36"/>
      <c r="Q2597" s="34"/>
      <c r="R2597" s="35"/>
    </row>
    <row r="2598" spans="1:18" ht="15.75" customHeight="1" x14ac:dyDescent="0.3">
      <c r="A2598" s="23" t="s">
        <v>46</v>
      </c>
      <c r="B2598" s="28" t="s">
        <v>30</v>
      </c>
      <c r="C2598" s="28">
        <v>1197831</v>
      </c>
      <c r="D2598" s="29">
        <v>44219</v>
      </c>
      <c r="E2598" s="28" t="s">
        <v>31</v>
      </c>
      <c r="F2598" s="28" t="s">
        <v>103</v>
      </c>
      <c r="G2598" s="28" t="s">
        <v>104</v>
      </c>
      <c r="H2598" s="28" t="s">
        <v>24</v>
      </c>
      <c r="I2598" s="30">
        <v>0.25000000000000006</v>
      </c>
      <c r="J2598" s="31">
        <v>6500</v>
      </c>
      <c r="K2598" s="32">
        <f t="shared" si="20"/>
        <v>1625.0000000000005</v>
      </c>
      <c r="L2598" s="32">
        <f t="shared" si="21"/>
        <v>650.00000000000023</v>
      </c>
      <c r="M2598" s="33">
        <v>0.4</v>
      </c>
      <c r="O2598" s="38"/>
      <c r="P2598" s="36"/>
      <c r="Q2598" s="34"/>
      <c r="R2598" s="35"/>
    </row>
    <row r="2599" spans="1:18" ht="15.75" customHeight="1" x14ac:dyDescent="0.3">
      <c r="A2599" s="23"/>
      <c r="B2599" s="28" t="s">
        <v>30</v>
      </c>
      <c r="C2599" s="28">
        <v>1197831</v>
      </c>
      <c r="D2599" s="29">
        <v>44219</v>
      </c>
      <c r="E2599" s="28" t="s">
        <v>31</v>
      </c>
      <c r="F2599" s="28" t="s">
        <v>103</v>
      </c>
      <c r="G2599" s="28" t="s">
        <v>104</v>
      </c>
      <c r="H2599" s="28" t="s">
        <v>25</v>
      </c>
      <c r="I2599" s="30">
        <v>0.25000000000000006</v>
      </c>
      <c r="J2599" s="31">
        <v>4500</v>
      </c>
      <c r="K2599" s="32">
        <f t="shared" si="20"/>
        <v>1125.0000000000002</v>
      </c>
      <c r="L2599" s="32">
        <f t="shared" si="21"/>
        <v>393.75000000000006</v>
      </c>
      <c r="M2599" s="33">
        <v>0.35</v>
      </c>
      <c r="O2599" s="38"/>
      <c r="P2599" s="36"/>
      <c r="Q2599" s="34"/>
      <c r="R2599" s="35"/>
    </row>
    <row r="2600" spans="1:18" ht="15.75" customHeight="1" x14ac:dyDescent="0.3">
      <c r="A2600" s="23"/>
      <c r="B2600" s="28" t="s">
        <v>30</v>
      </c>
      <c r="C2600" s="28">
        <v>1197831</v>
      </c>
      <c r="D2600" s="29">
        <v>44219</v>
      </c>
      <c r="E2600" s="28" t="s">
        <v>31</v>
      </c>
      <c r="F2600" s="28" t="s">
        <v>103</v>
      </c>
      <c r="G2600" s="28" t="s">
        <v>104</v>
      </c>
      <c r="H2600" s="28" t="s">
        <v>26</v>
      </c>
      <c r="I2600" s="30">
        <v>0.15000000000000008</v>
      </c>
      <c r="J2600" s="31">
        <v>4500</v>
      </c>
      <c r="K2600" s="32">
        <f t="shared" si="20"/>
        <v>675.00000000000034</v>
      </c>
      <c r="L2600" s="32">
        <f t="shared" si="21"/>
        <v>270.00000000000017</v>
      </c>
      <c r="M2600" s="33">
        <v>0.4</v>
      </c>
      <c r="O2600" s="38"/>
      <c r="P2600" s="36"/>
      <c r="Q2600" s="34"/>
      <c r="R2600" s="35"/>
    </row>
    <row r="2601" spans="1:18" ht="15.75" customHeight="1" x14ac:dyDescent="0.3">
      <c r="A2601" s="23"/>
      <c r="B2601" s="28" t="s">
        <v>30</v>
      </c>
      <c r="C2601" s="28">
        <v>1197831</v>
      </c>
      <c r="D2601" s="29">
        <v>44219</v>
      </c>
      <c r="E2601" s="28" t="s">
        <v>31</v>
      </c>
      <c r="F2601" s="28" t="s">
        <v>103</v>
      </c>
      <c r="G2601" s="28" t="s">
        <v>104</v>
      </c>
      <c r="H2601" s="28" t="s">
        <v>27</v>
      </c>
      <c r="I2601" s="30">
        <v>0.2</v>
      </c>
      <c r="J2601" s="31">
        <v>3000</v>
      </c>
      <c r="K2601" s="32">
        <f t="shared" si="20"/>
        <v>600</v>
      </c>
      <c r="L2601" s="32">
        <f t="shared" si="21"/>
        <v>240</v>
      </c>
      <c r="M2601" s="33">
        <v>0.4</v>
      </c>
      <c r="O2601" s="38"/>
      <c r="P2601" s="36"/>
      <c r="Q2601" s="34"/>
      <c r="R2601" s="35"/>
    </row>
    <row r="2602" spans="1:18" ht="15.75" customHeight="1" x14ac:dyDescent="0.3">
      <c r="A2602" s="23"/>
      <c r="B2602" s="28" t="s">
        <v>30</v>
      </c>
      <c r="C2602" s="28">
        <v>1197831</v>
      </c>
      <c r="D2602" s="29">
        <v>44219</v>
      </c>
      <c r="E2602" s="28" t="s">
        <v>31</v>
      </c>
      <c r="F2602" s="28" t="s">
        <v>103</v>
      </c>
      <c r="G2602" s="28" t="s">
        <v>104</v>
      </c>
      <c r="H2602" s="28" t="s">
        <v>28</v>
      </c>
      <c r="I2602" s="30">
        <v>0.35000000000000003</v>
      </c>
      <c r="J2602" s="31">
        <v>3500</v>
      </c>
      <c r="K2602" s="32">
        <f t="shared" si="20"/>
        <v>1225.0000000000002</v>
      </c>
      <c r="L2602" s="32">
        <f t="shared" si="21"/>
        <v>428.75000000000006</v>
      </c>
      <c r="M2602" s="33">
        <v>0.35</v>
      </c>
      <c r="O2602" s="38"/>
      <c r="P2602" s="36"/>
      <c r="Q2602" s="34"/>
      <c r="R2602" s="35"/>
    </row>
    <row r="2603" spans="1:18" ht="15.75" customHeight="1" x14ac:dyDescent="0.3">
      <c r="A2603" s="23"/>
      <c r="B2603" s="28" t="s">
        <v>30</v>
      </c>
      <c r="C2603" s="28">
        <v>1197831</v>
      </c>
      <c r="D2603" s="29">
        <v>44219</v>
      </c>
      <c r="E2603" s="28" t="s">
        <v>31</v>
      </c>
      <c r="F2603" s="28" t="s">
        <v>103</v>
      </c>
      <c r="G2603" s="28" t="s">
        <v>104</v>
      </c>
      <c r="H2603" s="28" t="s">
        <v>29</v>
      </c>
      <c r="I2603" s="30">
        <v>0.25000000000000006</v>
      </c>
      <c r="J2603" s="31">
        <v>4500</v>
      </c>
      <c r="K2603" s="32">
        <f t="shared" si="20"/>
        <v>1125.0000000000002</v>
      </c>
      <c r="L2603" s="32">
        <f t="shared" si="21"/>
        <v>450.00000000000011</v>
      </c>
      <c r="M2603" s="33">
        <v>0.4</v>
      </c>
      <c r="O2603" s="38"/>
      <c r="P2603" s="36"/>
      <c r="Q2603" s="34"/>
      <c r="R2603" s="35"/>
    </row>
    <row r="2604" spans="1:18" ht="15.75" customHeight="1" x14ac:dyDescent="0.3">
      <c r="A2604" s="23"/>
      <c r="B2604" s="28" t="s">
        <v>30</v>
      </c>
      <c r="C2604" s="28">
        <v>1197831</v>
      </c>
      <c r="D2604" s="29">
        <v>44248</v>
      </c>
      <c r="E2604" s="28" t="s">
        <v>31</v>
      </c>
      <c r="F2604" s="28" t="s">
        <v>103</v>
      </c>
      <c r="G2604" s="28" t="s">
        <v>104</v>
      </c>
      <c r="H2604" s="28" t="s">
        <v>24</v>
      </c>
      <c r="I2604" s="30">
        <v>0.25000000000000006</v>
      </c>
      <c r="J2604" s="31">
        <v>7000</v>
      </c>
      <c r="K2604" s="32">
        <f t="shared" si="20"/>
        <v>1750.0000000000005</v>
      </c>
      <c r="L2604" s="32">
        <f t="shared" si="21"/>
        <v>700.00000000000023</v>
      </c>
      <c r="M2604" s="33">
        <v>0.4</v>
      </c>
      <c r="O2604" s="38"/>
      <c r="P2604" s="36"/>
      <c r="Q2604" s="34"/>
      <c r="R2604" s="35"/>
    </row>
    <row r="2605" spans="1:18" ht="15.75" customHeight="1" x14ac:dyDescent="0.3">
      <c r="A2605" s="23"/>
      <c r="B2605" s="28" t="s">
        <v>30</v>
      </c>
      <c r="C2605" s="28">
        <v>1197831</v>
      </c>
      <c r="D2605" s="29">
        <v>44248</v>
      </c>
      <c r="E2605" s="28" t="s">
        <v>31</v>
      </c>
      <c r="F2605" s="28" t="s">
        <v>103</v>
      </c>
      <c r="G2605" s="28" t="s">
        <v>104</v>
      </c>
      <c r="H2605" s="28" t="s">
        <v>25</v>
      </c>
      <c r="I2605" s="30">
        <v>0.25000000000000006</v>
      </c>
      <c r="J2605" s="31">
        <v>3500</v>
      </c>
      <c r="K2605" s="32">
        <f t="shared" si="20"/>
        <v>875.00000000000023</v>
      </c>
      <c r="L2605" s="32">
        <f t="shared" si="21"/>
        <v>306.25000000000006</v>
      </c>
      <c r="M2605" s="33">
        <v>0.35</v>
      </c>
      <c r="O2605" s="38"/>
      <c r="P2605" s="36"/>
      <c r="Q2605" s="34"/>
      <c r="R2605" s="35"/>
    </row>
    <row r="2606" spans="1:18" ht="15.75" customHeight="1" x14ac:dyDescent="0.3">
      <c r="A2606" s="23"/>
      <c r="B2606" s="28" t="s">
        <v>30</v>
      </c>
      <c r="C2606" s="28">
        <v>1197831</v>
      </c>
      <c r="D2606" s="29">
        <v>44248</v>
      </c>
      <c r="E2606" s="28" t="s">
        <v>31</v>
      </c>
      <c r="F2606" s="28" t="s">
        <v>103</v>
      </c>
      <c r="G2606" s="28" t="s">
        <v>104</v>
      </c>
      <c r="H2606" s="28" t="s">
        <v>26</v>
      </c>
      <c r="I2606" s="30">
        <v>0.15000000000000008</v>
      </c>
      <c r="J2606" s="31">
        <v>4000</v>
      </c>
      <c r="K2606" s="32">
        <f t="shared" si="20"/>
        <v>600.00000000000034</v>
      </c>
      <c r="L2606" s="32">
        <f t="shared" si="21"/>
        <v>240.00000000000014</v>
      </c>
      <c r="M2606" s="33">
        <v>0.4</v>
      </c>
      <c r="O2606" s="38"/>
      <c r="P2606" s="36"/>
      <c r="Q2606" s="34"/>
      <c r="R2606" s="35"/>
    </row>
    <row r="2607" spans="1:18" ht="15.75" customHeight="1" x14ac:dyDescent="0.3">
      <c r="A2607" s="23"/>
      <c r="B2607" s="28" t="s">
        <v>30</v>
      </c>
      <c r="C2607" s="28">
        <v>1197831</v>
      </c>
      <c r="D2607" s="29">
        <v>44248</v>
      </c>
      <c r="E2607" s="28" t="s">
        <v>31</v>
      </c>
      <c r="F2607" s="28" t="s">
        <v>103</v>
      </c>
      <c r="G2607" s="28" t="s">
        <v>104</v>
      </c>
      <c r="H2607" s="28" t="s">
        <v>27</v>
      </c>
      <c r="I2607" s="30">
        <v>0.2</v>
      </c>
      <c r="J2607" s="31">
        <v>2500</v>
      </c>
      <c r="K2607" s="32">
        <f t="shared" si="20"/>
        <v>500</v>
      </c>
      <c r="L2607" s="32">
        <f t="shared" si="21"/>
        <v>200</v>
      </c>
      <c r="M2607" s="33">
        <v>0.4</v>
      </c>
      <c r="O2607" s="38"/>
      <c r="P2607" s="36"/>
      <c r="Q2607" s="34"/>
      <c r="R2607" s="35"/>
    </row>
    <row r="2608" spans="1:18" ht="15.75" customHeight="1" x14ac:dyDescent="0.3">
      <c r="A2608" s="23"/>
      <c r="B2608" s="28" t="s">
        <v>30</v>
      </c>
      <c r="C2608" s="28">
        <v>1197831</v>
      </c>
      <c r="D2608" s="29">
        <v>44248</v>
      </c>
      <c r="E2608" s="28" t="s">
        <v>31</v>
      </c>
      <c r="F2608" s="28" t="s">
        <v>103</v>
      </c>
      <c r="G2608" s="28" t="s">
        <v>104</v>
      </c>
      <c r="H2608" s="28" t="s">
        <v>28</v>
      </c>
      <c r="I2608" s="30">
        <v>0.35000000000000003</v>
      </c>
      <c r="J2608" s="31">
        <v>3250</v>
      </c>
      <c r="K2608" s="32">
        <f t="shared" si="20"/>
        <v>1137.5</v>
      </c>
      <c r="L2608" s="32">
        <f t="shared" si="21"/>
        <v>398.125</v>
      </c>
      <c r="M2608" s="33">
        <v>0.35</v>
      </c>
      <c r="O2608" s="38"/>
      <c r="P2608" s="36"/>
      <c r="Q2608" s="34"/>
      <c r="R2608" s="35"/>
    </row>
    <row r="2609" spans="1:18" ht="15.75" customHeight="1" x14ac:dyDescent="0.3">
      <c r="A2609" s="23"/>
      <c r="B2609" s="28" t="s">
        <v>30</v>
      </c>
      <c r="C2609" s="28">
        <v>1197831</v>
      </c>
      <c r="D2609" s="29">
        <v>44248</v>
      </c>
      <c r="E2609" s="28" t="s">
        <v>31</v>
      </c>
      <c r="F2609" s="28" t="s">
        <v>103</v>
      </c>
      <c r="G2609" s="28" t="s">
        <v>104</v>
      </c>
      <c r="H2609" s="28" t="s">
        <v>29</v>
      </c>
      <c r="I2609" s="30">
        <v>0.2</v>
      </c>
      <c r="J2609" s="31">
        <v>4250</v>
      </c>
      <c r="K2609" s="32">
        <f t="shared" si="20"/>
        <v>850</v>
      </c>
      <c r="L2609" s="32">
        <f t="shared" si="21"/>
        <v>340</v>
      </c>
      <c r="M2609" s="33">
        <v>0.4</v>
      </c>
      <c r="O2609" s="38"/>
      <c r="P2609" s="36"/>
      <c r="Q2609" s="34"/>
      <c r="R2609" s="35"/>
    </row>
    <row r="2610" spans="1:18" ht="15.75" customHeight="1" x14ac:dyDescent="0.3">
      <c r="A2610" s="23"/>
      <c r="B2610" s="28" t="s">
        <v>30</v>
      </c>
      <c r="C2610" s="28">
        <v>1197831</v>
      </c>
      <c r="D2610" s="29">
        <v>44274</v>
      </c>
      <c r="E2610" s="28" t="s">
        <v>31</v>
      </c>
      <c r="F2610" s="28" t="s">
        <v>103</v>
      </c>
      <c r="G2610" s="28" t="s">
        <v>104</v>
      </c>
      <c r="H2610" s="28" t="s">
        <v>24</v>
      </c>
      <c r="I2610" s="30">
        <v>0.2</v>
      </c>
      <c r="J2610" s="31">
        <v>6450</v>
      </c>
      <c r="K2610" s="32">
        <f t="shared" si="20"/>
        <v>1290</v>
      </c>
      <c r="L2610" s="32">
        <f t="shared" si="21"/>
        <v>516</v>
      </c>
      <c r="M2610" s="33">
        <v>0.4</v>
      </c>
      <c r="O2610" s="38"/>
      <c r="P2610" s="36"/>
      <c r="Q2610" s="34"/>
      <c r="R2610" s="35"/>
    </row>
    <row r="2611" spans="1:18" ht="15.75" customHeight="1" x14ac:dyDescent="0.3">
      <c r="A2611" s="23"/>
      <c r="B2611" s="28" t="s">
        <v>30</v>
      </c>
      <c r="C2611" s="28">
        <v>1197831</v>
      </c>
      <c r="D2611" s="29">
        <v>44274</v>
      </c>
      <c r="E2611" s="28" t="s">
        <v>31</v>
      </c>
      <c r="F2611" s="28" t="s">
        <v>103</v>
      </c>
      <c r="G2611" s="28" t="s">
        <v>104</v>
      </c>
      <c r="H2611" s="28" t="s">
        <v>25</v>
      </c>
      <c r="I2611" s="30">
        <v>0.2</v>
      </c>
      <c r="J2611" s="31">
        <v>3250</v>
      </c>
      <c r="K2611" s="32">
        <f t="shared" si="20"/>
        <v>650</v>
      </c>
      <c r="L2611" s="32">
        <f t="shared" si="21"/>
        <v>227.49999999999997</v>
      </c>
      <c r="M2611" s="33">
        <v>0.35</v>
      </c>
      <c r="O2611" s="38"/>
      <c r="P2611" s="36"/>
      <c r="Q2611" s="34"/>
      <c r="R2611" s="35"/>
    </row>
    <row r="2612" spans="1:18" ht="15.75" customHeight="1" x14ac:dyDescent="0.3">
      <c r="A2612" s="23"/>
      <c r="B2612" s="28" t="s">
        <v>30</v>
      </c>
      <c r="C2612" s="28">
        <v>1197831</v>
      </c>
      <c r="D2612" s="29">
        <v>44274</v>
      </c>
      <c r="E2612" s="28" t="s">
        <v>31</v>
      </c>
      <c r="F2612" s="28" t="s">
        <v>103</v>
      </c>
      <c r="G2612" s="28" t="s">
        <v>104</v>
      </c>
      <c r="H2612" s="28" t="s">
        <v>26</v>
      </c>
      <c r="I2612" s="30">
        <v>0.10000000000000002</v>
      </c>
      <c r="J2612" s="31">
        <v>3500</v>
      </c>
      <c r="K2612" s="32">
        <f t="shared" si="20"/>
        <v>350.00000000000006</v>
      </c>
      <c r="L2612" s="32">
        <f t="shared" si="21"/>
        <v>140.00000000000003</v>
      </c>
      <c r="M2612" s="33">
        <v>0.4</v>
      </c>
      <c r="O2612" s="38"/>
      <c r="P2612" s="36"/>
      <c r="Q2612" s="34"/>
      <c r="R2612" s="35"/>
    </row>
    <row r="2613" spans="1:18" ht="15.75" customHeight="1" x14ac:dyDescent="0.3">
      <c r="A2613" s="23"/>
      <c r="B2613" s="28" t="s">
        <v>30</v>
      </c>
      <c r="C2613" s="28">
        <v>1197831</v>
      </c>
      <c r="D2613" s="29">
        <v>44274</v>
      </c>
      <c r="E2613" s="28" t="s">
        <v>31</v>
      </c>
      <c r="F2613" s="28" t="s">
        <v>103</v>
      </c>
      <c r="G2613" s="28" t="s">
        <v>104</v>
      </c>
      <c r="H2613" s="28" t="s">
        <v>27</v>
      </c>
      <c r="I2613" s="30">
        <v>0.19999999999999996</v>
      </c>
      <c r="J2613" s="31">
        <v>2000</v>
      </c>
      <c r="K2613" s="32">
        <f t="shared" si="20"/>
        <v>399.99999999999989</v>
      </c>
      <c r="L2613" s="32">
        <f t="shared" si="21"/>
        <v>159.99999999999997</v>
      </c>
      <c r="M2613" s="33">
        <v>0.4</v>
      </c>
      <c r="O2613" s="38"/>
      <c r="P2613" s="36"/>
      <c r="Q2613" s="34"/>
      <c r="R2613" s="35"/>
    </row>
    <row r="2614" spans="1:18" ht="15.75" customHeight="1" x14ac:dyDescent="0.3">
      <c r="A2614" s="23"/>
      <c r="B2614" s="28" t="s">
        <v>30</v>
      </c>
      <c r="C2614" s="28">
        <v>1197831</v>
      </c>
      <c r="D2614" s="29">
        <v>44274</v>
      </c>
      <c r="E2614" s="28" t="s">
        <v>31</v>
      </c>
      <c r="F2614" s="28" t="s">
        <v>103</v>
      </c>
      <c r="G2614" s="28" t="s">
        <v>104</v>
      </c>
      <c r="H2614" s="28" t="s">
        <v>28</v>
      </c>
      <c r="I2614" s="30">
        <v>0.35000000000000009</v>
      </c>
      <c r="J2614" s="31">
        <v>2500</v>
      </c>
      <c r="K2614" s="32">
        <f t="shared" si="20"/>
        <v>875.00000000000023</v>
      </c>
      <c r="L2614" s="32">
        <f t="shared" si="21"/>
        <v>306.25000000000006</v>
      </c>
      <c r="M2614" s="33">
        <v>0.35</v>
      </c>
      <c r="O2614" s="38"/>
      <c r="P2614" s="36"/>
      <c r="Q2614" s="34"/>
      <c r="R2614" s="35"/>
    </row>
    <row r="2615" spans="1:18" ht="15.75" customHeight="1" x14ac:dyDescent="0.3">
      <c r="A2615" s="23"/>
      <c r="B2615" s="28" t="s">
        <v>30</v>
      </c>
      <c r="C2615" s="28">
        <v>1197831</v>
      </c>
      <c r="D2615" s="29">
        <v>44274</v>
      </c>
      <c r="E2615" s="28" t="s">
        <v>31</v>
      </c>
      <c r="F2615" s="28" t="s">
        <v>103</v>
      </c>
      <c r="G2615" s="28" t="s">
        <v>104</v>
      </c>
      <c r="H2615" s="28" t="s">
        <v>29</v>
      </c>
      <c r="I2615" s="30">
        <v>0.25</v>
      </c>
      <c r="J2615" s="31">
        <v>3500</v>
      </c>
      <c r="K2615" s="32">
        <f t="shared" si="20"/>
        <v>875</v>
      </c>
      <c r="L2615" s="32">
        <f t="shared" si="21"/>
        <v>350</v>
      </c>
      <c r="M2615" s="33">
        <v>0.4</v>
      </c>
      <c r="O2615" s="38"/>
      <c r="P2615" s="36"/>
      <c r="Q2615" s="34"/>
      <c r="R2615" s="35"/>
    </row>
    <row r="2616" spans="1:18" ht="15.75" customHeight="1" x14ac:dyDescent="0.3">
      <c r="A2616" s="23"/>
      <c r="B2616" s="28" t="s">
        <v>30</v>
      </c>
      <c r="C2616" s="28">
        <v>1197831</v>
      </c>
      <c r="D2616" s="29">
        <v>44306</v>
      </c>
      <c r="E2616" s="28" t="s">
        <v>31</v>
      </c>
      <c r="F2616" s="28" t="s">
        <v>103</v>
      </c>
      <c r="G2616" s="28" t="s">
        <v>104</v>
      </c>
      <c r="H2616" s="28" t="s">
        <v>24</v>
      </c>
      <c r="I2616" s="30">
        <v>0.25</v>
      </c>
      <c r="J2616" s="31">
        <v>6000</v>
      </c>
      <c r="K2616" s="32">
        <f t="shared" si="20"/>
        <v>1500</v>
      </c>
      <c r="L2616" s="32">
        <f t="shared" si="21"/>
        <v>600</v>
      </c>
      <c r="M2616" s="33">
        <v>0.4</v>
      </c>
      <c r="O2616" s="38"/>
      <c r="P2616" s="36"/>
      <c r="Q2616" s="34"/>
      <c r="R2616" s="35"/>
    </row>
    <row r="2617" spans="1:18" ht="15.75" customHeight="1" x14ac:dyDescent="0.3">
      <c r="A2617" s="23"/>
      <c r="B2617" s="28" t="s">
        <v>30</v>
      </c>
      <c r="C2617" s="28">
        <v>1197831</v>
      </c>
      <c r="D2617" s="29">
        <v>44306</v>
      </c>
      <c r="E2617" s="28" t="s">
        <v>31</v>
      </c>
      <c r="F2617" s="28" t="s">
        <v>103</v>
      </c>
      <c r="G2617" s="28" t="s">
        <v>104</v>
      </c>
      <c r="H2617" s="28" t="s">
        <v>25</v>
      </c>
      <c r="I2617" s="30">
        <v>0.25</v>
      </c>
      <c r="J2617" s="31">
        <v>3000</v>
      </c>
      <c r="K2617" s="32">
        <f t="shared" si="20"/>
        <v>750</v>
      </c>
      <c r="L2617" s="32">
        <f t="shared" si="21"/>
        <v>262.5</v>
      </c>
      <c r="M2617" s="33">
        <v>0.35</v>
      </c>
      <c r="O2617" s="38"/>
      <c r="P2617" s="36"/>
      <c r="Q2617" s="34"/>
      <c r="R2617" s="35"/>
    </row>
    <row r="2618" spans="1:18" ht="15.75" customHeight="1" x14ac:dyDescent="0.3">
      <c r="A2618" s="23"/>
      <c r="B2618" s="28" t="s">
        <v>30</v>
      </c>
      <c r="C2618" s="28">
        <v>1197831</v>
      </c>
      <c r="D2618" s="29">
        <v>44306</v>
      </c>
      <c r="E2618" s="28" t="s">
        <v>31</v>
      </c>
      <c r="F2618" s="28" t="s">
        <v>103</v>
      </c>
      <c r="G2618" s="28" t="s">
        <v>104</v>
      </c>
      <c r="H2618" s="28" t="s">
        <v>26</v>
      </c>
      <c r="I2618" s="30">
        <v>0.15000000000000002</v>
      </c>
      <c r="J2618" s="31">
        <v>3000</v>
      </c>
      <c r="K2618" s="32">
        <f t="shared" si="20"/>
        <v>450.00000000000006</v>
      </c>
      <c r="L2618" s="32">
        <f t="shared" si="21"/>
        <v>180.00000000000003</v>
      </c>
      <c r="M2618" s="33">
        <v>0.4</v>
      </c>
      <c r="O2618" s="38"/>
      <c r="P2618" s="36"/>
      <c r="Q2618" s="34"/>
      <c r="R2618" s="35"/>
    </row>
    <row r="2619" spans="1:18" ht="15.75" customHeight="1" x14ac:dyDescent="0.3">
      <c r="A2619" s="23"/>
      <c r="B2619" s="28" t="s">
        <v>30</v>
      </c>
      <c r="C2619" s="28">
        <v>1197831</v>
      </c>
      <c r="D2619" s="29">
        <v>44306</v>
      </c>
      <c r="E2619" s="28" t="s">
        <v>31</v>
      </c>
      <c r="F2619" s="28" t="s">
        <v>103</v>
      </c>
      <c r="G2619" s="28" t="s">
        <v>104</v>
      </c>
      <c r="H2619" s="28" t="s">
        <v>27</v>
      </c>
      <c r="I2619" s="30">
        <v>0.19999999999999996</v>
      </c>
      <c r="J2619" s="31">
        <v>2250</v>
      </c>
      <c r="K2619" s="32">
        <f t="shared" si="20"/>
        <v>449.99999999999989</v>
      </c>
      <c r="L2619" s="32">
        <f t="shared" si="21"/>
        <v>179.99999999999997</v>
      </c>
      <c r="M2619" s="33">
        <v>0.4</v>
      </c>
      <c r="O2619" s="38"/>
      <c r="P2619" s="36"/>
      <c r="Q2619" s="34"/>
      <c r="R2619" s="35"/>
    </row>
    <row r="2620" spans="1:18" ht="15.75" customHeight="1" x14ac:dyDescent="0.3">
      <c r="A2620" s="23"/>
      <c r="B2620" s="28" t="s">
        <v>30</v>
      </c>
      <c r="C2620" s="28">
        <v>1197831</v>
      </c>
      <c r="D2620" s="29">
        <v>44306</v>
      </c>
      <c r="E2620" s="28" t="s">
        <v>31</v>
      </c>
      <c r="F2620" s="28" t="s">
        <v>103</v>
      </c>
      <c r="G2620" s="28" t="s">
        <v>104</v>
      </c>
      <c r="H2620" s="28" t="s">
        <v>28</v>
      </c>
      <c r="I2620" s="30">
        <v>0.4</v>
      </c>
      <c r="J2620" s="31">
        <v>2500</v>
      </c>
      <c r="K2620" s="32">
        <f t="shared" si="20"/>
        <v>1000</v>
      </c>
      <c r="L2620" s="32">
        <f t="shared" si="21"/>
        <v>350</v>
      </c>
      <c r="M2620" s="33">
        <v>0.35</v>
      </c>
      <c r="O2620" s="38"/>
      <c r="P2620" s="36"/>
      <c r="Q2620" s="34"/>
      <c r="R2620" s="35"/>
    </row>
    <row r="2621" spans="1:18" ht="15.75" customHeight="1" x14ac:dyDescent="0.3">
      <c r="A2621" s="23"/>
      <c r="B2621" s="28" t="s">
        <v>30</v>
      </c>
      <c r="C2621" s="28">
        <v>1197831</v>
      </c>
      <c r="D2621" s="29">
        <v>44306</v>
      </c>
      <c r="E2621" s="28" t="s">
        <v>31</v>
      </c>
      <c r="F2621" s="28" t="s">
        <v>103</v>
      </c>
      <c r="G2621" s="28" t="s">
        <v>104</v>
      </c>
      <c r="H2621" s="28" t="s">
        <v>29</v>
      </c>
      <c r="I2621" s="30">
        <v>0.30000000000000004</v>
      </c>
      <c r="J2621" s="31">
        <v>4000</v>
      </c>
      <c r="K2621" s="32">
        <f t="shared" si="20"/>
        <v>1200.0000000000002</v>
      </c>
      <c r="L2621" s="32">
        <f t="shared" si="21"/>
        <v>480.00000000000011</v>
      </c>
      <c r="M2621" s="33">
        <v>0.4</v>
      </c>
      <c r="O2621" s="38"/>
      <c r="P2621" s="36"/>
      <c r="Q2621" s="34"/>
      <c r="R2621" s="35"/>
    </row>
    <row r="2622" spans="1:18" ht="15.75" customHeight="1" x14ac:dyDescent="0.3">
      <c r="A2622" s="23"/>
      <c r="B2622" s="28" t="s">
        <v>30</v>
      </c>
      <c r="C2622" s="28">
        <v>1197831</v>
      </c>
      <c r="D2622" s="29">
        <v>44335</v>
      </c>
      <c r="E2622" s="28" t="s">
        <v>31</v>
      </c>
      <c r="F2622" s="28" t="s">
        <v>103</v>
      </c>
      <c r="G2622" s="28" t="s">
        <v>104</v>
      </c>
      <c r="H2622" s="28" t="s">
        <v>24</v>
      </c>
      <c r="I2622" s="30">
        <v>0.4</v>
      </c>
      <c r="J2622" s="31">
        <v>6700</v>
      </c>
      <c r="K2622" s="32">
        <f t="shared" si="20"/>
        <v>2680</v>
      </c>
      <c r="L2622" s="32">
        <f t="shared" si="21"/>
        <v>1072</v>
      </c>
      <c r="M2622" s="33">
        <v>0.4</v>
      </c>
      <c r="O2622" s="38"/>
      <c r="P2622" s="36"/>
      <c r="Q2622" s="34"/>
      <c r="R2622" s="35"/>
    </row>
    <row r="2623" spans="1:18" ht="15.75" customHeight="1" x14ac:dyDescent="0.3">
      <c r="A2623" s="23"/>
      <c r="B2623" s="28" t="s">
        <v>30</v>
      </c>
      <c r="C2623" s="28">
        <v>1197831</v>
      </c>
      <c r="D2623" s="29">
        <v>44335</v>
      </c>
      <c r="E2623" s="28" t="s">
        <v>31</v>
      </c>
      <c r="F2623" s="28" t="s">
        <v>103</v>
      </c>
      <c r="G2623" s="28" t="s">
        <v>104</v>
      </c>
      <c r="H2623" s="28" t="s">
        <v>25</v>
      </c>
      <c r="I2623" s="30">
        <v>0.4</v>
      </c>
      <c r="J2623" s="31">
        <v>3750</v>
      </c>
      <c r="K2623" s="32">
        <f t="shared" si="20"/>
        <v>1500</v>
      </c>
      <c r="L2623" s="32">
        <f t="shared" si="21"/>
        <v>525</v>
      </c>
      <c r="M2623" s="33">
        <v>0.35</v>
      </c>
      <c r="O2623" s="38"/>
      <c r="P2623" s="36"/>
      <c r="Q2623" s="34"/>
      <c r="R2623" s="35"/>
    </row>
    <row r="2624" spans="1:18" ht="15.75" customHeight="1" x14ac:dyDescent="0.3">
      <c r="A2624" s="23"/>
      <c r="B2624" s="28" t="s">
        <v>30</v>
      </c>
      <c r="C2624" s="28">
        <v>1197831</v>
      </c>
      <c r="D2624" s="29">
        <v>44335</v>
      </c>
      <c r="E2624" s="28" t="s">
        <v>31</v>
      </c>
      <c r="F2624" s="28" t="s">
        <v>103</v>
      </c>
      <c r="G2624" s="28" t="s">
        <v>104</v>
      </c>
      <c r="H2624" s="28" t="s">
        <v>26</v>
      </c>
      <c r="I2624" s="30">
        <v>0.35000000000000003</v>
      </c>
      <c r="J2624" s="31">
        <v>3500</v>
      </c>
      <c r="K2624" s="32">
        <f t="shared" si="20"/>
        <v>1225.0000000000002</v>
      </c>
      <c r="L2624" s="32">
        <f t="shared" si="21"/>
        <v>490.00000000000011</v>
      </c>
      <c r="M2624" s="33">
        <v>0.4</v>
      </c>
      <c r="O2624" s="38"/>
      <c r="P2624" s="36"/>
      <c r="Q2624" s="34"/>
      <c r="R2624" s="35"/>
    </row>
    <row r="2625" spans="1:18" ht="15.75" customHeight="1" x14ac:dyDescent="0.3">
      <c r="A2625" s="23"/>
      <c r="B2625" s="28" t="s">
        <v>30</v>
      </c>
      <c r="C2625" s="28">
        <v>1197831</v>
      </c>
      <c r="D2625" s="29">
        <v>44335</v>
      </c>
      <c r="E2625" s="28" t="s">
        <v>31</v>
      </c>
      <c r="F2625" s="28" t="s">
        <v>103</v>
      </c>
      <c r="G2625" s="28" t="s">
        <v>104</v>
      </c>
      <c r="H2625" s="28" t="s">
        <v>27</v>
      </c>
      <c r="I2625" s="30">
        <v>0.35000000000000003</v>
      </c>
      <c r="J2625" s="31">
        <v>3000</v>
      </c>
      <c r="K2625" s="32">
        <f t="shared" si="20"/>
        <v>1050</v>
      </c>
      <c r="L2625" s="32">
        <f t="shared" si="21"/>
        <v>420</v>
      </c>
      <c r="M2625" s="33">
        <v>0.4</v>
      </c>
      <c r="O2625" s="38"/>
      <c r="P2625" s="36"/>
      <c r="Q2625" s="34"/>
      <c r="R2625" s="35"/>
    </row>
    <row r="2626" spans="1:18" ht="15.75" customHeight="1" x14ac:dyDescent="0.3">
      <c r="A2626" s="23"/>
      <c r="B2626" s="28" t="s">
        <v>30</v>
      </c>
      <c r="C2626" s="28">
        <v>1197831</v>
      </c>
      <c r="D2626" s="29">
        <v>44335</v>
      </c>
      <c r="E2626" s="28" t="s">
        <v>31</v>
      </c>
      <c r="F2626" s="28" t="s">
        <v>103</v>
      </c>
      <c r="G2626" s="28" t="s">
        <v>104</v>
      </c>
      <c r="H2626" s="28" t="s">
        <v>28</v>
      </c>
      <c r="I2626" s="30">
        <v>0.44999999999999996</v>
      </c>
      <c r="J2626" s="31">
        <v>3250</v>
      </c>
      <c r="K2626" s="32">
        <f t="shared" si="20"/>
        <v>1462.4999999999998</v>
      </c>
      <c r="L2626" s="32">
        <f t="shared" si="21"/>
        <v>511.87499999999989</v>
      </c>
      <c r="M2626" s="33">
        <v>0.35</v>
      </c>
      <c r="O2626" s="38"/>
      <c r="P2626" s="36"/>
      <c r="Q2626" s="34"/>
      <c r="R2626" s="35"/>
    </row>
    <row r="2627" spans="1:18" ht="15.75" customHeight="1" x14ac:dyDescent="0.3">
      <c r="A2627" s="23"/>
      <c r="B2627" s="28" t="s">
        <v>30</v>
      </c>
      <c r="C2627" s="28">
        <v>1197831</v>
      </c>
      <c r="D2627" s="29">
        <v>44335</v>
      </c>
      <c r="E2627" s="28" t="s">
        <v>31</v>
      </c>
      <c r="F2627" s="28" t="s">
        <v>103</v>
      </c>
      <c r="G2627" s="28" t="s">
        <v>104</v>
      </c>
      <c r="H2627" s="28" t="s">
        <v>29</v>
      </c>
      <c r="I2627" s="30">
        <v>0.44999999999999996</v>
      </c>
      <c r="J2627" s="31">
        <v>4250</v>
      </c>
      <c r="K2627" s="32">
        <f t="shared" si="20"/>
        <v>1912.4999999999998</v>
      </c>
      <c r="L2627" s="32">
        <f t="shared" si="21"/>
        <v>765</v>
      </c>
      <c r="M2627" s="33">
        <v>0.4</v>
      </c>
      <c r="O2627" s="38"/>
      <c r="P2627" s="36"/>
      <c r="Q2627" s="34"/>
      <c r="R2627" s="35"/>
    </row>
    <row r="2628" spans="1:18" ht="15.75" customHeight="1" x14ac:dyDescent="0.3">
      <c r="A2628" s="23"/>
      <c r="B2628" s="28" t="s">
        <v>30</v>
      </c>
      <c r="C2628" s="28">
        <v>1197831</v>
      </c>
      <c r="D2628" s="29">
        <v>44368</v>
      </c>
      <c r="E2628" s="28" t="s">
        <v>31</v>
      </c>
      <c r="F2628" s="28" t="s">
        <v>103</v>
      </c>
      <c r="G2628" s="28" t="s">
        <v>104</v>
      </c>
      <c r="H2628" s="28" t="s">
        <v>24</v>
      </c>
      <c r="I2628" s="30">
        <v>0.39999999999999997</v>
      </c>
      <c r="J2628" s="31">
        <v>6750</v>
      </c>
      <c r="K2628" s="32">
        <f t="shared" si="20"/>
        <v>2700</v>
      </c>
      <c r="L2628" s="32">
        <f t="shared" si="21"/>
        <v>1080</v>
      </c>
      <c r="M2628" s="33">
        <v>0.4</v>
      </c>
      <c r="O2628" s="38"/>
      <c r="P2628" s="36"/>
      <c r="Q2628" s="34"/>
      <c r="R2628" s="35"/>
    </row>
    <row r="2629" spans="1:18" ht="15.75" customHeight="1" x14ac:dyDescent="0.3">
      <c r="A2629" s="23"/>
      <c r="B2629" s="28" t="s">
        <v>30</v>
      </c>
      <c r="C2629" s="28">
        <v>1197831</v>
      </c>
      <c r="D2629" s="29">
        <v>44368</v>
      </c>
      <c r="E2629" s="28" t="s">
        <v>31</v>
      </c>
      <c r="F2629" s="28" t="s">
        <v>103</v>
      </c>
      <c r="G2629" s="28" t="s">
        <v>104</v>
      </c>
      <c r="H2629" s="28" t="s">
        <v>25</v>
      </c>
      <c r="I2629" s="30">
        <v>0.35000000000000003</v>
      </c>
      <c r="J2629" s="31">
        <v>4250</v>
      </c>
      <c r="K2629" s="32">
        <f t="shared" si="20"/>
        <v>1487.5000000000002</v>
      </c>
      <c r="L2629" s="32">
        <f t="shared" si="21"/>
        <v>520.625</v>
      </c>
      <c r="M2629" s="33">
        <v>0.35</v>
      </c>
      <c r="O2629" s="38"/>
      <c r="P2629" s="36"/>
      <c r="Q2629" s="34"/>
      <c r="R2629" s="35"/>
    </row>
    <row r="2630" spans="1:18" ht="15.75" customHeight="1" x14ac:dyDescent="0.3">
      <c r="A2630" s="23"/>
      <c r="B2630" s="28" t="s">
        <v>30</v>
      </c>
      <c r="C2630" s="28">
        <v>1197831</v>
      </c>
      <c r="D2630" s="29">
        <v>44368</v>
      </c>
      <c r="E2630" s="28" t="s">
        <v>31</v>
      </c>
      <c r="F2630" s="28" t="s">
        <v>103</v>
      </c>
      <c r="G2630" s="28" t="s">
        <v>104</v>
      </c>
      <c r="H2630" s="28" t="s">
        <v>26</v>
      </c>
      <c r="I2630" s="30">
        <v>0.4</v>
      </c>
      <c r="J2630" s="31">
        <v>4000</v>
      </c>
      <c r="K2630" s="32">
        <f t="shared" si="20"/>
        <v>1600</v>
      </c>
      <c r="L2630" s="32">
        <f t="shared" si="21"/>
        <v>640</v>
      </c>
      <c r="M2630" s="33">
        <v>0.4</v>
      </c>
      <c r="O2630" s="38"/>
      <c r="P2630" s="36"/>
      <c r="Q2630" s="34"/>
      <c r="R2630" s="35"/>
    </row>
    <row r="2631" spans="1:18" ht="15.75" customHeight="1" x14ac:dyDescent="0.3">
      <c r="A2631" s="23"/>
      <c r="B2631" s="28" t="s">
        <v>30</v>
      </c>
      <c r="C2631" s="28">
        <v>1197831</v>
      </c>
      <c r="D2631" s="29">
        <v>44368</v>
      </c>
      <c r="E2631" s="28" t="s">
        <v>31</v>
      </c>
      <c r="F2631" s="28" t="s">
        <v>103</v>
      </c>
      <c r="G2631" s="28" t="s">
        <v>104</v>
      </c>
      <c r="H2631" s="28" t="s">
        <v>27</v>
      </c>
      <c r="I2631" s="30">
        <v>0.4</v>
      </c>
      <c r="J2631" s="31">
        <v>3750</v>
      </c>
      <c r="K2631" s="32">
        <f t="shared" si="20"/>
        <v>1500</v>
      </c>
      <c r="L2631" s="32">
        <f t="shared" si="21"/>
        <v>600</v>
      </c>
      <c r="M2631" s="33">
        <v>0.4</v>
      </c>
      <c r="O2631" s="38"/>
      <c r="P2631" s="36"/>
      <c r="Q2631" s="34"/>
      <c r="R2631" s="35"/>
    </row>
    <row r="2632" spans="1:18" ht="15.75" customHeight="1" x14ac:dyDescent="0.3">
      <c r="A2632" s="23"/>
      <c r="B2632" s="28" t="s">
        <v>30</v>
      </c>
      <c r="C2632" s="28">
        <v>1197831</v>
      </c>
      <c r="D2632" s="29">
        <v>44368</v>
      </c>
      <c r="E2632" s="28" t="s">
        <v>31</v>
      </c>
      <c r="F2632" s="28" t="s">
        <v>103</v>
      </c>
      <c r="G2632" s="28" t="s">
        <v>104</v>
      </c>
      <c r="H2632" s="28" t="s">
        <v>28</v>
      </c>
      <c r="I2632" s="30">
        <v>0.54999999999999993</v>
      </c>
      <c r="J2632" s="31">
        <v>3750</v>
      </c>
      <c r="K2632" s="32">
        <f t="shared" si="20"/>
        <v>2062.4999999999995</v>
      </c>
      <c r="L2632" s="32">
        <f t="shared" si="21"/>
        <v>721.87499999999977</v>
      </c>
      <c r="M2632" s="33">
        <v>0.35</v>
      </c>
      <c r="O2632" s="38"/>
      <c r="P2632" s="36"/>
      <c r="Q2632" s="34"/>
      <c r="R2632" s="35"/>
    </row>
    <row r="2633" spans="1:18" ht="15.75" customHeight="1" x14ac:dyDescent="0.3">
      <c r="A2633" s="23"/>
      <c r="B2633" s="28" t="s">
        <v>30</v>
      </c>
      <c r="C2633" s="28">
        <v>1197831</v>
      </c>
      <c r="D2633" s="29">
        <v>44368</v>
      </c>
      <c r="E2633" s="28" t="s">
        <v>31</v>
      </c>
      <c r="F2633" s="28" t="s">
        <v>103</v>
      </c>
      <c r="G2633" s="28" t="s">
        <v>104</v>
      </c>
      <c r="H2633" s="28" t="s">
        <v>29</v>
      </c>
      <c r="I2633" s="30">
        <v>0.6</v>
      </c>
      <c r="J2633" s="31">
        <v>5500</v>
      </c>
      <c r="K2633" s="32">
        <f t="shared" si="20"/>
        <v>3300</v>
      </c>
      <c r="L2633" s="32">
        <f t="shared" si="21"/>
        <v>1320</v>
      </c>
      <c r="M2633" s="33">
        <v>0.4</v>
      </c>
      <c r="O2633" s="38"/>
      <c r="P2633" s="36"/>
      <c r="Q2633" s="34"/>
      <c r="R2633" s="35"/>
    </row>
    <row r="2634" spans="1:18" ht="15.75" customHeight="1" x14ac:dyDescent="0.3">
      <c r="A2634" s="23"/>
      <c r="B2634" s="28" t="s">
        <v>30</v>
      </c>
      <c r="C2634" s="28">
        <v>1197831</v>
      </c>
      <c r="D2634" s="29">
        <v>44396</v>
      </c>
      <c r="E2634" s="28" t="s">
        <v>31</v>
      </c>
      <c r="F2634" s="28" t="s">
        <v>103</v>
      </c>
      <c r="G2634" s="28" t="s">
        <v>104</v>
      </c>
      <c r="H2634" s="28" t="s">
        <v>24</v>
      </c>
      <c r="I2634" s="30">
        <v>0.54999999999999993</v>
      </c>
      <c r="J2634" s="31">
        <v>7750</v>
      </c>
      <c r="K2634" s="32">
        <f t="shared" si="20"/>
        <v>4262.4999999999991</v>
      </c>
      <c r="L2634" s="32">
        <f t="shared" si="21"/>
        <v>1704.9999999999998</v>
      </c>
      <c r="M2634" s="33">
        <v>0.4</v>
      </c>
      <c r="O2634" s="38"/>
      <c r="P2634" s="36"/>
      <c r="Q2634" s="34"/>
      <c r="R2634" s="35"/>
    </row>
    <row r="2635" spans="1:18" ht="15.75" customHeight="1" x14ac:dyDescent="0.3">
      <c r="A2635" s="23"/>
      <c r="B2635" s="28" t="s">
        <v>30</v>
      </c>
      <c r="C2635" s="28">
        <v>1197831</v>
      </c>
      <c r="D2635" s="29">
        <v>44396</v>
      </c>
      <c r="E2635" s="28" t="s">
        <v>31</v>
      </c>
      <c r="F2635" s="28" t="s">
        <v>103</v>
      </c>
      <c r="G2635" s="28" t="s">
        <v>104</v>
      </c>
      <c r="H2635" s="28" t="s">
        <v>25</v>
      </c>
      <c r="I2635" s="30">
        <v>0.5</v>
      </c>
      <c r="J2635" s="31">
        <v>5250</v>
      </c>
      <c r="K2635" s="32">
        <f t="shared" si="20"/>
        <v>2625</v>
      </c>
      <c r="L2635" s="32">
        <f t="shared" si="21"/>
        <v>918.74999999999989</v>
      </c>
      <c r="M2635" s="33">
        <v>0.35</v>
      </c>
      <c r="O2635" s="38"/>
      <c r="P2635" s="36"/>
      <c r="Q2635" s="34"/>
      <c r="R2635" s="35"/>
    </row>
    <row r="2636" spans="1:18" ht="15.75" customHeight="1" x14ac:dyDescent="0.3">
      <c r="A2636" s="23"/>
      <c r="B2636" s="28" t="s">
        <v>30</v>
      </c>
      <c r="C2636" s="28">
        <v>1197831</v>
      </c>
      <c r="D2636" s="29">
        <v>44396</v>
      </c>
      <c r="E2636" s="28" t="s">
        <v>31</v>
      </c>
      <c r="F2636" s="28" t="s">
        <v>103</v>
      </c>
      <c r="G2636" s="28" t="s">
        <v>104</v>
      </c>
      <c r="H2636" s="28" t="s">
        <v>26</v>
      </c>
      <c r="I2636" s="30">
        <v>0.45</v>
      </c>
      <c r="J2636" s="31">
        <v>4500</v>
      </c>
      <c r="K2636" s="32">
        <f t="shared" si="20"/>
        <v>2025</v>
      </c>
      <c r="L2636" s="32">
        <f t="shared" si="21"/>
        <v>810</v>
      </c>
      <c r="M2636" s="33">
        <v>0.4</v>
      </c>
      <c r="O2636" s="38"/>
      <c r="P2636" s="36"/>
      <c r="Q2636" s="34"/>
      <c r="R2636" s="35"/>
    </row>
    <row r="2637" spans="1:18" ht="15.75" customHeight="1" x14ac:dyDescent="0.3">
      <c r="A2637" s="23"/>
      <c r="B2637" s="28" t="s">
        <v>30</v>
      </c>
      <c r="C2637" s="28">
        <v>1197831</v>
      </c>
      <c r="D2637" s="29">
        <v>44396</v>
      </c>
      <c r="E2637" s="28" t="s">
        <v>31</v>
      </c>
      <c r="F2637" s="28" t="s">
        <v>103</v>
      </c>
      <c r="G2637" s="28" t="s">
        <v>104</v>
      </c>
      <c r="H2637" s="28" t="s">
        <v>27</v>
      </c>
      <c r="I2637" s="30">
        <v>0.45</v>
      </c>
      <c r="J2637" s="31">
        <v>4000</v>
      </c>
      <c r="K2637" s="32">
        <f t="shared" si="20"/>
        <v>1800</v>
      </c>
      <c r="L2637" s="32">
        <f t="shared" si="21"/>
        <v>720</v>
      </c>
      <c r="M2637" s="33">
        <v>0.4</v>
      </c>
      <c r="O2637" s="38"/>
      <c r="P2637" s="36"/>
      <c r="Q2637" s="34"/>
      <c r="R2637" s="35"/>
    </row>
    <row r="2638" spans="1:18" ht="15.75" customHeight="1" x14ac:dyDescent="0.3">
      <c r="A2638" s="23"/>
      <c r="B2638" s="28" t="s">
        <v>30</v>
      </c>
      <c r="C2638" s="28">
        <v>1197831</v>
      </c>
      <c r="D2638" s="29">
        <v>44396</v>
      </c>
      <c r="E2638" s="28" t="s">
        <v>31</v>
      </c>
      <c r="F2638" s="28" t="s">
        <v>103</v>
      </c>
      <c r="G2638" s="28" t="s">
        <v>104</v>
      </c>
      <c r="H2638" s="28" t="s">
        <v>28</v>
      </c>
      <c r="I2638" s="30">
        <v>0.6</v>
      </c>
      <c r="J2638" s="31">
        <v>4250</v>
      </c>
      <c r="K2638" s="32">
        <f t="shared" si="20"/>
        <v>2550</v>
      </c>
      <c r="L2638" s="32">
        <f t="shared" si="21"/>
        <v>892.5</v>
      </c>
      <c r="M2638" s="33">
        <v>0.35</v>
      </c>
      <c r="O2638" s="38"/>
      <c r="P2638" s="36"/>
      <c r="Q2638" s="34"/>
      <c r="R2638" s="35"/>
    </row>
    <row r="2639" spans="1:18" ht="15.75" customHeight="1" x14ac:dyDescent="0.3">
      <c r="A2639" s="23"/>
      <c r="B2639" s="28" t="s">
        <v>30</v>
      </c>
      <c r="C2639" s="28">
        <v>1197831</v>
      </c>
      <c r="D2639" s="29">
        <v>44396</v>
      </c>
      <c r="E2639" s="28" t="s">
        <v>31</v>
      </c>
      <c r="F2639" s="28" t="s">
        <v>103</v>
      </c>
      <c r="G2639" s="28" t="s">
        <v>104</v>
      </c>
      <c r="H2639" s="28" t="s">
        <v>29</v>
      </c>
      <c r="I2639" s="30">
        <v>0.65</v>
      </c>
      <c r="J2639" s="31">
        <v>6000</v>
      </c>
      <c r="K2639" s="32">
        <f t="shared" si="20"/>
        <v>3900</v>
      </c>
      <c r="L2639" s="32">
        <f t="shared" si="21"/>
        <v>1560</v>
      </c>
      <c r="M2639" s="33">
        <v>0.4</v>
      </c>
      <c r="O2639" s="38"/>
      <c r="P2639" s="36"/>
      <c r="Q2639" s="34"/>
      <c r="R2639" s="35"/>
    </row>
    <row r="2640" spans="1:18" ht="15.75" customHeight="1" x14ac:dyDescent="0.3">
      <c r="A2640" s="23"/>
      <c r="B2640" s="28" t="s">
        <v>30</v>
      </c>
      <c r="C2640" s="28">
        <v>1197831</v>
      </c>
      <c r="D2640" s="29">
        <v>44428</v>
      </c>
      <c r="E2640" s="28" t="s">
        <v>31</v>
      </c>
      <c r="F2640" s="28" t="s">
        <v>103</v>
      </c>
      <c r="G2640" s="28" t="s">
        <v>104</v>
      </c>
      <c r="H2640" s="28" t="s">
        <v>24</v>
      </c>
      <c r="I2640" s="30">
        <v>0.6</v>
      </c>
      <c r="J2640" s="31">
        <v>7500</v>
      </c>
      <c r="K2640" s="32">
        <f t="shared" si="20"/>
        <v>4500</v>
      </c>
      <c r="L2640" s="32">
        <f t="shared" si="21"/>
        <v>1800</v>
      </c>
      <c r="M2640" s="33">
        <v>0.4</v>
      </c>
      <c r="O2640" s="38"/>
      <c r="P2640" s="36"/>
      <c r="Q2640" s="34"/>
      <c r="R2640" s="35"/>
    </row>
    <row r="2641" spans="1:18" ht="15.75" customHeight="1" x14ac:dyDescent="0.3">
      <c r="A2641" s="23"/>
      <c r="B2641" s="28" t="s">
        <v>30</v>
      </c>
      <c r="C2641" s="28">
        <v>1197831</v>
      </c>
      <c r="D2641" s="29">
        <v>44428</v>
      </c>
      <c r="E2641" s="28" t="s">
        <v>31</v>
      </c>
      <c r="F2641" s="28" t="s">
        <v>103</v>
      </c>
      <c r="G2641" s="28" t="s">
        <v>104</v>
      </c>
      <c r="H2641" s="28" t="s">
        <v>25</v>
      </c>
      <c r="I2641" s="30">
        <v>0.55000000000000004</v>
      </c>
      <c r="J2641" s="31">
        <v>5250</v>
      </c>
      <c r="K2641" s="32">
        <f t="shared" si="20"/>
        <v>2887.5000000000005</v>
      </c>
      <c r="L2641" s="32">
        <f t="shared" si="21"/>
        <v>1010.6250000000001</v>
      </c>
      <c r="M2641" s="33">
        <v>0.35</v>
      </c>
      <c r="O2641" s="38"/>
      <c r="P2641" s="36"/>
      <c r="Q2641" s="34"/>
      <c r="R2641" s="35"/>
    </row>
    <row r="2642" spans="1:18" ht="15.75" customHeight="1" x14ac:dyDescent="0.3">
      <c r="A2642" s="23"/>
      <c r="B2642" s="28" t="s">
        <v>30</v>
      </c>
      <c r="C2642" s="28">
        <v>1197831</v>
      </c>
      <c r="D2642" s="29">
        <v>44428</v>
      </c>
      <c r="E2642" s="28" t="s">
        <v>31</v>
      </c>
      <c r="F2642" s="28" t="s">
        <v>103</v>
      </c>
      <c r="G2642" s="28" t="s">
        <v>104</v>
      </c>
      <c r="H2642" s="28" t="s">
        <v>26</v>
      </c>
      <c r="I2642" s="30">
        <v>0.5</v>
      </c>
      <c r="J2642" s="31">
        <v>4500</v>
      </c>
      <c r="K2642" s="32">
        <f t="shared" si="20"/>
        <v>2250</v>
      </c>
      <c r="L2642" s="32">
        <f t="shared" si="21"/>
        <v>900</v>
      </c>
      <c r="M2642" s="33">
        <v>0.4</v>
      </c>
      <c r="O2642" s="38"/>
      <c r="P2642" s="36"/>
      <c r="Q2642" s="34"/>
      <c r="R2642" s="35"/>
    </row>
    <row r="2643" spans="1:18" ht="15.75" customHeight="1" x14ac:dyDescent="0.3">
      <c r="A2643" s="23"/>
      <c r="B2643" s="28" t="s">
        <v>30</v>
      </c>
      <c r="C2643" s="28">
        <v>1197831</v>
      </c>
      <c r="D2643" s="29">
        <v>44428</v>
      </c>
      <c r="E2643" s="28" t="s">
        <v>31</v>
      </c>
      <c r="F2643" s="28" t="s">
        <v>103</v>
      </c>
      <c r="G2643" s="28" t="s">
        <v>104</v>
      </c>
      <c r="H2643" s="28" t="s">
        <v>27</v>
      </c>
      <c r="I2643" s="30">
        <v>0.4</v>
      </c>
      <c r="J2643" s="31">
        <v>4000</v>
      </c>
      <c r="K2643" s="32">
        <f t="shared" si="20"/>
        <v>1600</v>
      </c>
      <c r="L2643" s="32">
        <f t="shared" si="21"/>
        <v>640</v>
      </c>
      <c r="M2643" s="33">
        <v>0.4</v>
      </c>
      <c r="O2643" s="38"/>
      <c r="P2643" s="36"/>
      <c r="Q2643" s="34"/>
      <c r="R2643" s="35"/>
    </row>
    <row r="2644" spans="1:18" ht="15.75" customHeight="1" x14ac:dyDescent="0.3">
      <c r="A2644" s="23"/>
      <c r="B2644" s="28" t="s">
        <v>30</v>
      </c>
      <c r="C2644" s="28">
        <v>1197831</v>
      </c>
      <c r="D2644" s="29">
        <v>44428</v>
      </c>
      <c r="E2644" s="28" t="s">
        <v>31</v>
      </c>
      <c r="F2644" s="28" t="s">
        <v>103</v>
      </c>
      <c r="G2644" s="28" t="s">
        <v>104</v>
      </c>
      <c r="H2644" s="28" t="s">
        <v>28</v>
      </c>
      <c r="I2644" s="30">
        <v>0.5</v>
      </c>
      <c r="J2644" s="31">
        <v>3750</v>
      </c>
      <c r="K2644" s="32">
        <f t="shared" si="20"/>
        <v>1875</v>
      </c>
      <c r="L2644" s="32">
        <f t="shared" si="21"/>
        <v>656.25</v>
      </c>
      <c r="M2644" s="33">
        <v>0.35</v>
      </c>
      <c r="O2644" s="38"/>
      <c r="P2644" s="36"/>
      <c r="Q2644" s="34"/>
      <c r="R2644" s="35"/>
    </row>
    <row r="2645" spans="1:18" ht="15.75" customHeight="1" x14ac:dyDescent="0.3">
      <c r="A2645" s="23"/>
      <c r="B2645" s="28" t="s">
        <v>30</v>
      </c>
      <c r="C2645" s="28">
        <v>1197831</v>
      </c>
      <c r="D2645" s="29">
        <v>44428</v>
      </c>
      <c r="E2645" s="28" t="s">
        <v>31</v>
      </c>
      <c r="F2645" s="28" t="s">
        <v>103</v>
      </c>
      <c r="G2645" s="28" t="s">
        <v>104</v>
      </c>
      <c r="H2645" s="28" t="s">
        <v>29</v>
      </c>
      <c r="I2645" s="30">
        <v>0.55000000000000004</v>
      </c>
      <c r="J2645" s="31">
        <v>5500</v>
      </c>
      <c r="K2645" s="32">
        <f t="shared" si="20"/>
        <v>3025.0000000000005</v>
      </c>
      <c r="L2645" s="32">
        <f t="shared" si="21"/>
        <v>1210.0000000000002</v>
      </c>
      <c r="M2645" s="33">
        <v>0.4</v>
      </c>
      <c r="O2645" s="38"/>
      <c r="P2645" s="36"/>
      <c r="Q2645" s="34"/>
      <c r="R2645" s="35"/>
    </row>
    <row r="2646" spans="1:18" ht="15.75" customHeight="1" x14ac:dyDescent="0.3">
      <c r="A2646" s="23"/>
      <c r="B2646" s="28" t="s">
        <v>30</v>
      </c>
      <c r="C2646" s="28">
        <v>1197831</v>
      </c>
      <c r="D2646" s="29">
        <v>44458</v>
      </c>
      <c r="E2646" s="28" t="s">
        <v>31</v>
      </c>
      <c r="F2646" s="28" t="s">
        <v>103</v>
      </c>
      <c r="G2646" s="28" t="s">
        <v>104</v>
      </c>
      <c r="H2646" s="28" t="s">
        <v>24</v>
      </c>
      <c r="I2646" s="30">
        <v>0.5</v>
      </c>
      <c r="J2646" s="31">
        <v>6500</v>
      </c>
      <c r="K2646" s="32">
        <f t="shared" si="20"/>
        <v>3250</v>
      </c>
      <c r="L2646" s="32">
        <f t="shared" si="21"/>
        <v>1300</v>
      </c>
      <c r="M2646" s="33">
        <v>0.4</v>
      </c>
      <c r="O2646" s="38"/>
      <c r="P2646" s="36"/>
      <c r="Q2646" s="34"/>
      <c r="R2646" s="35"/>
    </row>
    <row r="2647" spans="1:18" ht="15.75" customHeight="1" x14ac:dyDescent="0.3">
      <c r="A2647" s="23"/>
      <c r="B2647" s="28" t="s">
        <v>30</v>
      </c>
      <c r="C2647" s="28">
        <v>1197831</v>
      </c>
      <c r="D2647" s="29">
        <v>44458</v>
      </c>
      <c r="E2647" s="28" t="s">
        <v>31</v>
      </c>
      <c r="F2647" s="28" t="s">
        <v>103</v>
      </c>
      <c r="G2647" s="28" t="s">
        <v>104</v>
      </c>
      <c r="H2647" s="28" t="s">
        <v>25</v>
      </c>
      <c r="I2647" s="30">
        <v>0.40000000000000013</v>
      </c>
      <c r="J2647" s="31">
        <v>4500</v>
      </c>
      <c r="K2647" s="32">
        <f t="shared" si="20"/>
        <v>1800.0000000000007</v>
      </c>
      <c r="L2647" s="32">
        <f t="shared" si="21"/>
        <v>630.00000000000023</v>
      </c>
      <c r="M2647" s="33">
        <v>0.35</v>
      </c>
      <c r="O2647" s="38"/>
      <c r="P2647" s="36"/>
      <c r="Q2647" s="34"/>
      <c r="R2647" s="35"/>
    </row>
    <row r="2648" spans="1:18" ht="15.75" customHeight="1" x14ac:dyDescent="0.3">
      <c r="A2648" s="23"/>
      <c r="B2648" s="28" t="s">
        <v>30</v>
      </c>
      <c r="C2648" s="28">
        <v>1197831</v>
      </c>
      <c r="D2648" s="29">
        <v>44458</v>
      </c>
      <c r="E2648" s="28" t="s">
        <v>31</v>
      </c>
      <c r="F2648" s="28" t="s">
        <v>103</v>
      </c>
      <c r="G2648" s="28" t="s">
        <v>104</v>
      </c>
      <c r="H2648" s="28" t="s">
        <v>26</v>
      </c>
      <c r="I2648" s="30">
        <v>0.15000000000000008</v>
      </c>
      <c r="J2648" s="31">
        <v>3500</v>
      </c>
      <c r="K2648" s="32">
        <f t="shared" si="20"/>
        <v>525.00000000000023</v>
      </c>
      <c r="L2648" s="32">
        <f t="shared" si="21"/>
        <v>210.00000000000011</v>
      </c>
      <c r="M2648" s="33">
        <v>0.4</v>
      </c>
      <c r="O2648" s="38"/>
      <c r="P2648" s="36"/>
      <c r="Q2648" s="34"/>
      <c r="R2648" s="35"/>
    </row>
    <row r="2649" spans="1:18" ht="15.75" customHeight="1" x14ac:dyDescent="0.3">
      <c r="A2649" s="23"/>
      <c r="B2649" s="28" t="s">
        <v>30</v>
      </c>
      <c r="C2649" s="28">
        <v>1197831</v>
      </c>
      <c r="D2649" s="29">
        <v>44458</v>
      </c>
      <c r="E2649" s="28" t="s">
        <v>31</v>
      </c>
      <c r="F2649" s="28" t="s">
        <v>103</v>
      </c>
      <c r="G2649" s="28" t="s">
        <v>104</v>
      </c>
      <c r="H2649" s="28" t="s">
        <v>27</v>
      </c>
      <c r="I2649" s="30">
        <v>0.15000000000000008</v>
      </c>
      <c r="J2649" s="31">
        <v>3250</v>
      </c>
      <c r="K2649" s="32">
        <f t="shared" si="20"/>
        <v>487.50000000000023</v>
      </c>
      <c r="L2649" s="32">
        <f t="shared" si="21"/>
        <v>195.00000000000011</v>
      </c>
      <c r="M2649" s="33">
        <v>0.4</v>
      </c>
      <c r="O2649" s="38"/>
      <c r="P2649" s="36"/>
      <c r="Q2649" s="34"/>
      <c r="R2649" s="35"/>
    </row>
    <row r="2650" spans="1:18" ht="15.75" customHeight="1" x14ac:dyDescent="0.3">
      <c r="A2650" s="23"/>
      <c r="B2650" s="28" t="s">
        <v>30</v>
      </c>
      <c r="C2650" s="28">
        <v>1197831</v>
      </c>
      <c r="D2650" s="29">
        <v>44458</v>
      </c>
      <c r="E2650" s="28" t="s">
        <v>31</v>
      </c>
      <c r="F2650" s="28" t="s">
        <v>103</v>
      </c>
      <c r="G2650" s="28" t="s">
        <v>104</v>
      </c>
      <c r="H2650" s="28" t="s">
        <v>28</v>
      </c>
      <c r="I2650" s="30">
        <v>0.25000000000000006</v>
      </c>
      <c r="J2650" s="31">
        <v>3250</v>
      </c>
      <c r="K2650" s="32">
        <f t="shared" si="20"/>
        <v>812.50000000000023</v>
      </c>
      <c r="L2650" s="32">
        <f t="shared" si="21"/>
        <v>284.37500000000006</v>
      </c>
      <c r="M2650" s="33">
        <v>0.35</v>
      </c>
      <c r="O2650" s="38"/>
      <c r="P2650" s="36"/>
      <c r="Q2650" s="34"/>
      <c r="R2650" s="35"/>
    </row>
    <row r="2651" spans="1:18" ht="15.75" customHeight="1" x14ac:dyDescent="0.3">
      <c r="A2651" s="23"/>
      <c r="B2651" s="28" t="s">
        <v>30</v>
      </c>
      <c r="C2651" s="28">
        <v>1197831</v>
      </c>
      <c r="D2651" s="29">
        <v>44458</v>
      </c>
      <c r="E2651" s="28" t="s">
        <v>31</v>
      </c>
      <c r="F2651" s="28" t="s">
        <v>103</v>
      </c>
      <c r="G2651" s="28" t="s">
        <v>104</v>
      </c>
      <c r="H2651" s="28" t="s">
        <v>29</v>
      </c>
      <c r="I2651" s="30">
        <v>0.3000000000000001</v>
      </c>
      <c r="J2651" s="31">
        <v>4250</v>
      </c>
      <c r="K2651" s="32">
        <f t="shared" si="20"/>
        <v>1275.0000000000005</v>
      </c>
      <c r="L2651" s="32">
        <f t="shared" si="21"/>
        <v>510.00000000000023</v>
      </c>
      <c r="M2651" s="33">
        <v>0.4</v>
      </c>
      <c r="O2651" s="38"/>
      <c r="P2651" s="36"/>
      <c r="Q2651" s="34"/>
      <c r="R2651" s="35"/>
    </row>
    <row r="2652" spans="1:18" ht="15.75" customHeight="1" x14ac:dyDescent="0.3">
      <c r="A2652" s="23"/>
      <c r="B2652" s="28" t="s">
        <v>30</v>
      </c>
      <c r="C2652" s="28">
        <v>1197831</v>
      </c>
      <c r="D2652" s="29">
        <v>44490</v>
      </c>
      <c r="E2652" s="28" t="s">
        <v>31</v>
      </c>
      <c r="F2652" s="28" t="s">
        <v>103</v>
      </c>
      <c r="G2652" s="28" t="s">
        <v>104</v>
      </c>
      <c r="H2652" s="28" t="s">
        <v>24</v>
      </c>
      <c r="I2652" s="30">
        <v>0.3000000000000001</v>
      </c>
      <c r="J2652" s="31">
        <v>6000</v>
      </c>
      <c r="K2652" s="32">
        <f t="shared" si="20"/>
        <v>1800.0000000000007</v>
      </c>
      <c r="L2652" s="32">
        <f t="shared" si="21"/>
        <v>720.00000000000034</v>
      </c>
      <c r="M2652" s="33">
        <v>0.4</v>
      </c>
      <c r="O2652" s="38"/>
      <c r="P2652" s="36"/>
      <c r="Q2652" s="34"/>
      <c r="R2652" s="35"/>
    </row>
    <row r="2653" spans="1:18" ht="15.75" customHeight="1" x14ac:dyDescent="0.3">
      <c r="A2653" s="23"/>
      <c r="B2653" s="28" t="s">
        <v>30</v>
      </c>
      <c r="C2653" s="28">
        <v>1197831</v>
      </c>
      <c r="D2653" s="29">
        <v>44490</v>
      </c>
      <c r="E2653" s="28" t="s">
        <v>31</v>
      </c>
      <c r="F2653" s="28" t="s">
        <v>103</v>
      </c>
      <c r="G2653" s="28" t="s">
        <v>104</v>
      </c>
      <c r="H2653" s="28" t="s">
        <v>25</v>
      </c>
      <c r="I2653" s="30">
        <v>0.20000000000000012</v>
      </c>
      <c r="J2653" s="31">
        <v>4250</v>
      </c>
      <c r="K2653" s="32">
        <f t="shared" si="20"/>
        <v>850.00000000000057</v>
      </c>
      <c r="L2653" s="32">
        <f t="shared" si="21"/>
        <v>297.50000000000017</v>
      </c>
      <c r="M2653" s="33">
        <v>0.35</v>
      </c>
      <c r="O2653" s="38"/>
      <c r="P2653" s="36"/>
      <c r="Q2653" s="34"/>
      <c r="R2653" s="35"/>
    </row>
    <row r="2654" spans="1:18" ht="15.75" customHeight="1" x14ac:dyDescent="0.3">
      <c r="A2654" s="23"/>
      <c r="B2654" s="28" t="s">
        <v>30</v>
      </c>
      <c r="C2654" s="28">
        <v>1197831</v>
      </c>
      <c r="D2654" s="29">
        <v>44490</v>
      </c>
      <c r="E2654" s="28" t="s">
        <v>31</v>
      </c>
      <c r="F2654" s="28" t="s">
        <v>103</v>
      </c>
      <c r="G2654" s="28" t="s">
        <v>104</v>
      </c>
      <c r="H2654" s="28" t="s">
        <v>26</v>
      </c>
      <c r="I2654" s="30">
        <v>0.20000000000000012</v>
      </c>
      <c r="J2654" s="31">
        <v>3000</v>
      </c>
      <c r="K2654" s="32">
        <f t="shared" si="20"/>
        <v>600.00000000000034</v>
      </c>
      <c r="L2654" s="32">
        <f t="shared" si="21"/>
        <v>240.00000000000014</v>
      </c>
      <c r="M2654" s="33">
        <v>0.4</v>
      </c>
      <c r="O2654" s="38"/>
      <c r="P2654" s="36"/>
      <c r="Q2654" s="34"/>
      <c r="R2654" s="35"/>
    </row>
    <row r="2655" spans="1:18" ht="15.75" customHeight="1" x14ac:dyDescent="0.3">
      <c r="A2655" s="23"/>
      <c r="B2655" s="28" t="s">
        <v>30</v>
      </c>
      <c r="C2655" s="28">
        <v>1197831</v>
      </c>
      <c r="D2655" s="29">
        <v>44490</v>
      </c>
      <c r="E2655" s="28" t="s">
        <v>31</v>
      </c>
      <c r="F2655" s="28" t="s">
        <v>103</v>
      </c>
      <c r="G2655" s="28" t="s">
        <v>104</v>
      </c>
      <c r="H2655" s="28" t="s">
        <v>27</v>
      </c>
      <c r="I2655" s="30">
        <v>0.20000000000000012</v>
      </c>
      <c r="J2655" s="31">
        <v>2750</v>
      </c>
      <c r="K2655" s="32">
        <f t="shared" si="20"/>
        <v>550.00000000000034</v>
      </c>
      <c r="L2655" s="32">
        <f t="shared" si="21"/>
        <v>220.00000000000014</v>
      </c>
      <c r="M2655" s="33">
        <v>0.4</v>
      </c>
      <c r="O2655" s="38"/>
      <c r="P2655" s="36"/>
      <c r="Q2655" s="34"/>
      <c r="R2655" s="35"/>
    </row>
    <row r="2656" spans="1:18" ht="15.75" customHeight="1" x14ac:dyDescent="0.3">
      <c r="A2656" s="23"/>
      <c r="B2656" s="28" t="s">
        <v>30</v>
      </c>
      <c r="C2656" s="28">
        <v>1197831</v>
      </c>
      <c r="D2656" s="29">
        <v>44490</v>
      </c>
      <c r="E2656" s="28" t="s">
        <v>31</v>
      </c>
      <c r="F2656" s="28" t="s">
        <v>103</v>
      </c>
      <c r="G2656" s="28" t="s">
        <v>104</v>
      </c>
      <c r="H2656" s="28" t="s">
        <v>28</v>
      </c>
      <c r="I2656" s="30">
        <v>0.3000000000000001</v>
      </c>
      <c r="J2656" s="31">
        <v>2750</v>
      </c>
      <c r="K2656" s="32">
        <f t="shared" si="20"/>
        <v>825.00000000000023</v>
      </c>
      <c r="L2656" s="32">
        <f t="shared" si="21"/>
        <v>288.75000000000006</v>
      </c>
      <c r="M2656" s="33">
        <v>0.35</v>
      </c>
      <c r="O2656" s="38"/>
      <c r="P2656" s="36"/>
      <c r="Q2656" s="34"/>
      <c r="R2656" s="35"/>
    </row>
    <row r="2657" spans="1:18" ht="15.75" customHeight="1" x14ac:dyDescent="0.3">
      <c r="A2657" s="23"/>
      <c r="B2657" s="28" t="s">
        <v>30</v>
      </c>
      <c r="C2657" s="28">
        <v>1197831</v>
      </c>
      <c r="D2657" s="29">
        <v>44490</v>
      </c>
      <c r="E2657" s="28" t="s">
        <v>31</v>
      </c>
      <c r="F2657" s="28" t="s">
        <v>103</v>
      </c>
      <c r="G2657" s="28" t="s">
        <v>104</v>
      </c>
      <c r="H2657" s="28" t="s">
        <v>29</v>
      </c>
      <c r="I2657" s="30">
        <v>0.30000000000000004</v>
      </c>
      <c r="J2657" s="31">
        <v>4000</v>
      </c>
      <c r="K2657" s="32">
        <f t="shared" si="20"/>
        <v>1200.0000000000002</v>
      </c>
      <c r="L2657" s="32">
        <f t="shared" si="21"/>
        <v>480.00000000000011</v>
      </c>
      <c r="M2657" s="33">
        <v>0.4</v>
      </c>
      <c r="O2657" s="38"/>
      <c r="P2657" s="36"/>
      <c r="Q2657" s="34"/>
      <c r="R2657" s="35"/>
    </row>
    <row r="2658" spans="1:18" ht="15.75" customHeight="1" x14ac:dyDescent="0.3">
      <c r="A2658" s="23"/>
      <c r="B2658" s="28" t="s">
        <v>30</v>
      </c>
      <c r="C2658" s="28">
        <v>1197831</v>
      </c>
      <c r="D2658" s="29">
        <v>44520</v>
      </c>
      <c r="E2658" s="28" t="s">
        <v>31</v>
      </c>
      <c r="F2658" s="28" t="s">
        <v>103</v>
      </c>
      <c r="G2658" s="28" t="s">
        <v>104</v>
      </c>
      <c r="H2658" s="28" t="s">
        <v>24</v>
      </c>
      <c r="I2658" s="30">
        <v>0.25000000000000011</v>
      </c>
      <c r="J2658" s="31">
        <v>5500</v>
      </c>
      <c r="K2658" s="32">
        <f t="shared" si="20"/>
        <v>1375.0000000000007</v>
      </c>
      <c r="L2658" s="32">
        <f t="shared" si="21"/>
        <v>550.00000000000034</v>
      </c>
      <c r="M2658" s="33">
        <v>0.4</v>
      </c>
      <c r="O2658" s="38"/>
      <c r="P2658" s="36"/>
      <c r="Q2658" s="34"/>
      <c r="R2658" s="35"/>
    </row>
    <row r="2659" spans="1:18" ht="15.75" customHeight="1" x14ac:dyDescent="0.3">
      <c r="A2659" s="23"/>
      <c r="B2659" s="28" t="s">
        <v>30</v>
      </c>
      <c r="C2659" s="28">
        <v>1197831</v>
      </c>
      <c r="D2659" s="29">
        <v>44520</v>
      </c>
      <c r="E2659" s="28" t="s">
        <v>31</v>
      </c>
      <c r="F2659" s="28" t="s">
        <v>103</v>
      </c>
      <c r="G2659" s="28" t="s">
        <v>104</v>
      </c>
      <c r="H2659" s="28" t="s">
        <v>25</v>
      </c>
      <c r="I2659" s="30">
        <v>0.15000000000000013</v>
      </c>
      <c r="J2659" s="31">
        <v>3750</v>
      </c>
      <c r="K2659" s="32">
        <f t="shared" si="20"/>
        <v>562.50000000000045</v>
      </c>
      <c r="L2659" s="32">
        <f t="shared" si="21"/>
        <v>196.87500000000014</v>
      </c>
      <c r="M2659" s="33">
        <v>0.35</v>
      </c>
      <c r="O2659" s="38"/>
      <c r="P2659" s="36"/>
      <c r="Q2659" s="34"/>
      <c r="R2659" s="35"/>
    </row>
    <row r="2660" spans="1:18" ht="15.75" customHeight="1" x14ac:dyDescent="0.3">
      <c r="A2660" s="23"/>
      <c r="B2660" s="28" t="s">
        <v>30</v>
      </c>
      <c r="C2660" s="28">
        <v>1197831</v>
      </c>
      <c r="D2660" s="29">
        <v>44520</v>
      </c>
      <c r="E2660" s="28" t="s">
        <v>31</v>
      </c>
      <c r="F2660" s="28" t="s">
        <v>103</v>
      </c>
      <c r="G2660" s="28" t="s">
        <v>104</v>
      </c>
      <c r="H2660" s="28" t="s">
        <v>26</v>
      </c>
      <c r="I2660" s="30">
        <v>0.25000000000000017</v>
      </c>
      <c r="J2660" s="31">
        <v>3200</v>
      </c>
      <c r="K2660" s="32">
        <f t="shared" si="20"/>
        <v>800.00000000000057</v>
      </c>
      <c r="L2660" s="32">
        <f t="shared" si="21"/>
        <v>320.00000000000023</v>
      </c>
      <c r="M2660" s="33">
        <v>0.4</v>
      </c>
      <c r="O2660" s="38"/>
      <c r="P2660" s="36"/>
      <c r="Q2660" s="34"/>
      <c r="R2660" s="35"/>
    </row>
    <row r="2661" spans="1:18" ht="15.75" customHeight="1" x14ac:dyDescent="0.3">
      <c r="A2661" s="23"/>
      <c r="B2661" s="28" t="s">
        <v>30</v>
      </c>
      <c r="C2661" s="28">
        <v>1197831</v>
      </c>
      <c r="D2661" s="29">
        <v>44520</v>
      </c>
      <c r="E2661" s="28" t="s">
        <v>31</v>
      </c>
      <c r="F2661" s="28" t="s">
        <v>103</v>
      </c>
      <c r="G2661" s="28" t="s">
        <v>104</v>
      </c>
      <c r="H2661" s="28" t="s">
        <v>27</v>
      </c>
      <c r="I2661" s="30">
        <v>0.55000000000000016</v>
      </c>
      <c r="J2661" s="31">
        <v>3750</v>
      </c>
      <c r="K2661" s="32">
        <f t="shared" si="20"/>
        <v>2062.5000000000005</v>
      </c>
      <c r="L2661" s="32">
        <f t="shared" si="21"/>
        <v>825.00000000000023</v>
      </c>
      <c r="M2661" s="33">
        <v>0.4</v>
      </c>
      <c r="O2661" s="38"/>
      <c r="P2661" s="36"/>
      <c r="Q2661" s="34"/>
      <c r="R2661" s="35"/>
    </row>
    <row r="2662" spans="1:18" ht="15.75" customHeight="1" x14ac:dyDescent="0.3">
      <c r="A2662" s="23"/>
      <c r="B2662" s="28" t="s">
        <v>30</v>
      </c>
      <c r="C2662" s="28">
        <v>1197831</v>
      </c>
      <c r="D2662" s="29">
        <v>44520</v>
      </c>
      <c r="E2662" s="28" t="s">
        <v>31</v>
      </c>
      <c r="F2662" s="28" t="s">
        <v>103</v>
      </c>
      <c r="G2662" s="28" t="s">
        <v>104</v>
      </c>
      <c r="H2662" s="28" t="s">
        <v>28</v>
      </c>
      <c r="I2662" s="30">
        <v>0.75000000000000011</v>
      </c>
      <c r="J2662" s="31">
        <v>3500</v>
      </c>
      <c r="K2662" s="32">
        <f t="shared" si="20"/>
        <v>2625.0000000000005</v>
      </c>
      <c r="L2662" s="32">
        <f t="shared" si="21"/>
        <v>918.75000000000011</v>
      </c>
      <c r="M2662" s="33">
        <v>0.35</v>
      </c>
      <c r="O2662" s="38"/>
      <c r="P2662" s="36"/>
      <c r="Q2662" s="34"/>
      <c r="R2662" s="35"/>
    </row>
    <row r="2663" spans="1:18" ht="15.75" customHeight="1" x14ac:dyDescent="0.3">
      <c r="A2663" s="23"/>
      <c r="B2663" s="28" t="s">
        <v>30</v>
      </c>
      <c r="C2663" s="28">
        <v>1197831</v>
      </c>
      <c r="D2663" s="29">
        <v>44520</v>
      </c>
      <c r="E2663" s="28" t="s">
        <v>31</v>
      </c>
      <c r="F2663" s="28" t="s">
        <v>103</v>
      </c>
      <c r="G2663" s="28" t="s">
        <v>104</v>
      </c>
      <c r="H2663" s="28" t="s">
        <v>29</v>
      </c>
      <c r="I2663" s="30">
        <v>0.75</v>
      </c>
      <c r="J2663" s="31">
        <v>4500</v>
      </c>
      <c r="K2663" s="32">
        <f t="shared" si="20"/>
        <v>3375</v>
      </c>
      <c r="L2663" s="32">
        <f t="shared" si="21"/>
        <v>1350</v>
      </c>
      <c r="M2663" s="33">
        <v>0.4</v>
      </c>
      <c r="O2663" s="38"/>
      <c r="P2663" s="36"/>
      <c r="Q2663" s="34"/>
      <c r="R2663" s="35"/>
    </row>
    <row r="2664" spans="1:18" ht="15.75" customHeight="1" x14ac:dyDescent="0.3">
      <c r="A2664" s="23"/>
      <c r="B2664" s="28" t="s">
        <v>30</v>
      </c>
      <c r="C2664" s="28">
        <v>1197831</v>
      </c>
      <c r="D2664" s="29">
        <v>44549</v>
      </c>
      <c r="E2664" s="28" t="s">
        <v>31</v>
      </c>
      <c r="F2664" s="28" t="s">
        <v>103</v>
      </c>
      <c r="G2664" s="28" t="s">
        <v>104</v>
      </c>
      <c r="H2664" s="28" t="s">
        <v>24</v>
      </c>
      <c r="I2664" s="30">
        <v>0.70000000000000007</v>
      </c>
      <c r="J2664" s="31">
        <v>7000</v>
      </c>
      <c r="K2664" s="32">
        <f t="shared" si="20"/>
        <v>4900.0000000000009</v>
      </c>
      <c r="L2664" s="32">
        <f t="shared" si="21"/>
        <v>1960.0000000000005</v>
      </c>
      <c r="M2664" s="33">
        <v>0.4</v>
      </c>
      <c r="O2664" s="38"/>
      <c r="P2664" s="36"/>
      <c r="Q2664" s="34"/>
      <c r="R2664" s="35"/>
    </row>
    <row r="2665" spans="1:18" ht="15.75" customHeight="1" x14ac:dyDescent="0.3">
      <c r="A2665" s="23"/>
      <c r="B2665" s="28" t="s">
        <v>30</v>
      </c>
      <c r="C2665" s="28">
        <v>1197831</v>
      </c>
      <c r="D2665" s="29">
        <v>44549</v>
      </c>
      <c r="E2665" s="28" t="s">
        <v>31</v>
      </c>
      <c r="F2665" s="28" t="s">
        <v>103</v>
      </c>
      <c r="G2665" s="28" t="s">
        <v>104</v>
      </c>
      <c r="H2665" s="28" t="s">
        <v>25</v>
      </c>
      <c r="I2665" s="30">
        <v>0.60000000000000009</v>
      </c>
      <c r="J2665" s="31">
        <v>5000</v>
      </c>
      <c r="K2665" s="32">
        <f t="shared" si="20"/>
        <v>3000.0000000000005</v>
      </c>
      <c r="L2665" s="32">
        <f t="shared" si="21"/>
        <v>1050</v>
      </c>
      <c r="M2665" s="33">
        <v>0.35</v>
      </c>
      <c r="O2665" s="38"/>
      <c r="P2665" s="36"/>
      <c r="Q2665" s="34"/>
      <c r="R2665" s="35"/>
    </row>
    <row r="2666" spans="1:18" ht="15.75" customHeight="1" x14ac:dyDescent="0.3">
      <c r="A2666" s="23"/>
      <c r="B2666" s="28" t="s">
        <v>30</v>
      </c>
      <c r="C2666" s="28">
        <v>1197831</v>
      </c>
      <c r="D2666" s="29">
        <v>44549</v>
      </c>
      <c r="E2666" s="28" t="s">
        <v>31</v>
      </c>
      <c r="F2666" s="28" t="s">
        <v>103</v>
      </c>
      <c r="G2666" s="28" t="s">
        <v>104</v>
      </c>
      <c r="H2666" s="28" t="s">
        <v>26</v>
      </c>
      <c r="I2666" s="30">
        <v>0.60000000000000009</v>
      </c>
      <c r="J2666" s="31">
        <v>4500</v>
      </c>
      <c r="K2666" s="32">
        <f t="shared" si="20"/>
        <v>2700.0000000000005</v>
      </c>
      <c r="L2666" s="32">
        <f t="shared" si="21"/>
        <v>1080.0000000000002</v>
      </c>
      <c r="M2666" s="33">
        <v>0.4</v>
      </c>
      <c r="O2666" s="38"/>
      <c r="P2666" s="36"/>
      <c r="Q2666" s="34"/>
      <c r="R2666" s="35"/>
    </row>
    <row r="2667" spans="1:18" ht="15.75" customHeight="1" x14ac:dyDescent="0.3">
      <c r="A2667" s="23"/>
      <c r="B2667" s="28" t="s">
        <v>30</v>
      </c>
      <c r="C2667" s="28">
        <v>1197831</v>
      </c>
      <c r="D2667" s="29">
        <v>44549</v>
      </c>
      <c r="E2667" s="28" t="s">
        <v>31</v>
      </c>
      <c r="F2667" s="28" t="s">
        <v>103</v>
      </c>
      <c r="G2667" s="28" t="s">
        <v>104</v>
      </c>
      <c r="H2667" s="28" t="s">
        <v>27</v>
      </c>
      <c r="I2667" s="30">
        <v>0.60000000000000009</v>
      </c>
      <c r="J2667" s="31">
        <v>4000</v>
      </c>
      <c r="K2667" s="32">
        <f t="shared" si="20"/>
        <v>2400.0000000000005</v>
      </c>
      <c r="L2667" s="32">
        <f t="shared" si="21"/>
        <v>960.00000000000023</v>
      </c>
      <c r="M2667" s="33">
        <v>0.4</v>
      </c>
      <c r="O2667" s="38"/>
      <c r="P2667" s="36"/>
      <c r="Q2667" s="34"/>
      <c r="R2667" s="35"/>
    </row>
    <row r="2668" spans="1:18" ht="15.75" customHeight="1" x14ac:dyDescent="0.3">
      <c r="A2668" s="23"/>
      <c r="B2668" s="28" t="s">
        <v>30</v>
      </c>
      <c r="C2668" s="28">
        <v>1197831</v>
      </c>
      <c r="D2668" s="29">
        <v>44549</v>
      </c>
      <c r="E2668" s="28" t="s">
        <v>31</v>
      </c>
      <c r="F2668" s="28" t="s">
        <v>103</v>
      </c>
      <c r="G2668" s="28" t="s">
        <v>104</v>
      </c>
      <c r="H2668" s="28" t="s">
        <v>28</v>
      </c>
      <c r="I2668" s="30">
        <v>0.70000000000000007</v>
      </c>
      <c r="J2668" s="31">
        <v>4000</v>
      </c>
      <c r="K2668" s="32">
        <f t="shared" si="20"/>
        <v>2800.0000000000005</v>
      </c>
      <c r="L2668" s="32">
        <f t="shared" si="21"/>
        <v>980.00000000000011</v>
      </c>
      <c r="M2668" s="33">
        <v>0.35</v>
      </c>
      <c r="O2668" s="38"/>
      <c r="P2668" s="36"/>
      <c r="Q2668" s="34"/>
      <c r="R2668" s="35"/>
    </row>
    <row r="2669" spans="1:18" ht="15.75" customHeight="1" x14ac:dyDescent="0.3">
      <c r="A2669" s="23"/>
      <c r="B2669" s="28" t="s">
        <v>30</v>
      </c>
      <c r="C2669" s="28">
        <v>1197831</v>
      </c>
      <c r="D2669" s="29">
        <v>44549</v>
      </c>
      <c r="E2669" s="28" t="s">
        <v>31</v>
      </c>
      <c r="F2669" s="28" t="s">
        <v>103</v>
      </c>
      <c r="G2669" s="28" t="s">
        <v>104</v>
      </c>
      <c r="H2669" s="28" t="s">
        <v>29</v>
      </c>
      <c r="I2669" s="30">
        <v>0.75</v>
      </c>
      <c r="J2669" s="31">
        <v>5000</v>
      </c>
      <c r="K2669" s="32">
        <f t="shared" si="20"/>
        <v>3750</v>
      </c>
      <c r="L2669" s="32">
        <f t="shared" si="21"/>
        <v>1500</v>
      </c>
      <c r="M2669" s="33">
        <v>0.4</v>
      </c>
      <c r="O2669" s="38"/>
      <c r="P2669" s="36"/>
      <c r="Q2669" s="34"/>
      <c r="R2669" s="35"/>
    </row>
    <row r="2670" spans="1:18" ht="15.75" customHeight="1" x14ac:dyDescent="0.3">
      <c r="A2670" s="23" t="s">
        <v>46</v>
      </c>
      <c r="B2670" s="28" t="s">
        <v>30</v>
      </c>
      <c r="C2670" s="28">
        <v>1197831</v>
      </c>
      <c r="D2670" s="29">
        <v>44219</v>
      </c>
      <c r="E2670" s="28" t="s">
        <v>31</v>
      </c>
      <c r="F2670" s="28" t="s">
        <v>105</v>
      </c>
      <c r="G2670" s="28" t="s">
        <v>106</v>
      </c>
      <c r="H2670" s="28" t="s">
        <v>24</v>
      </c>
      <c r="I2670" s="30">
        <v>0.25000000000000006</v>
      </c>
      <c r="J2670" s="31">
        <v>5750</v>
      </c>
      <c r="K2670" s="32">
        <f t="shared" si="20"/>
        <v>1437.5000000000002</v>
      </c>
      <c r="L2670" s="32">
        <f t="shared" si="21"/>
        <v>575.00000000000011</v>
      </c>
      <c r="M2670" s="33">
        <v>0.4</v>
      </c>
      <c r="O2670" s="38"/>
      <c r="P2670" s="36"/>
      <c r="Q2670" s="34"/>
      <c r="R2670" s="35"/>
    </row>
    <row r="2671" spans="1:18" ht="15.75" customHeight="1" x14ac:dyDescent="0.3">
      <c r="A2671" s="23"/>
      <c r="B2671" s="28" t="s">
        <v>30</v>
      </c>
      <c r="C2671" s="28">
        <v>1197831</v>
      </c>
      <c r="D2671" s="29">
        <v>44219</v>
      </c>
      <c r="E2671" s="28" t="s">
        <v>31</v>
      </c>
      <c r="F2671" s="28" t="s">
        <v>105</v>
      </c>
      <c r="G2671" s="28" t="s">
        <v>106</v>
      </c>
      <c r="H2671" s="28" t="s">
        <v>25</v>
      </c>
      <c r="I2671" s="30">
        <v>0.25000000000000006</v>
      </c>
      <c r="J2671" s="31">
        <v>3750</v>
      </c>
      <c r="K2671" s="32">
        <f t="shared" si="20"/>
        <v>937.50000000000023</v>
      </c>
      <c r="L2671" s="32">
        <f t="shared" si="21"/>
        <v>328.12500000000006</v>
      </c>
      <c r="M2671" s="33">
        <v>0.35</v>
      </c>
      <c r="O2671" s="38"/>
      <c r="P2671" s="36"/>
      <c r="Q2671" s="34"/>
      <c r="R2671" s="35"/>
    </row>
    <row r="2672" spans="1:18" ht="15.75" customHeight="1" x14ac:dyDescent="0.3">
      <c r="A2672" s="23"/>
      <c r="B2672" s="28" t="s">
        <v>30</v>
      </c>
      <c r="C2672" s="28">
        <v>1197831</v>
      </c>
      <c r="D2672" s="29">
        <v>44219</v>
      </c>
      <c r="E2672" s="28" t="s">
        <v>31</v>
      </c>
      <c r="F2672" s="28" t="s">
        <v>105</v>
      </c>
      <c r="G2672" s="28" t="s">
        <v>106</v>
      </c>
      <c r="H2672" s="28" t="s">
        <v>26</v>
      </c>
      <c r="I2672" s="30">
        <v>0.15000000000000008</v>
      </c>
      <c r="J2672" s="31">
        <v>3750</v>
      </c>
      <c r="K2672" s="32">
        <f t="shared" si="20"/>
        <v>562.50000000000034</v>
      </c>
      <c r="L2672" s="32">
        <f t="shared" si="21"/>
        <v>225.00000000000014</v>
      </c>
      <c r="M2672" s="33">
        <v>0.4</v>
      </c>
      <c r="O2672" s="38"/>
      <c r="P2672" s="36"/>
      <c r="Q2672" s="34"/>
      <c r="R2672" s="35"/>
    </row>
    <row r="2673" spans="1:18" ht="15.75" customHeight="1" x14ac:dyDescent="0.3">
      <c r="A2673" s="23"/>
      <c r="B2673" s="28" t="s">
        <v>30</v>
      </c>
      <c r="C2673" s="28">
        <v>1197831</v>
      </c>
      <c r="D2673" s="29">
        <v>44219</v>
      </c>
      <c r="E2673" s="28" t="s">
        <v>31</v>
      </c>
      <c r="F2673" s="28" t="s">
        <v>105</v>
      </c>
      <c r="G2673" s="28" t="s">
        <v>106</v>
      </c>
      <c r="H2673" s="28" t="s">
        <v>27</v>
      </c>
      <c r="I2673" s="30">
        <v>0.2</v>
      </c>
      <c r="J2673" s="31">
        <v>2250</v>
      </c>
      <c r="K2673" s="32">
        <f t="shared" si="20"/>
        <v>450</v>
      </c>
      <c r="L2673" s="32">
        <f t="shared" si="21"/>
        <v>180</v>
      </c>
      <c r="M2673" s="33">
        <v>0.4</v>
      </c>
      <c r="O2673" s="38"/>
      <c r="P2673" s="36"/>
      <c r="Q2673" s="34"/>
      <c r="R2673" s="35"/>
    </row>
    <row r="2674" spans="1:18" ht="15.75" customHeight="1" x14ac:dyDescent="0.3">
      <c r="A2674" s="23"/>
      <c r="B2674" s="28" t="s">
        <v>30</v>
      </c>
      <c r="C2674" s="28">
        <v>1197831</v>
      </c>
      <c r="D2674" s="29">
        <v>44219</v>
      </c>
      <c r="E2674" s="28" t="s">
        <v>31</v>
      </c>
      <c r="F2674" s="28" t="s">
        <v>105</v>
      </c>
      <c r="G2674" s="28" t="s">
        <v>106</v>
      </c>
      <c r="H2674" s="28" t="s">
        <v>28</v>
      </c>
      <c r="I2674" s="30">
        <v>0.35000000000000003</v>
      </c>
      <c r="J2674" s="31">
        <v>2750</v>
      </c>
      <c r="K2674" s="32">
        <f t="shared" si="20"/>
        <v>962.50000000000011</v>
      </c>
      <c r="L2674" s="32">
        <f t="shared" si="21"/>
        <v>336.875</v>
      </c>
      <c r="M2674" s="33">
        <v>0.35</v>
      </c>
      <c r="O2674" s="38"/>
      <c r="P2674" s="36"/>
      <c r="Q2674" s="34"/>
      <c r="R2674" s="35"/>
    </row>
    <row r="2675" spans="1:18" ht="15.75" customHeight="1" x14ac:dyDescent="0.3">
      <c r="A2675" s="23"/>
      <c r="B2675" s="28" t="s">
        <v>30</v>
      </c>
      <c r="C2675" s="28">
        <v>1197831</v>
      </c>
      <c r="D2675" s="29">
        <v>44219</v>
      </c>
      <c r="E2675" s="28" t="s">
        <v>31</v>
      </c>
      <c r="F2675" s="28" t="s">
        <v>105</v>
      </c>
      <c r="G2675" s="28" t="s">
        <v>106</v>
      </c>
      <c r="H2675" s="28" t="s">
        <v>29</v>
      </c>
      <c r="I2675" s="30">
        <v>0.25000000000000006</v>
      </c>
      <c r="J2675" s="31">
        <v>3750</v>
      </c>
      <c r="K2675" s="32">
        <f t="shared" si="20"/>
        <v>937.50000000000023</v>
      </c>
      <c r="L2675" s="32">
        <f t="shared" si="21"/>
        <v>375.00000000000011</v>
      </c>
      <c r="M2675" s="33">
        <v>0.4</v>
      </c>
      <c r="O2675" s="38"/>
      <c r="P2675" s="36"/>
      <c r="Q2675" s="34"/>
      <c r="R2675" s="35"/>
    </row>
    <row r="2676" spans="1:18" ht="15.75" customHeight="1" x14ac:dyDescent="0.3">
      <c r="A2676" s="23"/>
      <c r="B2676" s="28" t="s">
        <v>30</v>
      </c>
      <c r="C2676" s="28">
        <v>1197831</v>
      </c>
      <c r="D2676" s="29">
        <v>44248</v>
      </c>
      <c r="E2676" s="28" t="s">
        <v>31</v>
      </c>
      <c r="F2676" s="28" t="s">
        <v>105</v>
      </c>
      <c r="G2676" s="28" t="s">
        <v>106</v>
      </c>
      <c r="H2676" s="28" t="s">
        <v>24</v>
      </c>
      <c r="I2676" s="30">
        <v>0.25000000000000006</v>
      </c>
      <c r="J2676" s="31">
        <v>6250</v>
      </c>
      <c r="K2676" s="32">
        <f t="shared" si="20"/>
        <v>1562.5000000000005</v>
      </c>
      <c r="L2676" s="32">
        <f t="shared" si="21"/>
        <v>625.00000000000023</v>
      </c>
      <c r="M2676" s="33">
        <v>0.4</v>
      </c>
      <c r="O2676" s="38"/>
      <c r="P2676" s="36"/>
      <c r="Q2676" s="34"/>
      <c r="R2676" s="35"/>
    </row>
    <row r="2677" spans="1:18" ht="15.75" customHeight="1" x14ac:dyDescent="0.3">
      <c r="A2677" s="23"/>
      <c r="B2677" s="28" t="s">
        <v>30</v>
      </c>
      <c r="C2677" s="28">
        <v>1197831</v>
      </c>
      <c r="D2677" s="29">
        <v>44248</v>
      </c>
      <c r="E2677" s="28" t="s">
        <v>31</v>
      </c>
      <c r="F2677" s="28" t="s">
        <v>105</v>
      </c>
      <c r="G2677" s="28" t="s">
        <v>106</v>
      </c>
      <c r="H2677" s="28" t="s">
        <v>25</v>
      </c>
      <c r="I2677" s="30">
        <v>0.25000000000000006</v>
      </c>
      <c r="J2677" s="31">
        <v>2750</v>
      </c>
      <c r="K2677" s="32">
        <f t="shared" si="20"/>
        <v>687.50000000000011</v>
      </c>
      <c r="L2677" s="32">
        <f t="shared" si="21"/>
        <v>240.62500000000003</v>
      </c>
      <c r="M2677" s="33">
        <v>0.35</v>
      </c>
      <c r="O2677" s="38"/>
      <c r="P2677" s="36"/>
      <c r="Q2677" s="34"/>
      <c r="R2677" s="35"/>
    </row>
    <row r="2678" spans="1:18" ht="15.75" customHeight="1" x14ac:dyDescent="0.3">
      <c r="A2678" s="23"/>
      <c r="B2678" s="28" t="s">
        <v>30</v>
      </c>
      <c r="C2678" s="28">
        <v>1197831</v>
      </c>
      <c r="D2678" s="29">
        <v>44248</v>
      </c>
      <c r="E2678" s="28" t="s">
        <v>31</v>
      </c>
      <c r="F2678" s="28" t="s">
        <v>105</v>
      </c>
      <c r="G2678" s="28" t="s">
        <v>106</v>
      </c>
      <c r="H2678" s="28" t="s">
        <v>26</v>
      </c>
      <c r="I2678" s="30">
        <v>0.15000000000000008</v>
      </c>
      <c r="J2678" s="31">
        <v>3250</v>
      </c>
      <c r="K2678" s="32">
        <f t="shared" si="20"/>
        <v>487.50000000000023</v>
      </c>
      <c r="L2678" s="32">
        <f t="shared" si="21"/>
        <v>195.00000000000011</v>
      </c>
      <c r="M2678" s="33">
        <v>0.4</v>
      </c>
      <c r="O2678" s="38"/>
      <c r="P2678" s="36"/>
      <c r="Q2678" s="34"/>
      <c r="R2678" s="35"/>
    </row>
    <row r="2679" spans="1:18" ht="15.75" customHeight="1" x14ac:dyDescent="0.3">
      <c r="A2679" s="23"/>
      <c r="B2679" s="28" t="s">
        <v>30</v>
      </c>
      <c r="C2679" s="28">
        <v>1197831</v>
      </c>
      <c r="D2679" s="29">
        <v>44248</v>
      </c>
      <c r="E2679" s="28" t="s">
        <v>31</v>
      </c>
      <c r="F2679" s="28" t="s">
        <v>105</v>
      </c>
      <c r="G2679" s="28" t="s">
        <v>106</v>
      </c>
      <c r="H2679" s="28" t="s">
        <v>27</v>
      </c>
      <c r="I2679" s="30">
        <v>0.2</v>
      </c>
      <c r="J2679" s="31">
        <v>1750</v>
      </c>
      <c r="K2679" s="32">
        <f t="shared" si="20"/>
        <v>350</v>
      </c>
      <c r="L2679" s="32">
        <f t="shared" si="21"/>
        <v>140</v>
      </c>
      <c r="M2679" s="33">
        <v>0.4</v>
      </c>
      <c r="O2679" s="38"/>
      <c r="P2679" s="36"/>
      <c r="Q2679" s="34"/>
      <c r="R2679" s="35"/>
    </row>
    <row r="2680" spans="1:18" ht="15.75" customHeight="1" x14ac:dyDescent="0.3">
      <c r="A2680" s="23"/>
      <c r="B2680" s="28" t="s">
        <v>30</v>
      </c>
      <c r="C2680" s="28">
        <v>1197831</v>
      </c>
      <c r="D2680" s="29">
        <v>44248</v>
      </c>
      <c r="E2680" s="28" t="s">
        <v>31</v>
      </c>
      <c r="F2680" s="28" t="s">
        <v>105</v>
      </c>
      <c r="G2680" s="28" t="s">
        <v>106</v>
      </c>
      <c r="H2680" s="28" t="s">
        <v>28</v>
      </c>
      <c r="I2680" s="30">
        <v>0.35000000000000003</v>
      </c>
      <c r="J2680" s="31">
        <v>2500</v>
      </c>
      <c r="K2680" s="32">
        <f t="shared" si="20"/>
        <v>875.00000000000011</v>
      </c>
      <c r="L2680" s="32">
        <f t="shared" si="21"/>
        <v>306.25</v>
      </c>
      <c r="M2680" s="33">
        <v>0.35</v>
      </c>
      <c r="O2680" s="38"/>
      <c r="P2680" s="36"/>
      <c r="Q2680" s="34"/>
      <c r="R2680" s="35"/>
    </row>
    <row r="2681" spans="1:18" ht="15.75" customHeight="1" x14ac:dyDescent="0.3">
      <c r="A2681" s="23"/>
      <c r="B2681" s="28" t="s">
        <v>30</v>
      </c>
      <c r="C2681" s="28">
        <v>1197831</v>
      </c>
      <c r="D2681" s="29">
        <v>44248</v>
      </c>
      <c r="E2681" s="28" t="s">
        <v>31</v>
      </c>
      <c r="F2681" s="28" t="s">
        <v>105</v>
      </c>
      <c r="G2681" s="28" t="s">
        <v>106</v>
      </c>
      <c r="H2681" s="28" t="s">
        <v>29</v>
      </c>
      <c r="I2681" s="30">
        <v>0.2</v>
      </c>
      <c r="J2681" s="31">
        <v>3500</v>
      </c>
      <c r="K2681" s="32">
        <f t="shared" si="20"/>
        <v>700</v>
      </c>
      <c r="L2681" s="32">
        <f t="shared" si="21"/>
        <v>280</v>
      </c>
      <c r="M2681" s="33">
        <v>0.4</v>
      </c>
      <c r="O2681" s="38"/>
      <c r="P2681" s="36"/>
      <c r="Q2681" s="34"/>
      <c r="R2681" s="35"/>
    </row>
    <row r="2682" spans="1:18" ht="15.75" customHeight="1" x14ac:dyDescent="0.3">
      <c r="A2682" s="23"/>
      <c r="B2682" s="28" t="s">
        <v>30</v>
      </c>
      <c r="C2682" s="28">
        <v>1197831</v>
      </c>
      <c r="D2682" s="29">
        <v>44274</v>
      </c>
      <c r="E2682" s="28" t="s">
        <v>31</v>
      </c>
      <c r="F2682" s="28" t="s">
        <v>105</v>
      </c>
      <c r="G2682" s="28" t="s">
        <v>106</v>
      </c>
      <c r="H2682" s="28" t="s">
        <v>24</v>
      </c>
      <c r="I2682" s="30">
        <v>0.2</v>
      </c>
      <c r="J2682" s="31">
        <v>5700</v>
      </c>
      <c r="K2682" s="32">
        <f t="shared" si="20"/>
        <v>1140</v>
      </c>
      <c r="L2682" s="32">
        <f t="shared" si="21"/>
        <v>456</v>
      </c>
      <c r="M2682" s="33">
        <v>0.4</v>
      </c>
      <c r="O2682" s="38"/>
      <c r="P2682" s="36"/>
      <c r="Q2682" s="34"/>
      <c r="R2682" s="35"/>
    </row>
    <row r="2683" spans="1:18" ht="15.75" customHeight="1" x14ac:dyDescent="0.3">
      <c r="A2683" s="23"/>
      <c r="B2683" s="28" t="s">
        <v>30</v>
      </c>
      <c r="C2683" s="28">
        <v>1197831</v>
      </c>
      <c r="D2683" s="29">
        <v>44274</v>
      </c>
      <c r="E2683" s="28" t="s">
        <v>31</v>
      </c>
      <c r="F2683" s="28" t="s">
        <v>105</v>
      </c>
      <c r="G2683" s="28" t="s">
        <v>106</v>
      </c>
      <c r="H2683" s="28" t="s">
        <v>25</v>
      </c>
      <c r="I2683" s="30">
        <v>0.2</v>
      </c>
      <c r="J2683" s="31">
        <v>2500</v>
      </c>
      <c r="K2683" s="32">
        <f t="shared" si="20"/>
        <v>500</v>
      </c>
      <c r="L2683" s="32">
        <f t="shared" si="21"/>
        <v>175</v>
      </c>
      <c r="M2683" s="33">
        <v>0.35</v>
      </c>
      <c r="O2683" s="38"/>
      <c r="P2683" s="36"/>
      <c r="Q2683" s="34"/>
      <c r="R2683" s="35"/>
    </row>
    <row r="2684" spans="1:18" ht="15.75" customHeight="1" x14ac:dyDescent="0.3">
      <c r="A2684" s="23"/>
      <c r="B2684" s="28" t="s">
        <v>30</v>
      </c>
      <c r="C2684" s="28">
        <v>1197831</v>
      </c>
      <c r="D2684" s="29">
        <v>44274</v>
      </c>
      <c r="E2684" s="28" t="s">
        <v>31</v>
      </c>
      <c r="F2684" s="28" t="s">
        <v>105</v>
      </c>
      <c r="G2684" s="28" t="s">
        <v>106</v>
      </c>
      <c r="H2684" s="28" t="s">
        <v>26</v>
      </c>
      <c r="I2684" s="30">
        <v>0.10000000000000002</v>
      </c>
      <c r="J2684" s="31">
        <v>2750</v>
      </c>
      <c r="K2684" s="32">
        <f t="shared" si="20"/>
        <v>275.00000000000006</v>
      </c>
      <c r="L2684" s="32">
        <f t="shared" si="21"/>
        <v>110.00000000000003</v>
      </c>
      <c r="M2684" s="33">
        <v>0.4</v>
      </c>
      <c r="O2684" s="38"/>
      <c r="P2684" s="36"/>
      <c r="Q2684" s="34"/>
      <c r="R2684" s="35"/>
    </row>
    <row r="2685" spans="1:18" ht="15.75" customHeight="1" x14ac:dyDescent="0.3">
      <c r="A2685" s="23"/>
      <c r="B2685" s="28" t="s">
        <v>30</v>
      </c>
      <c r="C2685" s="28">
        <v>1197831</v>
      </c>
      <c r="D2685" s="29">
        <v>44274</v>
      </c>
      <c r="E2685" s="28" t="s">
        <v>31</v>
      </c>
      <c r="F2685" s="28" t="s">
        <v>105</v>
      </c>
      <c r="G2685" s="28" t="s">
        <v>106</v>
      </c>
      <c r="H2685" s="28" t="s">
        <v>27</v>
      </c>
      <c r="I2685" s="30">
        <v>0.19999999999999996</v>
      </c>
      <c r="J2685" s="31">
        <v>1250</v>
      </c>
      <c r="K2685" s="32">
        <f t="shared" si="20"/>
        <v>249.99999999999994</v>
      </c>
      <c r="L2685" s="32">
        <f t="shared" si="21"/>
        <v>99.999999999999986</v>
      </c>
      <c r="M2685" s="33">
        <v>0.4</v>
      </c>
      <c r="O2685" s="38"/>
      <c r="P2685" s="36"/>
      <c r="Q2685" s="34"/>
      <c r="R2685" s="35"/>
    </row>
    <row r="2686" spans="1:18" ht="15.75" customHeight="1" x14ac:dyDescent="0.3">
      <c r="A2686" s="23"/>
      <c r="B2686" s="28" t="s">
        <v>30</v>
      </c>
      <c r="C2686" s="28">
        <v>1197831</v>
      </c>
      <c r="D2686" s="29">
        <v>44274</v>
      </c>
      <c r="E2686" s="28" t="s">
        <v>31</v>
      </c>
      <c r="F2686" s="28" t="s">
        <v>105</v>
      </c>
      <c r="G2686" s="28" t="s">
        <v>106</v>
      </c>
      <c r="H2686" s="28" t="s">
        <v>28</v>
      </c>
      <c r="I2686" s="30">
        <v>0.35000000000000009</v>
      </c>
      <c r="J2686" s="31">
        <v>1750</v>
      </c>
      <c r="K2686" s="32">
        <f t="shared" si="20"/>
        <v>612.50000000000011</v>
      </c>
      <c r="L2686" s="32">
        <f t="shared" si="21"/>
        <v>214.37500000000003</v>
      </c>
      <c r="M2686" s="33">
        <v>0.35</v>
      </c>
      <c r="O2686" s="38"/>
      <c r="P2686" s="36"/>
      <c r="Q2686" s="34"/>
      <c r="R2686" s="35"/>
    </row>
    <row r="2687" spans="1:18" ht="15.75" customHeight="1" x14ac:dyDescent="0.3">
      <c r="A2687" s="23"/>
      <c r="B2687" s="28" t="s">
        <v>30</v>
      </c>
      <c r="C2687" s="28">
        <v>1197831</v>
      </c>
      <c r="D2687" s="29">
        <v>44274</v>
      </c>
      <c r="E2687" s="28" t="s">
        <v>31</v>
      </c>
      <c r="F2687" s="28" t="s">
        <v>105</v>
      </c>
      <c r="G2687" s="28" t="s">
        <v>106</v>
      </c>
      <c r="H2687" s="28" t="s">
        <v>29</v>
      </c>
      <c r="I2687" s="30">
        <v>0.25</v>
      </c>
      <c r="J2687" s="31">
        <v>2750</v>
      </c>
      <c r="K2687" s="32">
        <f t="shared" si="20"/>
        <v>687.5</v>
      </c>
      <c r="L2687" s="32">
        <f t="shared" si="21"/>
        <v>275</v>
      </c>
      <c r="M2687" s="33">
        <v>0.4</v>
      </c>
      <c r="O2687" s="38"/>
      <c r="P2687" s="36"/>
      <c r="Q2687" s="34"/>
      <c r="R2687" s="35"/>
    </row>
    <row r="2688" spans="1:18" ht="15.75" customHeight="1" x14ac:dyDescent="0.3">
      <c r="A2688" s="23"/>
      <c r="B2688" s="28" t="s">
        <v>30</v>
      </c>
      <c r="C2688" s="28">
        <v>1197831</v>
      </c>
      <c r="D2688" s="29">
        <v>44306</v>
      </c>
      <c r="E2688" s="28" t="s">
        <v>31</v>
      </c>
      <c r="F2688" s="28" t="s">
        <v>105</v>
      </c>
      <c r="G2688" s="28" t="s">
        <v>106</v>
      </c>
      <c r="H2688" s="28" t="s">
        <v>24</v>
      </c>
      <c r="I2688" s="30">
        <v>0.25</v>
      </c>
      <c r="J2688" s="31">
        <v>5250</v>
      </c>
      <c r="K2688" s="32">
        <f t="shared" si="20"/>
        <v>1312.5</v>
      </c>
      <c r="L2688" s="32">
        <f t="shared" si="21"/>
        <v>525</v>
      </c>
      <c r="M2688" s="33">
        <v>0.4</v>
      </c>
      <c r="O2688" s="38"/>
      <c r="P2688" s="36"/>
      <c r="Q2688" s="34"/>
      <c r="R2688" s="35"/>
    </row>
    <row r="2689" spans="1:18" ht="15.75" customHeight="1" x14ac:dyDescent="0.3">
      <c r="A2689" s="23"/>
      <c r="B2689" s="28" t="s">
        <v>30</v>
      </c>
      <c r="C2689" s="28">
        <v>1197831</v>
      </c>
      <c r="D2689" s="29">
        <v>44306</v>
      </c>
      <c r="E2689" s="28" t="s">
        <v>31</v>
      </c>
      <c r="F2689" s="28" t="s">
        <v>105</v>
      </c>
      <c r="G2689" s="28" t="s">
        <v>106</v>
      </c>
      <c r="H2689" s="28" t="s">
        <v>25</v>
      </c>
      <c r="I2689" s="30">
        <v>0.25</v>
      </c>
      <c r="J2689" s="31">
        <v>2250</v>
      </c>
      <c r="K2689" s="32">
        <f t="shared" si="20"/>
        <v>562.5</v>
      </c>
      <c r="L2689" s="32">
        <f t="shared" si="21"/>
        <v>196.875</v>
      </c>
      <c r="M2689" s="33">
        <v>0.35</v>
      </c>
      <c r="O2689" s="38"/>
      <c r="P2689" s="36"/>
      <c r="Q2689" s="34"/>
      <c r="R2689" s="35"/>
    </row>
    <row r="2690" spans="1:18" ht="15.75" customHeight="1" x14ac:dyDescent="0.3">
      <c r="A2690" s="23"/>
      <c r="B2690" s="28" t="s">
        <v>30</v>
      </c>
      <c r="C2690" s="28">
        <v>1197831</v>
      </c>
      <c r="D2690" s="29">
        <v>44306</v>
      </c>
      <c r="E2690" s="28" t="s">
        <v>31</v>
      </c>
      <c r="F2690" s="28" t="s">
        <v>105</v>
      </c>
      <c r="G2690" s="28" t="s">
        <v>106</v>
      </c>
      <c r="H2690" s="28" t="s">
        <v>26</v>
      </c>
      <c r="I2690" s="30">
        <v>0.15000000000000002</v>
      </c>
      <c r="J2690" s="31">
        <v>2250</v>
      </c>
      <c r="K2690" s="32">
        <f t="shared" si="20"/>
        <v>337.50000000000006</v>
      </c>
      <c r="L2690" s="32">
        <f t="shared" si="21"/>
        <v>135.00000000000003</v>
      </c>
      <c r="M2690" s="33">
        <v>0.4</v>
      </c>
      <c r="O2690" s="38"/>
      <c r="P2690" s="36"/>
      <c r="Q2690" s="34"/>
      <c r="R2690" s="35"/>
    </row>
    <row r="2691" spans="1:18" ht="15.75" customHeight="1" x14ac:dyDescent="0.3">
      <c r="A2691" s="23"/>
      <c r="B2691" s="28" t="s">
        <v>30</v>
      </c>
      <c r="C2691" s="28">
        <v>1197831</v>
      </c>
      <c r="D2691" s="29">
        <v>44306</v>
      </c>
      <c r="E2691" s="28" t="s">
        <v>31</v>
      </c>
      <c r="F2691" s="28" t="s">
        <v>105</v>
      </c>
      <c r="G2691" s="28" t="s">
        <v>106</v>
      </c>
      <c r="H2691" s="28" t="s">
        <v>27</v>
      </c>
      <c r="I2691" s="30">
        <v>0.19999999999999996</v>
      </c>
      <c r="J2691" s="31">
        <v>1500</v>
      </c>
      <c r="K2691" s="32">
        <f t="shared" si="20"/>
        <v>299.99999999999994</v>
      </c>
      <c r="L2691" s="32">
        <f t="shared" si="21"/>
        <v>119.99999999999999</v>
      </c>
      <c r="M2691" s="33">
        <v>0.4</v>
      </c>
      <c r="O2691" s="38"/>
      <c r="P2691" s="36"/>
      <c r="Q2691" s="34"/>
      <c r="R2691" s="35"/>
    </row>
    <row r="2692" spans="1:18" ht="15.75" customHeight="1" x14ac:dyDescent="0.3">
      <c r="A2692" s="23"/>
      <c r="B2692" s="28" t="s">
        <v>30</v>
      </c>
      <c r="C2692" s="28">
        <v>1197831</v>
      </c>
      <c r="D2692" s="29">
        <v>44306</v>
      </c>
      <c r="E2692" s="28" t="s">
        <v>31</v>
      </c>
      <c r="F2692" s="28" t="s">
        <v>105</v>
      </c>
      <c r="G2692" s="28" t="s">
        <v>106</v>
      </c>
      <c r="H2692" s="28" t="s">
        <v>28</v>
      </c>
      <c r="I2692" s="30">
        <v>0.4</v>
      </c>
      <c r="J2692" s="31">
        <v>1750</v>
      </c>
      <c r="K2692" s="32">
        <f t="shared" si="20"/>
        <v>700</v>
      </c>
      <c r="L2692" s="32">
        <f t="shared" si="21"/>
        <v>244.99999999999997</v>
      </c>
      <c r="M2692" s="33">
        <v>0.35</v>
      </c>
      <c r="O2692" s="38"/>
      <c r="P2692" s="36"/>
      <c r="Q2692" s="34"/>
      <c r="R2692" s="35"/>
    </row>
    <row r="2693" spans="1:18" ht="15.75" customHeight="1" x14ac:dyDescent="0.3">
      <c r="A2693" s="23"/>
      <c r="B2693" s="28" t="s">
        <v>30</v>
      </c>
      <c r="C2693" s="28">
        <v>1197831</v>
      </c>
      <c r="D2693" s="29">
        <v>44306</v>
      </c>
      <c r="E2693" s="28" t="s">
        <v>31</v>
      </c>
      <c r="F2693" s="28" t="s">
        <v>105</v>
      </c>
      <c r="G2693" s="28" t="s">
        <v>106</v>
      </c>
      <c r="H2693" s="28" t="s">
        <v>29</v>
      </c>
      <c r="I2693" s="30">
        <v>0.30000000000000004</v>
      </c>
      <c r="J2693" s="31">
        <v>3250</v>
      </c>
      <c r="K2693" s="32">
        <f t="shared" si="20"/>
        <v>975.00000000000011</v>
      </c>
      <c r="L2693" s="32">
        <f t="shared" si="21"/>
        <v>390.00000000000006</v>
      </c>
      <c r="M2693" s="33">
        <v>0.4</v>
      </c>
      <c r="O2693" s="38"/>
      <c r="P2693" s="36"/>
      <c r="Q2693" s="34"/>
      <c r="R2693" s="35"/>
    </row>
    <row r="2694" spans="1:18" ht="15.75" customHeight="1" x14ac:dyDescent="0.3">
      <c r="A2694" s="23"/>
      <c r="B2694" s="28" t="s">
        <v>30</v>
      </c>
      <c r="C2694" s="28">
        <v>1197831</v>
      </c>
      <c r="D2694" s="29">
        <v>44335</v>
      </c>
      <c r="E2694" s="28" t="s">
        <v>31</v>
      </c>
      <c r="F2694" s="28" t="s">
        <v>105</v>
      </c>
      <c r="G2694" s="28" t="s">
        <v>106</v>
      </c>
      <c r="H2694" s="28" t="s">
        <v>24</v>
      </c>
      <c r="I2694" s="30">
        <v>0.4</v>
      </c>
      <c r="J2694" s="31">
        <v>5950</v>
      </c>
      <c r="K2694" s="32">
        <f t="shared" si="20"/>
        <v>2380</v>
      </c>
      <c r="L2694" s="32">
        <f t="shared" si="21"/>
        <v>952</v>
      </c>
      <c r="M2694" s="33">
        <v>0.4</v>
      </c>
      <c r="O2694" s="38"/>
      <c r="P2694" s="36"/>
      <c r="Q2694" s="34"/>
      <c r="R2694" s="35"/>
    </row>
    <row r="2695" spans="1:18" ht="15.75" customHeight="1" x14ac:dyDescent="0.3">
      <c r="A2695" s="23"/>
      <c r="B2695" s="28" t="s">
        <v>30</v>
      </c>
      <c r="C2695" s="28">
        <v>1197831</v>
      </c>
      <c r="D2695" s="29">
        <v>44335</v>
      </c>
      <c r="E2695" s="28" t="s">
        <v>31</v>
      </c>
      <c r="F2695" s="28" t="s">
        <v>105</v>
      </c>
      <c r="G2695" s="28" t="s">
        <v>106</v>
      </c>
      <c r="H2695" s="28" t="s">
        <v>25</v>
      </c>
      <c r="I2695" s="30">
        <v>0.4</v>
      </c>
      <c r="J2695" s="31">
        <v>3000</v>
      </c>
      <c r="K2695" s="32">
        <f t="shared" si="20"/>
        <v>1200</v>
      </c>
      <c r="L2695" s="32">
        <f t="shared" si="21"/>
        <v>420</v>
      </c>
      <c r="M2695" s="33">
        <v>0.35</v>
      </c>
      <c r="O2695" s="38"/>
      <c r="P2695" s="36"/>
      <c r="Q2695" s="34"/>
      <c r="R2695" s="35"/>
    </row>
    <row r="2696" spans="1:18" ht="15.75" customHeight="1" x14ac:dyDescent="0.3">
      <c r="A2696" s="23"/>
      <c r="B2696" s="28" t="s">
        <v>30</v>
      </c>
      <c r="C2696" s="28">
        <v>1197831</v>
      </c>
      <c r="D2696" s="29">
        <v>44335</v>
      </c>
      <c r="E2696" s="28" t="s">
        <v>31</v>
      </c>
      <c r="F2696" s="28" t="s">
        <v>105</v>
      </c>
      <c r="G2696" s="28" t="s">
        <v>106</v>
      </c>
      <c r="H2696" s="28" t="s">
        <v>26</v>
      </c>
      <c r="I2696" s="30">
        <v>0.35000000000000003</v>
      </c>
      <c r="J2696" s="31">
        <v>2750</v>
      </c>
      <c r="K2696" s="32">
        <f t="shared" si="20"/>
        <v>962.50000000000011</v>
      </c>
      <c r="L2696" s="32">
        <f t="shared" si="21"/>
        <v>385.00000000000006</v>
      </c>
      <c r="M2696" s="33">
        <v>0.4</v>
      </c>
      <c r="O2696" s="38"/>
      <c r="P2696" s="36"/>
      <c r="Q2696" s="34"/>
      <c r="R2696" s="35"/>
    </row>
    <row r="2697" spans="1:18" ht="15.75" customHeight="1" x14ac:dyDescent="0.3">
      <c r="A2697" s="23"/>
      <c r="B2697" s="28" t="s">
        <v>30</v>
      </c>
      <c r="C2697" s="28">
        <v>1197831</v>
      </c>
      <c r="D2697" s="29">
        <v>44335</v>
      </c>
      <c r="E2697" s="28" t="s">
        <v>31</v>
      </c>
      <c r="F2697" s="28" t="s">
        <v>105</v>
      </c>
      <c r="G2697" s="28" t="s">
        <v>106</v>
      </c>
      <c r="H2697" s="28" t="s">
        <v>27</v>
      </c>
      <c r="I2697" s="30">
        <v>0.35000000000000003</v>
      </c>
      <c r="J2697" s="31">
        <v>2250</v>
      </c>
      <c r="K2697" s="32">
        <f t="shared" si="20"/>
        <v>787.50000000000011</v>
      </c>
      <c r="L2697" s="32">
        <f t="shared" si="21"/>
        <v>315.00000000000006</v>
      </c>
      <c r="M2697" s="33">
        <v>0.4</v>
      </c>
      <c r="O2697" s="38"/>
      <c r="P2697" s="36"/>
      <c r="Q2697" s="34"/>
      <c r="R2697" s="35"/>
    </row>
    <row r="2698" spans="1:18" ht="15.75" customHeight="1" x14ac:dyDescent="0.3">
      <c r="A2698" s="23"/>
      <c r="B2698" s="28" t="s">
        <v>30</v>
      </c>
      <c r="C2698" s="28">
        <v>1197831</v>
      </c>
      <c r="D2698" s="29">
        <v>44335</v>
      </c>
      <c r="E2698" s="28" t="s">
        <v>31</v>
      </c>
      <c r="F2698" s="28" t="s">
        <v>105</v>
      </c>
      <c r="G2698" s="28" t="s">
        <v>106</v>
      </c>
      <c r="H2698" s="28" t="s">
        <v>28</v>
      </c>
      <c r="I2698" s="30">
        <v>0.44999999999999996</v>
      </c>
      <c r="J2698" s="31">
        <v>2500</v>
      </c>
      <c r="K2698" s="32">
        <f t="shared" si="20"/>
        <v>1125</v>
      </c>
      <c r="L2698" s="32">
        <f t="shared" si="21"/>
        <v>393.75</v>
      </c>
      <c r="M2698" s="33">
        <v>0.35</v>
      </c>
      <c r="O2698" s="38"/>
      <c r="P2698" s="36"/>
      <c r="Q2698" s="34"/>
      <c r="R2698" s="35"/>
    </row>
    <row r="2699" spans="1:18" ht="15.75" customHeight="1" x14ac:dyDescent="0.3">
      <c r="A2699" s="23"/>
      <c r="B2699" s="28" t="s">
        <v>30</v>
      </c>
      <c r="C2699" s="28">
        <v>1197831</v>
      </c>
      <c r="D2699" s="29">
        <v>44335</v>
      </c>
      <c r="E2699" s="28" t="s">
        <v>31</v>
      </c>
      <c r="F2699" s="28" t="s">
        <v>105</v>
      </c>
      <c r="G2699" s="28" t="s">
        <v>106</v>
      </c>
      <c r="H2699" s="28" t="s">
        <v>29</v>
      </c>
      <c r="I2699" s="30">
        <v>0.44999999999999996</v>
      </c>
      <c r="J2699" s="31">
        <v>3500</v>
      </c>
      <c r="K2699" s="32">
        <f t="shared" si="20"/>
        <v>1574.9999999999998</v>
      </c>
      <c r="L2699" s="32">
        <f t="shared" si="21"/>
        <v>630</v>
      </c>
      <c r="M2699" s="33">
        <v>0.4</v>
      </c>
      <c r="O2699" s="38"/>
      <c r="P2699" s="36"/>
      <c r="Q2699" s="34"/>
      <c r="R2699" s="35"/>
    </row>
    <row r="2700" spans="1:18" ht="15.75" customHeight="1" x14ac:dyDescent="0.3">
      <c r="A2700" s="23"/>
      <c r="B2700" s="28" t="s">
        <v>30</v>
      </c>
      <c r="C2700" s="28">
        <v>1197831</v>
      </c>
      <c r="D2700" s="29">
        <v>44368</v>
      </c>
      <c r="E2700" s="28" t="s">
        <v>31</v>
      </c>
      <c r="F2700" s="28" t="s">
        <v>105</v>
      </c>
      <c r="G2700" s="28" t="s">
        <v>106</v>
      </c>
      <c r="H2700" s="28" t="s">
        <v>24</v>
      </c>
      <c r="I2700" s="30">
        <v>0.39999999999999997</v>
      </c>
      <c r="J2700" s="31">
        <v>6000</v>
      </c>
      <c r="K2700" s="32">
        <f t="shared" si="20"/>
        <v>2400</v>
      </c>
      <c r="L2700" s="32">
        <f t="shared" si="21"/>
        <v>960</v>
      </c>
      <c r="M2700" s="33">
        <v>0.4</v>
      </c>
      <c r="O2700" s="38"/>
      <c r="P2700" s="36"/>
      <c r="Q2700" s="34"/>
      <c r="R2700" s="35"/>
    </row>
    <row r="2701" spans="1:18" ht="15.75" customHeight="1" x14ac:dyDescent="0.3">
      <c r="A2701" s="23"/>
      <c r="B2701" s="28" t="s">
        <v>30</v>
      </c>
      <c r="C2701" s="28">
        <v>1197831</v>
      </c>
      <c r="D2701" s="29">
        <v>44368</v>
      </c>
      <c r="E2701" s="28" t="s">
        <v>31</v>
      </c>
      <c r="F2701" s="28" t="s">
        <v>105</v>
      </c>
      <c r="G2701" s="28" t="s">
        <v>106</v>
      </c>
      <c r="H2701" s="28" t="s">
        <v>25</v>
      </c>
      <c r="I2701" s="30">
        <v>0.35000000000000003</v>
      </c>
      <c r="J2701" s="31">
        <v>3500</v>
      </c>
      <c r="K2701" s="32">
        <f t="shared" si="20"/>
        <v>1225.0000000000002</v>
      </c>
      <c r="L2701" s="32">
        <f t="shared" si="21"/>
        <v>428.75000000000006</v>
      </c>
      <c r="M2701" s="33">
        <v>0.35</v>
      </c>
      <c r="O2701" s="38"/>
      <c r="P2701" s="36"/>
      <c r="Q2701" s="34"/>
      <c r="R2701" s="35"/>
    </row>
    <row r="2702" spans="1:18" ht="15.75" customHeight="1" x14ac:dyDescent="0.3">
      <c r="A2702" s="23"/>
      <c r="B2702" s="28" t="s">
        <v>30</v>
      </c>
      <c r="C2702" s="28">
        <v>1197831</v>
      </c>
      <c r="D2702" s="29">
        <v>44368</v>
      </c>
      <c r="E2702" s="28" t="s">
        <v>31</v>
      </c>
      <c r="F2702" s="28" t="s">
        <v>105</v>
      </c>
      <c r="G2702" s="28" t="s">
        <v>106</v>
      </c>
      <c r="H2702" s="28" t="s">
        <v>26</v>
      </c>
      <c r="I2702" s="30">
        <v>0.4</v>
      </c>
      <c r="J2702" s="31">
        <v>3250</v>
      </c>
      <c r="K2702" s="32">
        <f t="shared" si="20"/>
        <v>1300</v>
      </c>
      <c r="L2702" s="32">
        <f t="shared" si="21"/>
        <v>520</v>
      </c>
      <c r="M2702" s="33">
        <v>0.4</v>
      </c>
      <c r="O2702" s="38"/>
      <c r="P2702" s="36"/>
      <c r="Q2702" s="34"/>
      <c r="R2702" s="35"/>
    </row>
    <row r="2703" spans="1:18" ht="15.75" customHeight="1" x14ac:dyDescent="0.3">
      <c r="A2703" s="23"/>
      <c r="B2703" s="28" t="s">
        <v>30</v>
      </c>
      <c r="C2703" s="28">
        <v>1197831</v>
      </c>
      <c r="D2703" s="29">
        <v>44368</v>
      </c>
      <c r="E2703" s="28" t="s">
        <v>31</v>
      </c>
      <c r="F2703" s="28" t="s">
        <v>105</v>
      </c>
      <c r="G2703" s="28" t="s">
        <v>106</v>
      </c>
      <c r="H2703" s="28" t="s">
        <v>27</v>
      </c>
      <c r="I2703" s="30">
        <v>0.4</v>
      </c>
      <c r="J2703" s="31">
        <v>3000</v>
      </c>
      <c r="K2703" s="32">
        <f t="shared" si="20"/>
        <v>1200</v>
      </c>
      <c r="L2703" s="32">
        <f t="shared" si="21"/>
        <v>480</v>
      </c>
      <c r="M2703" s="33">
        <v>0.4</v>
      </c>
      <c r="O2703" s="38"/>
      <c r="P2703" s="36"/>
      <c r="Q2703" s="34"/>
      <c r="R2703" s="35"/>
    </row>
    <row r="2704" spans="1:18" ht="15.75" customHeight="1" x14ac:dyDescent="0.3">
      <c r="A2704" s="23"/>
      <c r="B2704" s="28" t="s">
        <v>30</v>
      </c>
      <c r="C2704" s="28">
        <v>1197831</v>
      </c>
      <c r="D2704" s="29">
        <v>44368</v>
      </c>
      <c r="E2704" s="28" t="s">
        <v>31</v>
      </c>
      <c r="F2704" s="28" t="s">
        <v>105</v>
      </c>
      <c r="G2704" s="28" t="s">
        <v>106</v>
      </c>
      <c r="H2704" s="28" t="s">
        <v>28</v>
      </c>
      <c r="I2704" s="30">
        <v>0.54999999999999993</v>
      </c>
      <c r="J2704" s="31">
        <v>3000</v>
      </c>
      <c r="K2704" s="32">
        <f t="shared" si="20"/>
        <v>1649.9999999999998</v>
      </c>
      <c r="L2704" s="32">
        <f t="shared" si="21"/>
        <v>577.49999999999989</v>
      </c>
      <c r="M2704" s="33">
        <v>0.35</v>
      </c>
      <c r="O2704" s="38"/>
      <c r="P2704" s="36"/>
      <c r="Q2704" s="34"/>
      <c r="R2704" s="35"/>
    </row>
    <row r="2705" spans="1:18" ht="15.75" customHeight="1" x14ac:dyDescent="0.3">
      <c r="A2705" s="23"/>
      <c r="B2705" s="28" t="s">
        <v>30</v>
      </c>
      <c r="C2705" s="28">
        <v>1197831</v>
      </c>
      <c r="D2705" s="29">
        <v>44368</v>
      </c>
      <c r="E2705" s="28" t="s">
        <v>31</v>
      </c>
      <c r="F2705" s="28" t="s">
        <v>105</v>
      </c>
      <c r="G2705" s="28" t="s">
        <v>106</v>
      </c>
      <c r="H2705" s="28" t="s">
        <v>29</v>
      </c>
      <c r="I2705" s="30">
        <v>0.6</v>
      </c>
      <c r="J2705" s="31">
        <v>4750</v>
      </c>
      <c r="K2705" s="32">
        <f t="shared" si="20"/>
        <v>2850</v>
      </c>
      <c r="L2705" s="32">
        <f t="shared" si="21"/>
        <v>1140</v>
      </c>
      <c r="M2705" s="33">
        <v>0.4</v>
      </c>
      <c r="O2705" s="38"/>
      <c r="P2705" s="36"/>
      <c r="Q2705" s="34"/>
      <c r="R2705" s="35"/>
    </row>
    <row r="2706" spans="1:18" ht="15.75" customHeight="1" x14ac:dyDescent="0.3">
      <c r="A2706" s="23"/>
      <c r="B2706" s="28" t="s">
        <v>30</v>
      </c>
      <c r="C2706" s="28">
        <v>1197831</v>
      </c>
      <c r="D2706" s="29">
        <v>44396</v>
      </c>
      <c r="E2706" s="28" t="s">
        <v>31</v>
      </c>
      <c r="F2706" s="28" t="s">
        <v>105</v>
      </c>
      <c r="G2706" s="28" t="s">
        <v>106</v>
      </c>
      <c r="H2706" s="28" t="s">
        <v>24</v>
      </c>
      <c r="I2706" s="30">
        <v>0.54999999999999993</v>
      </c>
      <c r="J2706" s="31">
        <v>7000</v>
      </c>
      <c r="K2706" s="32">
        <f t="shared" si="20"/>
        <v>3849.9999999999995</v>
      </c>
      <c r="L2706" s="32">
        <f t="shared" si="21"/>
        <v>1540</v>
      </c>
      <c r="M2706" s="33">
        <v>0.4</v>
      </c>
      <c r="O2706" s="38"/>
      <c r="P2706" s="36"/>
      <c r="Q2706" s="34"/>
      <c r="R2706" s="35"/>
    </row>
    <row r="2707" spans="1:18" ht="15.75" customHeight="1" x14ac:dyDescent="0.3">
      <c r="A2707" s="23"/>
      <c r="B2707" s="28" t="s">
        <v>30</v>
      </c>
      <c r="C2707" s="28">
        <v>1197831</v>
      </c>
      <c r="D2707" s="29">
        <v>44396</v>
      </c>
      <c r="E2707" s="28" t="s">
        <v>31</v>
      </c>
      <c r="F2707" s="28" t="s">
        <v>105</v>
      </c>
      <c r="G2707" s="28" t="s">
        <v>106</v>
      </c>
      <c r="H2707" s="28" t="s">
        <v>25</v>
      </c>
      <c r="I2707" s="30">
        <v>0.5</v>
      </c>
      <c r="J2707" s="31">
        <v>4500</v>
      </c>
      <c r="K2707" s="32">
        <f t="shared" si="20"/>
        <v>2250</v>
      </c>
      <c r="L2707" s="32">
        <f t="shared" si="21"/>
        <v>787.5</v>
      </c>
      <c r="M2707" s="33">
        <v>0.35</v>
      </c>
      <c r="O2707" s="38"/>
      <c r="P2707" s="36"/>
      <c r="Q2707" s="34"/>
      <c r="R2707" s="35"/>
    </row>
    <row r="2708" spans="1:18" ht="15.75" customHeight="1" x14ac:dyDescent="0.3">
      <c r="A2708" s="23"/>
      <c r="B2708" s="28" t="s">
        <v>30</v>
      </c>
      <c r="C2708" s="28">
        <v>1197831</v>
      </c>
      <c r="D2708" s="29">
        <v>44396</v>
      </c>
      <c r="E2708" s="28" t="s">
        <v>31</v>
      </c>
      <c r="F2708" s="28" t="s">
        <v>105</v>
      </c>
      <c r="G2708" s="28" t="s">
        <v>106</v>
      </c>
      <c r="H2708" s="28" t="s">
        <v>26</v>
      </c>
      <c r="I2708" s="30">
        <v>0.45</v>
      </c>
      <c r="J2708" s="31">
        <v>3750</v>
      </c>
      <c r="K2708" s="32">
        <f t="shared" si="20"/>
        <v>1687.5</v>
      </c>
      <c r="L2708" s="32">
        <f t="shared" si="21"/>
        <v>675</v>
      </c>
      <c r="M2708" s="33">
        <v>0.4</v>
      </c>
      <c r="O2708" s="38"/>
      <c r="P2708" s="36"/>
      <c r="Q2708" s="34"/>
      <c r="R2708" s="35"/>
    </row>
    <row r="2709" spans="1:18" ht="15.75" customHeight="1" x14ac:dyDescent="0.3">
      <c r="A2709" s="23"/>
      <c r="B2709" s="28" t="s">
        <v>30</v>
      </c>
      <c r="C2709" s="28">
        <v>1197831</v>
      </c>
      <c r="D2709" s="29">
        <v>44396</v>
      </c>
      <c r="E2709" s="28" t="s">
        <v>31</v>
      </c>
      <c r="F2709" s="28" t="s">
        <v>105</v>
      </c>
      <c r="G2709" s="28" t="s">
        <v>106</v>
      </c>
      <c r="H2709" s="28" t="s">
        <v>27</v>
      </c>
      <c r="I2709" s="30">
        <v>0.45</v>
      </c>
      <c r="J2709" s="31">
        <v>3250</v>
      </c>
      <c r="K2709" s="32">
        <f t="shared" si="20"/>
        <v>1462.5</v>
      </c>
      <c r="L2709" s="32">
        <f t="shared" si="21"/>
        <v>585</v>
      </c>
      <c r="M2709" s="33">
        <v>0.4</v>
      </c>
      <c r="O2709" s="38"/>
      <c r="P2709" s="36"/>
      <c r="Q2709" s="34"/>
      <c r="R2709" s="35"/>
    </row>
    <row r="2710" spans="1:18" ht="15.75" customHeight="1" x14ac:dyDescent="0.3">
      <c r="A2710" s="23"/>
      <c r="B2710" s="28" t="s">
        <v>30</v>
      </c>
      <c r="C2710" s="28">
        <v>1197831</v>
      </c>
      <c r="D2710" s="29">
        <v>44396</v>
      </c>
      <c r="E2710" s="28" t="s">
        <v>31</v>
      </c>
      <c r="F2710" s="28" t="s">
        <v>105</v>
      </c>
      <c r="G2710" s="28" t="s">
        <v>106</v>
      </c>
      <c r="H2710" s="28" t="s">
        <v>28</v>
      </c>
      <c r="I2710" s="30">
        <v>0.6</v>
      </c>
      <c r="J2710" s="31">
        <v>3500</v>
      </c>
      <c r="K2710" s="32">
        <f t="shared" si="20"/>
        <v>2100</v>
      </c>
      <c r="L2710" s="32">
        <f t="shared" si="21"/>
        <v>735</v>
      </c>
      <c r="M2710" s="33">
        <v>0.35</v>
      </c>
      <c r="O2710" s="38"/>
      <c r="P2710" s="36"/>
      <c r="Q2710" s="34"/>
      <c r="R2710" s="35"/>
    </row>
    <row r="2711" spans="1:18" ht="15.75" customHeight="1" x14ac:dyDescent="0.3">
      <c r="A2711" s="23"/>
      <c r="B2711" s="28" t="s">
        <v>30</v>
      </c>
      <c r="C2711" s="28">
        <v>1197831</v>
      </c>
      <c r="D2711" s="29">
        <v>44396</v>
      </c>
      <c r="E2711" s="28" t="s">
        <v>31</v>
      </c>
      <c r="F2711" s="28" t="s">
        <v>105</v>
      </c>
      <c r="G2711" s="28" t="s">
        <v>106</v>
      </c>
      <c r="H2711" s="28" t="s">
        <v>29</v>
      </c>
      <c r="I2711" s="30">
        <v>0.65</v>
      </c>
      <c r="J2711" s="31">
        <v>5250</v>
      </c>
      <c r="K2711" s="32">
        <f t="shared" si="20"/>
        <v>3412.5</v>
      </c>
      <c r="L2711" s="32">
        <f t="shared" si="21"/>
        <v>1365</v>
      </c>
      <c r="M2711" s="33">
        <v>0.4</v>
      </c>
      <c r="O2711" s="38"/>
      <c r="P2711" s="36"/>
      <c r="Q2711" s="34"/>
      <c r="R2711" s="35"/>
    </row>
    <row r="2712" spans="1:18" ht="15.75" customHeight="1" x14ac:dyDescent="0.3">
      <c r="A2712" s="23"/>
      <c r="B2712" s="28" t="s">
        <v>30</v>
      </c>
      <c r="C2712" s="28">
        <v>1197831</v>
      </c>
      <c r="D2712" s="29">
        <v>44428</v>
      </c>
      <c r="E2712" s="28" t="s">
        <v>31</v>
      </c>
      <c r="F2712" s="28" t="s">
        <v>105</v>
      </c>
      <c r="G2712" s="28" t="s">
        <v>106</v>
      </c>
      <c r="H2712" s="28" t="s">
        <v>24</v>
      </c>
      <c r="I2712" s="30">
        <v>0.6</v>
      </c>
      <c r="J2712" s="31">
        <v>6750</v>
      </c>
      <c r="K2712" s="32">
        <f t="shared" si="20"/>
        <v>4050</v>
      </c>
      <c r="L2712" s="32">
        <f t="shared" si="21"/>
        <v>1620</v>
      </c>
      <c r="M2712" s="33">
        <v>0.4</v>
      </c>
      <c r="O2712" s="38"/>
      <c r="P2712" s="36"/>
      <c r="Q2712" s="34"/>
      <c r="R2712" s="35"/>
    </row>
    <row r="2713" spans="1:18" ht="15.75" customHeight="1" x14ac:dyDescent="0.3">
      <c r="A2713" s="23"/>
      <c r="B2713" s="28" t="s">
        <v>30</v>
      </c>
      <c r="C2713" s="28">
        <v>1197831</v>
      </c>
      <c r="D2713" s="29">
        <v>44428</v>
      </c>
      <c r="E2713" s="28" t="s">
        <v>31</v>
      </c>
      <c r="F2713" s="28" t="s">
        <v>105</v>
      </c>
      <c r="G2713" s="28" t="s">
        <v>106</v>
      </c>
      <c r="H2713" s="28" t="s">
        <v>25</v>
      </c>
      <c r="I2713" s="30">
        <v>0.55000000000000004</v>
      </c>
      <c r="J2713" s="31">
        <v>4500</v>
      </c>
      <c r="K2713" s="32">
        <f t="shared" si="20"/>
        <v>2475</v>
      </c>
      <c r="L2713" s="32">
        <f t="shared" si="21"/>
        <v>866.25</v>
      </c>
      <c r="M2713" s="33">
        <v>0.35</v>
      </c>
      <c r="O2713" s="38"/>
      <c r="P2713" s="36"/>
      <c r="Q2713" s="34"/>
      <c r="R2713" s="35"/>
    </row>
    <row r="2714" spans="1:18" ht="15.75" customHeight="1" x14ac:dyDescent="0.3">
      <c r="A2714" s="23"/>
      <c r="B2714" s="28" t="s">
        <v>30</v>
      </c>
      <c r="C2714" s="28">
        <v>1197831</v>
      </c>
      <c r="D2714" s="29">
        <v>44428</v>
      </c>
      <c r="E2714" s="28" t="s">
        <v>31</v>
      </c>
      <c r="F2714" s="28" t="s">
        <v>105</v>
      </c>
      <c r="G2714" s="28" t="s">
        <v>106</v>
      </c>
      <c r="H2714" s="28" t="s">
        <v>26</v>
      </c>
      <c r="I2714" s="30">
        <v>0.5</v>
      </c>
      <c r="J2714" s="31">
        <v>3750</v>
      </c>
      <c r="K2714" s="32">
        <f t="shared" si="20"/>
        <v>1875</v>
      </c>
      <c r="L2714" s="32">
        <f t="shared" si="21"/>
        <v>750</v>
      </c>
      <c r="M2714" s="33">
        <v>0.4</v>
      </c>
      <c r="O2714" s="38"/>
      <c r="P2714" s="36"/>
      <c r="Q2714" s="34"/>
      <c r="R2714" s="35"/>
    </row>
    <row r="2715" spans="1:18" ht="15.75" customHeight="1" x14ac:dyDescent="0.3">
      <c r="A2715" s="23"/>
      <c r="B2715" s="28" t="s">
        <v>30</v>
      </c>
      <c r="C2715" s="28">
        <v>1197831</v>
      </c>
      <c r="D2715" s="29">
        <v>44428</v>
      </c>
      <c r="E2715" s="28" t="s">
        <v>31</v>
      </c>
      <c r="F2715" s="28" t="s">
        <v>105</v>
      </c>
      <c r="G2715" s="28" t="s">
        <v>106</v>
      </c>
      <c r="H2715" s="28" t="s">
        <v>27</v>
      </c>
      <c r="I2715" s="30">
        <v>0.4</v>
      </c>
      <c r="J2715" s="31">
        <v>3250</v>
      </c>
      <c r="K2715" s="32">
        <f t="shared" si="20"/>
        <v>1300</v>
      </c>
      <c r="L2715" s="32">
        <f t="shared" si="21"/>
        <v>520</v>
      </c>
      <c r="M2715" s="33">
        <v>0.4</v>
      </c>
      <c r="O2715" s="38"/>
      <c r="P2715" s="36"/>
      <c r="Q2715" s="34"/>
      <c r="R2715" s="35"/>
    </row>
    <row r="2716" spans="1:18" ht="15.75" customHeight="1" x14ac:dyDescent="0.3">
      <c r="A2716" s="23"/>
      <c r="B2716" s="28" t="s">
        <v>30</v>
      </c>
      <c r="C2716" s="28">
        <v>1197831</v>
      </c>
      <c r="D2716" s="29">
        <v>44428</v>
      </c>
      <c r="E2716" s="28" t="s">
        <v>31</v>
      </c>
      <c r="F2716" s="28" t="s">
        <v>105</v>
      </c>
      <c r="G2716" s="28" t="s">
        <v>106</v>
      </c>
      <c r="H2716" s="28" t="s">
        <v>28</v>
      </c>
      <c r="I2716" s="30">
        <v>0.5</v>
      </c>
      <c r="J2716" s="31">
        <v>3000</v>
      </c>
      <c r="K2716" s="32">
        <f t="shared" si="20"/>
        <v>1500</v>
      </c>
      <c r="L2716" s="32">
        <f t="shared" si="21"/>
        <v>525</v>
      </c>
      <c r="M2716" s="33">
        <v>0.35</v>
      </c>
      <c r="O2716" s="38"/>
      <c r="P2716" s="36"/>
      <c r="Q2716" s="34"/>
      <c r="R2716" s="35"/>
    </row>
    <row r="2717" spans="1:18" ht="15.75" customHeight="1" x14ac:dyDescent="0.3">
      <c r="A2717" s="23"/>
      <c r="B2717" s="28" t="s">
        <v>30</v>
      </c>
      <c r="C2717" s="28">
        <v>1197831</v>
      </c>
      <c r="D2717" s="29">
        <v>44428</v>
      </c>
      <c r="E2717" s="28" t="s">
        <v>31</v>
      </c>
      <c r="F2717" s="28" t="s">
        <v>105</v>
      </c>
      <c r="G2717" s="28" t="s">
        <v>106</v>
      </c>
      <c r="H2717" s="28" t="s">
        <v>29</v>
      </c>
      <c r="I2717" s="30">
        <v>0.55000000000000004</v>
      </c>
      <c r="J2717" s="31">
        <v>4750</v>
      </c>
      <c r="K2717" s="32">
        <f t="shared" si="20"/>
        <v>2612.5</v>
      </c>
      <c r="L2717" s="32">
        <f t="shared" si="21"/>
        <v>1045</v>
      </c>
      <c r="M2717" s="33">
        <v>0.4</v>
      </c>
      <c r="O2717" s="38"/>
      <c r="P2717" s="36"/>
      <c r="Q2717" s="34"/>
      <c r="R2717" s="35"/>
    </row>
    <row r="2718" spans="1:18" ht="15.75" customHeight="1" x14ac:dyDescent="0.3">
      <c r="A2718" s="23"/>
      <c r="B2718" s="28" t="s">
        <v>30</v>
      </c>
      <c r="C2718" s="28">
        <v>1197831</v>
      </c>
      <c r="D2718" s="29">
        <v>44458</v>
      </c>
      <c r="E2718" s="28" t="s">
        <v>31</v>
      </c>
      <c r="F2718" s="28" t="s">
        <v>105</v>
      </c>
      <c r="G2718" s="28" t="s">
        <v>106</v>
      </c>
      <c r="H2718" s="28" t="s">
        <v>24</v>
      </c>
      <c r="I2718" s="30">
        <v>0.5</v>
      </c>
      <c r="J2718" s="31">
        <v>5750</v>
      </c>
      <c r="K2718" s="32">
        <f t="shared" si="20"/>
        <v>2875</v>
      </c>
      <c r="L2718" s="32">
        <f t="shared" si="21"/>
        <v>1150</v>
      </c>
      <c r="M2718" s="33">
        <v>0.4</v>
      </c>
      <c r="O2718" s="38"/>
      <c r="P2718" s="36"/>
      <c r="Q2718" s="34"/>
      <c r="R2718" s="35"/>
    </row>
    <row r="2719" spans="1:18" ht="15.75" customHeight="1" x14ac:dyDescent="0.3">
      <c r="A2719" s="23"/>
      <c r="B2719" s="28" t="s">
        <v>30</v>
      </c>
      <c r="C2719" s="28">
        <v>1197831</v>
      </c>
      <c r="D2719" s="29">
        <v>44458</v>
      </c>
      <c r="E2719" s="28" t="s">
        <v>31</v>
      </c>
      <c r="F2719" s="28" t="s">
        <v>105</v>
      </c>
      <c r="G2719" s="28" t="s">
        <v>106</v>
      </c>
      <c r="H2719" s="28" t="s">
        <v>25</v>
      </c>
      <c r="I2719" s="30">
        <v>0.40000000000000013</v>
      </c>
      <c r="J2719" s="31">
        <v>3750</v>
      </c>
      <c r="K2719" s="32">
        <f t="shared" si="20"/>
        <v>1500.0000000000005</v>
      </c>
      <c r="L2719" s="32">
        <f t="shared" si="21"/>
        <v>525.00000000000011</v>
      </c>
      <c r="M2719" s="33">
        <v>0.35</v>
      </c>
      <c r="O2719" s="38"/>
      <c r="P2719" s="36"/>
      <c r="Q2719" s="34"/>
      <c r="R2719" s="35"/>
    </row>
    <row r="2720" spans="1:18" ht="15.75" customHeight="1" x14ac:dyDescent="0.3">
      <c r="A2720" s="23"/>
      <c r="B2720" s="28" t="s">
        <v>30</v>
      </c>
      <c r="C2720" s="28">
        <v>1197831</v>
      </c>
      <c r="D2720" s="29">
        <v>44458</v>
      </c>
      <c r="E2720" s="28" t="s">
        <v>31</v>
      </c>
      <c r="F2720" s="28" t="s">
        <v>105</v>
      </c>
      <c r="G2720" s="28" t="s">
        <v>106</v>
      </c>
      <c r="H2720" s="28" t="s">
        <v>26</v>
      </c>
      <c r="I2720" s="30">
        <v>0.15000000000000008</v>
      </c>
      <c r="J2720" s="31">
        <v>2750</v>
      </c>
      <c r="K2720" s="32">
        <f t="shared" si="20"/>
        <v>412.50000000000023</v>
      </c>
      <c r="L2720" s="32">
        <f t="shared" si="21"/>
        <v>165.00000000000011</v>
      </c>
      <c r="M2720" s="33">
        <v>0.4</v>
      </c>
      <c r="O2720" s="38"/>
      <c r="P2720" s="36"/>
      <c r="Q2720" s="34"/>
      <c r="R2720" s="35"/>
    </row>
    <row r="2721" spans="1:18" ht="15.75" customHeight="1" x14ac:dyDescent="0.3">
      <c r="A2721" s="23"/>
      <c r="B2721" s="28" t="s">
        <v>30</v>
      </c>
      <c r="C2721" s="28">
        <v>1197831</v>
      </c>
      <c r="D2721" s="29">
        <v>44458</v>
      </c>
      <c r="E2721" s="28" t="s">
        <v>31</v>
      </c>
      <c r="F2721" s="28" t="s">
        <v>105</v>
      </c>
      <c r="G2721" s="28" t="s">
        <v>106</v>
      </c>
      <c r="H2721" s="28" t="s">
        <v>27</v>
      </c>
      <c r="I2721" s="30">
        <v>0.15000000000000008</v>
      </c>
      <c r="J2721" s="31">
        <v>2500</v>
      </c>
      <c r="K2721" s="32">
        <f t="shared" si="20"/>
        <v>375.00000000000017</v>
      </c>
      <c r="L2721" s="32">
        <f t="shared" si="21"/>
        <v>150.00000000000009</v>
      </c>
      <c r="M2721" s="33">
        <v>0.4</v>
      </c>
      <c r="O2721" s="38"/>
      <c r="P2721" s="36"/>
      <c r="Q2721" s="34"/>
      <c r="R2721" s="35"/>
    </row>
    <row r="2722" spans="1:18" ht="15.75" customHeight="1" x14ac:dyDescent="0.3">
      <c r="A2722" s="23"/>
      <c r="B2722" s="28" t="s">
        <v>30</v>
      </c>
      <c r="C2722" s="28">
        <v>1197831</v>
      </c>
      <c r="D2722" s="29">
        <v>44458</v>
      </c>
      <c r="E2722" s="28" t="s">
        <v>31</v>
      </c>
      <c r="F2722" s="28" t="s">
        <v>105</v>
      </c>
      <c r="G2722" s="28" t="s">
        <v>106</v>
      </c>
      <c r="H2722" s="28" t="s">
        <v>28</v>
      </c>
      <c r="I2722" s="30">
        <v>0.25000000000000006</v>
      </c>
      <c r="J2722" s="31">
        <v>2500</v>
      </c>
      <c r="K2722" s="32">
        <f t="shared" si="20"/>
        <v>625.00000000000011</v>
      </c>
      <c r="L2722" s="32">
        <f t="shared" si="21"/>
        <v>218.75000000000003</v>
      </c>
      <c r="M2722" s="33">
        <v>0.35</v>
      </c>
      <c r="O2722" s="38"/>
      <c r="P2722" s="36"/>
      <c r="Q2722" s="34"/>
      <c r="R2722" s="35"/>
    </row>
    <row r="2723" spans="1:18" ht="15.75" customHeight="1" x14ac:dyDescent="0.3">
      <c r="A2723" s="23"/>
      <c r="B2723" s="28" t="s">
        <v>30</v>
      </c>
      <c r="C2723" s="28">
        <v>1197831</v>
      </c>
      <c r="D2723" s="29">
        <v>44458</v>
      </c>
      <c r="E2723" s="28" t="s">
        <v>31</v>
      </c>
      <c r="F2723" s="28" t="s">
        <v>105</v>
      </c>
      <c r="G2723" s="28" t="s">
        <v>106</v>
      </c>
      <c r="H2723" s="28" t="s">
        <v>29</v>
      </c>
      <c r="I2723" s="30">
        <v>0.3000000000000001</v>
      </c>
      <c r="J2723" s="31">
        <v>3500</v>
      </c>
      <c r="K2723" s="32">
        <f t="shared" si="20"/>
        <v>1050.0000000000005</v>
      </c>
      <c r="L2723" s="32">
        <f t="shared" si="21"/>
        <v>420.00000000000023</v>
      </c>
      <c r="M2723" s="33">
        <v>0.4</v>
      </c>
      <c r="O2723" s="38"/>
      <c r="P2723" s="36"/>
      <c r="Q2723" s="34"/>
      <c r="R2723" s="35"/>
    </row>
    <row r="2724" spans="1:18" ht="15.75" customHeight="1" x14ac:dyDescent="0.3">
      <c r="A2724" s="23"/>
      <c r="B2724" s="28" t="s">
        <v>30</v>
      </c>
      <c r="C2724" s="28">
        <v>1197831</v>
      </c>
      <c r="D2724" s="29">
        <v>44490</v>
      </c>
      <c r="E2724" s="28" t="s">
        <v>31</v>
      </c>
      <c r="F2724" s="28" t="s">
        <v>105</v>
      </c>
      <c r="G2724" s="28" t="s">
        <v>106</v>
      </c>
      <c r="H2724" s="28" t="s">
        <v>24</v>
      </c>
      <c r="I2724" s="30">
        <v>0.3000000000000001</v>
      </c>
      <c r="J2724" s="31">
        <v>5250</v>
      </c>
      <c r="K2724" s="32">
        <f t="shared" si="20"/>
        <v>1575.0000000000005</v>
      </c>
      <c r="L2724" s="32">
        <f t="shared" si="21"/>
        <v>630.00000000000023</v>
      </c>
      <c r="M2724" s="33">
        <v>0.4</v>
      </c>
      <c r="O2724" s="38"/>
      <c r="P2724" s="36"/>
      <c r="Q2724" s="34"/>
      <c r="R2724" s="35"/>
    </row>
    <row r="2725" spans="1:18" ht="15.75" customHeight="1" x14ac:dyDescent="0.3">
      <c r="A2725" s="23"/>
      <c r="B2725" s="28" t="s">
        <v>30</v>
      </c>
      <c r="C2725" s="28">
        <v>1197831</v>
      </c>
      <c r="D2725" s="29">
        <v>44490</v>
      </c>
      <c r="E2725" s="28" t="s">
        <v>31</v>
      </c>
      <c r="F2725" s="28" t="s">
        <v>105</v>
      </c>
      <c r="G2725" s="28" t="s">
        <v>106</v>
      </c>
      <c r="H2725" s="28" t="s">
        <v>25</v>
      </c>
      <c r="I2725" s="30">
        <v>0.20000000000000012</v>
      </c>
      <c r="J2725" s="31">
        <v>3500</v>
      </c>
      <c r="K2725" s="32">
        <f t="shared" si="20"/>
        <v>700.00000000000045</v>
      </c>
      <c r="L2725" s="32">
        <f t="shared" si="21"/>
        <v>245.00000000000014</v>
      </c>
      <c r="M2725" s="33">
        <v>0.35</v>
      </c>
      <c r="O2725" s="38"/>
      <c r="P2725" s="36"/>
      <c r="Q2725" s="34"/>
      <c r="R2725" s="35"/>
    </row>
    <row r="2726" spans="1:18" ht="15.75" customHeight="1" x14ac:dyDescent="0.3">
      <c r="A2726" s="23"/>
      <c r="B2726" s="28" t="s">
        <v>30</v>
      </c>
      <c r="C2726" s="28">
        <v>1197831</v>
      </c>
      <c r="D2726" s="29">
        <v>44490</v>
      </c>
      <c r="E2726" s="28" t="s">
        <v>31</v>
      </c>
      <c r="F2726" s="28" t="s">
        <v>105</v>
      </c>
      <c r="G2726" s="28" t="s">
        <v>106</v>
      </c>
      <c r="H2726" s="28" t="s">
        <v>26</v>
      </c>
      <c r="I2726" s="30">
        <v>0.20000000000000012</v>
      </c>
      <c r="J2726" s="31">
        <v>2250</v>
      </c>
      <c r="K2726" s="32">
        <f t="shared" si="20"/>
        <v>450.00000000000028</v>
      </c>
      <c r="L2726" s="32">
        <f t="shared" si="21"/>
        <v>180.00000000000011</v>
      </c>
      <c r="M2726" s="33">
        <v>0.4</v>
      </c>
      <c r="O2726" s="38"/>
      <c r="P2726" s="36"/>
      <c r="Q2726" s="34"/>
      <c r="R2726" s="35"/>
    </row>
    <row r="2727" spans="1:18" ht="15.75" customHeight="1" x14ac:dyDescent="0.3">
      <c r="A2727" s="23"/>
      <c r="B2727" s="28" t="s">
        <v>30</v>
      </c>
      <c r="C2727" s="28">
        <v>1197831</v>
      </c>
      <c r="D2727" s="29">
        <v>44490</v>
      </c>
      <c r="E2727" s="28" t="s">
        <v>31</v>
      </c>
      <c r="F2727" s="28" t="s">
        <v>105</v>
      </c>
      <c r="G2727" s="28" t="s">
        <v>106</v>
      </c>
      <c r="H2727" s="28" t="s">
        <v>27</v>
      </c>
      <c r="I2727" s="30">
        <v>0.20000000000000012</v>
      </c>
      <c r="J2727" s="31">
        <v>2000</v>
      </c>
      <c r="K2727" s="32">
        <f t="shared" si="20"/>
        <v>400.00000000000023</v>
      </c>
      <c r="L2727" s="32">
        <f t="shared" si="21"/>
        <v>160.00000000000011</v>
      </c>
      <c r="M2727" s="33">
        <v>0.4</v>
      </c>
      <c r="O2727" s="38"/>
      <c r="P2727" s="36"/>
      <c r="Q2727" s="34"/>
      <c r="R2727" s="35"/>
    </row>
    <row r="2728" spans="1:18" ht="15.75" customHeight="1" x14ac:dyDescent="0.3">
      <c r="A2728" s="23"/>
      <c r="B2728" s="28" t="s">
        <v>30</v>
      </c>
      <c r="C2728" s="28">
        <v>1197831</v>
      </c>
      <c r="D2728" s="29">
        <v>44490</v>
      </c>
      <c r="E2728" s="28" t="s">
        <v>31</v>
      </c>
      <c r="F2728" s="28" t="s">
        <v>105</v>
      </c>
      <c r="G2728" s="28" t="s">
        <v>106</v>
      </c>
      <c r="H2728" s="28" t="s">
        <v>28</v>
      </c>
      <c r="I2728" s="30">
        <v>0.3000000000000001</v>
      </c>
      <c r="J2728" s="31">
        <v>2000</v>
      </c>
      <c r="K2728" s="32">
        <f t="shared" si="20"/>
        <v>600.00000000000023</v>
      </c>
      <c r="L2728" s="32">
        <f t="shared" si="21"/>
        <v>210.00000000000006</v>
      </c>
      <c r="M2728" s="33">
        <v>0.35</v>
      </c>
      <c r="O2728" s="38"/>
      <c r="P2728" s="36"/>
      <c r="Q2728" s="34"/>
      <c r="R2728" s="35"/>
    </row>
    <row r="2729" spans="1:18" ht="15.75" customHeight="1" x14ac:dyDescent="0.3">
      <c r="A2729" s="23"/>
      <c r="B2729" s="28" t="s">
        <v>30</v>
      </c>
      <c r="C2729" s="28">
        <v>1197831</v>
      </c>
      <c r="D2729" s="29">
        <v>44490</v>
      </c>
      <c r="E2729" s="28" t="s">
        <v>31</v>
      </c>
      <c r="F2729" s="28" t="s">
        <v>105</v>
      </c>
      <c r="G2729" s="28" t="s">
        <v>106</v>
      </c>
      <c r="H2729" s="28" t="s">
        <v>29</v>
      </c>
      <c r="I2729" s="30">
        <v>0.30000000000000004</v>
      </c>
      <c r="J2729" s="31">
        <v>3250</v>
      </c>
      <c r="K2729" s="32">
        <f t="shared" si="20"/>
        <v>975.00000000000011</v>
      </c>
      <c r="L2729" s="32">
        <f t="shared" si="21"/>
        <v>390.00000000000006</v>
      </c>
      <c r="M2729" s="33">
        <v>0.4</v>
      </c>
      <c r="O2729" s="38"/>
      <c r="P2729" s="36"/>
      <c r="Q2729" s="34"/>
      <c r="R2729" s="35"/>
    </row>
    <row r="2730" spans="1:18" ht="15.75" customHeight="1" x14ac:dyDescent="0.3">
      <c r="A2730" s="23"/>
      <c r="B2730" s="28" t="s">
        <v>30</v>
      </c>
      <c r="C2730" s="28">
        <v>1197831</v>
      </c>
      <c r="D2730" s="29">
        <v>44520</v>
      </c>
      <c r="E2730" s="28" t="s">
        <v>31</v>
      </c>
      <c r="F2730" s="28" t="s">
        <v>105</v>
      </c>
      <c r="G2730" s="28" t="s">
        <v>106</v>
      </c>
      <c r="H2730" s="28" t="s">
        <v>24</v>
      </c>
      <c r="I2730" s="30">
        <v>0.25000000000000011</v>
      </c>
      <c r="J2730" s="31">
        <v>4750</v>
      </c>
      <c r="K2730" s="32">
        <f t="shared" si="20"/>
        <v>1187.5000000000005</v>
      </c>
      <c r="L2730" s="32">
        <f t="shared" si="21"/>
        <v>475.00000000000023</v>
      </c>
      <c r="M2730" s="33">
        <v>0.4</v>
      </c>
      <c r="O2730" s="38"/>
      <c r="P2730" s="36"/>
      <c r="Q2730" s="34"/>
      <c r="R2730" s="35"/>
    </row>
    <row r="2731" spans="1:18" ht="15.75" customHeight="1" x14ac:dyDescent="0.3">
      <c r="A2731" s="23"/>
      <c r="B2731" s="28" t="s">
        <v>30</v>
      </c>
      <c r="C2731" s="28">
        <v>1197831</v>
      </c>
      <c r="D2731" s="29">
        <v>44520</v>
      </c>
      <c r="E2731" s="28" t="s">
        <v>31</v>
      </c>
      <c r="F2731" s="28" t="s">
        <v>105</v>
      </c>
      <c r="G2731" s="28" t="s">
        <v>106</v>
      </c>
      <c r="H2731" s="28" t="s">
        <v>25</v>
      </c>
      <c r="I2731" s="30">
        <v>0.15000000000000013</v>
      </c>
      <c r="J2731" s="31">
        <v>3000</v>
      </c>
      <c r="K2731" s="32">
        <f t="shared" si="20"/>
        <v>450.0000000000004</v>
      </c>
      <c r="L2731" s="32">
        <f t="shared" si="21"/>
        <v>157.50000000000014</v>
      </c>
      <c r="M2731" s="33">
        <v>0.35</v>
      </c>
      <c r="O2731" s="38"/>
      <c r="P2731" s="36"/>
      <c r="Q2731" s="34"/>
      <c r="R2731" s="35"/>
    </row>
    <row r="2732" spans="1:18" ht="15.75" customHeight="1" x14ac:dyDescent="0.3">
      <c r="A2732" s="23"/>
      <c r="B2732" s="28" t="s">
        <v>30</v>
      </c>
      <c r="C2732" s="28">
        <v>1197831</v>
      </c>
      <c r="D2732" s="29">
        <v>44520</v>
      </c>
      <c r="E2732" s="28" t="s">
        <v>31</v>
      </c>
      <c r="F2732" s="28" t="s">
        <v>105</v>
      </c>
      <c r="G2732" s="28" t="s">
        <v>106</v>
      </c>
      <c r="H2732" s="28" t="s">
        <v>26</v>
      </c>
      <c r="I2732" s="30">
        <v>0.25000000000000017</v>
      </c>
      <c r="J2732" s="31">
        <v>2450</v>
      </c>
      <c r="K2732" s="32">
        <f t="shared" si="20"/>
        <v>612.50000000000045</v>
      </c>
      <c r="L2732" s="32">
        <f t="shared" si="21"/>
        <v>245.0000000000002</v>
      </c>
      <c r="M2732" s="33">
        <v>0.4</v>
      </c>
      <c r="O2732" s="38"/>
      <c r="P2732" s="36"/>
      <c r="Q2732" s="34"/>
      <c r="R2732" s="35"/>
    </row>
    <row r="2733" spans="1:18" ht="15.75" customHeight="1" x14ac:dyDescent="0.3">
      <c r="A2733" s="23"/>
      <c r="B2733" s="28" t="s">
        <v>30</v>
      </c>
      <c r="C2733" s="28">
        <v>1197831</v>
      </c>
      <c r="D2733" s="29">
        <v>44520</v>
      </c>
      <c r="E2733" s="28" t="s">
        <v>31</v>
      </c>
      <c r="F2733" s="28" t="s">
        <v>105</v>
      </c>
      <c r="G2733" s="28" t="s">
        <v>106</v>
      </c>
      <c r="H2733" s="28" t="s">
        <v>27</v>
      </c>
      <c r="I2733" s="30">
        <v>0.55000000000000016</v>
      </c>
      <c r="J2733" s="31">
        <v>3000</v>
      </c>
      <c r="K2733" s="32">
        <f t="shared" si="20"/>
        <v>1650.0000000000005</v>
      </c>
      <c r="L2733" s="32">
        <f t="shared" si="21"/>
        <v>660.00000000000023</v>
      </c>
      <c r="M2733" s="33">
        <v>0.4</v>
      </c>
      <c r="O2733" s="38"/>
      <c r="P2733" s="36"/>
      <c r="Q2733" s="34"/>
      <c r="R2733" s="35"/>
    </row>
    <row r="2734" spans="1:18" ht="15.75" customHeight="1" x14ac:dyDescent="0.3">
      <c r="A2734" s="23"/>
      <c r="B2734" s="28" t="s">
        <v>30</v>
      </c>
      <c r="C2734" s="28">
        <v>1197831</v>
      </c>
      <c r="D2734" s="29">
        <v>44520</v>
      </c>
      <c r="E2734" s="28" t="s">
        <v>31</v>
      </c>
      <c r="F2734" s="28" t="s">
        <v>105</v>
      </c>
      <c r="G2734" s="28" t="s">
        <v>106</v>
      </c>
      <c r="H2734" s="28" t="s">
        <v>28</v>
      </c>
      <c r="I2734" s="30">
        <v>0.75000000000000011</v>
      </c>
      <c r="J2734" s="31">
        <v>2750</v>
      </c>
      <c r="K2734" s="32">
        <f t="shared" si="20"/>
        <v>2062.5000000000005</v>
      </c>
      <c r="L2734" s="32">
        <f t="shared" si="21"/>
        <v>721.87500000000011</v>
      </c>
      <c r="M2734" s="33">
        <v>0.35</v>
      </c>
      <c r="O2734" s="38"/>
      <c r="P2734" s="36"/>
      <c r="Q2734" s="34"/>
      <c r="R2734" s="35"/>
    </row>
    <row r="2735" spans="1:18" ht="15.75" customHeight="1" x14ac:dyDescent="0.3">
      <c r="A2735" s="23"/>
      <c r="B2735" s="28" t="s">
        <v>30</v>
      </c>
      <c r="C2735" s="28">
        <v>1197831</v>
      </c>
      <c r="D2735" s="29">
        <v>44520</v>
      </c>
      <c r="E2735" s="28" t="s">
        <v>31</v>
      </c>
      <c r="F2735" s="28" t="s">
        <v>105</v>
      </c>
      <c r="G2735" s="28" t="s">
        <v>106</v>
      </c>
      <c r="H2735" s="28" t="s">
        <v>29</v>
      </c>
      <c r="I2735" s="30">
        <v>0.75</v>
      </c>
      <c r="J2735" s="31">
        <v>3750</v>
      </c>
      <c r="K2735" s="32">
        <f t="shared" si="20"/>
        <v>2812.5</v>
      </c>
      <c r="L2735" s="32">
        <f t="shared" si="21"/>
        <v>1125</v>
      </c>
      <c r="M2735" s="33">
        <v>0.4</v>
      </c>
      <c r="O2735" s="38"/>
      <c r="P2735" s="36"/>
      <c r="Q2735" s="34"/>
      <c r="R2735" s="35"/>
    </row>
    <row r="2736" spans="1:18" ht="15.75" customHeight="1" x14ac:dyDescent="0.3">
      <c r="A2736" s="23"/>
      <c r="B2736" s="28" t="s">
        <v>30</v>
      </c>
      <c r="C2736" s="28">
        <v>1197831</v>
      </c>
      <c r="D2736" s="29">
        <v>44549</v>
      </c>
      <c r="E2736" s="28" t="s">
        <v>31</v>
      </c>
      <c r="F2736" s="28" t="s">
        <v>105</v>
      </c>
      <c r="G2736" s="28" t="s">
        <v>106</v>
      </c>
      <c r="H2736" s="28" t="s">
        <v>24</v>
      </c>
      <c r="I2736" s="30">
        <v>0.70000000000000007</v>
      </c>
      <c r="J2736" s="31">
        <v>6250</v>
      </c>
      <c r="K2736" s="32">
        <f t="shared" si="20"/>
        <v>4375</v>
      </c>
      <c r="L2736" s="32">
        <f t="shared" si="21"/>
        <v>1750</v>
      </c>
      <c r="M2736" s="33">
        <v>0.4</v>
      </c>
      <c r="O2736" s="38"/>
      <c r="P2736" s="36"/>
      <c r="Q2736" s="34"/>
      <c r="R2736" s="35"/>
    </row>
    <row r="2737" spans="1:18" ht="15.75" customHeight="1" x14ac:dyDescent="0.3">
      <c r="A2737" s="23"/>
      <c r="B2737" s="28" t="s">
        <v>30</v>
      </c>
      <c r="C2737" s="28">
        <v>1197831</v>
      </c>
      <c r="D2737" s="29">
        <v>44549</v>
      </c>
      <c r="E2737" s="28" t="s">
        <v>31</v>
      </c>
      <c r="F2737" s="28" t="s">
        <v>105</v>
      </c>
      <c r="G2737" s="28" t="s">
        <v>106</v>
      </c>
      <c r="H2737" s="28" t="s">
        <v>25</v>
      </c>
      <c r="I2737" s="30">
        <v>0.60000000000000009</v>
      </c>
      <c r="J2737" s="31">
        <v>4250</v>
      </c>
      <c r="K2737" s="32">
        <f t="shared" si="20"/>
        <v>2550.0000000000005</v>
      </c>
      <c r="L2737" s="32">
        <f t="shared" si="21"/>
        <v>892.50000000000011</v>
      </c>
      <c r="M2737" s="33">
        <v>0.35</v>
      </c>
      <c r="O2737" s="38"/>
      <c r="P2737" s="36"/>
      <c r="Q2737" s="34"/>
      <c r="R2737" s="35"/>
    </row>
    <row r="2738" spans="1:18" ht="15.75" customHeight="1" x14ac:dyDescent="0.3">
      <c r="A2738" s="23"/>
      <c r="B2738" s="28" t="s">
        <v>30</v>
      </c>
      <c r="C2738" s="28">
        <v>1197831</v>
      </c>
      <c r="D2738" s="29">
        <v>44549</v>
      </c>
      <c r="E2738" s="28" t="s">
        <v>31</v>
      </c>
      <c r="F2738" s="28" t="s">
        <v>105</v>
      </c>
      <c r="G2738" s="28" t="s">
        <v>106</v>
      </c>
      <c r="H2738" s="28" t="s">
        <v>26</v>
      </c>
      <c r="I2738" s="30">
        <v>0.60000000000000009</v>
      </c>
      <c r="J2738" s="31">
        <v>3750</v>
      </c>
      <c r="K2738" s="32">
        <f t="shared" si="20"/>
        <v>2250.0000000000005</v>
      </c>
      <c r="L2738" s="32">
        <f t="shared" si="21"/>
        <v>900.00000000000023</v>
      </c>
      <c r="M2738" s="33">
        <v>0.4</v>
      </c>
      <c r="O2738" s="38"/>
      <c r="P2738" s="36"/>
      <c r="Q2738" s="34"/>
      <c r="R2738" s="35"/>
    </row>
    <row r="2739" spans="1:18" ht="15.75" customHeight="1" x14ac:dyDescent="0.3">
      <c r="A2739" s="23"/>
      <c r="B2739" s="28" t="s">
        <v>30</v>
      </c>
      <c r="C2739" s="28">
        <v>1197831</v>
      </c>
      <c r="D2739" s="29">
        <v>44549</v>
      </c>
      <c r="E2739" s="28" t="s">
        <v>31</v>
      </c>
      <c r="F2739" s="28" t="s">
        <v>105</v>
      </c>
      <c r="G2739" s="28" t="s">
        <v>106</v>
      </c>
      <c r="H2739" s="28" t="s">
        <v>27</v>
      </c>
      <c r="I2739" s="30">
        <v>0.60000000000000009</v>
      </c>
      <c r="J2739" s="31">
        <v>3250</v>
      </c>
      <c r="K2739" s="32">
        <f t="shared" si="20"/>
        <v>1950.0000000000002</v>
      </c>
      <c r="L2739" s="32">
        <f t="shared" si="21"/>
        <v>780.00000000000011</v>
      </c>
      <c r="M2739" s="33">
        <v>0.4</v>
      </c>
      <c r="O2739" s="38"/>
      <c r="P2739" s="36"/>
      <c r="Q2739" s="34"/>
      <c r="R2739" s="35"/>
    </row>
    <row r="2740" spans="1:18" ht="15.75" customHeight="1" x14ac:dyDescent="0.3">
      <c r="A2740" s="23"/>
      <c r="B2740" s="28" t="s">
        <v>30</v>
      </c>
      <c r="C2740" s="28">
        <v>1197831</v>
      </c>
      <c r="D2740" s="29">
        <v>44549</v>
      </c>
      <c r="E2740" s="28" t="s">
        <v>31</v>
      </c>
      <c r="F2740" s="28" t="s">
        <v>105</v>
      </c>
      <c r="G2740" s="28" t="s">
        <v>106</v>
      </c>
      <c r="H2740" s="28" t="s">
        <v>28</v>
      </c>
      <c r="I2740" s="30">
        <v>0.70000000000000007</v>
      </c>
      <c r="J2740" s="31">
        <v>3250</v>
      </c>
      <c r="K2740" s="32">
        <f t="shared" si="20"/>
        <v>2275</v>
      </c>
      <c r="L2740" s="32">
        <f t="shared" si="21"/>
        <v>796.25</v>
      </c>
      <c r="M2740" s="33">
        <v>0.35</v>
      </c>
      <c r="O2740" s="38"/>
      <c r="P2740" s="36"/>
      <c r="Q2740" s="34"/>
      <c r="R2740" s="35"/>
    </row>
    <row r="2741" spans="1:18" ht="15.75" customHeight="1" x14ac:dyDescent="0.3">
      <c r="A2741" s="23"/>
      <c r="B2741" s="28" t="s">
        <v>30</v>
      </c>
      <c r="C2741" s="28">
        <v>1197831</v>
      </c>
      <c r="D2741" s="29">
        <v>44549</v>
      </c>
      <c r="E2741" s="28" t="s">
        <v>31</v>
      </c>
      <c r="F2741" s="28" t="s">
        <v>105</v>
      </c>
      <c r="G2741" s="28" t="s">
        <v>106</v>
      </c>
      <c r="H2741" s="28" t="s">
        <v>29</v>
      </c>
      <c r="I2741" s="30">
        <v>0.75</v>
      </c>
      <c r="J2741" s="31">
        <v>4250</v>
      </c>
      <c r="K2741" s="32">
        <f t="shared" si="20"/>
        <v>3187.5</v>
      </c>
      <c r="L2741" s="32">
        <f t="shared" si="21"/>
        <v>1275</v>
      </c>
      <c r="M2741" s="33">
        <v>0.4</v>
      </c>
      <c r="O2741" s="38"/>
      <c r="P2741" s="36"/>
      <c r="Q2741" s="34"/>
      <c r="R2741" s="35"/>
    </row>
    <row r="2742" spans="1:18" ht="15.75" customHeight="1" x14ac:dyDescent="0.3">
      <c r="A2742" s="23" t="s">
        <v>46</v>
      </c>
      <c r="B2742" s="28" t="s">
        <v>30</v>
      </c>
      <c r="C2742" s="28">
        <v>1197831</v>
      </c>
      <c r="D2742" s="29">
        <v>44212</v>
      </c>
      <c r="E2742" s="28" t="s">
        <v>31</v>
      </c>
      <c r="F2742" s="28" t="s">
        <v>107</v>
      </c>
      <c r="G2742" s="28" t="s">
        <v>108</v>
      </c>
      <c r="H2742" s="28" t="s">
        <v>24</v>
      </c>
      <c r="I2742" s="30">
        <v>0.25000000000000006</v>
      </c>
      <c r="J2742" s="31">
        <v>5500</v>
      </c>
      <c r="K2742" s="32">
        <f t="shared" si="20"/>
        <v>1375.0000000000002</v>
      </c>
      <c r="L2742" s="32">
        <f t="shared" si="21"/>
        <v>481.25000000000006</v>
      </c>
      <c r="M2742" s="33">
        <v>0.35</v>
      </c>
      <c r="O2742" s="38"/>
      <c r="P2742" s="36"/>
      <c r="Q2742" s="34"/>
      <c r="R2742" s="35"/>
    </row>
    <row r="2743" spans="1:18" ht="15.75" customHeight="1" x14ac:dyDescent="0.3">
      <c r="A2743" s="23"/>
      <c r="B2743" s="28" t="s">
        <v>30</v>
      </c>
      <c r="C2743" s="28">
        <v>1197831</v>
      </c>
      <c r="D2743" s="29">
        <v>44212</v>
      </c>
      <c r="E2743" s="28" t="s">
        <v>31</v>
      </c>
      <c r="F2743" s="28" t="s">
        <v>107</v>
      </c>
      <c r="G2743" s="28" t="s">
        <v>108</v>
      </c>
      <c r="H2743" s="28" t="s">
        <v>25</v>
      </c>
      <c r="I2743" s="30">
        <v>0.25000000000000006</v>
      </c>
      <c r="J2743" s="31">
        <v>3500</v>
      </c>
      <c r="K2743" s="32">
        <f t="shared" si="20"/>
        <v>875.00000000000023</v>
      </c>
      <c r="L2743" s="32">
        <f t="shared" si="21"/>
        <v>306.25000000000006</v>
      </c>
      <c r="M2743" s="33">
        <v>0.35</v>
      </c>
      <c r="O2743" s="38"/>
      <c r="P2743" s="36"/>
      <c r="Q2743" s="34"/>
      <c r="R2743" s="35"/>
    </row>
    <row r="2744" spans="1:18" ht="15.75" customHeight="1" x14ac:dyDescent="0.3">
      <c r="A2744" s="23"/>
      <c r="B2744" s="28" t="s">
        <v>30</v>
      </c>
      <c r="C2744" s="28">
        <v>1197831</v>
      </c>
      <c r="D2744" s="29">
        <v>44212</v>
      </c>
      <c r="E2744" s="28" t="s">
        <v>31</v>
      </c>
      <c r="F2744" s="28" t="s">
        <v>107</v>
      </c>
      <c r="G2744" s="28" t="s">
        <v>108</v>
      </c>
      <c r="H2744" s="28" t="s">
        <v>26</v>
      </c>
      <c r="I2744" s="30">
        <v>0.15000000000000008</v>
      </c>
      <c r="J2744" s="31">
        <v>3500</v>
      </c>
      <c r="K2744" s="32">
        <f t="shared" si="20"/>
        <v>525.00000000000023</v>
      </c>
      <c r="L2744" s="32">
        <f t="shared" si="21"/>
        <v>183.75000000000006</v>
      </c>
      <c r="M2744" s="33">
        <v>0.35</v>
      </c>
      <c r="O2744" s="38"/>
      <c r="P2744" s="36"/>
      <c r="Q2744" s="34"/>
      <c r="R2744" s="35"/>
    </row>
    <row r="2745" spans="1:18" ht="15.75" customHeight="1" x14ac:dyDescent="0.3">
      <c r="A2745" s="23"/>
      <c r="B2745" s="28" t="s">
        <v>30</v>
      </c>
      <c r="C2745" s="28">
        <v>1197831</v>
      </c>
      <c r="D2745" s="29">
        <v>44212</v>
      </c>
      <c r="E2745" s="28" t="s">
        <v>31</v>
      </c>
      <c r="F2745" s="28" t="s">
        <v>107</v>
      </c>
      <c r="G2745" s="28" t="s">
        <v>108</v>
      </c>
      <c r="H2745" s="28" t="s">
        <v>27</v>
      </c>
      <c r="I2745" s="30">
        <v>0.2</v>
      </c>
      <c r="J2745" s="31">
        <v>2000</v>
      </c>
      <c r="K2745" s="32">
        <f t="shared" si="20"/>
        <v>400</v>
      </c>
      <c r="L2745" s="32">
        <f t="shared" si="21"/>
        <v>140</v>
      </c>
      <c r="M2745" s="33">
        <v>0.35</v>
      </c>
      <c r="O2745" s="38"/>
      <c r="P2745" s="36"/>
      <c r="Q2745" s="34"/>
      <c r="R2745" s="35"/>
    </row>
    <row r="2746" spans="1:18" ht="15.75" customHeight="1" x14ac:dyDescent="0.3">
      <c r="A2746" s="23"/>
      <c r="B2746" s="28" t="s">
        <v>30</v>
      </c>
      <c r="C2746" s="28">
        <v>1197831</v>
      </c>
      <c r="D2746" s="29">
        <v>44212</v>
      </c>
      <c r="E2746" s="28" t="s">
        <v>31</v>
      </c>
      <c r="F2746" s="28" t="s">
        <v>107</v>
      </c>
      <c r="G2746" s="28" t="s">
        <v>108</v>
      </c>
      <c r="H2746" s="28" t="s">
        <v>28</v>
      </c>
      <c r="I2746" s="30">
        <v>0.35000000000000003</v>
      </c>
      <c r="J2746" s="31">
        <v>2500</v>
      </c>
      <c r="K2746" s="32">
        <f t="shared" si="20"/>
        <v>875.00000000000011</v>
      </c>
      <c r="L2746" s="32">
        <f t="shared" si="21"/>
        <v>306.25</v>
      </c>
      <c r="M2746" s="33">
        <v>0.35</v>
      </c>
      <c r="O2746" s="38"/>
      <c r="P2746" s="36"/>
      <c r="Q2746" s="34"/>
      <c r="R2746" s="35"/>
    </row>
    <row r="2747" spans="1:18" ht="15.75" customHeight="1" x14ac:dyDescent="0.3">
      <c r="A2747" s="23"/>
      <c r="B2747" s="28" t="s">
        <v>30</v>
      </c>
      <c r="C2747" s="28">
        <v>1197831</v>
      </c>
      <c r="D2747" s="29">
        <v>44212</v>
      </c>
      <c r="E2747" s="28" t="s">
        <v>31</v>
      </c>
      <c r="F2747" s="28" t="s">
        <v>107</v>
      </c>
      <c r="G2747" s="28" t="s">
        <v>108</v>
      </c>
      <c r="H2747" s="28" t="s">
        <v>29</v>
      </c>
      <c r="I2747" s="30">
        <v>0.25000000000000006</v>
      </c>
      <c r="J2747" s="31">
        <v>3500</v>
      </c>
      <c r="K2747" s="32">
        <f t="shared" si="20"/>
        <v>875.00000000000023</v>
      </c>
      <c r="L2747" s="32">
        <f t="shared" si="21"/>
        <v>306.25000000000006</v>
      </c>
      <c r="M2747" s="33">
        <v>0.35</v>
      </c>
      <c r="O2747" s="38"/>
      <c r="P2747" s="36"/>
      <c r="Q2747" s="34"/>
      <c r="R2747" s="35"/>
    </row>
    <row r="2748" spans="1:18" ht="15.75" customHeight="1" x14ac:dyDescent="0.3">
      <c r="A2748" s="23"/>
      <c r="B2748" s="28" t="s">
        <v>30</v>
      </c>
      <c r="C2748" s="28">
        <v>1197831</v>
      </c>
      <c r="D2748" s="29">
        <v>44241</v>
      </c>
      <c r="E2748" s="28" t="s">
        <v>31</v>
      </c>
      <c r="F2748" s="28" t="s">
        <v>107</v>
      </c>
      <c r="G2748" s="28" t="s">
        <v>108</v>
      </c>
      <c r="H2748" s="28" t="s">
        <v>24</v>
      </c>
      <c r="I2748" s="30">
        <v>0.25000000000000006</v>
      </c>
      <c r="J2748" s="31">
        <v>6000</v>
      </c>
      <c r="K2748" s="32">
        <f t="shared" si="20"/>
        <v>1500.0000000000002</v>
      </c>
      <c r="L2748" s="32">
        <f t="shared" si="21"/>
        <v>525</v>
      </c>
      <c r="M2748" s="33">
        <v>0.35</v>
      </c>
      <c r="O2748" s="38"/>
      <c r="P2748" s="36"/>
      <c r="Q2748" s="34"/>
      <c r="R2748" s="35"/>
    </row>
    <row r="2749" spans="1:18" ht="15.75" customHeight="1" x14ac:dyDescent="0.3">
      <c r="A2749" s="23"/>
      <c r="B2749" s="28" t="s">
        <v>30</v>
      </c>
      <c r="C2749" s="28">
        <v>1197831</v>
      </c>
      <c r="D2749" s="29">
        <v>44241</v>
      </c>
      <c r="E2749" s="28" t="s">
        <v>31</v>
      </c>
      <c r="F2749" s="28" t="s">
        <v>107</v>
      </c>
      <c r="G2749" s="28" t="s">
        <v>108</v>
      </c>
      <c r="H2749" s="28" t="s">
        <v>25</v>
      </c>
      <c r="I2749" s="30">
        <v>0.25000000000000006</v>
      </c>
      <c r="J2749" s="31">
        <v>2500</v>
      </c>
      <c r="K2749" s="32">
        <f t="shared" si="20"/>
        <v>625.00000000000011</v>
      </c>
      <c r="L2749" s="32">
        <f t="shared" si="21"/>
        <v>218.75000000000003</v>
      </c>
      <c r="M2749" s="33">
        <v>0.35</v>
      </c>
      <c r="O2749" s="38"/>
      <c r="P2749" s="36"/>
      <c r="Q2749" s="34"/>
      <c r="R2749" s="35"/>
    </row>
    <row r="2750" spans="1:18" ht="15.75" customHeight="1" x14ac:dyDescent="0.3">
      <c r="A2750" s="23"/>
      <c r="B2750" s="28" t="s">
        <v>30</v>
      </c>
      <c r="C2750" s="28">
        <v>1197831</v>
      </c>
      <c r="D2750" s="29">
        <v>44241</v>
      </c>
      <c r="E2750" s="28" t="s">
        <v>31</v>
      </c>
      <c r="F2750" s="28" t="s">
        <v>107</v>
      </c>
      <c r="G2750" s="28" t="s">
        <v>108</v>
      </c>
      <c r="H2750" s="28" t="s">
        <v>26</v>
      </c>
      <c r="I2750" s="30">
        <v>0.15000000000000008</v>
      </c>
      <c r="J2750" s="31">
        <v>3000</v>
      </c>
      <c r="K2750" s="32">
        <f t="shared" si="20"/>
        <v>450.00000000000023</v>
      </c>
      <c r="L2750" s="32">
        <f t="shared" si="21"/>
        <v>157.50000000000006</v>
      </c>
      <c r="M2750" s="33">
        <v>0.35</v>
      </c>
      <c r="O2750" s="38"/>
      <c r="P2750" s="36"/>
      <c r="Q2750" s="34"/>
      <c r="R2750" s="35"/>
    </row>
    <row r="2751" spans="1:18" ht="15.75" customHeight="1" x14ac:dyDescent="0.3">
      <c r="A2751" s="23"/>
      <c r="B2751" s="28" t="s">
        <v>30</v>
      </c>
      <c r="C2751" s="28">
        <v>1197831</v>
      </c>
      <c r="D2751" s="29">
        <v>44241</v>
      </c>
      <c r="E2751" s="28" t="s">
        <v>31</v>
      </c>
      <c r="F2751" s="28" t="s">
        <v>107</v>
      </c>
      <c r="G2751" s="28" t="s">
        <v>108</v>
      </c>
      <c r="H2751" s="28" t="s">
        <v>27</v>
      </c>
      <c r="I2751" s="30">
        <v>0.2</v>
      </c>
      <c r="J2751" s="31">
        <v>1500</v>
      </c>
      <c r="K2751" s="32">
        <f t="shared" si="20"/>
        <v>300</v>
      </c>
      <c r="L2751" s="32">
        <f t="shared" si="21"/>
        <v>105</v>
      </c>
      <c r="M2751" s="33">
        <v>0.35</v>
      </c>
      <c r="O2751" s="38"/>
      <c r="P2751" s="36"/>
      <c r="Q2751" s="34"/>
      <c r="R2751" s="35"/>
    </row>
    <row r="2752" spans="1:18" ht="15.75" customHeight="1" x14ac:dyDescent="0.3">
      <c r="A2752" s="23"/>
      <c r="B2752" s="28" t="s">
        <v>30</v>
      </c>
      <c r="C2752" s="28">
        <v>1197831</v>
      </c>
      <c r="D2752" s="29">
        <v>44241</v>
      </c>
      <c r="E2752" s="28" t="s">
        <v>31</v>
      </c>
      <c r="F2752" s="28" t="s">
        <v>107</v>
      </c>
      <c r="G2752" s="28" t="s">
        <v>108</v>
      </c>
      <c r="H2752" s="28" t="s">
        <v>28</v>
      </c>
      <c r="I2752" s="30">
        <v>0.35000000000000003</v>
      </c>
      <c r="J2752" s="31">
        <v>2250</v>
      </c>
      <c r="K2752" s="32">
        <f t="shared" si="20"/>
        <v>787.50000000000011</v>
      </c>
      <c r="L2752" s="32">
        <f t="shared" si="21"/>
        <v>275.625</v>
      </c>
      <c r="M2752" s="33">
        <v>0.35</v>
      </c>
      <c r="O2752" s="38"/>
      <c r="P2752" s="36"/>
      <c r="Q2752" s="34"/>
      <c r="R2752" s="35"/>
    </row>
    <row r="2753" spans="1:18" ht="15.75" customHeight="1" x14ac:dyDescent="0.3">
      <c r="A2753" s="23"/>
      <c r="B2753" s="28" t="s">
        <v>30</v>
      </c>
      <c r="C2753" s="28">
        <v>1197831</v>
      </c>
      <c r="D2753" s="29">
        <v>44241</v>
      </c>
      <c r="E2753" s="28" t="s">
        <v>31</v>
      </c>
      <c r="F2753" s="28" t="s">
        <v>107</v>
      </c>
      <c r="G2753" s="28" t="s">
        <v>108</v>
      </c>
      <c r="H2753" s="28" t="s">
        <v>29</v>
      </c>
      <c r="I2753" s="30">
        <v>0.2</v>
      </c>
      <c r="J2753" s="31">
        <v>3250</v>
      </c>
      <c r="K2753" s="32">
        <f t="shared" si="20"/>
        <v>650</v>
      </c>
      <c r="L2753" s="32">
        <f t="shared" si="21"/>
        <v>227.49999999999997</v>
      </c>
      <c r="M2753" s="33">
        <v>0.35</v>
      </c>
      <c r="O2753" s="38"/>
      <c r="P2753" s="36"/>
      <c r="Q2753" s="34"/>
      <c r="R2753" s="35"/>
    </row>
    <row r="2754" spans="1:18" ht="15.75" customHeight="1" x14ac:dyDescent="0.3">
      <c r="A2754" s="23"/>
      <c r="B2754" s="28" t="s">
        <v>30</v>
      </c>
      <c r="C2754" s="28">
        <v>1197831</v>
      </c>
      <c r="D2754" s="29">
        <v>44267</v>
      </c>
      <c r="E2754" s="28" t="s">
        <v>31</v>
      </c>
      <c r="F2754" s="28" t="s">
        <v>107</v>
      </c>
      <c r="G2754" s="28" t="s">
        <v>108</v>
      </c>
      <c r="H2754" s="28" t="s">
        <v>24</v>
      </c>
      <c r="I2754" s="30">
        <v>0.2</v>
      </c>
      <c r="J2754" s="31">
        <v>5450</v>
      </c>
      <c r="K2754" s="32">
        <f t="shared" si="20"/>
        <v>1090</v>
      </c>
      <c r="L2754" s="32">
        <f t="shared" si="21"/>
        <v>381.5</v>
      </c>
      <c r="M2754" s="33">
        <v>0.35</v>
      </c>
      <c r="O2754" s="38"/>
      <c r="P2754" s="36"/>
      <c r="Q2754" s="34"/>
      <c r="R2754" s="35"/>
    </row>
    <row r="2755" spans="1:18" ht="15.75" customHeight="1" x14ac:dyDescent="0.3">
      <c r="A2755" s="23"/>
      <c r="B2755" s="28" t="s">
        <v>30</v>
      </c>
      <c r="C2755" s="28">
        <v>1197831</v>
      </c>
      <c r="D2755" s="29">
        <v>44267</v>
      </c>
      <c r="E2755" s="28" t="s">
        <v>31</v>
      </c>
      <c r="F2755" s="28" t="s">
        <v>107</v>
      </c>
      <c r="G2755" s="28" t="s">
        <v>108</v>
      </c>
      <c r="H2755" s="28" t="s">
        <v>25</v>
      </c>
      <c r="I2755" s="30">
        <v>0.2</v>
      </c>
      <c r="J2755" s="31">
        <v>2250</v>
      </c>
      <c r="K2755" s="32">
        <f t="shared" si="20"/>
        <v>450</v>
      </c>
      <c r="L2755" s="32">
        <f t="shared" si="21"/>
        <v>157.5</v>
      </c>
      <c r="M2755" s="33">
        <v>0.35</v>
      </c>
      <c r="O2755" s="38"/>
      <c r="P2755" s="36"/>
      <c r="Q2755" s="34"/>
      <c r="R2755" s="35"/>
    </row>
    <row r="2756" spans="1:18" ht="15.75" customHeight="1" x14ac:dyDescent="0.3">
      <c r="A2756" s="23"/>
      <c r="B2756" s="28" t="s">
        <v>30</v>
      </c>
      <c r="C2756" s="28">
        <v>1197831</v>
      </c>
      <c r="D2756" s="29">
        <v>44267</v>
      </c>
      <c r="E2756" s="28" t="s">
        <v>31</v>
      </c>
      <c r="F2756" s="28" t="s">
        <v>107</v>
      </c>
      <c r="G2756" s="28" t="s">
        <v>108</v>
      </c>
      <c r="H2756" s="28" t="s">
        <v>26</v>
      </c>
      <c r="I2756" s="30">
        <v>0.10000000000000002</v>
      </c>
      <c r="J2756" s="31">
        <v>2500</v>
      </c>
      <c r="K2756" s="32">
        <f t="shared" si="20"/>
        <v>250.00000000000006</v>
      </c>
      <c r="L2756" s="32">
        <f t="shared" si="21"/>
        <v>87.500000000000014</v>
      </c>
      <c r="M2756" s="33">
        <v>0.35</v>
      </c>
      <c r="O2756" s="38"/>
      <c r="P2756" s="36"/>
      <c r="Q2756" s="34"/>
      <c r="R2756" s="35"/>
    </row>
    <row r="2757" spans="1:18" ht="15.75" customHeight="1" x14ac:dyDescent="0.3">
      <c r="A2757" s="23"/>
      <c r="B2757" s="28" t="s">
        <v>30</v>
      </c>
      <c r="C2757" s="28">
        <v>1197831</v>
      </c>
      <c r="D2757" s="29">
        <v>44267</v>
      </c>
      <c r="E2757" s="28" t="s">
        <v>31</v>
      </c>
      <c r="F2757" s="28" t="s">
        <v>107</v>
      </c>
      <c r="G2757" s="28" t="s">
        <v>108</v>
      </c>
      <c r="H2757" s="28" t="s">
        <v>27</v>
      </c>
      <c r="I2757" s="30">
        <v>0.19999999999999996</v>
      </c>
      <c r="J2757" s="31">
        <v>1000</v>
      </c>
      <c r="K2757" s="32">
        <f t="shared" si="20"/>
        <v>199.99999999999994</v>
      </c>
      <c r="L2757" s="32">
        <f t="shared" si="21"/>
        <v>69.999999999999972</v>
      </c>
      <c r="M2757" s="33">
        <v>0.35</v>
      </c>
      <c r="O2757" s="38"/>
      <c r="P2757" s="36"/>
      <c r="Q2757" s="34"/>
      <c r="R2757" s="35"/>
    </row>
    <row r="2758" spans="1:18" ht="15.75" customHeight="1" x14ac:dyDescent="0.3">
      <c r="A2758" s="23"/>
      <c r="B2758" s="28" t="s">
        <v>30</v>
      </c>
      <c r="C2758" s="28">
        <v>1197831</v>
      </c>
      <c r="D2758" s="29">
        <v>44267</v>
      </c>
      <c r="E2758" s="28" t="s">
        <v>31</v>
      </c>
      <c r="F2758" s="28" t="s">
        <v>107</v>
      </c>
      <c r="G2758" s="28" t="s">
        <v>108</v>
      </c>
      <c r="H2758" s="28" t="s">
        <v>28</v>
      </c>
      <c r="I2758" s="30">
        <v>0.35000000000000009</v>
      </c>
      <c r="J2758" s="31">
        <v>1500</v>
      </c>
      <c r="K2758" s="32">
        <f t="shared" si="20"/>
        <v>525.00000000000011</v>
      </c>
      <c r="L2758" s="32">
        <f t="shared" si="21"/>
        <v>183.75000000000003</v>
      </c>
      <c r="M2758" s="33">
        <v>0.35</v>
      </c>
      <c r="O2758" s="38"/>
      <c r="P2758" s="36"/>
      <c r="Q2758" s="34"/>
      <c r="R2758" s="35"/>
    </row>
    <row r="2759" spans="1:18" ht="15.75" customHeight="1" x14ac:dyDescent="0.3">
      <c r="A2759" s="23"/>
      <c r="B2759" s="28" t="s">
        <v>30</v>
      </c>
      <c r="C2759" s="28">
        <v>1197831</v>
      </c>
      <c r="D2759" s="29">
        <v>44267</v>
      </c>
      <c r="E2759" s="28" t="s">
        <v>31</v>
      </c>
      <c r="F2759" s="28" t="s">
        <v>107</v>
      </c>
      <c r="G2759" s="28" t="s">
        <v>108</v>
      </c>
      <c r="H2759" s="28" t="s">
        <v>29</v>
      </c>
      <c r="I2759" s="30">
        <v>0.25</v>
      </c>
      <c r="J2759" s="31">
        <v>2500</v>
      </c>
      <c r="K2759" s="32">
        <f t="shared" si="20"/>
        <v>625</v>
      </c>
      <c r="L2759" s="32">
        <f t="shared" si="21"/>
        <v>218.75</v>
      </c>
      <c r="M2759" s="33">
        <v>0.35</v>
      </c>
      <c r="O2759" s="38"/>
      <c r="P2759" s="36"/>
      <c r="Q2759" s="34"/>
      <c r="R2759" s="35"/>
    </row>
    <row r="2760" spans="1:18" ht="15.75" customHeight="1" x14ac:dyDescent="0.3">
      <c r="A2760" s="23"/>
      <c r="B2760" s="28" t="s">
        <v>30</v>
      </c>
      <c r="C2760" s="28">
        <v>1197831</v>
      </c>
      <c r="D2760" s="29">
        <v>44299</v>
      </c>
      <c r="E2760" s="28" t="s">
        <v>31</v>
      </c>
      <c r="F2760" s="28" t="s">
        <v>107</v>
      </c>
      <c r="G2760" s="28" t="s">
        <v>108</v>
      </c>
      <c r="H2760" s="28" t="s">
        <v>24</v>
      </c>
      <c r="I2760" s="30">
        <v>0.25</v>
      </c>
      <c r="J2760" s="31">
        <v>5000</v>
      </c>
      <c r="K2760" s="32">
        <f t="shared" si="20"/>
        <v>1250</v>
      </c>
      <c r="L2760" s="32">
        <f t="shared" si="21"/>
        <v>437.5</v>
      </c>
      <c r="M2760" s="33">
        <v>0.35</v>
      </c>
      <c r="O2760" s="38"/>
      <c r="P2760" s="36"/>
      <c r="Q2760" s="34"/>
      <c r="R2760" s="35"/>
    </row>
    <row r="2761" spans="1:18" ht="15.75" customHeight="1" x14ac:dyDescent="0.3">
      <c r="A2761" s="23"/>
      <c r="B2761" s="28" t="s">
        <v>30</v>
      </c>
      <c r="C2761" s="28">
        <v>1197831</v>
      </c>
      <c r="D2761" s="29">
        <v>44299</v>
      </c>
      <c r="E2761" s="28" t="s">
        <v>31</v>
      </c>
      <c r="F2761" s="28" t="s">
        <v>107</v>
      </c>
      <c r="G2761" s="28" t="s">
        <v>108</v>
      </c>
      <c r="H2761" s="28" t="s">
        <v>25</v>
      </c>
      <c r="I2761" s="30">
        <v>0.25</v>
      </c>
      <c r="J2761" s="31">
        <v>2000</v>
      </c>
      <c r="K2761" s="32">
        <f t="shared" si="20"/>
        <v>500</v>
      </c>
      <c r="L2761" s="32">
        <f t="shared" si="21"/>
        <v>175</v>
      </c>
      <c r="M2761" s="33">
        <v>0.35</v>
      </c>
      <c r="O2761" s="38"/>
      <c r="P2761" s="36"/>
      <c r="Q2761" s="34"/>
      <c r="R2761" s="35"/>
    </row>
    <row r="2762" spans="1:18" ht="15.75" customHeight="1" x14ac:dyDescent="0.3">
      <c r="A2762" s="23"/>
      <c r="B2762" s="28" t="s">
        <v>30</v>
      </c>
      <c r="C2762" s="28">
        <v>1197831</v>
      </c>
      <c r="D2762" s="29">
        <v>44299</v>
      </c>
      <c r="E2762" s="28" t="s">
        <v>31</v>
      </c>
      <c r="F2762" s="28" t="s">
        <v>107</v>
      </c>
      <c r="G2762" s="28" t="s">
        <v>108</v>
      </c>
      <c r="H2762" s="28" t="s">
        <v>26</v>
      </c>
      <c r="I2762" s="30">
        <v>0.15000000000000002</v>
      </c>
      <c r="J2762" s="31">
        <v>2000</v>
      </c>
      <c r="K2762" s="32">
        <f t="shared" si="20"/>
        <v>300.00000000000006</v>
      </c>
      <c r="L2762" s="32">
        <f t="shared" si="21"/>
        <v>105.00000000000001</v>
      </c>
      <c r="M2762" s="33">
        <v>0.35</v>
      </c>
      <c r="O2762" s="38"/>
      <c r="P2762" s="36"/>
      <c r="Q2762" s="34"/>
      <c r="R2762" s="35"/>
    </row>
    <row r="2763" spans="1:18" ht="15.75" customHeight="1" x14ac:dyDescent="0.3">
      <c r="A2763" s="23"/>
      <c r="B2763" s="28" t="s">
        <v>30</v>
      </c>
      <c r="C2763" s="28">
        <v>1197831</v>
      </c>
      <c r="D2763" s="29">
        <v>44299</v>
      </c>
      <c r="E2763" s="28" t="s">
        <v>31</v>
      </c>
      <c r="F2763" s="28" t="s">
        <v>107</v>
      </c>
      <c r="G2763" s="28" t="s">
        <v>108</v>
      </c>
      <c r="H2763" s="28" t="s">
        <v>27</v>
      </c>
      <c r="I2763" s="30">
        <v>0.19999999999999996</v>
      </c>
      <c r="J2763" s="31">
        <v>1250</v>
      </c>
      <c r="K2763" s="32">
        <f t="shared" si="20"/>
        <v>249.99999999999994</v>
      </c>
      <c r="L2763" s="32">
        <f t="shared" si="21"/>
        <v>87.499999999999972</v>
      </c>
      <c r="M2763" s="33">
        <v>0.35</v>
      </c>
      <c r="O2763" s="38"/>
      <c r="P2763" s="36"/>
      <c r="Q2763" s="34"/>
      <c r="R2763" s="35"/>
    </row>
    <row r="2764" spans="1:18" ht="15.75" customHeight="1" x14ac:dyDescent="0.3">
      <c r="A2764" s="23"/>
      <c r="B2764" s="28" t="s">
        <v>30</v>
      </c>
      <c r="C2764" s="28">
        <v>1197831</v>
      </c>
      <c r="D2764" s="29">
        <v>44299</v>
      </c>
      <c r="E2764" s="28" t="s">
        <v>31</v>
      </c>
      <c r="F2764" s="28" t="s">
        <v>107</v>
      </c>
      <c r="G2764" s="28" t="s">
        <v>108</v>
      </c>
      <c r="H2764" s="28" t="s">
        <v>28</v>
      </c>
      <c r="I2764" s="30">
        <v>0.4</v>
      </c>
      <c r="J2764" s="31">
        <v>1500</v>
      </c>
      <c r="K2764" s="32">
        <f t="shared" si="20"/>
        <v>600</v>
      </c>
      <c r="L2764" s="32">
        <f t="shared" si="21"/>
        <v>210</v>
      </c>
      <c r="M2764" s="33">
        <v>0.35</v>
      </c>
      <c r="O2764" s="38"/>
      <c r="P2764" s="36"/>
      <c r="Q2764" s="34"/>
      <c r="R2764" s="35"/>
    </row>
    <row r="2765" spans="1:18" ht="15.75" customHeight="1" x14ac:dyDescent="0.3">
      <c r="A2765" s="23"/>
      <c r="B2765" s="28" t="s">
        <v>30</v>
      </c>
      <c r="C2765" s="28">
        <v>1197831</v>
      </c>
      <c r="D2765" s="29">
        <v>44299</v>
      </c>
      <c r="E2765" s="28" t="s">
        <v>31</v>
      </c>
      <c r="F2765" s="28" t="s">
        <v>107</v>
      </c>
      <c r="G2765" s="28" t="s">
        <v>108</v>
      </c>
      <c r="H2765" s="28" t="s">
        <v>29</v>
      </c>
      <c r="I2765" s="30">
        <v>0.30000000000000004</v>
      </c>
      <c r="J2765" s="31">
        <v>3000</v>
      </c>
      <c r="K2765" s="32">
        <f t="shared" si="20"/>
        <v>900.00000000000011</v>
      </c>
      <c r="L2765" s="32">
        <f t="shared" si="21"/>
        <v>315</v>
      </c>
      <c r="M2765" s="33">
        <v>0.35</v>
      </c>
      <c r="O2765" s="38"/>
      <c r="P2765" s="36"/>
      <c r="Q2765" s="34"/>
      <c r="R2765" s="35"/>
    </row>
    <row r="2766" spans="1:18" ht="15.75" customHeight="1" x14ac:dyDescent="0.3">
      <c r="A2766" s="23"/>
      <c r="B2766" s="28" t="s">
        <v>30</v>
      </c>
      <c r="C2766" s="28">
        <v>1197831</v>
      </c>
      <c r="D2766" s="29">
        <v>44328</v>
      </c>
      <c r="E2766" s="28" t="s">
        <v>31</v>
      </c>
      <c r="F2766" s="28" t="s">
        <v>107</v>
      </c>
      <c r="G2766" s="28" t="s">
        <v>108</v>
      </c>
      <c r="H2766" s="28" t="s">
        <v>24</v>
      </c>
      <c r="I2766" s="30">
        <v>0.4</v>
      </c>
      <c r="J2766" s="31">
        <v>5700</v>
      </c>
      <c r="K2766" s="32">
        <f t="shared" si="20"/>
        <v>2280</v>
      </c>
      <c r="L2766" s="32">
        <f t="shared" si="21"/>
        <v>798</v>
      </c>
      <c r="M2766" s="33">
        <v>0.35</v>
      </c>
      <c r="O2766" s="38"/>
      <c r="P2766" s="36"/>
      <c r="Q2766" s="34"/>
      <c r="R2766" s="35"/>
    </row>
    <row r="2767" spans="1:18" ht="15.75" customHeight="1" x14ac:dyDescent="0.3">
      <c r="A2767" s="23"/>
      <c r="B2767" s="28" t="s">
        <v>30</v>
      </c>
      <c r="C2767" s="28">
        <v>1197831</v>
      </c>
      <c r="D2767" s="29">
        <v>44328</v>
      </c>
      <c r="E2767" s="28" t="s">
        <v>31</v>
      </c>
      <c r="F2767" s="28" t="s">
        <v>107</v>
      </c>
      <c r="G2767" s="28" t="s">
        <v>108</v>
      </c>
      <c r="H2767" s="28" t="s">
        <v>25</v>
      </c>
      <c r="I2767" s="30">
        <v>0.4</v>
      </c>
      <c r="J2767" s="31">
        <v>2750</v>
      </c>
      <c r="K2767" s="32">
        <f t="shared" si="20"/>
        <v>1100</v>
      </c>
      <c r="L2767" s="32">
        <f t="shared" si="21"/>
        <v>385</v>
      </c>
      <c r="M2767" s="33">
        <v>0.35</v>
      </c>
      <c r="O2767" s="38"/>
      <c r="P2767" s="36"/>
      <c r="Q2767" s="34"/>
      <c r="R2767" s="35"/>
    </row>
    <row r="2768" spans="1:18" ht="15.75" customHeight="1" x14ac:dyDescent="0.3">
      <c r="A2768" s="23"/>
      <c r="B2768" s="28" t="s">
        <v>30</v>
      </c>
      <c r="C2768" s="28">
        <v>1197831</v>
      </c>
      <c r="D2768" s="29">
        <v>44328</v>
      </c>
      <c r="E2768" s="28" t="s">
        <v>31</v>
      </c>
      <c r="F2768" s="28" t="s">
        <v>107</v>
      </c>
      <c r="G2768" s="28" t="s">
        <v>108</v>
      </c>
      <c r="H2768" s="28" t="s">
        <v>26</v>
      </c>
      <c r="I2768" s="30">
        <v>0.35000000000000003</v>
      </c>
      <c r="J2768" s="31">
        <v>2500</v>
      </c>
      <c r="K2768" s="32">
        <f t="shared" si="20"/>
        <v>875.00000000000011</v>
      </c>
      <c r="L2768" s="32">
        <f t="shared" si="21"/>
        <v>306.25</v>
      </c>
      <c r="M2768" s="33">
        <v>0.35</v>
      </c>
      <c r="O2768" s="38"/>
      <c r="P2768" s="36"/>
      <c r="Q2768" s="34"/>
      <c r="R2768" s="35"/>
    </row>
    <row r="2769" spans="1:18" ht="15.75" customHeight="1" x14ac:dyDescent="0.3">
      <c r="A2769" s="23"/>
      <c r="B2769" s="28" t="s">
        <v>30</v>
      </c>
      <c r="C2769" s="28">
        <v>1197831</v>
      </c>
      <c r="D2769" s="29">
        <v>44328</v>
      </c>
      <c r="E2769" s="28" t="s">
        <v>31</v>
      </c>
      <c r="F2769" s="28" t="s">
        <v>107</v>
      </c>
      <c r="G2769" s="28" t="s">
        <v>108</v>
      </c>
      <c r="H2769" s="28" t="s">
        <v>27</v>
      </c>
      <c r="I2769" s="30">
        <v>0.35000000000000003</v>
      </c>
      <c r="J2769" s="31">
        <v>2000</v>
      </c>
      <c r="K2769" s="32">
        <f t="shared" si="20"/>
        <v>700.00000000000011</v>
      </c>
      <c r="L2769" s="32">
        <f t="shared" si="21"/>
        <v>245.00000000000003</v>
      </c>
      <c r="M2769" s="33">
        <v>0.35</v>
      </c>
      <c r="O2769" s="38"/>
      <c r="P2769" s="36"/>
      <c r="Q2769" s="34"/>
      <c r="R2769" s="35"/>
    </row>
    <row r="2770" spans="1:18" ht="15.75" customHeight="1" x14ac:dyDescent="0.3">
      <c r="A2770" s="23"/>
      <c r="B2770" s="28" t="s">
        <v>30</v>
      </c>
      <c r="C2770" s="28">
        <v>1197831</v>
      </c>
      <c r="D2770" s="29">
        <v>44328</v>
      </c>
      <c r="E2770" s="28" t="s">
        <v>31</v>
      </c>
      <c r="F2770" s="28" t="s">
        <v>107</v>
      </c>
      <c r="G2770" s="28" t="s">
        <v>108</v>
      </c>
      <c r="H2770" s="28" t="s">
        <v>28</v>
      </c>
      <c r="I2770" s="30">
        <v>0.44999999999999996</v>
      </c>
      <c r="J2770" s="31">
        <v>2250</v>
      </c>
      <c r="K2770" s="32">
        <f t="shared" si="20"/>
        <v>1012.4999999999999</v>
      </c>
      <c r="L2770" s="32">
        <f t="shared" si="21"/>
        <v>354.37499999999994</v>
      </c>
      <c r="M2770" s="33">
        <v>0.35</v>
      </c>
      <c r="O2770" s="38"/>
      <c r="P2770" s="36"/>
      <c r="Q2770" s="34"/>
      <c r="R2770" s="35"/>
    </row>
    <row r="2771" spans="1:18" ht="15.75" customHeight="1" x14ac:dyDescent="0.3">
      <c r="A2771" s="23"/>
      <c r="B2771" s="28" t="s">
        <v>30</v>
      </c>
      <c r="C2771" s="28">
        <v>1197831</v>
      </c>
      <c r="D2771" s="29">
        <v>44328</v>
      </c>
      <c r="E2771" s="28" t="s">
        <v>31</v>
      </c>
      <c r="F2771" s="28" t="s">
        <v>107</v>
      </c>
      <c r="G2771" s="28" t="s">
        <v>108</v>
      </c>
      <c r="H2771" s="28" t="s">
        <v>29</v>
      </c>
      <c r="I2771" s="30">
        <v>0.44999999999999996</v>
      </c>
      <c r="J2771" s="31">
        <v>3250</v>
      </c>
      <c r="K2771" s="32">
        <f t="shared" si="20"/>
        <v>1462.4999999999998</v>
      </c>
      <c r="L2771" s="32">
        <f t="shared" si="21"/>
        <v>511.87499999999989</v>
      </c>
      <c r="M2771" s="33">
        <v>0.35</v>
      </c>
      <c r="O2771" s="38"/>
      <c r="P2771" s="36"/>
      <c r="Q2771" s="34"/>
      <c r="R2771" s="35"/>
    </row>
    <row r="2772" spans="1:18" ht="15.75" customHeight="1" x14ac:dyDescent="0.3">
      <c r="A2772" s="23"/>
      <c r="B2772" s="28" t="s">
        <v>30</v>
      </c>
      <c r="C2772" s="28">
        <v>1197831</v>
      </c>
      <c r="D2772" s="29">
        <v>44361</v>
      </c>
      <c r="E2772" s="28" t="s">
        <v>31</v>
      </c>
      <c r="F2772" s="28" t="s">
        <v>107</v>
      </c>
      <c r="G2772" s="28" t="s">
        <v>108</v>
      </c>
      <c r="H2772" s="28" t="s">
        <v>24</v>
      </c>
      <c r="I2772" s="30">
        <v>0.39999999999999997</v>
      </c>
      <c r="J2772" s="31">
        <v>5750</v>
      </c>
      <c r="K2772" s="32">
        <f t="shared" si="20"/>
        <v>2300</v>
      </c>
      <c r="L2772" s="32">
        <f t="shared" si="21"/>
        <v>805</v>
      </c>
      <c r="M2772" s="33">
        <v>0.35</v>
      </c>
      <c r="O2772" s="38"/>
      <c r="P2772" s="36"/>
      <c r="Q2772" s="34"/>
      <c r="R2772" s="35"/>
    </row>
    <row r="2773" spans="1:18" ht="15.75" customHeight="1" x14ac:dyDescent="0.3">
      <c r="A2773" s="23"/>
      <c r="B2773" s="28" t="s">
        <v>30</v>
      </c>
      <c r="C2773" s="28">
        <v>1197831</v>
      </c>
      <c r="D2773" s="29">
        <v>44361</v>
      </c>
      <c r="E2773" s="28" t="s">
        <v>31</v>
      </c>
      <c r="F2773" s="28" t="s">
        <v>107</v>
      </c>
      <c r="G2773" s="28" t="s">
        <v>108</v>
      </c>
      <c r="H2773" s="28" t="s">
        <v>25</v>
      </c>
      <c r="I2773" s="30">
        <v>0.35000000000000003</v>
      </c>
      <c r="J2773" s="31">
        <v>3250</v>
      </c>
      <c r="K2773" s="32">
        <f t="shared" si="20"/>
        <v>1137.5</v>
      </c>
      <c r="L2773" s="32">
        <f t="shared" si="21"/>
        <v>398.125</v>
      </c>
      <c r="M2773" s="33">
        <v>0.35</v>
      </c>
      <c r="O2773" s="38"/>
      <c r="P2773" s="36"/>
      <c r="Q2773" s="34"/>
      <c r="R2773" s="35"/>
    </row>
    <row r="2774" spans="1:18" ht="15.75" customHeight="1" x14ac:dyDescent="0.3">
      <c r="A2774" s="23"/>
      <c r="B2774" s="28" t="s">
        <v>30</v>
      </c>
      <c r="C2774" s="28">
        <v>1197831</v>
      </c>
      <c r="D2774" s="29">
        <v>44361</v>
      </c>
      <c r="E2774" s="28" t="s">
        <v>31</v>
      </c>
      <c r="F2774" s="28" t="s">
        <v>107</v>
      </c>
      <c r="G2774" s="28" t="s">
        <v>108</v>
      </c>
      <c r="H2774" s="28" t="s">
        <v>26</v>
      </c>
      <c r="I2774" s="30">
        <v>0.4</v>
      </c>
      <c r="J2774" s="31">
        <v>3000</v>
      </c>
      <c r="K2774" s="32">
        <f t="shared" si="20"/>
        <v>1200</v>
      </c>
      <c r="L2774" s="32">
        <f t="shared" si="21"/>
        <v>420</v>
      </c>
      <c r="M2774" s="33">
        <v>0.35</v>
      </c>
      <c r="O2774" s="38"/>
      <c r="P2774" s="36"/>
      <c r="Q2774" s="34"/>
      <c r="R2774" s="35"/>
    </row>
    <row r="2775" spans="1:18" ht="15.75" customHeight="1" x14ac:dyDescent="0.3">
      <c r="A2775" s="23"/>
      <c r="B2775" s="28" t="s">
        <v>30</v>
      </c>
      <c r="C2775" s="28">
        <v>1197831</v>
      </c>
      <c r="D2775" s="29">
        <v>44361</v>
      </c>
      <c r="E2775" s="28" t="s">
        <v>31</v>
      </c>
      <c r="F2775" s="28" t="s">
        <v>107</v>
      </c>
      <c r="G2775" s="28" t="s">
        <v>108</v>
      </c>
      <c r="H2775" s="28" t="s">
        <v>27</v>
      </c>
      <c r="I2775" s="30">
        <v>0.4</v>
      </c>
      <c r="J2775" s="31">
        <v>2750</v>
      </c>
      <c r="K2775" s="32">
        <f t="shared" si="20"/>
        <v>1100</v>
      </c>
      <c r="L2775" s="32">
        <f t="shared" si="21"/>
        <v>385</v>
      </c>
      <c r="M2775" s="33">
        <v>0.35</v>
      </c>
      <c r="O2775" s="38"/>
      <c r="P2775" s="36"/>
      <c r="Q2775" s="34"/>
      <c r="R2775" s="35"/>
    </row>
    <row r="2776" spans="1:18" ht="15.75" customHeight="1" x14ac:dyDescent="0.3">
      <c r="A2776" s="23"/>
      <c r="B2776" s="28" t="s">
        <v>30</v>
      </c>
      <c r="C2776" s="28">
        <v>1197831</v>
      </c>
      <c r="D2776" s="29">
        <v>44361</v>
      </c>
      <c r="E2776" s="28" t="s">
        <v>31</v>
      </c>
      <c r="F2776" s="28" t="s">
        <v>107</v>
      </c>
      <c r="G2776" s="28" t="s">
        <v>108</v>
      </c>
      <c r="H2776" s="28" t="s">
        <v>28</v>
      </c>
      <c r="I2776" s="30">
        <v>0.54999999999999993</v>
      </c>
      <c r="J2776" s="31">
        <v>2750</v>
      </c>
      <c r="K2776" s="32">
        <f t="shared" si="20"/>
        <v>1512.4999999999998</v>
      </c>
      <c r="L2776" s="32">
        <f t="shared" si="21"/>
        <v>529.37499999999989</v>
      </c>
      <c r="M2776" s="33">
        <v>0.35</v>
      </c>
      <c r="O2776" s="38"/>
      <c r="P2776" s="36"/>
      <c r="Q2776" s="34"/>
      <c r="R2776" s="35"/>
    </row>
    <row r="2777" spans="1:18" ht="15.75" customHeight="1" x14ac:dyDescent="0.3">
      <c r="A2777" s="23"/>
      <c r="B2777" s="28" t="s">
        <v>30</v>
      </c>
      <c r="C2777" s="28">
        <v>1197831</v>
      </c>
      <c r="D2777" s="29">
        <v>44361</v>
      </c>
      <c r="E2777" s="28" t="s">
        <v>31</v>
      </c>
      <c r="F2777" s="28" t="s">
        <v>107</v>
      </c>
      <c r="G2777" s="28" t="s">
        <v>108</v>
      </c>
      <c r="H2777" s="28" t="s">
        <v>29</v>
      </c>
      <c r="I2777" s="30">
        <v>0.6</v>
      </c>
      <c r="J2777" s="31">
        <v>4500</v>
      </c>
      <c r="K2777" s="32">
        <f t="shared" si="20"/>
        <v>2700</v>
      </c>
      <c r="L2777" s="32">
        <f t="shared" si="21"/>
        <v>944.99999999999989</v>
      </c>
      <c r="M2777" s="33">
        <v>0.35</v>
      </c>
      <c r="O2777" s="38"/>
      <c r="P2777" s="36"/>
      <c r="Q2777" s="34"/>
      <c r="R2777" s="35"/>
    </row>
    <row r="2778" spans="1:18" ht="15.75" customHeight="1" x14ac:dyDescent="0.3">
      <c r="A2778" s="23"/>
      <c r="B2778" s="28" t="s">
        <v>30</v>
      </c>
      <c r="C2778" s="28">
        <v>1197831</v>
      </c>
      <c r="D2778" s="29">
        <v>44389</v>
      </c>
      <c r="E2778" s="28" t="s">
        <v>31</v>
      </c>
      <c r="F2778" s="28" t="s">
        <v>107</v>
      </c>
      <c r="G2778" s="28" t="s">
        <v>108</v>
      </c>
      <c r="H2778" s="28" t="s">
        <v>24</v>
      </c>
      <c r="I2778" s="30">
        <v>0.54999999999999993</v>
      </c>
      <c r="J2778" s="31">
        <v>6750</v>
      </c>
      <c r="K2778" s="32">
        <f t="shared" si="20"/>
        <v>3712.4999999999995</v>
      </c>
      <c r="L2778" s="32">
        <f t="shared" si="21"/>
        <v>1299.3749999999998</v>
      </c>
      <c r="M2778" s="33">
        <v>0.35</v>
      </c>
      <c r="O2778" s="38"/>
      <c r="P2778" s="36"/>
      <c r="Q2778" s="34"/>
      <c r="R2778" s="35"/>
    </row>
    <row r="2779" spans="1:18" ht="15.75" customHeight="1" x14ac:dyDescent="0.3">
      <c r="A2779" s="23"/>
      <c r="B2779" s="28" t="s">
        <v>30</v>
      </c>
      <c r="C2779" s="28">
        <v>1197831</v>
      </c>
      <c r="D2779" s="29">
        <v>44389</v>
      </c>
      <c r="E2779" s="28" t="s">
        <v>31</v>
      </c>
      <c r="F2779" s="28" t="s">
        <v>107</v>
      </c>
      <c r="G2779" s="28" t="s">
        <v>108</v>
      </c>
      <c r="H2779" s="28" t="s">
        <v>25</v>
      </c>
      <c r="I2779" s="30">
        <v>0.5</v>
      </c>
      <c r="J2779" s="31">
        <v>4250</v>
      </c>
      <c r="K2779" s="32">
        <f t="shared" si="20"/>
        <v>2125</v>
      </c>
      <c r="L2779" s="32">
        <f t="shared" si="21"/>
        <v>743.75</v>
      </c>
      <c r="M2779" s="33">
        <v>0.35</v>
      </c>
      <c r="O2779" s="38"/>
      <c r="P2779" s="36"/>
      <c r="Q2779" s="34"/>
      <c r="R2779" s="35"/>
    </row>
    <row r="2780" spans="1:18" ht="15.75" customHeight="1" x14ac:dyDescent="0.3">
      <c r="A2780" s="23"/>
      <c r="B2780" s="28" t="s">
        <v>30</v>
      </c>
      <c r="C2780" s="28">
        <v>1197831</v>
      </c>
      <c r="D2780" s="29">
        <v>44389</v>
      </c>
      <c r="E2780" s="28" t="s">
        <v>31</v>
      </c>
      <c r="F2780" s="28" t="s">
        <v>107</v>
      </c>
      <c r="G2780" s="28" t="s">
        <v>108</v>
      </c>
      <c r="H2780" s="28" t="s">
        <v>26</v>
      </c>
      <c r="I2780" s="30">
        <v>0.45</v>
      </c>
      <c r="J2780" s="31">
        <v>3500</v>
      </c>
      <c r="K2780" s="32">
        <f t="shared" si="20"/>
        <v>1575</v>
      </c>
      <c r="L2780" s="32">
        <f t="shared" si="21"/>
        <v>551.25</v>
      </c>
      <c r="M2780" s="33">
        <v>0.35</v>
      </c>
      <c r="O2780" s="38"/>
      <c r="P2780" s="36"/>
      <c r="Q2780" s="34"/>
      <c r="R2780" s="35"/>
    </row>
    <row r="2781" spans="1:18" ht="15.75" customHeight="1" x14ac:dyDescent="0.3">
      <c r="A2781" s="23"/>
      <c r="B2781" s="28" t="s">
        <v>30</v>
      </c>
      <c r="C2781" s="28">
        <v>1197831</v>
      </c>
      <c r="D2781" s="29">
        <v>44389</v>
      </c>
      <c r="E2781" s="28" t="s">
        <v>31</v>
      </c>
      <c r="F2781" s="28" t="s">
        <v>107</v>
      </c>
      <c r="G2781" s="28" t="s">
        <v>108</v>
      </c>
      <c r="H2781" s="28" t="s">
        <v>27</v>
      </c>
      <c r="I2781" s="30">
        <v>0.45</v>
      </c>
      <c r="J2781" s="31">
        <v>3000</v>
      </c>
      <c r="K2781" s="32">
        <f t="shared" si="20"/>
        <v>1350</v>
      </c>
      <c r="L2781" s="32">
        <f t="shared" si="21"/>
        <v>472.49999999999994</v>
      </c>
      <c r="M2781" s="33">
        <v>0.35</v>
      </c>
      <c r="O2781" s="38"/>
      <c r="P2781" s="36"/>
      <c r="Q2781" s="34"/>
      <c r="R2781" s="35"/>
    </row>
    <row r="2782" spans="1:18" ht="15.75" customHeight="1" x14ac:dyDescent="0.3">
      <c r="A2782" s="23"/>
      <c r="B2782" s="28" t="s">
        <v>30</v>
      </c>
      <c r="C2782" s="28">
        <v>1197831</v>
      </c>
      <c r="D2782" s="29">
        <v>44389</v>
      </c>
      <c r="E2782" s="28" t="s">
        <v>31</v>
      </c>
      <c r="F2782" s="28" t="s">
        <v>107</v>
      </c>
      <c r="G2782" s="28" t="s">
        <v>108</v>
      </c>
      <c r="H2782" s="28" t="s">
        <v>28</v>
      </c>
      <c r="I2782" s="30">
        <v>0.6</v>
      </c>
      <c r="J2782" s="31">
        <v>3250</v>
      </c>
      <c r="K2782" s="32">
        <f t="shared" si="20"/>
        <v>1950</v>
      </c>
      <c r="L2782" s="32">
        <f t="shared" si="21"/>
        <v>682.5</v>
      </c>
      <c r="M2782" s="33">
        <v>0.35</v>
      </c>
      <c r="O2782" s="38"/>
      <c r="P2782" s="36"/>
      <c r="Q2782" s="34"/>
      <c r="R2782" s="35"/>
    </row>
    <row r="2783" spans="1:18" ht="15.75" customHeight="1" x14ac:dyDescent="0.3">
      <c r="A2783" s="23"/>
      <c r="B2783" s="28" t="s">
        <v>30</v>
      </c>
      <c r="C2783" s="28">
        <v>1197831</v>
      </c>
      <c r="D2783" s="29">
        <v>44389</v>
      </c>
      <c r="E2783" s="28" t="s">
        <v>31</v>
      </c>
      <c r="F2783" s="28" t="s">
        <v>107</v>
      </c>
      <c r="G2783" s="28" t="s">
        <v>108</v>
      </c>
      <c r="H2783" s="28" t="s">
        <v>29</v>
      </c>
      <c r="I2783" s="30">
        <v>0.65</v>
      </c>
      <c r="J2783" s="31">
        <v>5000</v>
      </c>
      <c r="K2783" s="32">
        <f t="shared" si="20"/>
        <v>3250</v>
      </c>
      <c r="L2783" s="32">
        <f t="shared" si="21"/>
        <v>1137.5</v>
      </c>
      <c r="M2783" s="33">
        <v>0.35</v>
      </c>
      <c r="O2783" s="38"/>
      <c r="P2783" s="36"/>
      <c r="Q2783" s="34"/>
      <c r="R2783" s="35"/>
    </row>
    <row r="2784" spans="1:18" ht="15.75" customHeight="1" x14ac:dyDescent="0.3">
      <c r="A2784" s="23"/>
      <c r="B2784" s="28" t="s">
        <v>30</v>
      </c>
      <c r="C2784" s="28">
        <v>1197831</v>
      </c>
      <c r="D2784" s="29">
        <v>44421</v>
      </c>
      <c r="E2784" s="28" t="s">
        <v>31</v>
      </c>
      <c r="F2784" s="28" t="s">
        <v>107</v>
      </c>
      <c r="G2784" s="28" t="s">
        <v>108</v>
      </c>
      <c r="H2784" s="28" t="s">
        <v>24</v>
      </c>
      <c r="I2784" s="30">
        <v>0.6</v>
      </c>
      <c r="J2784" s="31">
        <v>6500</v>
      </c>
      <c r="K2784" s="32">
        <f t="shared" si="20"/>
        <v>3900</v>
      </c>
      <c r="L2784" s="32">
        <f t="shared" si="21"/>
        <v>1365</v>
      </c>
      <c r="M2784" s="33">
        <v>0.35</v>
      </c>
      <c r="O2784" s="38"/>
      <c r="P2784" s="36"/>
      <c r="Q2784" s="34"/>
      <c r="R2784" s="35"/>
    </row>
    <row r="2785" spans="1:18" ht="15.75" customHeight="1" x14ac:dyDescent="0.3">
      <c r="A2785" s="23"/>
      <c r="B2785" s="28" t="s">
        <v>30</v>
      </c>
      <c r="C2785" s="28">
        <v>1197831</v>
      </c>
      <c r="D2785" s="29">
        <v>44421</v>
      </c>
      <c r="E2785" s="28" t="s">
        <v>31</v>
      </c>
      <c r="F2785" s="28" t="s">
        <v>107</v>
      </c>
      <c r="G2785" s="28" t="s">
        <v>108</v>
      </c>
      <c r="H2785" s="28" t="s">
        <v>25</v>
      </c>
      <c r="I2785" s="30">
        <v>0.55000000000000004</v>
      </c>
      <c r="J2785" s="31">
        <v>4250</v>
      </c>
      <c r="K2785" s="32">
        <f t="shared" si="20"/>
        <v>2337.5</v>
      </c>
      <c r="L2785" s="32">
        <f t="shared" si="21"/>
        <v>818.125</v>
      </c>
      <c r="M2785" s="33">
        <v>0.35</v>
      </c>
      <c r="O2785" s="38"/>
      <c r="P2785" s="36"/>
      <c r="Q2785" s="34"/>
      <c r="R2785" s="35"/>
    </row>
    <row r="2786" spans="1:18" ht="15.75" customHeight="1" x14ac:dyDescent="0.3">
      <c r="A2786" s="23"/>
      <c r="B2786" s="28" t="s">
        <v>30</v>
      </c>
      <c r="C2786" s="28">
        <v>1197831</v>
      </c>
      <c r="D2786" s="29">
        <v>44421</v>
      </c>
      <c r="E2786" s="28" t="s">
        <v>31</v>
      </c>
      <c r="F2786" s="28" t="s">
        <v>107</v>
      </c>
      <c r="G2786" s="28" t="s">
        <v>108</v>
      </c>
      <c r="H2786" s="28" t="s">
        <v>26</v>
      </c>
      <c r="I2786" s="30">
        <v>0.5</v>
      </c>
      <c r="J2786" s="31">
        <v>3500</v>
      </c>
      <c r="K2786" s="32">
        <f t="shared" si="20"/>
        <v>1750</v>
      </c>
      <c r="L2786" s="32">
        <f t="shared" si="21"/>
        <v>612.5</v>
      </c>
      <c r="M2786" s="33">
        <v>0.35</v>
      </c>
      <c r="O2786" s="38"/>
      <c r="P2786" s="36"/>
      <c r="Q2786" s="34"/>
      <c r="R2786" s="35"/>
    </row>
    <row r="2787" spans="1:18" ht="15.75" customHeight="1" x14ac:dyDescent="0.3">
      <c r="A2787" s="23"/>
      <c r="B2787" s="28" t="s">
        <v>30</v>
      </c>
      <c r="C2787" s="28">
        <v>1197831</v>
      </c>
      <c r="D2787" s="29">
        <v>44421</v>
      </c>
      <c r="E2787" s="28" t="s">
        <v>31</v>
      </c>
      <c r="F2787" s="28" t="s">
        <v>107</v>
      </c>
      <c r="G2787" s="28" t="s">
        <v>108</v>
      </c>
      <c r="H2787" s="28" t="s">
        <v>27</v>
      </c>
      <c r="I2787" s="30">
        <v>0.4</v>
      </c>
      <c r="J2787" s="31">
        <v>3000</v>
      </c>
      <c r="K2787" s="32">
        <f t="shared" si="20"/>
        <v>1200</v>
      </c>
      <c r="L2787" s="32">
        <f t="shared" si="21"/>
        <v>420</v>
      </c>
      <c r="M2787" s="33">
        <v>0.35</v>
      </c>
      <c r="O2787" s="38"/>
      <c r="P2787" s="36"/>
      <c r="Q2787" s="34"/>
      <c r="R2787" s="35"/>
    </row>
    <row r="2788" spans="1:18" ht="15.75" customHeight="1" x14ac:dyDescent="0.3">
      <c r="A2788" s="23"/>
      <c r="B2788" s="28" t="s">
        <v>30</v>
      </c>
      <c r="C2788" s="28">
        <v>1197831</v>
      </c>
      <c r="D2788" s="29">
        <v>44421</v>
      </c>
      <c r="E2788" s="28" t="s">
        <v>31</v>
      </c>
      <c r="F2788" s="28" t="s">
        <v>107</v>
      </c>
      <c r="G2788" s="28" t="s">
        <v>108</v>
      </c>
      <c r="H2788" s="28" t="s">
        <v>28</v>
      </c>
      <c r="I2788" s="30">
        <v>0.5</v>
      </c>
      <c r="J2788" s="31">
        <v>2750</v>
      </c>
      <c r="K2788" s="32">
        <f t="shared" si="20"/>
        <v>1375</v>
      </c>
      <c r="L2788" s="32">
        <f t="shared" si="21"/>
        <v>481.24999999999994</v>
      </c>
      <c r="M2788" s="33">
        <v>0.35</v>
      </c>
      <c r="O2788" s="38"/>
      <c r="P2788" s="36"/>
      <c r="Q2788" s="34"/>
      <c r="R2788" s="35"/>
    </row>
    <row r="2789" spans="1:18" ht="15.75" customHeight="1" x14ac:dyDescent="0.3">
      <c r="A2789" s="23"/>
      <c r="B2789" s="28" t="s">
        <v>30</v>
      </c>
      <c r="C2789" s="28">
        <v>1197831</v>
      </c>
      <c r="D2789" s="29">
        <v>44421</v>
      </c>
      <c r="E2789" s="28" t="s">
        <v>31</v>
      </c>
      <c r="F2789" s="28" t="s">
        <v>107</v>
      </c>
      <c r="G2789" s="28" t="s">
        <v>108</v>
      </c>
      <c r="H2789" s="28" t="s">
        <v>29</v>
      </c>
      <c r="I2789" s="30">
        <v>0.55000000000000004</v>
      </c>
      <c r="J2789" s="31">
        <v>4500</v>
      </c>
      <c r="K2789" s="32">
        <f t="shared" si="20"/>
        <v>2475</v>
      </c>
      <c r="L2789" s="32">
        <f t="shared" si="21"/>
        <v>866.25</v>
      </c>
      <c r="M2789" s="33">
        <v>0.35</v>
      </c>
      <c r="O2789" s="38"/>
      <c r="P2789" s="36"/>
      <c r="Q2789" s="34"/>
      <c r="R2789" s="35"/>
    </row>
    <row r="2790" spans="1:18" ht="15.75" customHeight="1" x14ac:dyDescent="0.3">
      <c r="A2790" s="23"/>
      <c r="B2790" s="28" t="s">
        <v>30</v>
      </c>
      <c r="C2790" s="28">
        <v>1197831</v>
      </c>
      <c r="D2790" s="29">
        <v>44451</v>
      </c>
      <c r="E2790" s="28" t="s">
        <v>31</v>
      </c>
      <c r="F2790" s="28" t="s">
        <v>107</v>
      </c>
      <c r="G2790" s="28" t="s">
        <v>108</v>
      </c>
      <c r="H2790" s="28" t="s">
        <v>24</v>
      </c>
      <c r="I2790" s="30">
        <v>0.5</v>
      </c>
      <c r="J2790" s="31">
        <v>5500</v>
      </c>
      <c r="K2790" s="32">
        <f t="shared" si="20"/>
        <v>2750</v>
      </c>
      <c r="L2790" s="32">
        <f t="shared" si="21"/>
        <v>962.49999999999989</v>
      </c>
      <c r="M2790" s="33">
        <v>0.35</v>
      </c>
      <c r="O2790" s="38"/>
      <c r="P2790" s="36"/>
      <c r="Q2790" s="34"/>
      <c r="R2790" s="35"/>
    </row>
    <row r="2791" spans="1:18" ht="15.75" customHeight="1" x14ac:dyDescent="0.3">
      <c r="A2791" s="23"/>
      <c r="B2791" s="28" t="s">
        <v>30</v>
      </c>
      <c r="C2791" s="28">
        <v>1197831</v>
      </c>
      <c r="D2791" s="29">
        <v>44451</v>
      </c>
      <c r="E2791" s="28" t="s">
        <v>31</v>
      </c>
      <c r="F2791" s="28" t="s">
        <v>107</v>
      </c>
      <c r="G2791" s="28" t="s">
        <v>108</v>
      </c>
      <c r="H2791" s="28" t="s">
        <v>25</v>
      </c>
      <c r="I2791" s="30">
        <v>0.40000000000000013</v>
      </c>
      <c r="J2791" s="31">
        <v>3500</v>
      </c>
      <c r="K2791" s="32">
        <f t="shared" si="20"/>
        <v>1400.0000000000005</v>
      </c>
      <c r="L2791" s="32">
        <f t="shared" si="21"/>
        <v>490.00000000000011</v>
      </c>
      <c r="M2791" s="33">
        <v>0.35</v>
      </c>
      <c r="O2791" s="38"/>
      <c r="P2791" s="36"/>
      <c r="Q2791" s="34"/>
      <c r="R2791" s="35"/>
    </row>
    <row r="2792" spans="1:18" ht="15.75" customHeight="1" x14ac:dyDescent="0.3">
      <c r="A2792" s="23"/>
      <c r="B2792" s="28" t="s">
        <v>30</v>
      </c>
      <c r="C2792" s="28">
        <v>1197831</v>
      </c>
      <c r="D2792" s="29">
        <v>44451</v>
      </c>
      <c r="E2792" s="28" t="s">
        <v>31</v>
      </c>
      <c r="F2792" s="28" t="s">
        <v>107</v>
      </c>
      <c r="G2792" s="28" t="s">
        <v>108</v>
      </c>
      <c r="H2792" s="28" t="s">
        <v>26</v>
      </c>
      <c r="I2792" s="30">
        <v>0.15000000000000008</v>
      </c>
      <c r="J2792" s="31">
        <v>2500</v>
      </c>
      <c r="K2792" s="32">
        <f t="shared" si="20"/>
        <v>375.00000000000017</v>
      </c>
      <c r="L2792" s="32">
        <f t="shared" si="21"/>
        <v>131.25000000000006</v>
      </c>
      <c r="M2792" s="33">
        <v>0.35</v>
      </c>
      <c r="O2792" s="38"/>
      <c r="P2792" s="36"/>
      <c r="Q2792" s="34"/>
      <c r="R2792" s="35"/>
    </row>
    <row r="2793" spans="1:18" ht="15.75" customHeight="1" x14ac:dyDescent="0.3">
      <c r="A2793" s="23"/>
      <c r="B2793" s="28" t="s">
        <v>30</v>
      </c>
      <c r="C2793" s="28">
        <v>1197831</v>
      </c>
      <c r="D2793" s="29">
        <v>44451</v>
      </c>
      <c r="E2793" s="28" t="s">
        <v>31</v>
      </c>
      <c r="F2793" s="28" t="s">
        <v>107</v>
      </c>
      <c r="G2793" s="28" t="s">
        <v>108</v>
      </c>
      <c r="H2793" s="28" t="s">
        <v>27</v>
      </c>
      <c r="I2793" s="30">
        <v>0.15000000000000008</v>
      </c>
      <c r="J2793" s="31">
        <v>2250</v>
      </c>
      <c r="K2793" s="32">
        <f t="shared" si="20"/>
        <v>337.50000000000017</v>
      </c>
      <c r="L2793" s="32">
        <f t="shared" si="21"/>
        <v>118.12500000000006</v>
      </c>
      <c r="M2793" s="33">
        <v>0.35</v>
      </c>
      <c r="O2793" s="38"/>
      <c r="P2793" s="36"/>
      <c r="Q2793" s="34"/>
      <c r="R2793" s="35"/>
    </row>
    <row r="2794" spans="1:18" ht="15.75" customHeight="1" x14ac:dyDescent="0.3">
      <c r="A2794" s="23"/>
      <c r="B2794" s="28" t="s">
        <v>30</v>
      </c>
      <c r="C2794" s="28">
        <v>1197831</v>
      </c>
      <c r="D2794" s="29">
        <v>44451</v>
      </c>
      <c r="E2794" s="28" t="s">
        <v>31</v>
      </c>
      <c r="F2794" s="28" t="s">
        <v>107</v>
      </c>
      <c r="G2794" s="28" t="s">
        <v>108</v>
      </c>
      <c r="H2794" s="28" t="s">
        <v>28</v>
      </c>
      <c r="I2794" s="30">
        <v>0.25000000000000006</v>
      </c>
      <c r="J2794" s="31">
        <v>2250</v>
      </c>
      <c r="K2794" s="32">
        <f t="shared" si="20"/>
        <v>562.50000000000011</v>
      </c>
      <c r="L2794" s="32">
        <f t="shared" si="21"/>
        <v>196.87500000000003</v>
      </c>
      <c r="M2794" s="33">
        <v>0.35</v>
      </c>
      <c r="O2794" s="38"/>
      <c r="P2794" s="36"/>
      <c r="Q2794" s="34"/>
      <c r="R2794" s="35"/>
    </row>
    <row r="2795" spans="1:18" ht="15.75" customHeight="1" x14ac:dyDescent="0.3">
      <c r="A2795" s="23"/>
      <c r="B2795" s="28" t="s">
        <v>30</v>
      </c>
      <c r="C2795" s="28">
        <v>1197831</v>
      </c>
      <c r="D2795" s="29">
        <v>44451</v>
      </c>
      <c r="E2795" s="28" t="s">
        <v>31</v>
      </c>
      <c r="F2795" s="28" t="s">
        <v>107</v>
      </c>
      <c r="G2795" s="28" t="s">
        <v>108</v>
      </c>
      <c r="H2795" s="28" t="s">
        <v>29</v>
      </c>
      <c r="I2795" s="30">
        <v>0.3000000000000001</v>
      </c>
      <c r="J2795" s="31">
        <v>3250</v>
      </c>
      <c r="K2795" s="32">
        <f t="shared" si="20"/>
        <v>975.00000000000034</v>
      </c>
      <c r="L2795" s="32">
        <f t="shared" si="21"/>
        <v>341.25000000000011</v>
      </c>
      <c r="M2795" s="33">
        <v>0.35</v>
      </c>
      <c r="O2795" s="38"/>
      <c r="P2795" s="36"/>
      <c r="Q2795" s="34"/>
      <c r="R2795" s="35"/>
    </row>
    <row r="2796" spans="1:18" ht="15.75" customHeight="1" x14ac:dyDescent="0.3">
      <c r="A2796" s="23"/>
      <c r="B2796" s="28" t="s">
        <v>30</v>
      </c>
      <c r="C2796" s="28">
        <v>1197831</v>
      </c>
      <c r="D2796" s="29">
        <v>44483</v>
      </c>
      <c r="E2796" s="28" t="s">
        <v>31</v>
      </c>
      <c r="F2796" s="28" t="s">
        <v>107</v>
      </c>
      <c r="G2796" s="28" t="s">
        <v>108</v>
      </c>
      <c r="H2796" s="28" t="s">
        <v>24</v>
      </c>
      <c r="I2796" s="30">
        <v>0.3000000000000001</v>
      </c>
      <c r="J2796" s="31">
        <v>5000</v>
      </c>
      <c r="K2796" s="32">
        <f t="shared" si="20"/>
        <v>1500.0000000000005</v>
      </c>
      <c r="L2796" s="32">
        <f t="shared" si="21"/>
        <v>525.00000000000011</v>
      </c>
      <c r="M2796" s="33">
        <v>0.35</v>
      </c>
      <c r="O2796" s="38"/>
      <c r="P2796" s="36"/>
      <c r="Q2796" s="34"/>
      <c r="R2796" s="35"/>
    </row>
    <row r="2797" spans="1:18" ht="15.75" customHeight="1" x14ac:dyDescent="0.3">
      <c r="A2797" s="23"/>
      <c r="B2797" s="28" t="s">
        <v>30</v>
      </c>
      <c r="C2797" s="28">
        <v>1197831</v>
      </c>
      <c r="D2797" s="29">
        <v>44483</v>
      </c>
      <c r="E2797" s="28" t="s">
        <v>31</v>
      </c>
      <c r="F2797" s="28" t="s">
        <v>107</v>
      </c>
      <c r="G2797" s="28" t="s">
        <v>108</v>
      </c>
      <c r="H2797" s="28" t="s">
        <v>25</v>
      </c>
      <c r="I2797" s="30">
        <v>0.20000000000000012</v>
      </c>
      <c r="J2797" s="31">
        <v>3250</v>
      </c>
      <c r="K2797" s="32">
        <f t="shared" si="20"/>
        <v>650.00000000000034</v>
      </c>
      <c r="L2797" s="32">
        <f t="shared" si="21"/>
        <v>227.50000000000011</v>
      </c>
      <c r="M2797" s="33">
        <v>0.35</v>
      </c>
      <c r="O2797" s="38"/>
      <c r="P2797" s="36"/>
      <c r="Q2797" s="34"/>
      <c r="R2797" s="35"/>
    </row>
    <row r="2798" spans="1:18" ht="15.75" customHeight="1" x14ac:dyDescent="0.3">
      <c r="A2798" s="23"/>
      <c r="B2798" s="28" t="s">
        <v>30</v>
      </c>
      <c r="C2798" s="28">
        <v>1197831</v>
      </c>
      <c r="D2798" s="29">
        <v>44483</v>
      </c>
      <c r="E2798" s="28" t="s">
        <v>31</v>
      </c>
      <c r="F2798" s="28" t="s">
        <v>107</v>
      </c>
      <c r="G2798" s="28" t="s">
        <v>108</v>
      </c>
      <c r="H2798" s="28" t="s">
        <v>26</v>
      </c>
      <c r="I2798" s="30">
        <v>0.20000000000000012</v>
      </c>
      <c r="J2798" s="31">
        <v>2000</v>
      </c>
      <c r="K2798" s="32">
        <f t="shared" si="20"/>
        <v>400.00000000000023</v>
      </c>
      <c r="L2798" s="32">
        <f t="shared" si="21"/>
        <v>140.00000000000006</v>
      </c>
      <c r="M2798" s="33">
        <v>0.35</v>
      </c>
      <c r="O2798" s="38"/>
      <c r="P2798" s="36"/>
      <c r="Q2798" s="34"/>
      <c r="R2798" s="35"/>
    </row>
    <row r="2799" spans="1:18" ht="15.75" customHeight="1" x14ac:dyDescent="0.3">
      <c r="A2799" s="23"/>
      <c r="B2799" s="28" t="s">
        <v>30</v>
      </c>
      <c r="C2799" s="28">
        <v>1197831</v>
      </c>
      <c r="D2799" s="29">
        <v>44483</v>
      </c>
      <c r="E2799" s="28" t="s">
        <v>31</v>
      </c>
      <c r="F2799" s="28" t="s">
        <v>107</v>
      </c>
      <c r="G2799" s="28" t="s">
        <v>108</v>
      </c>
      <c r="H2799" s="28" t="s">
        <v>27</v>
      </c>
      <c r="I2799" s="30">
        <v>0.20000000000000012</v>
      </c>
      <c r="J2799" s="31">
        <v>1750</v>
      </c>
      <c r="K2799" s="32">
        <f t="shared" si="20"/>
        <v>350.00000000000023</v>
      </c>
      <c r="L2799" s="32">
        <f t="shared" si="21"/>
        <v>122.50000000000007</v>
      </c>
      <c r="M2799" s="33">
        <v>0.35</v>
      </c>
      <c r="O2799" s="38"/>
      <c r="P2799" s="36"/>
      <c r="Q2799" s="34"/>
      <c r="R2799" s="35"/>
    </row>
    <row r="2800" spans="1:18" ht="15.75" customHeight="1" x14ac:dyDescent="0.3">
      <c r="A2800" s="23"/>
      <c r="B2800" s="28" t="s">
        <v>30</v>
      </c>
      <c r="C2800" s="28">
        <v>1197831</v>
      </c>
      <c r="D2800" s="29">
        <v>44483</v>
      </c>
      <c r="E2800" s="28" t="s">
        <v>31</v>
      </c>
      <c r="F2800" s="28" t="s">
        <v>107</v>
      </c>
      <c r="G2800" s="28" t="s">
        <v>108</v>
      </c>
      <c r="H2800" s="28" t="s">
        <v>28</v>
      </c>
      <c r="I2800" s="30">
        <v>0.3000000000000001</v>
      </c>
      <c r="J2800" s="31">
        <v>1750</v>
      </c>
      <c r="K2800" s="32">
        <f t="shared" si="20"/>
        <v>525.00000000000023</v>
      </c>
      <c r="L2800" s="32">
        <f t="shared" si="21"/>
        <v>183.75000000000006</v>
      </c>
      <c r="M2800" s="33">
        <v>0.35</v>
      </c>
      <c r="O2800" s="38"/>
      <c r="P2800" s="36"/>
      <c r="Q2800" s="34"/>
      <c r="R2800" s="35"/>
    </row>
    <row r="2801" spans="1:18" ht="15.75" customHeight="1" x14ac:dyDescent="0.3">
      <c r="A2801" s="23"/>
      <c r="B2801" s="28" t="s">
        <v>30</v>
      </c>
      <c r="C2801" s="28">
        <v>1197831</v>
      </c>
      <c r="D2801" s="29">
        <v>44483</v>
      </c>
      <c r="E2801" s="28" t="s">
        <v>31</v>
      </c>
      <c r="F2801" s="28" t="s">
        <v>107</v>
      </c>
      <c r="G2801" s="28" t="s">
        <v>108</v>
      </c>
      <c r="H2801" s="28" t="s">
        <v>29</v>
      </c>
      <c r="I2801" s="30">
        <v>0.30000000000000004</v>
      </c>
      <c r="J2801" s="31">
        <v>3000</v>
      </c>
      <c r="K2801" s="32">
        <f t="shared" si="20"/>
        <v>900.00000000000011</v>
      </c>
      <c r="L2801" s="32">
        <f t="shared" si="21"/>
        <v>315</v>
      </c>
      <c r="M2801" s="33">
        <v>0.35</v>
      </c>
      <c r="O2801" s="38"/>
      <c r="P2801" s="36"/>
      <c r="Q2801" s="34"/>
      <c r="R2801" s="35"/>
    </row>
    <row r="2802" spans="1:18" ht="15.75" customHeight="1" x14ac:dyDescent="0.3">
      <c r="A2802" s="23"/>
      <c r="B2802" s="28" t="s">
        <v>30</v>
      </c>
      <c r="C2802" s="28">
        <v>1197831</v>
      </c>
      <c r="D2802" s="29">
        <v>44513</v>
      </c>
      <c r="E2802" s="28" t="s">
        <v>31</v>
      </c>
      <c r="F2802" s="28" t="s">
        <v>107</v>
      </c>
      <c r="G2802" s="28" t="s">
        <v>108</v>
      </c>
      <c r="H2802" s="28" t="s">
        <v>24</v>
      </c>
      <c r="I2802" s="30">
        <v>0.25000000000000011</v>
      </c>
      <c r="J2802" s="31">
        <v>4500</v>
      </c>
      <c r="K2802" s="32">
        <f t="shared" si="20"/>
        <v>1125.0000000000005</v>
      </c>
      <c r="L2802" s="32">
        <f t="shared" si="21"/>
        <v>393.75000000000011</v>
      </c>
      <c r="M2802" s="33">
        <v>0.35</v>
      </c>
      <c r="O2802" s="38"/>
      <c r="P2802" s="36"/>
      <c r="Q2802" s="34"/>
      <c r="R2802" s="35"/>
    </row>
    <row r="2803" spans="1:18" ht="15.75" customHeight="1" x14ac:dyDescent="0.3">
      <c r="A2803" s="23"/>
      <c r="B2803" s="28" t="s">
        <v>30</v>
      </c>
      <c r="C2803" s="28">
        <v>1197831</v>
      </c>
      <c r="D2803" s="29">
        <v>44513</v>
      </c>
      <c r="E2803" s="28" t="s">
        <v>31</v>
      </c>
      <c r="F2803" s="28" t="s">
        <v>107</v>
      </c>
      <c r="G2803" s="28" t="s">
        <v>108</v>
      </c>
      <c r="H2803" s="28" t="s">
        <v>25</v>
      </c>
      <c r="I2803" s="30">
        <v>0.15000000000000013</v>
      </c>
      <c r="J2803" s="31">
        <v>2750</v>
      </c>
      <c r="K2803" s="32">
        <f t="shared" si="20"/>
        <v>412.50000000000034</v>
      </c>
      <c r="L2803" s="32">
        <f t="shared" si="21"/>
        <v>144.37500000000011</v>
      </c>
      <c r="M2803" s="33">
        <v>0.35</v>
      </c>
      <c r="O2803" s="38"/>
      <c r="P2803" s="36"/>
      <c r="Q2803" s="34"/>
      <c r="R2803" s="35"/>
    </row>
    <row r="2804" spans="1:18" ht="15.75" customHeight="1" x14ac:dyDescent="0.3">
      <c r="A2804" s="23"/>
      <c r="B2804" s="28" t="s">
        <v>30</v>
      </c>
      <c r="C2804" s="28">
        <v>1197831</v>
      </c>
      <c r="D2804" s="29">
        <v>44513</v>
      </c>
      <c r="E2804" s="28" t="s">
        <v>31</v>
      </c>
      <c r="F2804" s="28" t="s">
        <v>107</v>
      </c>
      <c r="G2804" s="28" t="s">
        <v>108</v>
      </c>
      <c r="H2804" s="28" t="s">
        <v>26</v>
      </c>
      <c r="I2804" s="30">
        <v>0.25000000000000017</v>
      </c>
      <c r="J2804" s="31">
        <v>2200</v>
      </c>
      <c r="K2804" s="32">
        <f t="shared" si="20"/>
        <v>550.00000000000034</v>
      </c>
      <c r="L2804" s="32">
        <f t="shared" si="21"/>
        <v>192.50000000000011</v>
      </c>
      <c r="M2804" s="33">
        <v>0.35</v>
      </c>
      <c r="O2804" s="38"/>
      <c r="P2804" s="36"/>
      <c r="Q2804" s="34"/>
      <c r="R2804" s="35"/>
    </row>
    <row r="2805" spans="1:18" ht="15.75" customHeight="1" x14ac:dyDescent="0.3">
      <c r="A2805" s="23"/>
      <c r="B2805" s="28" t="s">
        <v>30</v>
      </c>
      <c r="C2805" s="28">
        <v>1197831</v>
      </c>
      <c r="D2805" s="29">
        <v>44513</v>
      </c>
      <c r="E2805" s="28" t="s">
        <v>31</v>
      </c>
      <c r="F2805" s="28" t="s">
        <v>107</v>
      </c>
      <c r="G2805" s="28" t="s">
        <v>108</v>
      </c>
      <c r="H2805" s="28" t="s">
        <v>27</v>
      </c>
      <c r="I2805" s="30">
        <v>0.55000000000000016</v>
      </c>
      <c r="J2805" s="31">
        <v>2750</v>
      </c>
      <c r="K2805" s="32">
        <f t="shared" si="20"/>
        <v>1512.5000000000005</v>
      </c>
      <c r="L2805" s="32">
        <f t="shared" si="21"/>
        <v>529.37500000000011</v>
      </c>
      <c r="M2805" s="33">
        <v>0.35</v>
      </c>
      <c r="O2805" s="38"/>
      <c r="P2805" s="36"/>
      <c r="Q2805" s="34"/>
      <c r="R2805" s="35"/>
    </row>
    <row r="2806" spans="1:18" ht="15.75" customHeight="1" x14ac:dyDescent="0.3">
      <c r="A2806" s="23"/>
      <c r="B2806" s="28" t="s">
        <v>30</v>
      </c>
      <c r="C2806" s="28">
        <v>1197831</v>
      </c>
      <c r="D2806" s="29">
        <v>44513</v>
      </c>
      <c r="E2806" s="28" t="s">
        <v>31</v>
      </c>
      <c r="F2806" s="28" t="s">
        <v>107</v>
      </c>
      <c r="G2806" s="28" t="s">
        <v>108</v>
      </c>
      <c r="H2806" s="28" t="s">
        <v>28</v>
      </c>
      <c r="I2806" s="30">
        <v>0.75000000000000011</v>
      </c>
      <c r="J2806" s="31">
        <v>2500</v>
      </c>
      <c r="K2806" s="32">
        <f t="shared" si="20"/>
        <v>1875.0000000000002</v>
      </c>
      <c r="L2806" s="32">
        <f t="shared" si="21"/>
        <v>656.25</v>
      </c>
      <c r="M2806" s="33">
        <v>0.35</v>
      </c>
      <c r="O2806" s="38"/>
      <c r="P2806" s="36"/>
      <c r="Q2806" s="34"/>
      <c r="R2806" s="35"/>
    </row>
    <row r="2807" spans="1:18" ht="15.75" customHeight="1" x14ac:dyDescent="0.3">
      <c r="A2807" s="23"/>
      <c r="B2807" s="28" t="s">
        <v>30</v>
      </c>
      <c r="C2807" s="28">
        <v>1197831</v>
      </c>
      <c r="D2807" s="29">
        <v>44513</v>
      </c>
      <c r="E2807" s="28" t="s">
        <v>31</v>
      </c>
      <c r="F2807" s="28" t="s">
        <v>107</v>
      </c>
      <c r="G2807" s="28" t="s">
        <v>108</v>
      </c>
      <c r="H2807" s="28" t="s">
        <v>29</v>
      </c>
      <c r="I2807" s="30">
        <v>0.75</v>
      </c>
      <c r="J2807" s="31">
        <v>3500</v>
      </c>
      <c r="K2807" s="32">
        <f t="shared" si="20"/>
        <v>2625</v>
      </c>
      <c r="L2807" s="32">
        <f t="shared" si="21"/>
        <v>918.74999999999989</v>
      </c>
      <c r="M2807" s="33">
        <v>0.35</v>
      </c>
      <c r="O2807" s="38"/>
      <c r="P2807" s="36"/>
      <c r="Q2807" s="34"/>
      <c r="R2807" s="35"/>
    </row>
    <row r="2808" spans="1:18" ht="15.75" customHeight="1" x14ac:dyDescent="0.3">
      <c r="A2808" s="23"/>
      <c r="B2808" s="28" t="s">
        <v>30</v>
      </c>
      <c r="C2808" s="28">
        <v>1197831</v>
      </c>
      <c r="D2808" s="29">
        <v>44542</v>
      </c>
      <c r="E2808" s="28" t="s">
        <v>31</v>
      </c>
      <c r="F2808" s="28" t="s">
        <v>107</v>
      </c>
      <c r="G2808" s="28" t="s">
        <v>108</v>
      </c>
      <c r="H2808" s="28" t="s">
        <v>24</v>
      </c>
      <c r="I2808" s="30">
        <v>0.70000000000000007</v>
      </c>
      <c r="J2808" s="31">
        <v>6000</v>
      </c>
      <c r="K2808" s="32">
        <f t="shared" si="20"/>
        <v>4200</v>
      </c>
      <c r="L2808" s="32">
        <f t="shared" si="21"/>
        <v>1470</v>
      </c>
      <c r="M2808" s="33">
        <v>0.35</v>
      </c>
      <c r="O2808" s="38"/>
      <c r="P2808" s="36"/>
      <c r="Q2808" s="34"/>
      <c r="R2808" s="35"/>
    </row>
    <row r="2809" spans="1:18" ht="15.75" customHeight="1" x14ac:dyDescent="0.3">
      <c r="A2809" s="23"/>
      <c r="B2809" s="28" t="s">
        <v>30</v>
      </c>
      <c r="C2809" s="28">
        <v>1197831</v>
      </c>
      <c r="D2809" s="29">
        <v>44542</v>
      </c>
      <c r="E2809" s="28" t="s">
        <v>31</v>
      </c>
      <c r="F2809" s="28" t="s">
        <v>107</v>
      </c>
      <c r="G2809" s="28" t="s">
        <v>108</v>
      </c>
      <c r="H2809" s="28" t="s">
        <v>25</v>
      </c>
      <c r="I2809" s="30">
        <v>0.60000000000000009</v>
      </c>
      <c r="J2809" s="31">
        <v>4000</v>
      </c>
      <c r="K2809" s="32">
        <f t="shared" si="20"/>
        <v>2400.0000000000005</v>
      </c>
      <c r="L2809" s="32">
        <f t="shared" si="21"/>
        <v>840.00000000000011</v>
      </c>
      <c r="M2809" s="33">
        <v>0.35</v>
      </c>
      <c r="O2809" s="38"/>
      <c r="P2809" s="36"/>
      <c r="Q2809" s="34"/>
      <c r="R2809" s="35"/>
    </row>
    <row r="2810" spans="1:18" ht="15.75" customHeight="1" x14ac:dyDescent="0.3">
      <c r="A2810" s="23"/>
      <c r="B2810" s="28" t="s">
        <v>30</v>
      </c>
      <c r="C2810" s="28">
        <v>1197831</v>
      </c>
      <c r="D2810" s="29">
        <v>44542</v>
      </c>
      <c r="E2810" s="28" t="s">
        <v>31</v>
      </c>
      <c r="F2810" s="28" t="s">
        <v>107</v>
      </c>
      <c r="G2810" s="28" t="s">
        <v>108</v>
      </c>
      <c r="H2810" s="28" t="s">
        <v>26</v>
      </c>
      <c r="I2810" s="30">
        <v>0.60000000000000009</v>
      </c>
      <c r="J2810" s="31">
        <v>3500</v>
      </c>
      <c r="K2810" s="32">
        <f t="shared" si="20"/>
        <v>2100.0000000000005</v>
      </c>
      <c r="L2810" s="32">
        <f t="shared" si="21"/>
        <v>735.00000000000011</v>
      </c>
      <c r="M2810" s="33">
        <v>0.35</v>
      </c>
      <c r="O2810" s="38"/>
      <c r="P2810" s="36"/>
      <c r="Q2810" s="34"/>
      <c r="R2810" s="35"/>
    </row>
    <row r="2811" spans="1:18" ht="15.75" customHeight="1" x14ac:dyDescent="0.3">
      <c r="A2811" s="23"/>
      <c r="B2811" s="28" t="s">
        <v>30</v>
      </c>
      <c r="C2811" s="28">
        <v>1197831</v>
      </c>
      <c r="D2811" s="29">
        <v>44542</v>
      </c>
      <c r="E2811" s="28" t="s">
        <v>31</v>
      </c>
      <c r="F2811" s="28" t="s">
        <v>107</v>
      </c>
      <c r="G2811" s="28" t="s">
        <v>108</v>
      </c>
      <c r="H2811" s="28" t="s">
        <v>27</v>
      </c>
      <c r="I2811" s="30">
        <v>0.60000000000000009</v>
      </c>
      <c r="J2811" s="31">
        <v>3000</v>
      </c>
      <c r="K2811" s="32">
        <f t="shared" ref="K2811:K3065" si="22">I2811*J2811</f>
        <v>1800.0000000000002</v>
      </c>
      <c r="L2811" s="32">
        <f t="shared" ref="L2811:L3065" si="23">K2811*M2811</f>
        <v>630</v>
      </c>
      <c r="M2811" s="33">
        <v>0.35</v>
      </c>
      <c r="O2811" s="38"/>
      <c r="P2811" s="36"/>
      <c r="Q2811" s="34"/>
      <c r="R2811" s="35"/>
    </row>
    <row r="2812" spans="1:18" ht="15.75" customHeight="1" x14ac:dyDescent="0.3">
      <c r="A2812" s="23"/>
      <c r="B2812" s="28" t="s">
        <v>30</v>
      </c>
      <c r="C2812" s="28">
        <v>1197831</v>
      </c>
      <c r="D2812" s="29">
        <v>44542</v>
      </c>
      <c r="E2812" s="28" t="s">
        <v>31</v>
      </c>
      <c r="F2812" s="28" t="s">
        <v>107</v>
      </c>
      <c r="G2812" s="28" t="s">
        <v>108</v>
      </c>
      <c r="H2812" s="28" t="s">
        <v>28</v>
      </c>
      <c r="I2812" s="30">
        <v>0.70000000000000007</v>
      </c>
      <c r="J2812" s="31">
        <v>3000</v>
      </c>
      <c r="K2812" s="32">
        <f t="shared" si="22"/>
        <v>2100</v>
      </c>
      <c r="L2812" s="32">
        <f t="shared" si="23"/>
        <v>735</v>
      </c>
      <c r="M2812" s="33">
        <v>0.35</v>
      </c>
      <c r="O2812" s="38"/>
      <c r="P2812" s="36"/>
      <c r="Q2812" s="34"/>
      <c r="R2812" s="35"/>
    </row>
    <row r="2813" spans="1:18" ht="15.75" customHeight="1" x14ac:dyDescent="0.3">
      <c r="A2813" s="23"/>
      <c r="B2813" s="28" t="s">
        <v>30</v>
      </c>
      <c r="C2813" s="28">
        <v>1197831</v>
      </c>
      <c r="D2813" s="29">
        <v>44542</v>
      </c>
      <c r="E2813" s="28" t="s">
        <v>31</v>
      </c>
      <c r="F2813" s="28" t="s">
        <v>107</v>
      </c>
      <c r="G2813" s="28" t="s">
        <v>108</v>
      </c>
      <c r="H2813" s="28" t="s">
        <v>29</v>
      </c>
      <c r="I2813" s="30">
        <v>0.75</v>
      </c>
      <c r="J2813" s="31">
        <v>4000</v>
      </c>
      <c r="K2813" s="32">
        <f t="shared" si="22"/>
        <v>3000</v>
      </c>
      <c r="L2813" s="32">
        <f t="shared" si="23"/>
        <v>1050</v>
      </c>
      <c r="M2813" s="33">
        <v>0.35</v>
      </c>
      <c r="O2813" s="38"/>
      <c r="P2813" s="36"/>
      <c r="Q2813" s="34"/>
      <c r="R2813" s="35"/>
    </row>
    <row r="2814" spans="1:18" ht="15.75" customHeight="1" x14ac:dyDescent="0.3">
      <c r="A2814" s="23" t="s">
        <v>46</v>
      </c>
      <c r="B2814" s="28" t="s">
        <v>21</v>
      </c>
      <c r="C2814" s="28">
        <v>1185732</v>
      </c>
      <c r="D2814" s="29">
        <v>44208</v>
      </c>
      <c r="E2814" s="28" t="s">
        <v>40</v>
      </c>
      <c r="F2814" s="28" t="s">
        <v>109</v>
      </c>
      <c r="G2814" s="28" t="s">
        <v>110</v>
      </c>
      <c r="H2814" s="28" t="s">
        <v>24</v>
      </c>
      <c r="I2814" s="30">
        <v>0.4</v>
      </c>
      <c r="J2814" s="31">
        <v>4750</v>
      </c>
      <c r="K2814" s="32">
        <f t="shared" si="22"/>
        <v>1900</v>
      </c>
      <c r="L2814" s="32">
        <f t="shared" si="23"/>
        <v>665</v>
      </c>
      <c r="M2814" s="33">
        <v>0.35</v>
      </c>
      <c r="O2814" s="38"/>
      <c r="P2814" s="36"/>
      <c r="Q2814" s="34"/>
      <c r="R2814" s="35"/>
    </row>
    <row r="2815" spans="1:18" ht="15.75" customHeight="1" x14ac:dyDescent="0.3">
      <c r="A2815" s="23"/>
      <c r="B2815" s="28" t="s">
        <v>21</v>
      </c>
      <c r="C2815" s="28">
        <v>1185732</v>
      </c>
      <c r="D2815" s="29">
        <v>44208</v>
      </c>
      <c r="E2815" s="28" t="s">
        <v>40</v>
      </c>
      <c r="F2815" s="28" t="s">
        <v>109</v>
      </c>
      <c r="G2815" s="28" t="s">
        <v>110</v>
      </c>
      <c r="H2815" s="28" t="s">
        <v>25</v>
      </c>
      <c r="I2815" s="30">
        <v>0.4</v>
      </c>
      <c r="J2815" s="31">
        <v>2750</v>
      </c>
      <c r="K2815" s="32">
        <f t="shared" si="22"/>
        <v>1100</v>
      </c>
      <c r="L2815" s="32">
        <f t="shared" si="23"/>
        <v>330</v>
      </c>
      <c r="M2815" s="33">
        <v>0.3</v>
      </c>
      <c r="O2815" s="38"/>
      <c r="P2815" s="36"/>
      <c r="Q2815" s="34"/>
      <c r="R2815" s="35"/>
    </row>
    <row r="2816" spans="1:18" ht="15.75" customHeight="1" x14ac:dyDescent="0.3">
      <c r="A2816" s="23"/>
      <c r="B2816" s="28" t="s">
        <v>21</v>
      </c>
      <c r="C2816" s="28">
        <v>1185732</v>
      </c>
      <c r="D2816" s="29">
        <v>44208</v>
      </c>
      <c r="E2816" s="28" t="s">
        <v>40</v>
      </c>
      <c r="F2816" s="28" t="s">
        <v>109</v>
      </c>
      <c r="G2816" s="28" t="s">
        <v>110</v>
      </c>
      <c r="H2816" s="28" t="s">
        <v>26</v>
      </c>
      <c r="I2816" s="30">
        <v>0.30000000000000004</v>
      </c>
      <c r="J2816" s="31">
        <v>2750</v>
      </c>
      <c r="K2816" s="32">
        <f t="shared" si="22"/>
        <v>825.00000000000011</v>
      </c>
      <c r="L2816" s="32">
        <f t="shared" si="23"/>
        <v>247.50000000000003</v>
      </c>
      <c r="M2816" s="33">
        <v>0.3</v>
      </c>
      <c r="O2816" s="38"/>
      <c r="P2816" s="36"/>
      <c r="Q2816" s="34"/>
      <c r="R2816" s="35"/>
    </row>
    <row r="2817" spans="1:18" ht="15.75" customHeight="1" x14ac:dyDescent="0.3">
      <c r="A2817" s="23"/>
      <c r="B2817" s="28" t="s">
        <v>21</v>
      </c>
      <c r="C2817" s="28">
        <v>1185732</v>
      </c>
      <c r="D2817" s="29">
        <v>44208</v>
      </c>
      <c r="E2817" s="28" t="s">
        <v>40</v>
      </c>
      <c r="F2817" s="28" t="s">
        <v>109</v>
      </c>
      <c r="G2817" s="28" t="s">
        <v>110</v>
      </c>
      <c r="H2817" s="28" t="s">
        <v>27</v>
      </c>
      <c r="I2817" s="30">
        <v>0.35000000000000003</v>
      </c>
      <c r="J2817" s="31">
        <v>1250</v>
      </c>
      <c r="K2817" s="32">
        <f t="shared" si="22"/>
        <v>437.50000000000006</v>
      </c>
      <c r="L2817" s="32">
        <f t="shared" si="23"/>
        <v>131.25</v>
      </c>
      <c r="M2817" s="33">
        <v>0.3</v>
      </c>
      <c r="O2817" s="38"/>
      <c r="P2817" s="36"/>
      <c r="Q2817" s="34"/>
      <c r="R2817" s="35"/>
    </row>
    <row r="2818" spans="1:18" ht="15.75" customHeight="1" x14ac:dyDescent="0.3">
      <c r="A2818" s="23"/>
      <c r="B2818" s="28" t="s">
        <v>21</v>
      </c>
      <c r="C2818" s="28">
        <v>1185732</v>
      </c>
      <c r="D2818" s="29">
        <v>44208</v>
      </c>
      <c r="E2818" s="28" t="s">
        <v>40</v>
      </c>
      <c r="F2818" s="28" t="s">
        <v>109</v>
      </c>
      <c r="G2818" s="28" t="s">
        <v>110</v>
      </c>
      <c r="H2818" s="28" t="s">
        <v>28</v>
      </c>
      <c r="I2818" s="30">
        <v>0.49999999999999994</v>
      </c>
      <c r="J2818" s="31">
        <v>1750</v>
      </c>
      <c r="K2818" s="32">
        <f t="shared" si="22"/>
        <v>874.99999999999989</v>
      </c>
      <c r="L2818" s="32">
        <f t="shared" si="23"/>
        <v>306.24999999999994</v>
      </c>
      <c r="M2818" s="33">
        <v>0.35</v>
      </c>
      <c r="O2818" s="38"/>
      <c r="P2818" s="36"/>
      <c r="Q2818" s="34"/>
      <c r="R2818" s="35"/>
    </row>
    <row r="2819" spans="1:18" ht="15.75" customHeight="1" x14ac:dyDescent="0.3">
      <c r="A2819" s="23"/>
      <c r="B2819" s="28" t="s">
        <v>21</v>
      </c>
      <c r="C2819" s="28">
        <v>1185732</v>
      </c>
      <c r="D2819" s="29">
        <v>44208</v>
      </c>
      <c r="E2819" s="28" t="s">
        <v>40</v>
      </c>
      <c r="F2819" s="28" t="s">
        <v>109</v>
      </c>
      <c r="G2819" s="28" t="s">
        <v>110</v>
      </c>
      <c r="H2819" s="28" t="s">
        <v>29</v>
      </c>
      <c r="I2819" s="30">
        <v>0.4</v>
      </c>
      <c r="J2819" s="31">
        <v>2750</v>
      </c>
      <c r="K2819" s="32">
        <f t="shared" si="22"/>
        <v>1100</v>
      </c>
      <c r="L2819" s="32">
        <f t="shared" si="23"/>
        <v>440</v>
      </c>
      <c r="M2819" s="33">
        <v>0.4</v>
      </c>
      <c r="O2819" s="38"/>
      <c r="P2819" s="36"/>
      <c r="Q2819" s="34"/>
      <c r="R2819" s="35"/>
    </row>
    <row r="2820" spans="1:18" ht="15.75" customHeight="1" x14ac:dyDescent="0.3">
      <c r="A2820" s="23"/>
      <c r="B2820" s="28" t="s">
        <v>21</v>
      </c>
      <c r="C2820" s="28">
        <v>1185732</v>
      </c>
      <c r="D2820" s="29">
        <v>44239</v>
      </c>
      <c r="E2820" s="28" t="s">
        <v>40</v>
      </c>
      <c r="F2820" s="28" t="s">
        <v>109</v>
      </c>
      <c r="G2820" s="28" t="s">
        <v>110</v>
      </c>
      <c r="H2820" s="28" t="s">
        <v>24</v>
      </c>
      <c r="I2820" s="30">
        <v>0.4</v>
      </c>
      <c r="J2820" s="31">
        <v>5250</v>
      </c>
      <c r="K2820" s="32">
        <f t="shared" si="22"/>
        <v>2100</v>
      </c>
      <c r="L2820" s="32">
        <f t="shared" si="23"/>
        <v>735</v>
      </c>
      <c r="M2820" s="33">
        <v>0.35</v>
      </c>
      <c r="O2820" s="38"/>
      <c r="P2820" s="36"/>
      <c r="Q2820" s="34"/>
      <c r="R2820" s="35"/>
    </row>
    <row r="2821" spans="1:18" ht="15.75" customHeight="1" x14ac:dyDescent="0.3">
      <c r="A2821" s="23"/>
      <c r="B2821" s="28" t="s">
        <v>21</v>
      </c>
      <c r="C2821" s="28">
        <v>1185732</v>
      </c>
      <c r="D2821" s="29">
        <v>44239</v>
      </c>
      <c r="E2821" s="28" t="s">
        <v>40</v>
      </c>
      <c r="F2821" s="28" t="s">
        <v>109</v>
      </c>
      <c r="G2821" s="28" t="s">
        <v>110</v>
      </c>
      <c r="H2821" s="28" t="s">
        <v>25</v>
      </c>
      <c r="I2821" s="30">
        <v>0.4</v>
      </c>
      <c r="J2821" s="31">
        <v>1750</v>
      </c>
      <c r="K2821" s="32">
        <f t="shared" si="22"/>
        <v>700</v>
      </c>
      <c r="L2821" s="32">
        <f t="shared" si="23"/>
        <v>210</v>
      </c>
      <c r="M2821" s="33">
        <v>0.3</v>
      </c>
      <c r="O2821" s="38"/>
      <c r="P2821" s="36"/>
      <c r="Q2821" s="34"/>
      <c r="R2821" s="35"/>
    </row>
    <row r="2822" spans="1:18" ht="15.75" customHeight="1" x14ac:dyDescent="0.3">
      <c r="A2822" s="23"/>
      <c r="B2822" s="28" t="s">
        <v>21</v>
      </c>
      <c r="C2822" s="28">
        <v>1185732</v>
      </c>
      <c r="D2822" s="29">
        <v>44239</v>
      </c>
      <c r="E2822" s="28" t="s">
        <v>40</v>
      </c>
      <c r="F2822" s="28" t="s">
        <v>109</v>
      </c>
      <c r="G2822" s="28" t="s">
        <v>110</v>
      </c>
      <c r="H2822" s="28" t="s">
        <v>26</v>
      </c>
      <c r="I2822" s="30">
        <v>0.30000000000000004</v>
      </c>
      <c r="J2822" s="31">
        <v>2250</v>
      </c>
      <c r="K2822" s="32">
        <f t="shared" si="22"/>
        <v>675.00000000000011</v>
      </c>
      <c r="L2822" s="32">
        <f t="shared" si="23"/>
        <v>202.50000000000003</v>
      </c>
      <c r="M2822" s="33">
        <v>0.3</v>
      </c>
      <c r="O2822" s="38"/>
      <c r="P2822" s="36"/>
      <c r="Q2822" s="34"/>
      <c r="R2822" s="35"/>
    </row>
    <row r="2823" spans="1:18" ht="15.75" customHeight="1" x14ac:dyDescent="0.3">
      <c r="A2823" s="23"/>
      <c r="B2823" s="28" t="s">
        <v>21</v>
      </c>
      <c r="C2823" s="28">
        <v>1185732</v>
      </c>
      <c r="D2823" s="29">
        <v>44239</v>
      </c>
      <c r="E2823" s="28" t="s">
        <v>40</v>
      </c>
      <c r="F2823" s="28" t="s">
        <v>109</v>
      </c>
      <c r="G2823" s="28" t="s">
        <v>110</v>
      </c>
      <c r="H2823" s="28" t="s">
        <v>27</v>
      </c>
      <c r="I2823" s="30">
        <v>0.35000000000000003</v>
      </c>
      <c r="J2823" s="31">
        <v>1000</v>
      </c>
      <c r="K2823" s="32">
        <f t="shared" si="22"/>
        <v>350.00000000000006</v>
      </c>
      <c r="L2823" s="32">
        <f t="shared" si="23"/>
        <v>105.00000000000001</v>
      </c>
      <c r="M2823" s="33">
        <v>0.3</v>
      </c>
      <c r="O2823" s="38"/>
      <c r="P2823" s="36"/>
      <c r="Q2823" s="34"/>
      <c r="R2823" s="35"/>
    </row>
    <row r="2824" spans="1:18" ht="15.75" customHeight="1" x14ac:dyDescent="0.3">
      <c r="A2824" s="23"/>
      <c r="B2824" s="28" t="s">
        <v>21</v>
      </c>
      <c r="C2824" s="28">
        <v>1185732</v>
      </c>
      <c r="D2824" s="29">
        <v>44239</v>
      </c>
      <c r="E2824" s="28" t="s">
        <v>40</v>
      </c>
      <c r="F2824" s="28" t="s">
        <v>109</v>
      </c>
      <c r="G2824" s="28" t="s">
        <v>110</v>
      </c>
      <c r="H2824" s="28" t="s">
        <v>28</v>
      </c>
      <c r="I2824" s="30">
        <v>0.49999999999999994</v>
      </c>
      <c r="J2824" s="31">
        <v>1750</v>
      </c>
      <c r="K2824" s="32">
        <f t="shared" si="22"/>
        <v>874.99999999999989</v>
      </c>
      <c r="L2824" s="32">
        <f t="shared" si="23"/>
        <v>306.24999999999994</v>
      </c>
      <c r="M2824" s="33">
        <v>0.35</v>
      </c>
      <c r="O2824" s="38"/>
      <c r="P2824" s="36"/>
      <c r="Q2824" s="34"/>
      <c r="R2824" s="35"/>
    </row>
    <row r="2825" spans="1:18" ht="15.75" customHeight="1" x14ac:dyDescent="0.3">
      <c r="A2825" s="23"/>
      <c r="B2825" s="28" t="s">
        <v>21</v>
      </c>
      <c r="C2825" s="28">
        <v>1185732</v>
      </c>
      <c r="D2825" s="29">
        <v>44239</v>
      </c>
      <c r="E2825" s="28" t="s">
        <v>40</v>
      </c>
      <c r="F2825" s="28" t="s">
        <v>109</v>
      </c>
      <c r="G2825" s="28" t="s">
        <v>110</v>
      </c>
      <c r="H2825" s="28" t="s">
        <v>29</v>
      </c>
      <c r="I2825" s="30">
        <v>0.35</v>
      </c>
      <c r="J2825" s="31">
        <v>2750</v>
      </c>
      <c r="K2825" s="32">
        <f t="shared" si="22"/>
        <v>962.49999999999989</v>
      </c>
      <c r="L2825" s="32">
        <f t="shared" si="23"/>
        <v>385</v>
      </c>
      <c r="M2825" s="33">
        <v>0.4</v>
      </c>
      <c r="O2825" s="38"/>
      <c r="P2825" s="36"/>
      <c r="Q2825" s="34"/>
      <c r="R2825" s="35"/>
    </row>
    <row r="2826" spans="1:18" ht="15.75" customHeight="1" x14ac:dyDescent="0.3">
      <c r="A2826" s="23"/>
      <c r="B2826" s="28" t="s">
        <v>21</v>
      </c>
      <c r="C2826" s="28">
        <v>1185732</v>
      </c>
      <c r="D2826" s="29">
        <v>44266</v>
      </c>
      <c r="E2826" s="28" t="s">
        <v>40</v>
      </c>
      <c r="F2826" s="28" t="s">
        <v>109</v>
      </c>
      <c r="G2826" s="28" t="s">
        <v>110</v>
      </c>
      <c r="H2826" s="28" t="s">
        <v>24</v>
      </c>
      <c r="I2826" s="30">
        <v>0.4</v>
      </c>
      <c r="J2826" s="31">
        <v>4950</v>
      </c>
      <c r="K2826" s="32">
        <f t="shared" si="22"/>
        <v>1980</v>
      </c>
      <c r="L2826" s="32">
        <f t="shared" si="23"/>
        <v>693</v>
      </c>
      <c r="M2826" s="33">
        <v>0.35</v>
      </c>
      <c r="O2826" s="38"/>
      <c r="P2826" s="36"/>
      <c r="Q2826" s="34"/>
      <c r="R2826" s="35"/>
    </row>
    <row r="2827" spans="1:18" ht="15.75" customHeight="1" x14ac:dyDescent="0.3">
      <c r="A2827" s="23"/>
      <c r="B2827" s="28" t="s">
        <v>21</v>
      </c>
      <c r="C2827" s="28">
        <v>1185732</v>
      </c>
      <c r="D2827" s="29">
        <v>44266</v>
      </c>
      <c r="E2827" s="28" t="s">
        <v>40</v>
      </c>
      <c r="F2827" s="28" t="s">
        <v>109</v>
      </c>
      <c r="G2827" s="28" t="s">
        <v>110</v>
      </c>
      <c r="H2827" s="28" t="s">
        <v>25</v>
      </c>
      <c r="I2827" s="30">
        <v>0.4</v>
      </c>
      <c r="J2827" s="31">
        <v>2000</v>
      </c>
      <c r="K2827" s="32">
        <f t="shared" si="22"/>
        <v>800</v>
      </c>
      <c r="L2827" s="32">
        <f t="shared" si="23"/>
        <v>240</v>
      </c>
      <c r="M2827" s="33">
        <v>0.3</v>
      </c>
      <c r="O2827" s="38"/>
      <c r="P2827" s="36"/>
      <c r="Q2827" s="34"/>
      <c r="R2827" s="35"/>
    </row>
    <row r="2828" spans="1:18" ht="15.75" customHeight="1" x14ac:dyDescent="0.3">
      <c r="A2828" s="23"/>
      <c r="B2828" s="28" t="s">
        <v>21</v>
      </c>
      <c r="C2828" s="28">
        <v>1185732</v>
      </c>
      <c r="D2828" s="29">
        <v>44266</v>
      </c>
      <c r="E2828" s="28" t="s">
        <v>40</v>
      </c>
      <c r="F2828" s="28" t="s">
        <v>109</v>
      </c>
      <c r="G2828" s="28" t="s">
        <v>110</v>
      </c>
      <c r="H2828" s="28" t="s">
        <v>26</v>
      </c>
      <c r="I2828" s="30">
        <v>0.30000000000000004</v>
      </c>
      <c r="J2828" s="31">
        <v>2250</v>
      </c>
      <c r="K2828" s="32">
        <f t="shared" si="22"/>
        <v>675.00000000000011</v>
      </c>
      <c r="L2828" s="32">
        <f t="shared" si="23"/>
        <v>202.50000000000003</v>
      </c>
      <c r="M2828" s="33">
        <v>0.3</v>
      </c>
      <c r="O2828" s="38"/>
      <c r="P2828" s="36"/>
      <c r="Q2828" s="34"/>
      <c r="R2828" s="35"/>
    </row>
    <row r="2829" spans="1:18" ht="15.75" customHeight="1" x14ac:dyDescent="0.3">
      <c r="A2829" s="23"/>
      <c r="B2829" s="28" t="s">
        <v>21</v>
      </c>
      <c r="C2829" s="28">
        <v>1185732</v>
      </c>
      <c r="D2829" s="29">
        <v>44266</v>
      </c>
      <c r="E2829" s="28" t="s">
        <v>40</v>
      </c>
      <c r="F2829" s="28" t="s">
        <v>109</v>
      </c>
      <c r="G2829" s="28" t="s">
        <v>110</v>
      </c>
      <c r="H2829" s="28" t="s">
        <v>27</v>
      </c>
      <c r="I2829" s="30">
        <v>0.35</v>
      </c>
      <c r="J2829" s="31">
        <v>750</v>
      </c>
      <c r="K2829" s="32">
        <f t="shared" si="22"/>
        <v>262.5</v>
      </c>
      <c r="L2829" s="32">
        <f t="shared" si="23"/>
        <v>78.75</v>
      </c>
      <c r="M2829" s="33">
        <v>0.3</v>
      </c>
      <c r="O2829" s="38"/>
      <c r="P2829" s="36"/>
      <c r="Q2829" s="34"/>
      <c r="R2829" s="35"/>
    </row>
    <row r="2830" spans="1:18" ht="15.75" customHeight="1" x14ac:dyDescent="0.3">
      <c r="A2830" s="23"/>
      <c r="B2830" s="28" t="s">
        <v>21</v>
      </c>
      <c r="C2830" s="28">
        <v>1185732</v>
      </c>
      <c r="D2830" s="29">
        <v>44266</v>
      </c>
      <c r="E2830" s="28" t="s">
        <v>40</v>
      </c>
      <c r="F2830" s="28" t="s">
        <v>109</v>
      </c>
      <c r="G2830" s="28" t="s">
        <v>110</v>
      </c>
      <c r="H2830" s="28" t="s">
        <v>28</v>
      </c>
      <c r="I2830" s="30">
        <v>0.5</v>
      </c>
      <c r="J2830" s="31">
        <v>1250</v>
      </c>
      <c r="K2830" s="32">
        <f t="shared" si="22"/>
        <v>625</v>
      </c>
      <c r="L2830" s="32">
        <f t="shared" si="23"/>
        <v>218.75</v>
      </c>
      <c r="M2830" s="33">
        <v>0.35</v>
      </c>
      <c r="O2830" s="38"/>
      <c r="P2830" s="36"/>
      <c r="Q2830" s="34"/>
      <c r="R2830" s="35"/>
    </row>
    <row r="2831" spans="1:18" ht="15.75" customHeight="1" x14ac:dyDescent="0.3">
      <c r="A2831" s="23"/>
      <c r="B2831" s="28" t="s">
        <v>21</v>
      </c>
      <c r="C2831" s="28">
        <v>1185732</v>
      </c>
      <c r="D2831" s="29">
        <v>44266</v>
      </c>
      <c r="E2831" s="28" t="s">
        <v>40</v>
      </c>
      <c r="F2831" s="28" t="s">
        <v>109</v>
      </c>
      <c r="G2831" s="28" t="s">
        <v>110</v>
      </c>
      <c r="H2831" s="28" t="s">
        <v>29</v>
      </c>
      <c r="I2831" s="30">
        <v>0.4</v>
      </c>
      <c r="J2831" s="31">
        <v>2250</v>
      </c>
      <c r="K2831" s="32">
        <f t="shared" si="22"/>
        <v>900</v>
      </c>
      <c r="L2831" s="32">
        <f t="shared" si="23"/>
        <v>360</v>
      </c>
      <c r="M2831" s="33">
        <v>0.4</v>
      </c>
      <c r="O2831" s="38"/>
      <c r="P2831" s="36"/>
      <c r="Q2831" s="34"/>
      <c r="R2831" s="35"/>
    </row>
    <row r="2832" spans="1:18" ht="15.75" customHeight="1" x14ac:dyDescent="0.3">
      <c r="A2832" s="23"/>
      <c r="B2832" s="28" t="s">
        <v>21</v>
      </c>
      <c r="C2832" s="28">
        <v>1185732</v>
      </c>
      <c r="D2832" s="29">
        <v>44298</v>
      </c>
      <c r="E2832" s="28" t="s">
        <v>40</v>
      </c>
      <c r="F2832" s="28" t="s">
        <v>109</v>
      </c>
      <c r="G2832" s="28" t="s">
        <v>110</v>
      </c>
      <c r="H2832" s="28" t="s">
        <v>24</v>
      </c>
      <c r="I2832" s="30">
        <v>0.4</v>
      </c>
      <c r="J2832" s="31">
        <v>4500</v>
      </c>
      <c r="K2832" s="32">
        <f t="shared" si="22"/>
        <v>1800</v>
      </c>
      <c r="L2832" s="32">
        <f t="shared" si="23"/>
        <v>630</v>
      </c>
      <c r="M2832" s="33">
        <v>0.35</v>
      </c>
      <c r="O2832" s="38"/>
      <c r="P2832" s="36"/>
      <c r="Q2832" s="34"/>
      <c r="R2832" s="35"/>
    </row>
    <row r="2833" spans="1:18" ht="15.75" customHeight="1" x14ac:dyDescent="0.3">
      <c r="A2833" s="23"/>
      <c r="B2833" s="28" t="s">
        <v>21</v>
      </c>
      <c r="C2833" s="28">
        <v>1185732</v>
      </c>
      <c r="D2833" s="29">
        <v>44298</v>
      </c>
      <c r="E2833" s="28" t="s">
        <v>40</v>
      </c>
      <c r="F2833" s="28" t="s">
        <v>109</v>
      </c>
      <c r="G2833" s="28" t="s">
        <v>110</v>
      </c>
      <c r="H2833" s="28" t="s">
        <v>25</v>
      </c>
      <c r="I2833" s="30">
        <v>0.4</v>
      </c>
      <c r="J2833" s="31">
        <v>1500</v>
      </c>
      <c r="K2833" s="32">
        <f t="shared" si="22"/>
        <v>600</v>
      </c>
      <c r="L2833" s="32">
        <f t="shared" si="23"/>
        <v>180</v>
      </c>
      <c r="M2833" s="33">
        <v>0.3</v>
      </c>
      <c r="O2833" s="38"/>
      <c r="P2833" s="36"/>
      <c r="Q2833" s="34"/>
      <c r="R2833" s="35"/>
    </row>
    <row r="2834" spans="1:18" ht="15.75" customHeight="1" x14ac:dyDescent="0.3">
      <c r="A2834" s="23"/>
      <c r="B2834" s="28" t="s">
        <v>21</v>
      </c>
      <c r="C2834" s="28">
        <v>1185732</v>
      </c>
      <c r="D2834" s="29">
        <v>44298</v>
      </c>
      <c r="E2834" s="28" t="s">
        <v>40</v>
      </c>
      <c r="F2834" s="28" t="s">
        <v>109</v>
      </c>
      <c r="G2834" s="28" t="s">
        <v>110</v>
      </c>
      <c r="H2834" s="28" t="s">
        <v>26</v>
      </c>
      <c r="I2834" s="30">
        <v>0.30000000000000004</v>
      </c>
      <c r="J2834" s="31">
        <v>1500</v>
      </c>
      <c r="K2834" s="32">
        <f t="shared" si="22"/>
        <v>450.00000000000006</v>
      </c>
      <c r="L2834" s="32">
        <f t="shared" si="23"/>
        <v>135</v>
      </c>
      <c r="M2834" s="33">
        <v>0.3</v>
      </c>
      <c r="O2834" s="38"/>
      <c r="P2834" s="36"/>
      <c r="Q2834" s="34"/>
      <c r="R2834" s="35"/>
    </row>
    <row r="2835" spans="1:18" ht="15.75" customHeight="1" x14ac:dyDescent="0.3">
      <c r="A2835" s="23"/>
      <c r="B2835" s="28" t="s">
        <v>21</v>
      </c>
      <c r="C2835" s="28">
        <v>1185732</v>
      </c>
      <c r="D2835" s="29">
        <v>44298</v>
      </c>
      <c r="E2835" s="28" t="s">
        <v>40</v>
      </c>
      <c r="F2835" s="28" t="s">
        <v>109</v>
      </c>
      <c r="G2835" s="28" t="s">
        <v>110</v>
      </c>
      <c r="H2835" s="28" t="s">
        <v>27</v>
      </c>
      <c r="I2835" s="30">
        <v>0.35</v>
      </c>
      <c r="J2835" s="31">
        <v>750</v>
      </c>
      <c r="K2835" s="32">
        <f t="shared" si="22"/>
        <v>262.5</v>
      </c>
      <c r="L2835" s="32">
        <f t="shared" si="23"/>
        <v>78.75</v>
      </c>
      <c r="M2835" s="33">
        <v>0.3</v>
      </c>
      <c r="O2835" s="38"/>
      <c r="P2835" s="36"/>
      <c r="Q2835" s="34"/>
      <c r="R2835" s="35"/>
    </row>
    <row r="2836" spans="1:18" ht="15.75" customHeight="1" x14ac:dyDescent="0.3">
      <c r="A2836" s="23"/>
      <c r="B2836" s="28" t="s">
        <v>21</v>
      </c>
      <c r="C2836" s="28">
        <v>1185732</v>
      </c>
      <c r="D2836" s="29">
        <v>44298</v>
      </c>
      <c r="E2836" s="28" t="s">
        <v>40</v>
      </c>
      <c r="F2836" s="28" t="s">
        <v>109</v>
      </c>
      <c r="G2836" s="28" t="s">
        <v>110</v>
      </c>
      <c r="H2836" s="28" t="s">
        <v>28</v>
      </c>
      <c r="I2836" s="30">
        <v>0.6</v>
      </c>
      <c r="J2836" s="31">
        <v>1000</v>
      </c>
      <c r="K2836" s="32">
        <f t="shared" si="22"/>
        <v>600</v>
      </c>
      <c r="L2836" s="32">
        <f t="shared" si="23"/>
        <v>210</v>
      </c>
      <c r="M2836" s="33">
        <v>0.35</v>
      </c>
      <c r="O2836" s="38"/>
      <c r="P2836" s="36"/>
      <c r="Q2836" s="34"/>
      <c r="R2836" s="35"/>
    </row>
    <row r="2837" spans="1:18" ht="15.75" customHeight="1" x14ac:dyDescent="0.3">
      <c r="A2837" s="23"/>
      <c r="B2837" s="28" t="s">
        <v>21</v>
      </c>
      <c r="C2837" s="28">
        <v>1185732</v>
      </c>
      <c r="D2837" s="29">
        <v>44298</v>
      </c>
      <c r="E2837" s="28" t="s">
        <v>40</v>
      </c>
      <c r="F2837" s="28" t="s">
        <v>109</v>
      </c>
      <c r="G2837" s="28" t="s">
        <v>110</v>
      </c>
      <c r="H2837" s="28" t="s">
        <v>29</v>
      </c>
      <c r="I2837" s="30">
        <v>0.5</v>
      </c>
      <c r="J2837" s="31">
        <v>2250</v>
      </c>
      <c r="K2837" s="32">
        <f t="shared" si="22"/>
        <v>1125</v>
      </c>
      <c r="L2837" s="32">
        <f t="shared" si="23"/>
        <v>450</v>
      </c>
      <c r="M2837" s="33">
        <v>0.4</v>
      </c>
      <c r="O2837" s="38"/>
      <c r="P2837" s="36"/>
      <c r="Q2837" s="34"/>
      <c r="R2837" s="35"/>
    </row>
    <row r="2838" spans="1:18" ht="15.75" customHeight="1" x14ac:dyDescent="0.3">
      <c r="A2838" s="23"/>
      <c r="B2838" s="28" t="s">
        <v>21</v>
      </c>
      <c r="C2838" s="28">
        <v>1185732</v>
      </c>
      <c r="D2838" s="29">
        <v>44329</v>
      </c>
      <c r="E2838" s="28" t="s">
        <v>40</v>
      </c>
      <c r="F2838" s="28" t="s">
        <v>109</v>
      </c>
      <c r="G2838" s="28" t="s">
        <v>110</v>
      </c>
      <c r="H2838" s="28" t="s">
        <v>24</v>
      </c>
      <c r="I2838" s="30">
        <v>0.6</v>
      </c>
      <c r="J2838" s="31">
        <v>4950</v>
      </c>
      <c r="K2838" s="32">
        <f t="shared" si="22"/>
        <v>2970</v>
      </c>
      <c r="L2838" s="32">
        <f t="shared" si="23"/>
        <v>1039.5</v>
      </c>
      <c r="M2838" s="33">
        <v>0.35</v>
      </c>
      <c r="O2838" s="38"/>
      <c r="P2838" s="36"/>
      <c r="Q2838" s="34"/>
      <c r="R2838" s="35"/>
    </row>
    <row r="2839" spans="1:18" ht="15.75" customHeight="1" x14ac:dyDescent="0.3">
      <c r="A2839" s="23"/>
      <c r="B2839" s="28" t="s">
        <v>21</v>
      </c>
      <c r="C2839" s="28">
        <v>1185732</v>
      </c>
      <c r="D2839" s="29">
        <v>44329</v>
      </c>
      <c r="E2839" s="28" t="s">
        <v>40</v>
      </c>
      <c r="F2839" s="28" t="s">
        <v>109</v>
      </c>
      <c r="G2839" s="28" t="s">
        <v>110</v>
      </c>
      <c r="H2839" s="28" t="s">
        <v>25</v>
      </c>
      <c r="I2839" s="30">
        <v>0.5</v>
      </c>
      <c r="J2839" s="31">
        <v>2000</v>
      </c>
      <c r="K2839" s="32">
        <f t="shared" si="22"/>
        <v>1000</v>
      </c>
      <c r="L2839" s="32">
        <f t="shared" si="23"/>
        <v>300</v>
      </c>
      <c r="M2839" s="33">
        <v>0.3</v>
      </c>
      <c r="O2839" s="38"/>
      <c r="P2839" s="36"/>
      <c r="Q2839" s="34"/>
      <c r="R2839" s="35"/>
    </row>
    <row r="2840" spans="1:18" ht="15.75" customHeight="1" x14ac:dyDescent="0.3">
      <c r="A2840" s="23"/>
      <c r="B2840" s="28" t="s">
        <v>21</v>
      </c>
      <c r="C2840" s="28">
        <v>1185732</v>
      </c>
      <c r="D2840" s="29">
        <v>44329</v>
      </c>
      <c r="E2840" s="28" t="s">
        <v>40</v>
      </c>
      <c r="F2840" s="28" t="s">
        <v>109</v>
      </c>
      <c r="G2840" s="28" t="s">
        <v>110</v>
      </c>
      <c r="H2840" s="28" t="s">
        <v>26</v>
      </c>
      <c r="I2840" s="30">
        <v>0.45</v>
      </c>
      <c r="J2840" s="31">
        <v>1750</v>
      </c>
      <c r="K2840" s="32">
        <f t="shared" si="22"/>
        <v>787.5</v>
      </c>
      <c r="L2840" s="32">
        <f t="shared" si="23"/>
        <v>236.25</v>
      </c>
      <c r="M2840" s="33">
        <v>0.3</v>
      </c>
      <c r="O2840" s="38"/>
      <c r="P2840" s="36"/>
      <c r="Q2840" s="34"/>
      <c r="R2840" s="35"/>
    </row>
    <row r="2841" spans="1:18" ht="15.75" customHeight="1" x14ac:dyDescent="0.3">
      <c r="A2841" s="23"/>
      <c r="B2841" s="28" t="s">
        <v>21</v>
      </c>
      <c r="C2841" s="28">
        <v>1185732</v>
      </c>
      <c r="D2841" s="29">
        <v>44329</v>
      </c>
      <c r="E2841" s="28" t="s">
        <v>40</v>
      </c>
      <c r="F2841" s="28" t="s">
        <v>109</v>
      </c>
      <c r="G2841" s="28" t="s">
        <v>110</v>
      </c>
      <c r="H2841" s="28" t="s">
        <v>27</v>
      </c>
      <c r="I2841" s="30">
        <v>0.45</v>
      </c>
      <c r="J2841" s="31">
        <v>1000</v>
      </c>
      <c r="K2841" s="32">
        <f t="shared" si="22"/>
        <v>450</v>
      </c>
      <c r="L2841" s="32">
        <f t="shared" si="23"/>
        <v>135</v>
      </c>
      <c r="M2841" s="33">
        <v>0.3</v>
      </c>
      <c r="O2841" s="38"/>
      <c r="P2841" s="36"/>
      <c r="Q2841" s="34"/>
      <c r="R2841" s="35"/>
    </row>
    <row r="2842" spans="1:18" ht="15.75" customHeight="1" x14ac:dyDescent="0.3">
      <c r="A2842" s="23"/>
      <c r="B2842" s="28" t="s">
        <v>21</v>
      </c>
      <c r="C2842" s="28">
        <v>1185732</v>
      </c>
      <c r="D2842" s="29">
        <v>44329</v>
      </c>
      <c r="E2842" s="28" t="s">
        <v>40</v>
      </c>
      <c r="F2842" s="28" t="s">
        <v>109</v>
      </c>
      <c r="G2842" s="28" t="s">
        <v>110</v>
      </c>
      <c r="H2842" s="28" t="s">
        <v>28</v>
      </c>
      <c r="I2842" s="30">
        <v>0.54999999999999993</v>
      </c>
      <c r="J2842" s="31">
        <v>1250</v>
      </c>
      <c r="K2842" s="32">
        <f t="shared" si="22"/>
        <v>687.49999999999989</v>
      </c>
      <c r="L2842" s="32">
        <f t="shared" si="23"/>
        <v>240.62499999999994</v>
      </c>
      <c r="M2842" s="33">
        <v>0.35</v>
      </c>
      <c r="O2842" s="38"/>
      <c r="P2842" s="36"/>
      <c r="Q2842" s="34"/>
      <c r="R2842" s="35"/>
    </row>
    <row r="2843" spans="1:18" ht="15.75" customHeight="1" x14ac:dyDescent="0.3">
      <c r="A2843" s="23"/>
      <c r="B2843" s="28" t="s">
        <v>21</v>
      </c>
      <c r="C2843" s="28">
        <v>1185732</v>
      </c>
      <c r="D2843" s="29">
        <v>44329</v>
      </c>
      <c r="E2843" s="28" t="s">
        <v>40</v>
      </c>
      <c r="F2843" s="28" t="s">
        <v>109</v>
      </c>
      <c r="G2843" s="28" t="s">
        <v>110</v>
      </c>
      <c r="H2843" s="28" t="s">
        <v>29</v>
      </c>
      <c r="I2843" s="30">
        <v>0.6</v>
      </c>
      <c r="J2843" s="31">
        <v>2500</v>
      </c>
      <c r="K2843" s="32">
        <f t="shared" si="22"/>
        <v>1500</v>
      </c>
      <c r="L2843" s="32">
        <f t="shared" si="23"/>
        <v>600</v>
      </c>
      <c r="M2843" s="33">
        <v>0.4</v>
      </c>
      <c r="O2843" s="38"/>
      <c r="P2843" s="36"/>
      <c r="Q2843" s="34"/>
      <c r="R2843" s="35"/>
    </row>
    <row r="2844" spans="1:18" ht="15.75" customHeight="1" x14ac:dyDescent="0.3">
      <c r="A2844" s="23"/>
      <c r="B2844" s="28" t="s">
        <v>21</v>
      </c>
      <c r="C2844" s="28">
        <v>1185732</v>
      </c>
      <c r="D2844" s="29">
        <v>44359</v>
      </c>
      <c r="E2844" s="28" t="s">
        <v>40</v>
      </c>
      <c r="F2844" s="28" t="s">
        <v>109</v>
      </c>
      <c r="G2844" s="28" t="s">
        <v>110</v>
      </c>
      <c r="H2844" s="28" t="s">
        <v>24</v>
      </c>
      <c r="I2844" s="30">
        <v>0.45</v>
      </c>
      <c r="J2844" s="31">
        <v>5000</v>
      </c>
      <c r="K2844" s="32">
        <f t="shared" si="22"/>
        <v>2250</v>
      </c>
      <c r="L2844" s="32">
        <f t="shared" si="23"/>
        <v>787.5</v>
      </c>
      <c r="M2844" s="33">
        <v>0.35</v>
      </c>
      <c r="O2844" s="38"/>
      <c r="P2844" s="36"/>
      <c r="Q2844" s="34"/>
      <c r="R2844" s="35"/>
    </row>
    <row r="2845" spans="1:18" ht="15.75" customHeight="1" x14ac:dyDescent="0.3">
      <c r="A2845" s="23"/>
      <c r="B2845" s="28" t="s">
        <v>21</v>
      </c>
      <c r="C2845" s="28">
        <v>1185732</v>
      </c>
      <c r="D2845" s="29">
        <v>44359</v>
      </c>
      <c r="E2845" s="28" t="s">
        <v>40</v>
      </c>
      <c r="F2845" s="28" t="s">
        <v>109</v>
      </c>
      <c r="G2845" s="28" t="s">
        <v>110</v>
      </c>
      <c r="H2845" s="28" t="s">
        <v>25</v>
      </c>
      <c r="I2845" s="30">
        <v>0.40000000000000008</v>
      </c>
      <c r="J2845" s="31">
        <v>2500</v>
      </c>
      <c r="K2845" s="32">
        <f t="shared" si="22"/>
        <v>1000.0000000000002</v>
      </c>
      <c r="L2845" s="32">
        <f t="shared" si="23"/>
        <v>300.00000000000006</v>
      </c>
      <c r="M2845" s="33">
        <v>0.3</v>
      </c>
      <c r="O2845" s="38"/>
      <c r="P2845" s="36"/>
      <c r="Q2845" s="34"/>
      <c r="R2845" s="35"/>
    </row>
    <row r="2846" spans="1:18" ht="15.75" customHeight="1" x14ac:dyDescent="0.3">
      <c r="A2846" s="23"/>
      <c r="B2846" s="28" t="s">
        <v>21</v>
      </c>
      <c r="C2846" s="28">
        <v>1185732</v>
      </c>
      <c r="D2846" s="29">
        <v>44359</v>
      </c>
      <c r="E2846" s="28" t="s">
        <v>40</v>
      </c>
      <c r="F2846" s="28" t="s">
        <v>109</v>
      </c>
      <c r="G2846" s="28" t="s">
        <v>110</v>
      </c>
      <c r="H2846" s="28" t="s">
        <v>26</v>
      </c>
      <c r="I2846" s="30">
        <v>0.35000000000000003</v>
      </c>
      <c r="J2846" s="31">
        <v>2000</v>
      </c>
      <c r="K2846" s="32">
        <f t="shared" si="22"/>
        <v>700.00000000000011</v>
      </c>
      <c r="L2846" s="32">
        <f t="shared" si="23"/>
        <v>210.00000000000003</v>
      </c>
      <c r="M2846" s="33">
        <v>0.3</v>
      </c>
      <c r="O2846" s="38"/>
      <c r="P2846" s="36"/>
      <c r="Q2846" s="34"/>
      <c r="R2846" s="35"/>
    </row>
    <row r="2847" spans="1:18" ht="15.75" customHeight="1" x14ac:dyDescent="0.3">
      <c r="A2847" s="23"/>
      <c r="B2847" s="28" t="s">
        <v>21</v>
      </c>
      <c r="C2847" s="28">
        <v>1185732</v>
      </c>
      <c r="D2847" s="29">
        <v>44359</v>
      </c>
      <c r="E2847" s="28" t="s">
        <v>40</v>
      </c>
      <c r="F2847" s="28" t="s">
        <v>109</v>
      </c>
      <c r="G2847" s="28" t="s">
        <v>110</v>
      </c>
      <c r="H2847" s="28" t="s">
        <v>27</v>
      </c>
      <c r="I2847" s="30">
        <v>0.35000000000000003</v>
      </c>
      <c r="J2847" s="31">
        <v>1750</v>
      </c>
      <c r="K2847" s="32">
        <f t="shared" si="22"/>
        <v>612.50000000000011</v>
      </c>
      <c r="L2847" s="32">
        <f t="shared" si="23"/>
        <v>183.75000000000003</v>
      </c>
      <c r="M2847" s="33">
        <v>0.3</v>
      </c>
      <c r="O2847" s="38"/>
      <c r="P2847" s="36"/>
      <c r="Q2847" s="34"/>
      <c r="R2847" s="35"/>
    </row>
    <row r="2848" spans="1:18" ht="15.75" customHeight="1" x14ac:dyDescent="0.3">
      <c r="A2848" s="23"/>
      <c r="B2848" s="28" t="s">
        <v>21</v>
      </c>
      <c r="C2848" s="28">
        <v>1185732</v>
      </c>
      <c r="D2848" s="29">
        <v>44359</v>
      </c>
      <c r="E2848" s="28" t="s">
        <v>40</v>
      </c>
      <c r="F2848" s="28" t="s">
        <v>109</v>
      </c>
      <c r="G2848" s="28" t="s">
        <v>110</v>
      </c>
      <c r="H2848" s="28" t="s">
        <v>28</v>
      </c>
      <c r="I2848" s="30">
        <v>0.45</v>
      </c>
      <c r="J2848" s="31">
        <v>1750</v>
      </c>
      <c r="K2848" s="32">
        <f t="shared" si="22"/>
        <v>787.5</v>
      </c>
      <c r="L2848" s="32">
        <f t="shared" si="23"/>
        <v>275.625</v>
      </c>
      <c r="M2848" s="33">
        <v>0.35</v>
      </c>
      <c r="O2848" s="38"/>
      <c r="P2848" s="36"/>
      <c r="Q2848" s="34"/>
      <c r="R2848" s="35"/>
    </row>
    <row r="2849" spans="1:18" ht="15.75" customHeight="1" x14ac:dyDescent="0.3">
      <c r="A2849" s="23"/>
      <c r="B2849" s="28" t="s">
        <v>21</v>
      </c>
      <c r="C2849" s="28">
        <v>1185732</v>
      </c>
      <c r="D2849" s="29">
        <v>44359</v>
      </c>
      <c r="E2849" s="28" t="s">
        <v>40</v>
      </c>
      <c r="F2849" s="28" t="s">
        <v>109</v>
      </c>
      <c r="G2849" s="28" t="s">
        <v>110</v>
      </c>
      <c r="H2849" s="28" t="s">
        <v>29</v>
      </c>
      <c r="I2849" s="30">
        <v>0.55000000000000004</v>
      </c>
      <c r="J2849" s="31">
        <v>3250</v>
      </c>
      <c r="K2849" s="32">
        <f t="shared" si="22"/>
        <v>1787.5000000000002</v>
      </c>
      <c r="L2849" s="32">
        <f t="shared" si="23"/>
        <v>715.00000000000011</v>
      </c>
      <c r="M2849" s="33">
        <v>0.4</v>
      </c>
      <c r="O2849" s="38"/>
      <c r="P2849" s="36"/>
      <c r="Q2849" s="34"/>
      <c r="R2849" s="35"/>
    </row>
    <row r="2850" spans="1:18" ht="15.75" customHeight="1" x14ac:dyDescent="0.3">
      <c r="A2850" s="23"/>
      <c r="B2850" s="28" t="s">
        <v>21</v>
      </c>
      <c r="C2850" s="28">
        <v>1185732</v>
      </c>
      <c r="D2850" s="29">
        <v>44388</v>
      </c>
      <c r="E2850" s="28" t="s">
        <v>40</v>
      </c>
      <c r="F2850" s="28" t="s">
        <v>109</v>
      </c>
      <c r="G2850" s="28" t="s">
        <v>110</v>
      </c>
      <c r="H2850" s="28" t="s">
        <v>24</v>
      </c>
      <c r="I2850" s="30">
        <v>0.5</v>
      </c>
      <c r="J2850" s="31">
        <v>5500</v>
      </c>
      <c r="K2850" s="32">
        <f t="shared" si="22"/>
        <v>2750</v>
      </c>
      <c r="L2850" s="32">
        <f t="shared" si="23"/>
        <v>962.49999999999989</v>
      </c>
      <c r="M2850" s="33">
        <v>0.35</v>
      </c>
      <c r="O2850" s="38"/>
      <c r="P2850" s="36"/>
      <c r="Q2850" s="34"/>
      <c r="R2850" s="35"/>
    </row>
    <row r="2851" spans="1:18" ht="15.75" customHeight="1" x14ac:dyDescent="0.3">
      <c r="A2851" s="23"/>
      <c r="B2851" s="28" t="s">
        <v>21</v>
      </c>
      <c r="C2851" s="28">
        <v>1185732</v>
      </c>
      <c r="D2851" s="29">
        <v>44388</v>
      </c>
      <c r="E2851" s="28" t="s">
        <v>40</v>
      </c>
      <c r="F2851" s="28" t="s">
        <v>109</v>
      </c>
      <c r="G2851" s="28" t="s">
        <v>110</v>
      </c>
      <c r="H2851" s="28" t="s">
        <v>25</v>
      </c>
      <c r="I2851" s="30">
        <v>0.45000000000000007</v>
      </c>
      <c r="J2851" s="31">
        <v>3000</v>
      </c>
      <c r="K2851" s="32">
        <f t="shared" si="22"/>
        <v>1350.0000000000002</v>
      </c>
      <c r="L2851" s="32">
        <f t="shared" si="23"/>
        <v>405.00000000000006</v>
      </c>
      <c r="M2851" s="33">
        <v>0.3</v>
      </c>
      <c r="O2851" s="38"/>
      <c r="P2851" s="36"/>
      <c r="Q2851" s="34"/>
      <c r="R2851" s="35"/>
    </row>
    <row r="2852" spans="1:18" ht="15.75" customHeight="1" x14ac:dyDescent="0.3">
      <c r="A2852" s="23"/>
      <c r="B2852" s="28" t="s">
        <v>21</v>
      </c>
      <c r="C2852" s="28">
        <v>1185732</v>
      </c>
      <c r="D2852" s="29">
        <v>44388</v>
      </c>
      <c r="E2852" s="28" t="s">
        <v>40</v>
      </c>
      <c r="F2852" s="28" t="s">
        <v>109</v>
      </c>
      <c r="G2852" s="28" t="s">
        <v>110</v>
      </c>
      <c r="H2852" s="28" t="s">
        <v>26</v>
      </c>
      <c r="I2852" s="30">
        <v>0.4</v>
      </c>
      <c r="J2852" s="31">
        <v>2250</v>
      </c>
      <c r="K2852" s="32">
        <f t="shared" si="22"/>
        <v>900</v>
      </c>
      <c r="L2852" s="32">
        <f t="shared" si="23"/>
        <v>270</v>
      </c>
      <c r="M2852" s="33">
        <v>0.3</v>
      </c>
      <c r="O2852" s="38"/>
      <c r="P2852" s="36"/>
      <c r="Q2852" s="34"/>
      <c r="R2852" s="35"/>
    </row>
    <row r="2853" spans="1:18" ht="15.75" customHeight="1" x14ac:dyDescent="0.3">
      <c r="A2853" s="23"/>
      <c r="B2853" s="28" t="s">
        <v>21</v>
      </c>
      <c r="C2853" s="28">
        <v>1185732</v>
      </c>
      <c r="D2853" s="29">
        <v>44388</v>
      </c>
      <c r="E2853" s="28" t="s">
        <v>40</v>
      </c>
      <c r="F2853" s="28" t="s">
        <v>109</v>
      </c>
      <c r="G2853" s="28" t="s">
        <v>110</v>
      </c>
      <c r="H2853" s="28" t="s">
        <v>27</v>
      </c>
      <c r="I2853" s="30">
        <v>0.4</v>
      </c>
      <c r="J2853" s="31">
        <v>1750</v>
      </c>
      <c r="K2853" s="32">
        <f t="shared" si="22"/>
        <v>700</v>
      </c>
      <c r="L2853" s="32">
        <f t="shared" si="23"/>
        <v>210</v>
      </c>
      <c r="M2853" s="33">
        <v>0.3</v>
      </c>
      <c r="O2853" s="38"/>
      <c r="P2853" s="36"/>
      <c r="Q2853" s="34"/>
      <c r="R2853" s="35"/>
    </row>
    <row r="2854" spans="1:18" ht="15.75" customHeight="1" x14ac:dyDescent="0.3">
      <c r="A2854" s="23"/>
      <c r="B2854" s="28" t="s">
        <v>21</v>
      </c>
      <c r="C2854" s="28">
        <v>1185732</v>
      </c>
      <c r="D2854" s="29">
        <v>44388</v>
      </c>
      <c r="E2854" s="28" t="s">
        <v>40</v>
      </c>
      <c r="F2854" s="28" t="s">
        <v>109</v>
      </c>
      <c r="G2854" s="28" t="s">
        <v>110</v>
      </c>
      <c r="H2854" s="28" t="s">
        <v>28</v>
      </c>
      <c r="I2854" s="30">
        <v>0.5</v>
      </c>
      <c r="J2854" s="31">
        <v>2000</v>
      </c>
      <c r="K2854" s="32">
        <f t="shared" si="22"/>
        <v>1000</v>
      </c>
      <c r="L2854" s="32">
        <f t="shared" si="23"/>
        <v>350</v>
      </c>
      <c r="M2854" s="33">
        <v>0.35</v>
      </c>
      <c r="O2854" s="38"/>
      <c r="P2854" s="36"/>
      <c r="Q2854" s="34"/>
      <c r="R2854" s="35"/>
    </row>
    <row r="2855" spans="1:18" ht="15.75" customHeight="1" x14ac:dyDescent="0.3">
      <c r="A2855" s="23"/>
      <c r="B2855" s="28" t="s">
        <v>21</v>
      </c>
      <c r="C2855" s="28">
        <v>1185732</v>
      </c>
      <c r="D2855" s="29">
        <v>44388</v>
      </c>
      <c r="E2855" s="28" t="s">
        <v>40</v>
      </c>
      <c r="F2855" s="28" t="s">
        <v>109</v>
      </c>
      <c r="G2855" s="28" t="s">
        <v>110</v>
      </c>
      <c r="H2855" s="28" t="s">
        <v>29</v>
      </c>
      <c r="I2855" s="30">
        <v>0.55000000000000004</v>
      </c>
      <c r="J2855" s="31">
        <v>3750</v>
      </c>
      <c r="K2855" s="32">
        <f t="shared" si="22"/>
        <v>2062.5</v>
      </c>
      <c r="L2855" s="32">
        <f t="shared" si="23"/>
        <v>825</v>
      </c>
      <c r="M2855" s="33">
        <v>0.4</v>
      </c>
      <c r="O2855" s="38"/>
      <c r="P2855" s="36"/>
      <c r="Q2855" s="34"/>
      <c r="R2855" s="35"/>
    </row>
    <row r="2856" spans="1:18" ht="15.75" customHeight="1" x14ac:dyDescent="0.3">
      <c r="A2856" s="23"/>
      <c r="B2856" s="28" t="s">
        <v>21</v>
      </c>
      <c r="C2856" s="28">
        <v>1185732</v>
      </c>
      <c r="D2856" s="29">
        <v>44420</v>
      </c>
      <c r="E2856" s="28" t="s">
        <v>40</v>
      </c>
      <c r="F2856" s="28" t="s">
        <v>109</v>
      </c>
      <c r="G2856" s="28" t="s">
        <v>110</v>
      </c>
      <c r="H2856" s="28" t="s">
        <v>24</v>
      </c>
      <c r="I2856" s="30">
        <v>0.5</v>
      </c>
      <c r="J2856" s="31">
        <v>5250</v>
      </c>
      <c r="K2856" s="32">
        <f t="shared" si="22"/>
        <v>2625</v>
      </c>
      <c r="L2856" s="32">
        <f t="shared" si="23"/>
        <v>918.74999999999989</v>
      </c>
      <c r="M2856" s="33">
        <v>0.35</v>
      </c>
      <c r="O2856" s="38"/>
      <c r="P2856" s="36"/>
      <c r="Q2856" s="34"/>
      <c r="R2856" s="35"/>
    </row>
    <row r="2857" spans="1:18" ht="15.75" customHeight="1" x14ac:dyDescent="0.3">
      <c r="A2857" s="23"/>
      <c r="B2857" s="28" t="s">
        <v>21</v>
      </c>
      <c r="C2857" s="28">
        <v>1185732</v>
      </c>
      <c r="D2857" s="29">
        <v>44420</v>
      </c>
      <c r="E2857" s="28" t="s">
        <v>40</v>
      </c>
      <c r="F2857" s="28" t="s">
        <v>109</v>
      </c>
      <c r="G2857" s="28" t="s">
        <v>110</v>
      </c>
      <c r="H2857" s="28" t="s">
        <v>25</v>
      </c>
      <c r="I2857" s="30">
        <v>0.45000000000000007</v>
      </c>
      <c r="J2857" s="31">
        <v>3000</v>
      </c>
      <c r="K2857" s="32">
        <f t="shared" si="22"/>
        <v>1350.0000000000002</v>
      </c>
      <c r="L2857" s="32">
        <f t="shared" si="23"/>
        <v>405.00000000000006</v>
      </c>
      <c r="M2857" s="33">
        <v>0.3</v>
      </c>
      <c r="O2857" s="38"/>
      <c r="P2857" s="36"/>
      <c r="Q2857" s="34"/>
      <c r="R2857" s="35"/>
    </row>
    <row r="2858" spans="1:18" ht="15.75" customHeight="1" x14ac:dyDescent="0.3">
      <c r="A2858" s="23"/>
      <c r="B2858" s="28" t="s">
        <v>21</v>
      </c>
      <c r="C2858" s="28">
        <v>1185732</v>
      </c>
      <c r="D2858" s="29">
        <v>44420</v>
      </c>
      <c r="E2858" s="28" t="s">
        <v>40</v>
      </c>
      <c r="F2858" s="28" t="s">
        <v>109</v>
      </c>
      <c r="G2858" s="28" t="s">
        <v>110</v>
      </c>
      <c r="H2858" s="28" t="s">
        <v>26</v>
      </c>
      <c r="I2858" s="30">
        <v>0.4</v>
      </c>
      <c r="J2858" s="31">
        <v>2250</v>
      </c>
      <c r="K2858" s="32">
        <f t="shared" si="22"/>
        <v>900</v>
      </c>
      <c r="L2858" s="32">
        <f t="shared" si="23"/>
        <v>270</v>
      </c>
      <c r="M2858" s="33">
        <v>0.3</v>
      </c>
      <c r="O2858" s="38"/>
      <c r="P2858" s="36"/>
      <c r="Q2858" s="34"/>
      <c r="R2858" s="35"/>
    </row>
    <row r="2859" spans="1:18" ht="15.75" customHeight="1" x14ac:dyDescent="0.3">
      <c r="A2859" s="23"/>
      <c r="B2859" s="28" t="s">
        <v>21</v>
      </c>
      <c r="C2859" s="28">
        <v>1185732</v>
      </c>
      <c r="D2859" s="29">
        <v>44420</v>
      </c>
      <c r="E2859" s="28" t="s">
        <v>40</v>
      </c>
      <c r="F2859" s="28" t="s">
        <v>109</v>
      </c>
      <c r="G2859" s="28" t="s">
        <v>110</v>
      </c>
      <c r="H2859" s="28" t="s">
        <v>27</v>
      </c>
      <c r="I2859" s="30">
        <v>0.4</v>
      </c>
      <c r="J2859" s="31">
        <v>2000</v>
      </c>
      <c r="K2859" s="32">
        <f t="shared" si="22"/>
        <v>800</v>
      </c>
      <c r="L2859" s="32">
        <f t="shared" si="23"/>
        <v>240</v>
      </c>
      <c r="M2859" s="33">
        <v>0.3</v>
      </c>
      <c r="O2859" s="38"/>
      <c r="P2859" s="36"/>
      <c r="Q2859" s="34"/>
      <c r="R2859" s="35"/>
    </row>
    <row r="2860" spans="1:18" ht="15.75" customHeight="1" x14ac:dyDescent="0.3">
      <c r="A2860" s="23"/>
      <c r="B2860" s="28" t="s">
        <v>21</v>
      </c>
      <c r="C2860" s="28">
        <v>1185732</v>
      </c>
      <c r="D2860" s="29">
        <v>44420</v>
      </c>
      <c r="E2860" s="28" t="s">
        <v>40</v>
      </c>
      <c r="F2860" s="28" t="s">
        <v>109</v>
      </c>
      <c r="G2860" s="28" t="s">
        <v>110</v>
      </c>
      <c r="H2860" s="28" t="s">
        <v>28</v>
      </c>
      <c r="I2860" s="30">
        <v>0.5</v>
      </c>
      <c r="J2860" s="31">
        <v>1750</v>
      </c>
      <c r="K2860" s="32">
        <f t="shared" si="22"/>
        <v>875</v>
      </c>
      <c r="L2860" s="32">
        <f t="shared" si="23"/>
        <v>306.25</v>
      </c>
      <c r="M2860" s="33">
        <v>0.35</v>
      </c>
      <c r="O2860" s="38"/>
      <c r="P2860" s="36"/>
      <c r="Q2860" s="34"/>
      <c r="R2860" s="35"/>
    </row>
    <row r="2861" spans="1:18" ht="15.75" customHeight="1" x14ac:dyDescent="0.3">
      <c r="A2861" s="23"/>
      <c r="B2861" s="28" t="s">
        <v>21</v>
      </c>
      <c r="C2861" s="28">
        <v>1185732</v>
      </c>
      <c r="D2861" s="29">
        <v>44420</v>
      </c>
      <c r="E2861" s="28" t="s">
        <v>40</v>
      </c>
      <c r="F2861" s="28" t="s">
        <v>109</v>
      </c>
      <c r="G2861" s="28" t="s">
        <v>110</v>
      </c>
      <c r="H2861" s="28" t="s">
        <v>29</v>
      </c>
      <c r="I2861" s="30">
        <v>0.55000000000000004</v>
      </c>
      <c r="J2861" s="31">
        <v>3500</v>
      </c>
      <c r="K2861" s="32">
        <f t="shared" si="22"/>
        <v>1925.0000000000002</v>
      </c>
      <c r="L2861" s="32">
        <f t="shared" si="23"/>
        <v>770.00000000000011</v>
      </c>
      <c r="M2861" s="33">
        <v>0.4</v>
      </c>
      <c r="O2861" s="38"/>
      <c r="P2861" s="36"/>
      <c r="Q2861" s="34"/>
      <c r="R2861" s="35"/>
    </row>
    <row r="2862" spans="1:18" ht="15.75" customHeight="1" x14ac:dyDescent="0.3">
      <c r="A2862" s="23"/>
      <c r="B2862" s="28" t="s">
        <v>21</v>
      </c>
      <c r="C2862" s="28">
        <v>1185732</v>
      </c>
      <c r="D2862" s="29">
        <v>44452</v>
      </c>
      <c r="E2862" s="28" t="s">
        <v>40</v>
      </c>
      <c r="F2862" s="28" t="s">
        <v>109</v>
      </c>
      <c r="G2862" s="28" t="s">
        <v>110</v>
      </c>
      <c r="H2862" s="28" t="s">
        <v>24</v>
      </c>
      <c r="I2862" s="30">
        <v>0.45</v>
      </c>
      <c r="J2862" s="31">
        <v>4750</v>
      </c>
      <c r="K2862" s="32">
        <f t="shared" si="22"/>
        <v>2137.5</v>
      </c>
      <c r="L2862" s="32">
        <f t="shared" si="23"/>
        <v>748.125</v>
      </c>
      <c r="M2862" s="33">
        <v>0.35</v>
      </c>
      <c r="O2862" s="38"/>
      <c r="P2862" s="36"/>
      <c r="Q2862" s="34"/>
      <c r="R2862" s="35"/>
    </row>
    <row r="2863" spans="1:18" ht="15.75" customHeight="1" x14ac:dyDescent="0.3">
      <c r="A2863" s="23"/>
      <c r="B2863" s="28" t="s">
        <v>21</v>
      </c>
      <c r="C2863" s="28">
        <v>1185732</v>
      </c>
      <c r="D2863" s="29">
        <v>44452</v>
      </c>
      <c r="E2863" s="28" t="s">
        <v>40</v>
      </c>
      <c r="F2863" s="28" t="s">
        <v>109</v>
      </c>
      <c r="G2863" s="28" t="s">
        <v>110</v>
      </c>
      <c r="H2863" s="28" t="s">
        <v>25</v>
      </c>
      <c r="I2863" s="30">
        <v>0.40000000000000008</v>
      </c>
      <c r="J2863" s="31">
        <v>2750</v>
      </c>
      <c r="K2863" s="32">
        <f t="shared" si="22"/>
        <v>1100.0000000000002</v>
      </c>
      <c r="L2863" s="32">
        <f t="shared" si="23"/>
        <v>330.00000000000006</v>
      </c>
      <c r="M2863" s="33">
        <v>0.3</v>
      </c>
      <c r="O2863" s="38"/>
      <c r="P2863" s="36"/>
      <c r="Q2863" s="34"/>
      <c r="R2863" s="35"/>
    </row>
    <row r="2864" spans="1:18" ht="15.75" customHeight="1" x14ac:dyDescent="0.3">
      <c r="A2864" s="23"/>
      <c r="B2864" s="28" t="s">
        <v>21</v>
      </c>
      <c r="C2864" s="28">
        <v>1185732</v>
      </c>
      <c r="D2864" s="29">
        <v>44452</v>
      </c>
      <c r="E2864" s="28" t="s">
        <v>40</v>
      </c>
      <c r="F2864" s="28" t="s">
        <v>109</v>
      </c>
      <c r="G2864" s="28" t="s">
        <v>110</v>
      </c>
      <c r="H2864" s="28" t="s">
        <v>26</v>
      </c>
      <c r="I2864" s="30">
        <v>0.35000000000000003</v>
      </c>
      <c r="J2864" s="31">
        <v>1750</v>
      </c>
      <c r="K2864" s="32">
        <f t="shared" si="22"/>
        <v>612.50000000000011</v>
      </c>
      <c r="L2864" s="32">
        <f t="shared" si="23"/>
        <v>183.75000000000003</v>
      </c>
      <c r="M2864" s="33">
        <v>0.3</v>
      </c>
      <c r="O2864" s="38"/>
      <c r="P2864" s="36"/>
      <c r="Q2864" s="34"/>
      <c r="R2864" s="35"/>
    </row>
    <row r="2865" spans="1:18" ht="15.75" customHeight="1" x14ac:dyDescent="0.3">
      <c r="A2865" s="23"/>
      <c r="B2865" s="28" t="s">
        <v>21</v>
      </c>
      <c r="C2865" s="28">
        <v>1185732</v>
      </c>
      <c r="D2865" s="29">
        <v>44452</v>
      </c>
      <c r="E2865" s="28" t="s">
        <v>40</v>
      </c>
      <c r="F2865" s="28" t="s">
        <v>109</v>
      </c>
      <c r="G2865" s="28" t="s">
        <v>110</v>
      </c>
      <c r="H2865" s="28" t="s">
        <v>27</v>
      </c>
      <c r="I2865" s="30">
        <v>0.35000000000000003</v>
      </c>
      <c r="J2865" s="31">
        <v>1500</v>
      </c>
      <c r="K2865" s="32">
        <f t="shared" si="22"/>
        <v>525</v>
      </c>
      <c r="L2865" s="32">
        <f t="shared" si="23"/>
        <v>157.5</v>
      </c>
      <c r="M2865" s="33">
        <v>0.3</v>
      </c>
      <c r="O2865" s="38"/>
      <c r="P2865" s="36"/>
      <c r="Q2865" s="34"/>
      <c r="R2865" s="35"/>
    </row>
    <row r="2866" spans="1:18" ht="15.75" customHeight="1" x14ac:dyDescent="0.3">
      <c r="A2866" s="23"/>
      <c r="B2866" s="28" t="s">
        <v>21</v>
      </c>
      <c r="C2866" s="28">
        <v>1185732</v>
      </c>
      <c r="D2866" s="29">
        <v>44452</v>
      </c>
      <c r="E2866" s="28" t="s">
        <v>40</v>
      </c>
      <c r="F2866" s="28" t="s">
        <v>109</v>
      </c>
      <c r="G2866" s="28" t="s">
        <v>110</v>
      </c>
      <c r="H2866" s="28" t="s">
        <v>28</v>
      </c>
      <c r="I2866" s="30">
        <v>0.45</v>
      </c>
      <c r="J2866" s="31">
        <v>1500</v>
      </c>
      <c r="K2866" s="32">
        <f t="shared" si="22"/>
        <v>675</v>
      </c>
      <c r="L2866" s="32">
        <f t="shared" si="23"/>
        <v>236.24999999999997</v>
      </c>
      <c r="M2866" s="33">
        <v>0.35</v>
      </c>
      <c r="O2866" s="38"/>
      <c r="P2866" s="36"/>
      <c r="Q2866" s="34"/>
      <c r="R2866" s="35"/>
    </row>
    <row r="2867" spans="1:18" ht="15.75" customHeight="1" x14ac:dyDescent="0.3">
      <c r="A2867" s="23"/>
      <c r="B2867" s="28" t="s">
        <v>21</v>
      </c>
      <c r="C2867" s="28">
        <v>1185732</v>
      </c>
      <c r="D2867" s="29">
        <v>44452</v>
      </c>
      <c r="E2867" s="28" t="s">
        <v>40</v>
      </c>
      <c r="F2867" s="28" t="s">
        <v>109</v>
      </c>
      <c r="G2867" s="28" t="s">
        <v>110</v>
      </c>
      <c r="H2867" s="28" t="s">
        <v>29</v>
      </c>
      <c r="I2867" s="30">
        <v>0.5</v>
      </c>
      <c r="J2867" s="31">
        <v>2250</v>
      </c>
      <c r="K2867" s="32">
        <f t="shared" si="22"/>
        <v>1125</v>
      </c>
      <c r="L2867" s="32">
        <f t="shared" si="23"/>
        <v>450</v>
      </c>
      <c r="M2867" s="33">
        <v>0.4</v>
      </c>
      <c r="O2867" s="38"/>
      <c r="P2867" s="36"/>
      <c r="Q2867" s="34"/>
      <c r="R2867" s="35"/>
    </row>
    <row r="2868" spans="1:18" ht="15.75" customHeight="1" x14ac:dyDescent="0.3">
      <c r="A2868" s="23"/>
      <c r="B2868" s="28" t="s">
        <v>21</v>
      </c>
      <c r="C2868" s="28">
        <v>1185732</v>
      </c>
      <c r="D2868" s="29">
        <v>44481</v>
      </c>
      <c r="E2868" s="28" t="s">
        <v>40</v>
      </c>
      <c r="F2868" s="28" t="s">
        <v>109</v>
      </c>
      <c r="G2868" s="28" t="s">
        <v>110</v>
      </c>
      <c r="H2868" s="28" t="s">
        <v>24</v>
      </c>
      <c r="I2868" s="30">
        <v>0.54999999999999993</v>
      </c>
      <c r="J2868" s="31">
        <v>4000</v>
      </c>
      <c r="K2868" s="32">
        <f t="shared" si="22"/>
        <v>2199.9999999999995</v>
      </c>
      <c r="L2868" s="32">
        <f t="shared" si="23"/>
        <v>769.99999999999977</v>
      </c>
      <c r="M2868" s="33">
        <v>0.35</v>
      </c>
      <c r="O2868" s="38"/>
      <c r="P2868" s="36"/>
      <c r="Q2868" s="34"/>
      <c r="R2868" s="35"/>
    </row>
    <row r="2869" spans="1:18" ht="15.75" customHeight="1" x14ac:dyDescent="0.3">
      <c r="A2869" s="23"/>
      <c r="B2869" s="28" t="s">
        <v>21</v>
      </c>
      <c r="C2869" s="28">
        <v>1185732</v>
      </c>
      <c r="D2869" s="29">
        <v>44481</v>
      </c>
      <c r="E2869" s="28" t="s">
        <v>40</v>
      </c>
      <c r="F2869" s="28" t="s">
        <v>109</v>
      </c>
      <c r="G2869" s="28" t="s">
        <v>110</v>
      </c>
      <c r="H2869" s="28" t="s">
        <v>25</v>
      </c>
      <c r="I2869" s="30">
        <v>0.45</v>
      </c>
      <c r="J2869" s="31">
        <v>2500</v>
      </c>
      <c r="K2869" s="32">
        <f t="shared" si="22"/>
        <v>1125</v>
      </c>
      <c r="L2869" s="32">
        <f t="shared" si="23"/>
        <v>337.5</v>
      </c>
      <c r="M2869" s="33">
        <v>0.3</v>
      </c>
      <c r="O2869" s="38"/>
      <c r="P2869" s="36"/>
      <c r="Q2869" s="34"/>
      <c r="R2869" s="35"/>
    </row>
    <row r="2870" spans="1:18" ht="15.75" customHeight="1" x14ac:dyDescent="0.3">
      <c r="A2870" s="23"/>
      <c r="B2870" s="28" t="s">
        <v>21</v>
      </c>
      <c r="C2870" s="28">
        <v>1185732</v>
      </c>
      <c r="D2870" s="29">
        <v>44481</v>
      </c>
      <c r="E2870" s="28" t="s">
        <v>40</v>
      </c>
      <c r="F2870" s="28" t="s">
        <v>109</v>
      </c>
      <c r="G2870" s="28" t="s">
        <v>110</v>
      </c>
      <c r="H2870" s="28" t="s">
        <v>26</v>
      </c>
      <c r="I2870" s="30">
        <v>0.45</v>
      </c>
      <c r="J2870" s="31">
        <v>1500</v>
      </c>
      <c r="K2870" s="32">
        <f t="shared" si="22"/>
        <v>675</v>
      </c>
      <c r="L2870" s="32">
        <f t="shared" si="23"/>
        <v>202.5</v>
      </c>
      <c r="M2870" s="33">
        <v>0.3</v>
      </c>
      <c r="O2870" s="38"/>
      <c r="P2870" s="36"/>
      <c r="Q2870" s="34"/>
      <c r="R2870" s="35"/>
    </row>
    <row r="2871" spans="1:18" ht="15.75" customHeight="1" x14ac:dyDescent="0.3">
      <c r="A2871" s="23"/>
      <c r="B2871" s="28" t="s">
        <v>21</v>
      </c>
      <c r="C2871" s="28">
        <v>1185732</v>
      </c>
      <c r="D2871" s="29">
        <v>44481</v>
      </c>
      <c r="E2871" s="28" t="s">
        <v>40</v>
      </c>
      <c r="F2871" s="28" t="s">
        <v>109</v>
      </c>
      <c r="G2871" s="28" t="s">
        <v>110</v>
      </c>
      <c r="H2871" s="28" t="s">
        <v>27</v>
      </c>
      <c r="I2871" s="30">
        <v>0.45</v>
      </c>
      <c r="J2871" s="31">
        <v>1250</v>
      </c>
      <c r="K2871" s="32">
        <f t="shared" si="22"/>
        <v>562.5</v>
      </c>
      <c r="L2871" s="32">
        <f t="shared" si="23"/>
        <v>168.75</v>
      </c>
      <c r="M2871" s="33">
        <v>0.3</v>
      </c>
      <c r="O2871" s="38"/>
      <c r="P2871" s="36"/>
      <c r="Q2871" s="34"/>
      <c r="R2871" s="35"/>
    </row>
    <row r="2872" spans="1:18" ht="15.75" customHeight="1" x14ac:dyDescent="0.3">
      <c r="A2872" s="23"/>
      <c r="B2872" s="28" t="s">
        <v>21</v>
      </c>
      <c r="C2872" s="28">
        <v>1185732</v>
      </c>
      <c r="D2872" s="29">
        <v>44481</v>
      </c>
      <c r="E2872" s="28" t="s">
        <v>40</v>
      </c>
      <c r="F2872" s="28" t="s">
        <v>109</v>
      </c>
      <c r="G2872" s="28" t="s">
        <v>110</v>
      </c>
      <c r="H2872" s="28" t="s">
        <v>28</v>
      </c>
      <c r="I2872" s="30">
        <v>0.54999999999999993</v>
      </c>
      <c r="J2872" s="31">
        <v>1250</v>
      </c>
      <c r="K2872" s="32">
        <f t="shared" si="22"/>
        <v>687.49999999999989</v>
      </c>
      <c r="L2872" s="32">
        <f t="shared" si="23"/>
        <v>240.62499999999994</v>
      </c>
      <c r="M2872" s="33">
        <v>0.35</v>
      </c>
      <c r="O2872" s="38"/>
      <c r="P2872" s="36"/>
      <c r="Q2872" s="34"/>
      <c r="R2872" s="35"/>
    </row>
    <row r="2873" spans="1:18" ht="15.75" customHeight="1" x14ac:dyDescent="0.3">
      <c r="A2873" s="23"/>
      <c r="B2873" s="28" t="s">
        <v>21</v>
      </c>
      <c r="C2873" s="28">
        <v>1185732</v>
      </c>
      <c r="D2873" s="29">
        <v>44481</v>
      </c>
      <c r="E2873" s="28" t="s">
        <v>40</v>
      </c>
      <c r="F2873" s="28" t="s">
        <v>109</v>
      </c>
      <c r="G2873" s="28" t="s">
        <v>110</v>
      </c>
      <c r="H2873" s="28" t="s">
        <v>29</v>
      </c>
      <c r="I2873" s="30">
        <v>0.59999999999999987</v>
      </c>
      <c r="J2873" s="31">
        <v>2500</v>
      </c>
      <c r="K2873" s="32">
        <f t="shared" si="22"/>
        <v>1499.9999999999998</v>
      </c>
      <c r="L2873" s="32">
        <f t="shared" si="23"/>
        <v>599.99999999999989</v>
      </c>
      <c r="M2873" s="33">
        <v>0.4</v>
      </c>
      <c r="O2873" s="38"/>
      <c r="P2873" s="36"/>
      <c r="Q2873" s="34"/>
      <c r="R2873" s="35"/>
    </row>
    <row r="2874" spans="1:18" ht="15.75" customHeight="1" x14ac:dyDescent="0.3">
      <c r="A2874" s="23"/>
      <c r="B2874" s="28" t="s">
        <v>21</v>
      </c>
      <c r="C2874" s="28">
        <v>1185732</v>
      </c>
      <c r="D2874" s="29">
        <v>44512</v>
      </c>
      <c r="E2874" s="28" t="s">
        <v>40</v>
      </c>
      <c r="F2874" s="28" t="s">
        <v>109</v>
      </c>
      <c r="G2874" s="28" t="s">
        <v>110</v>
      </c>
      <c r="H2874" s="28" t="s">
        <v>24</v>
      </c>
      <c r="I2874" s="30">
        <v>0.54999999999999993</v>
      </c>
      <c r="J2874" s="31">
        <v>4000</v>
      </c>
      <c r="K2874" s="32">
        <f t="shared" si="22"/>
        <v>2199.9999999999995</v>
      </c>
      <c r="L2874" s="32">
        <f t="shared" si="23"/>
        <v>769.99999999999977</v>
      </c>
      <c r="M2874" s="33">
        <v>0.35</v>
      </c>
      <c r="O2874" s="38"/>
      <c r="P2874" s="36"/>
      <c r="Q2874" s="34"/>
      <c r="R2874" s="35"/>
    </row>
    <row r="2875" spans="1:18" ht="15.75" customHeight="1" x14ac:dyDescent="0.3">
      <c r="A2875" s="23"/>
      <c r="B2875" s="28" t="s">
        <v>21</v>
      </c>
      <c r="C2875" s="28">
        <v>1185732</v>
      </c>
      <c r="D2875" s="29">
        <v>44512</v>
      </c>
      <c r="E2875" s="28" t="s">
        <v>40</v>
      </c>
      <c r="F2875" s="28" t="s">
        <v>109</v>
      </c>
      <c r="G2875" s="28" t="s">
        <v>110</v>
      </c>
      <c r="H2875" s="28" t="s">
        <v>25</v>
      </c>
      <c r="I2875" s="30">
        <v>0.45</v>
      </c>
      <c r="J2875" s="31">
        <v>2500</v>
      </c>
      <c r="K2875" s="32">
        <f t="shared" si="22"/>
        <v>1125</v>
      </c>
      <c r="L2875" s="32">
        <f t="shared" si="23"/>
        <v>337.5</v>
      </c>
      <c r="M2875" s="33">
        <v>0.3</v>
      </c>
      <c r="O2875" s="38"/>
      <c r="P2875" s="36"/>
      <c r="Q2875" s="34"/>
      <c r="R2875" s="35"/>
    </row>
    <row r="2876" spans="1:18" ht="15.75" customHeight="1" x14ac:dyDescent="0.3">
      <c r="A2876" s="23"/>
      <c r="B2876" s="28" t="s">
        <v>21</v>
      </c>
      <c r="C2876" s="28">
        <v>1185732</v>
      </c>
      <c r="D2876" s="29">
        <v>44512</v>
      </c>
      <c r="E2876" s="28" t="s">
        <v>40</v>
      </c>
      <c r="F2876" s="28" t="s">
        <v>109</v>
      </c>
      <c r="G2876" s="28" t="s">
        <v>110</v>
      </c>
      <c r="H2876" s="28" t="s">
        <v>26</v>
      </c>
      <c r="I2876" s="30">
        <v>0.45</v>
      </c>
      <c r="J2876" s="31">
        <v>1950</v>
      </c>
      <c r="K2876" s="32">
        <f t="shared" si="22"/>
        <v>877.5</v>
      </c>
      <c r="L2876" s="32">
        <f t="shared" si="23"/>
        <v>263.25</v>
      </c>
      <c r="M2876" s="33">
        <v>0.3</v>
      </c>
      <c r="O2876" s="38"/>
      <c r="P2876" s="36"/>
      <c r="Q2876" s="34"/>
      <c r="R2876" s="35"/>
    </row>
    <row r="2877" spans="1:18" ht="15.75" customHeight="1" x14ac:dyDescent="0.3">
      <c r="A2877" s="23"/>
      <c r="B2877" s="28" t="s">
        <v>21</v>
      </c>
      <c r="C2877" s="28">
        <v>1185732</v>
      </c>
      <c r="D2877" s="29">
        <v>44512</v>
      </c>
      <c r="E2877" s="28" t="s">
        <v>40</v>
      </c>
      <c r="F2877" s="28" t="s">
        <v>109</v>
      </c>
      <c r="G2877" s="28" t="s">
        <v>110</v>
      </c>
      <c r="H2877" s="28" t="s">
        <v>27</v>
      </c>
      <c r="I2877" s="30">
        <v>0.45</v>
      </c>
      <c r="J2877" s="31">
        <v>1750</v>
      </c>
      <c r="K2877" s="32">
        <f t="shared" si="22"/>
        <v>787.5</v>
      </c>
      <c r="L2877" s="32">
        <f t="shared" si="23"/>
        <v>236.25</v>
      </c>
      <c r="M2877" s="33">
        <v>0.3</v>
      </c>
      <c r="O2877" s="38"/>
      <c r="P2877" s="36"/>
      <c r="Q2877" s="34"/>
      <c r="R2877" s="35"/>
    </row>
    <row r="2878" spans="1:18" ht="15.75" customHeight="1" x14ac:dyDescent="0.3">
      <c r="A2878" s="23"/>
      <c r="B2878" s="28" t="s">
        <v>21</v>
      </c>
      <c r="C2878" s="28">
        <v>1185732</v>
      </c>
      <c r="D2878" s="29">
        <v>44512</v>
      </c>
      <c r="E2878" s="28" t="s">
        <v>40</v>
      </c>
      <c r="F2878" s="28" t="s">
        <v>109</v>
      </c>
      <c r="G2878" s="28" t="s">
        <v>110</v>
      </c>
      <c r="H2878" s="28" t="s">
        <v>28</v>
      </c>
      <c r="I2878" s="30">
        <v>0.6</v>
      </c>
      <c r="J2878" s="31">
        <v>1500</v>
      </c>
      <c r="K2878" s="32">
        <f t="shared" si="22"/>
        <v>900</v>
      </c>
      <c r="L2878" s="32">
        <f t="shared" si="23"/>
        <v>315</v>
      </c>
      <c r="M2878" s="33">
        <v>0.35</v>
      </c>
      <c r="O2878" s="38"/>
      <c r="P2878" s="36"/>
      <c r="Q2878" s="34"/>
      <c r="R2878" s="35"/>
    </row>
    <row r="2879" spans="1:18" ht="15.75" customHeight="1" x14ac:dyDescent="0.3">
      <c r="A2879" s="23"/>
      <c r="B2879" s="28" t="s">
        <v>21</v>
      </c>
      <c r="C2879" s="28">
        <v>1185732</v>
      </c>
      <c r="D2879" s="29">
        <v>44512</v>
      </c>
      <c r="E2879" s="28" t="s">
        <v>40</v>
      </c>
      <c r="F2879" s="28" t="s">
        <v>109</v>
      </c>
      <c r="G2879" s="28" t="s">
        <v>110</v>
      </c>
      <c r="H2879" s="28" t="s">
        <v>29</v>
      </c>
      <c r="I2879" s="30">
        <v>0.64999999999999991</v>
      </c>
      <c r="J2879" s="31">
        <v>2500</v>
      </c>
      <c r="K2879" s="32">
        <f t="shared" si="22"/>
        <v>1624.9999999999998</v>
      </c>
      <c r="L2879" s="32">
        <f t="shared" si="23"/>
        <v>650</v>
      </c>
      <c r="M2879" s="33">
        <v>0.4</v>
      </c>
      <c r="O2879" s="38"/>
      <c r="P2879" s="36"/>
      <c r="Q2879" s="34"/>
      <c r="R2879" s="35"/>
    </row>
    <row r="2880" spans="1:18" ht="15.75" customHeight="1" x14ac:dyDescent="0.3">
      <c r="A2880" s="23"/>
      <c r="B2880" s="28" t="s">
        <v>21</v>
      </c>
      <c r="C2880" s="28">
        <v>1185732</v>
      </c>
      <c r="D2880" s="29">
        <v>44541</v>
      </c>
      <c r="E2880" s="28" t="s">
        <v>40</v>
      </c>
      <c r="F2880" s="28" t="s">
        <v>109</v>
      </c>
      <c r="G2880" s="28" t="s">
        <v>110</v>
      </c>
      <c r="H2880" s="28" t="s">
        <v>24</v>
      </c>
      <c r="I2880" s="30">
        <v>0.6</v>
      </c>
      <c r="J2880" s="31">
        <v>5000</v>
      </c>
      <c r="K2880" s="32">
        <f t="shared" si="22"/>
        <v>3000</v>
      </c>
      <c r="L2880" s="32">
        <f t="shared" si="23"/>
        <v>1050</v>
      </c>
      <c r="M2880" s="33">
        <v>0.35</v>
      </c>
      <c r="O2880" s="38"/>
      <c r="P2880" s="36"/>
      <c r="Q2880" s="34"/>
      <c r="R2880" s="35"/>
    </row>
    <row r="2881" spans="1:18" ht="15.75" customHeight="1" x14ac:dyDescent="0.3">
      <c r="A2881" s="23"/>
      <c r="B2881" s="28" t="s">
        <v>21</v>
      </c>
      <c r="C2881" s="28">
        <v>1185732</v>
      </c>
      <c r="D2881" s="29">
        <v>44541</v>
      </c>
      <c r="E2881" s="28" t="s">
        <v>40</v>
      </c>
      <c r="F2881" s="28" t="s">
        <v>109</v>
      </c>
      <c r="G2881" s="28" t="s">
        <v>110</v>
      </c>
      <c r="H2881" s="28" t="s">
        <v>25</v>
      </c>
      <c r="I2881" s="30">
        <v>0.5</v>
      </c>
      <c r="J2881" s="31">
        <v>3000</v>
      </c>
      <c r="K2881" s="32">
        <f t="shared" si="22"/>
        <v>1500</v>
      </c>
      <c r="L2881" s="32">
        <f t="shared" si="23"/>
        <v>450</v>
      </c>
      <c r="M2881" s="33">
        <v>0.3</v>
      </c>
      <c r="O2881" s="38"/>
      <c r="P2881" s="36"/>
      <c r="Q2881" s="34"/>
      <c r="R2881" s="35"/>
    </row>
    <row r="2882" spans="1:18" ht="15.75" customHeight="1" x14ac:dyDescent="0.3">
      <c r="A2882" s="23"/>
      <c r="B2882" s="28" t="s">
        <v>21</v>
      </c>
      <c r="C2882" s="28">
        <v>1185732</v>
      </c>
      <c r="D2882" s="29">
        <v>44541</v>
      </c>
      <c r="E2882" s="28" t="s">
        <v>40</v>
      </c>
      <c r="F2882" s="28" t="s">
        <v>109</v>
      </c>
      <c r="G2882" s="28" t="s">
        <v>110</v>
      </c>
      <c r="H2882" s="28" t="s">
        <v>26</v>
      </c>
      <c r="I2882" s="30">
        <v>0.5</v>
      </c>
      <c r="J2882" s="31">
        <v>2500</v>
      </c>
      <c r="K2882" s="32">
        <f t="shared" si="22"/>
        <v>1250</v>
      </c>
      <c r="L2882" s="32">
        <f t="shared" si="23"/>
        <v>375</v>
      </c>
      <c r="M2882" s="33">
        <v>0.3</v>
      </c>
      <c r="O2882" s="38"/>
      <c r="P2882" s="36"/>
      <c r="Q2882" s="34"/>
      <c r="R2882" s="35"/>
    </row>
    <row r="2883" spans="1:18" ht="15.75" customHeight="1" x14ac:dyDescent="0.3">
      <c r="A2883" s="23"/>
      <c r="B2883" s="28" t="s">
        <v>21</v>
      </c>
      <c r="C2883" s="28">
        <v>1185732</v>
      </c>
      <c r="D2883" s="29">
        <v>44541</v>
      </c>
      <c r="E2883" s="28" t="s">
        <v>40</v>
      </c>
      <c r="F2883" s="28" t="s">
        <v>109</v>
      </c>
      <c r="G2883" s="28" t="s">
        <v>110</v>
      </c>
      <c r="H2883" s="28" t="s">
        <v>27</v>
      </c>
      <c r="I2883" s="30">
        <v>0.5</v>
      </c>
      <c r="J2883" s="31">
        <v>2000</v>
      </c>
      <c r="K2883" s="32">
        <f t="shared" si="22"/>
        <v>1000</v>
      </c>
      <c r="L2883" s="32">
        <f t="shared" si="23"/>
        <v>300</v>
      </c>
      <c r="M2883" s="33">
        <v>0.3</v>
      </c>
      <c r="O2883" s="38"/>
      <c r="P2883" s="36"/>
      <c r="Q2883" s="34"/>
      <c r="R2883" s="35"/>
    </row>
    <row r="2884" spans="1:18" ht="15.75" customHeight="1" x14ac:dyDescent="0.3">
      <c r="A2884" s="23"/>
      <c r="B2884" s="28" t="s">
        <v>21</v>
      </c>
      <c r="C2884" s="28">
        <v>1185732</v>
      </c>
      <c r="D2884" s="29">
        <v>44541</v>
      </c>
      <c r="E2884" s="28" t="s">
        <v>40</v>
      </c>
      <c r="F2884" s="28" t="s">
        <v>109</v>
      </c>
      <c r="G2884" s="28" t="s">
        <v>110</v>
      </c>
      <c r="H2884" s="28" t="s">
        <v>28</v>
      </c>
      <c r="I2884" s="30">
        <v>0.6</v>
      </c>
      <c r="J2884" s="31">
        <v>2000</v>
      </c>
      <c r="K2884" s="32">
        <f t="shared" si="22"/>
        <v>1200</v>
      </c>
      <c r="L2884" s="32">
        <f t="shared" si="23"/>
        <v>420</v>
      </c>
      <c r="M2884" s="33">
        <v>0.35</v>
      </c>
      <c r="O2884" s="38"/>
      <c r="P2884" s="36"/>
      <c r="Q2884" s="34"/>
      <c r="R2884" s="35"/>
    </row>
    <row r="2885" spans="1:18" ht="15.75" customHeight="1" x14ac:dyDescent="0.3">
      <c r="A2885" s="23"/>
      <c r="B2885" s="28" t="s">
        <v>21</v>
      </c>
      <c r="C2885" s="28">
        <v>1185732</v>
      </c>
      <c r="D2885" s="29">
        <v>44541</v>
      </c>
      <c r="E2885" s="28" t="s">
        <v>40</v>
      </c>
      <c r="F2885" s="28" t="s">
        <v>109</v>
      </c>
      <c r="G2885" s="28" t="s">
        <v>110</v>
      </c>
      <c r="H2885" s="28" t="s">
        <v>29</v>
      </c>
      <c r="I2885" s="30">
        <v>0.64999999999999991</v>
      </c>
      <c r="J2885" s="31">
        <v>3000</v>
      </c>
      <c r="K2885" s="32">
        <f t="shared" si="22"/>
        <v>1949.9999999999998</v>
      </c>
      <c r="L2885" s="32">
        <f t="shared" si="23"/>
        <v>780</v>
      </c>
      <c r="M2885" s="33">
        <v>0.4</v>
      </c>
      <c r="O2885" s="38"/>
      <c r="P2885" s="36"/>
      <c r="Q2885" s="34"/>
      <c r="R2885" s="35"/>
    </row>
    <row r="2886" spans="1:18" ht="15.75" customHeight="1" x14ac:dyDescent="0.3">
      <c r="A2886" s="23" t="s">
        <v>46</v>
      </c>
      <c r="B2886" s="28" t="s">
        <v>21</v>
      </c>
      <c r="C2886" s="28">
        <v>1185732</v>
      </c>
      <c r="D2886" s="29">
        <v>44205</v>
      </c>
      <c r="E2886" s="28" t="s">
        <v>40</v>
      </c>
      <c r="F2886" s="28" t="s">
        <v>111</v>
      </c>
      <c r="G2886" s="28" t="s">
        <v>112</v>
      </c>
      <c r="H2886" s="28" t="s">
        <v>24</v>
      </c>
      <c r="I2886" s="30">
        <v>0.35000000000000003</v>
      </c>
      <c r="J2886" s="31">
        <v>4750</v>
      </c>
      <c r="K2886" s="32">
        <f t="shared" si="22"/>
        <v>1662.5000000000002</v>
      </c>
      <c r="L2886" s="32">
        <f t="shared" si="23"/>
        <v>581.875</v>
      </c>
      <c r="M2886" s="33">
        <v>0.35</v>
      </c>
      <c r="O2886" s="38"/>
      <c r="P2886" s="36"/>
      <c r="Q2886" s="34"/>
      <c r="R2886" s="35"/>
    </row>
    <row r="2887" spans="1:18" ht="15.75" customHeight="1" x14ac:dyDescent="0.3">
      <c r="A2887" s="23"/>
      <c r="B2887" s="28" t="s">
        <v>21</v>
      </c>
      <c r="C2887" s="28">
        <v>1185732</v>
      </c>
      <c r="D2887" s="29">
        <v>44205</v>
      </c>
      <c r="E2887" s="28" t="s">
        <v>40</v>
      </c>
      <c r="F2887" s="28" t="s">
        <v>111</v>
      </c>
      <c r="G2887" s="28" t="s">
        <v>112</v>
      </c>
      <c r="H2887" s="28" t="s">
        <v>25</v>
      </c>
      <c r="I2887" s="30">
        <v>0.35000000000000003</v>
      </c>
      <c r="J2887" s="31">
        <v>2750</v>
      </c>
      <c r="K2887" s="32">
        <f t="shared" si="22"/>
        <v>962.50000000000011</v>
      </c>
      <c r="L2887" s="32">
        <f t="shared" si="23"/>
        <v>288.75</v>
      </c>
      <c r="M2887" s="33">
        <v>0.3</v>
      </c>
      <c r="O2887" s="38"/>
      <c r="P2887" s="36"/>
      <c r="Q2887" s="34"/>
      <c r="R2887" s="35"/>
    </row>
    <row r="2888" spans="1:18" ht="15.75" customHeight="1" x14ac:dyDescent="0.3">
      <c r="A2888" s="23"/>
      <c r="B2888" s="28" t="s">
        <v>21</v>
      </c>
      <c r="C2888" s="28">
        <v>1185732</v>
      </c>
      <c r="D2888" s="29">
        <v>44205</v>
      </c>
      <c r="E2888" s="28" t="s">
        <v>40</v>
      </c>
      <c r="F2888" s="28" t="s">
        <v>111</v>
      </c>
      <c r="G2888" s="28" t="s">
        <v>112</v>
      </c>
      <c r="H2888" s="28" t="s">
        <v>26</v>
      </c>
      <c r="I2888" s="30">
        <v>0.25000000000000006</v>
      </c>
      <c r="J2888" s="31">
        <v>2750</v>
      </c>
      <c r="K2888" s="32">
        <f t="shared" si="22"/>
        <v>687.50000000000011</v>
      </c>
      <c r="L2888" s="32">
        <f t="shared" si="23"/>
        <v>206.25000000000003</v>
      </c>
      <c r="M2888" s="33">
        <v>0.3</v>
      </c>
      <c r="O2888" s="38"/>
      <c r="P2888" s="36"/>
      <c r="Q2888" s="34"/>
      <c r="R2888" s="35"/>
    </row>
    <row r="2889" spans="1:18" ht="15.75" customHeight="1" x14ac:dyDescent="0.3">
      <c r="A2889" s="23"/>
      <c r="B2889" s="28" t="s">
        <v>21</v>
      </c>
      <c r="C2889" s="28">
        <v>1185732</v>
      </c>
      <c r="D2889" s="29">
        <v>44205</v>
      </c>
      <c r="E2889" s="28" t="s">
        <v>40</v>
      </c>
      <c r="F2889" s="28" t="s">
        <v>111</v>
      </c>
      <c r="G2889" s="28" t="s">
        <v>112</v>
      </c>
      <c r="H2889" s="28" t="s">
        <v>27</v>
      </c>
      <c r="I2889" s="30">
        <v>0.30000000000000004</v>
      </c>
      <c r="J2889" s="31">
        <v>1250</v>
      </c>
      <c r="K2889" s="32">
        <f t="shared" si="22"/>
        <v>375.00000000000006</v>
      </c>
      <c r="L2889" s="32">
        <f t="shared" si="23"/>
        <v>112.50000000000001</v>
      </c>
      <c r="M2889" s="33">
        <v>0.3</v>
      </c>
      <c r="O2889" s="38"/>
      <c r="P2889" s="36"/>
      <c r="Q2889" s="34"/>
      <c r="R2889" s="35"/>
    </row>
    <row r="2890" spans="1:18" ht="15.75" customHeight="1" x14ac:dyDescent="0.3">
      <c r="A2890" s="23"/>
      <c r="B2890" s="28" t="s">
        <v>21</v>
      </c>
      <c r="C2890" s="28">
        <v>1185732</v>
      </c>
      <c r="D2890" s="29">
        <v>44205</v>
      </c>
      <c r="E2890" s="28" t="s">
        <v>40</v>
      </c>
      <c r="F2890" s="28" t="s">
        <v>111</v>
      </c>
      <c r="G2890" s="28" t="s">
        <v>112</v>
      </c>
      <c r="H2890" s="28" t="s">
        <v>28</v>
      </c>
      <c r="I2890" s="30">
        <v>0.44999999999999996</v>
      </c>
      <c r="J2890" s="31">
        <v>1750</v>
      </c>
      <c r="K2890" s="32">
        <f t="shared" si="22"/>
        <v>787.49999999999989</v>
      </c>
      <c r="L2890" s="32">
        <f t="shared" si="23"/>
        <v>275.62499999999994</v>
      </c>
      <c r="M2890" s="33">
        <v>0.35</v>
      </c>
      <c r="O2890" s="38"/>
      <c r="P2890" s="36"/>
      <c r="Q2890" s="34"/>
      <c r="R2890" s="35"/>
    </row>
    <row r="2891" spans="1:18" ht="15.75" customHeight="1" x14ac:dyDescent="0.3">
      <c r="A2891" s="23"/>
      <c r="B2891" s="28" t="s">
        <v>21</v>
      </c>
      <c r="C2891" s="28">
        <v>1185732</v>
      </c>
      <c r="D2891" s="29">
        <v>44205</v>
      </c>
      <c r="E2891" s="28" t="s">
        <v>40</v>
      </c>
      <c r="F2891" s="28" t="s">
        <v>111</v>
      </c>
      <c r="G2891" s="28" t="s">
        <v>112</v>
      </c>
      <c r="H2891" s="28" t="s">
        <v>29</v>
      </c>
      <c r="I2891" s="30">
        <v>0.35000000000000003</v>
      </c>
      <c r="J2891" s="31">
        <v>2750</v>
      </c>
      <c r="K2891" s="32">
        <f t="shared" si="22"/>
        <v>962.50000000000011</v>
      </c>
      <c r="L2891" s="32">
        <f t="shared" si="23"/>
        <v>385.00000000000006</v>
      </c>
      <c r="M2891" s="33">
        <v>0.4</v>
      </c>
      <c r="O2891" s="38"/>
      <c r="P2891" s="36"/>
      <c r="Q2891" s="34"/>
      <c r="R2891" s="35"/>
    </row>
    <row r="2892" spans="1:18" ht="15.75" customHeight="1" x14ac:dyDescent="0.3">
      <c r="A2892" s="23"/>
      <c r="B2892" s="28" t="s">
        <v>21</v>
      </c>
      <c r="C2892" s="28">
        <v>1185732</v>
      </c>
      <c r="D2892" s="29">
        <v>44236</v>
      </c>
      <c r="E2892" s="28" t="s">
        <v>40</v>
      </c>
      <c r="F2892" s="28" t="s">
        <v>111</v>
      </c>
      <c r="G2892" s="28" t="s">
        <v>112</v>
      </c>
      <c r="H2892" s="28" t="s">
        <v>24</v>
      </c>
      <c r="I2892" s="30">
        <v>0.35000000000000003</v>
      </c>
      <c r="J2892" s="31">
        <v>5250</v>
      </c>
      <c r="K2892" s="32">
        <f t="shared" si="22"/>
        <v>1837.5000000000002</v>
      </c>
      <c r="L2892" s="32">
        <f t="shared" si="23"/>
        <v>643.125</v>
      </c>
      <c r="M2892" s="33">
        <v>0.35</v>
      </c>
      <c r="O2892" s="38"/>
      <c r="P2892" s="36"/>
      <c r="Q2892" s="34"/>
      <c r="R2892" s="35"/>
    </row>
    <row r="2893" spans="1:18" ht="15.75" customHeight="1" x14ac:dyDescent="0.3">
      <c r="A2893" s="23"/>
      <c r="B2893" s="28" t="s">
        <v>21</v>
      </c>
      <c r="C2893" s="28">
        <v>1185732</v>
      </c>
      <c r="D2893" s="29">
        <v>44236</v>
      </c>
      <c r="E2893" s="28" t="s">
        <v>40</v>
      </c>
      <c r="F2893" s="28" t="s">
        <v>111</v>
      </c>
      <c r="G2893" s="28" t="s">
        <v>112</v>
      </c>
      <c r="H2893" s="28" t="s">
        <v>25</v>
      </c>
      <c r="I2893" s="30">
        <v>0.35000000000000003</v>
      </c>
      <c r="J2893" s="31">
        <v>1750</v>
      </c>
      <c r="K2893" s="32">
        <f t="shared" si="22"/>
        <v>612.50000000000011</v>
      </c>
      <c r="L2893" s="32">
        <f t="shared" si="23"/>
        <v>183.75000000000003</v>
      </c>
      <c r="M2893" s="33">
        <v>0.3</v>
      </c>
      <c r="O2893" s="38"/>
      <c r="P2893" s="36"/>
      <c r="Q2893" s="34"/>
      <c r="R2893" s="35"/>
    </row>
    <row r="2894" spans="1:18" ht="15.75" customHeight="1" x14ac:dyDescent="0.3">
      <c r="A2894" s="23"/>
      <c r="B2894" s="28" t="s">
        <v>21</v>
      </c>
      <c r="C2894" s="28">
        <v>1185732</v>
      </c>
      <c r="D2894" s="29">
        <v>44236</v>
      </c>
      <c r="E2894" s="28" t="s">
        <v>40</v>
      </c>
      <c r="F2894" s="28" t="s">
        <v>111</v>
      </c>
      <c r="G2894" s="28" t="s">
        <v>112</v>
      </c>
      <c r="H2894" s="28" t="s">
        <v>26</v>
      </c>
      <c r="I2894" s="30">
        <v>0.25000000000000006</v>
      </c>
      <c r="J2894" s="31">
        <v>2250</v>
      </c>
      <c r="K2894" s="32">
        <f t="shared" si="22"/>
        <v>562.50000000000011</v>
      </c>
      <c r="L2894" s="32">
        <f t="shared" si="23"/>
        <v>168.75000000000003</v>
      </c>
      <c r="M2894" s="33">
        <v>0.3</v>
      </c>
      <c r="O2894" s="38"/>
      <c r="P2894" s="36"/>
      <c r="Q2894" s="34"/>
      <c r="R2894" s="35"/>
    </row>
    <row r="2895" spans="1:18" ht="15.75" customHeight="1" x14ac:dyDescent="0.3">
      <c r="A2895" s="23"/>
      <c r="B2895" s="28" t="s">
        <v>21</v>
      </c>
      <c r="C2895" s="28">
        <v>1185732</v>
      </c>
      <c r="D2895" s="29">
        <v>44236</v>
      </c>
      <c r="E2895" s="28" t="s">
        <v>40</v>
      </c>
      <c r="F2895" s="28" t="s">
        <v>111</v>
      </c>
      <c r="G2895" s="28" t="s">
        <v>112</v>
      </c>
      <c r="H2895" s="28" t="s">
        <v>27</v>
      </c>
      <c r="I2895" s="30">
        <v>0.30000000000000004</v>
      </c>
      <c r="J2895" s="31">
        <v>1000</v>
      </c>
      <c r="K2895" s="32">
        <f t="shared" si="22"/>
        <v>300.00000000000006</v>
      </c>
      <c r="L2895" s="32">
        <f t="shared" si="23"/>
        <v>90.000000000000014</v>
      </c>
      <c r="M2895" s="33">
        <v>0.3</v>
      </c>
      <c r="O2895" s="38"/>
      <c r="P2895" s="36"/>
      <c r="Q2895" s="34"/>
      <c r="R2895" s="35"/>
    </row>
    <row r="2896" spans="1:18" ht="15.75" customHeight="1" x14ac:dyDescent="0.3">
      <c r="A2896" s="23"/>
      <c r="B2896" s="28" t="s">
        <v>21</v>
      </c>
      <c r="C2896" s="28">
        <v>1185732</v>
      </c>
      <c r="D2896" s="29">
        <v>44236</v>
      </c>
      <c r="E2896" s="28" t="s">
        <v>40</v>
      </c>
      <c r="F2896" s="28" t="s">
        <v>111</v>
      </c>
      <c r="G2896" s="28" t="s">
        <v>112</v>
      </c>
      <c r="H2896" s="28" t="s">
        <v>28</v>
      </c>
      <c r="I2896" s="30">
        <v>0.44999999999999996</v>
      </c>
      <c r="J2896" s="31">
        <v>1750</v>
      </c>
      <c r="K2896" s="32">
        <f t="shared" si="22"/>
        <v>787.49999999999989</v>
      </c>
      <c r="L2896" s="32">
        <f t="shared" si="23"/>
        <v>275.62499999999994</v>
      </c>
      <c r="M2896" s="33">
        <v>0.35</v>
      </c>
      <c r="O2896" s="38"/>
      <c r="P2896" s="36"/>
      <c r="Q2896" s="34"/>
      <c r="R2896" s="35"/>
    </row>
    <row r="2897" spans="1:18" ht="15.75" customHeight="1" x14ac:dyDescent="0.3">
      <c r="A2897" s="23"/>
      <c r="B2897" s="28" t="s">
        <v>21</v>
      </c>
      <c r="C2897" s="28">
        <v>1185732</v>
      </c>
      <c r="D2897" s="29">
        <v>44236</v>
      </c>
      <c r="E2897" s="28" t="s">
        <v>40</v>
      </c>
      <c r="F2897" s="28" t="s">
        <v>111</v>
      </c>
      <c r="G2897" s="28" t="s">
        <v>112</v>
      </c>
      <c r="H2897" s="28" t="s">
        <v>29</v>
      </c>
      <c r="I2897" s="30">
        <v>0.24999999999999997</v>
      </c>
      <c r="J2897" s="31">
        <v>2750</v>
      </c>
      <c r="K2897" s="32">
        <f t="shared" si="22"/>
        <v>687.49999999999989</v>
      </c>
      <c r="L2897" s="32">
        <f t="shared" si="23"/>
        <v>274.99999999999994</v>
      </c>
      <c r="M2897" s="33">
        <v>0.4</v>
      </c>
      <c r="O2897" s="38"/>
      <c r="P2897" s="36"/>
      <c r="Q2897" s="34"/>
      <c r="R2897" s="35"/>
    </row>
    <row r="2898" spans="1:18" ht="15.75" customHeight="1" x14ac:dyDescent="0.3">
      <c r="A2898" s="23"/>
      <c r="B2898" s="28" t="s">
        <v>21</v>
      </c>
      <c r="C2898" s="28">
        <v>1185732</v>
      </c>
      <c r="D2898" s="29">
        <v>44263</v>
      </c>
      <c r="E2898" s="28" t="s">
        <v>40</v>
      </c>
      <c r="F2898" s="28" t="s">
        <v>111</v>
      </c>
      <c r="G2898" s="28" t="s">
        <v>112</v>
      </c>
      <c r="H2898" s="28" t="s">
        <v>24</v>
      </c>
      <c r="I2898" s="30">
        <v>0.30000000000000004</v>
      </c>
      <c r="J2898" s="31">
        <v>4950</v>
      </c>
      <c r="K2898" s="32">
        <f t="shared" si="22"/>
        <v>1485.0000000000002</v>
      </c>
      <c r="L2898" s="32">
        <f t="shared" si="23"/>
        <v>519.75</v>
      </c>
      <c r="M2898" s="33">
        <v>0.35</v>
      </c>
      <c r="O2898" s="38"/>
      <c r="P2898" s="36"/>
      <c r="Q2898" s="34"/>
      <c r="R2898" s="35"/>
    </row>
    <row r="2899" spans="1:18" ht="15.75" customHeight="1" x14ac:dyDescent="0.3">
      <c r="A2899" s="23"/>
      <c r="B2899" s="28" t="s">
        <v>21</v>
      </c>
      <c r="C2899" s="28">
        <v>1185732</v>
      </c>
      <c r="D2899" s="29">
        <v>44263</v>
      </c>
      <c r="E2899" s="28" t="s">
        <v>40</v>
      </c>
      <c r="F2899" s="28" t="s">
        <v>111</v>
      </c>
      <c r="G2899" s="28" t="s">
        <v>112</v>
      </c>
      <c r="H2899" s="28" t="s">
        <v>25</v>
      </c>
      <c r="I2899" s="30">
        <v>0.30000000000000004</v>
      </c>
      <c r="J2899" s="31">
        <v>2000</v>
      </c>
      <c r="K2899" s="32">
        <f t="shared" si="22"/>
        <v>600.00000000000011</v>
      </c>
      <c r="L2899" s="32">
        <f t="shared" si="23"/>
        <v>180.00000000000003</v>
      </c>
      <c r="M2899" s="33">
        <v>0.3</v>
      </c>
      <c r="O2899" s="38"/>
      <c r="P2899" s="36"/>
      <c r="Q2899" s="34"/>
      <c r="R2899" s="35"/>
    </row>
    <row r="2900" spans="1:18" ht="15.75" customHeight="1" x14ac:dyDescent="0.3">
      <c r="A2900" s="23"/>
      <c r="B2900" s="28" t="s">
        <v>21</v>
      </c>
      <c r="C2900" s="28">
        <v>1185732</v>
      </c>
      <c r="D2900" s="29">
        <v>44263</v>
      </c>
      <c r="E2900" s="28" t="s">
        <v>40</v>
      </c>
      <c r="F2900" s="28" t="s">
        <v>111</v>
      </c>
      <c r="G2900" s="28" t="s">
        <v>112</v>
      </c>
      <c r="H2900" s="28" t="s">
        <v>26</v>
      </c>
      <c r="I2900" s="30">
        <v>0.20000000000000004</v>
      </c>
      <c r="J2900" s="31">
        <v>2250</v>
      </c>
      <c r="K2900" s="32">
        <f t="shared" si="22"/>
        <v>450.00000000000011</v>
      </c>
      <c r="L2900" s="32">
        <f t="shared" si="23"/>
        <v>135.00000000000003</v>
      </c>
      <c r="M2900" s="33">
        <v>0.3</v>
      </c>
      <c r="O2900" s="38"/>
      <c r="P2900" s="36"/>
      <c r="Q2900" s="34"/>
      <c r="R2900" s="35"/>
    </row>
    <row r="2901" spans="1:18" ht="15.75" customHeight="1" x14ac:dyDescent="0.3">
      <c r="A2901" s="23"/>
      <c r="B2901" s="28" t="s">
        <v>21</v>
      </c>
      <c r="C2901" s="28">
        <v>1185732</v>
      </c>
      <c r="D2901" s="29">
        <v>44263</v>
      </c>
      <c r="E2901" s="28" t="s">
        <v>40</v>
      </c>
      <c r="F2901" s="28" t="s">
        <v>111</v>
      </c>
      <c r="G2901" s="28" t="s">
        <v>112</v>
      </c>
      <c r="H2901" s="28" t="s">
        <v>27</v>
      </c>
      <c r="I2901" s="30">
        <v>0.24999999999999997</v>
      </c>
      <c r="J2901" s="31">
        <v>750</v>
      </c>
      <c r="K2901" s="32">
        <f t="shared" si="22"/>
        <v>187.49999999999997</v>
      </c>
      <c r="L2901" s="32">
        <f t="shared" si="23"/>
        <v>56.249999999999993</v>
      </c>
      <c r="M2901" s="33">
        <v>0.3</v>
      </c>
      <c r="O2901" s="38"/>
      <c r="P2901" s="36"/>
      <c r="Q2901" s="34"/>
      <c r="R2901" s="35"/>
    </row>
    <row r="2902" spans="1:18" ht="15.75" customHeight="1" x14ac:dyDescent="0.3">
      <c r="A2902" s="23"/>
      <c r="B2902" s="28" t="s">
        <v>21</v>
      </c>
      <c r="C2902" s="28">
        <v>1185732</v>
      </c>
      <c r="D2902" s="29">
        <v>44263</v>
      </c>
      <c r="E2902" s="28" t="s">
        <v>40</v>
      </c>
      <c r="F2902" s="28" t="s">
        <v>111</v>
      </c>
      <c r="G2902" s="28" t="s">
        <v>112</v>
      </c>
      <c r="H2902" s="28" t="s">
        <v>28</v>
      </c>
      <c r="I2902" s="30">
        <v>0.4</v>
      </c>
      <c r="J2902" s="31">
        <v>1250</v>
      </c>
      <c r="K2902" s="32">
        <f t="shared" si="22"/>
        <v>500</v>
      </c>
      <c r="L2902" s="32">
        <f t="shared" si="23"/>
        <v>175</v>
      </c>
      <c r="M2902" s="33">
        <v>0.35</v>
      </c>
      <c r="O2902" s="38"/>
      <c r="P2902" s="36"/>
      <c r="Q2902" s="34"/>
      <c r="R2902" s="35"/>
    </row>
    <row r="2903" spans="1:18" ht="15.75" customHeight="1" x14ac:dyDescent="0.3">
      <c r="A2903" s="23"/>
      <c r="B2903" s="28" t="s">
        <v>21</v>
      </c>
      <c r="C2903" s="28">
        <v>1185732</v>
      </c>
      <c r="D2903" s="29">
        <v>44263</v>
      </c>
      <c r="E2903" s="28" t="s">
        <v>40</v>
      </c>
      <c r="F2903" s="28" t="s">
        <v>111</v>
      </c>
      <c r="G2903" s="28" t="s">
        <v>112</v>
      </c>
      <c r="H2903" s="28" t="s">
        <v>29</v>
      </c>
      <c r="I2903" s="30">
        <v>0.30000000000000004</v>
      </c>
      <c r="J2903" s="31">
        <v>2250</v>
      </c>
      <c r="K2903" s="32">
        <f t="shared" si="22"/>
        <v>675.00000000000011</v>
      </c>
      <c r="L2903" s="32">
        <f t="shared" si="23"/>
        <v>270.00000000000006</v>
      </c>
      <c r="M2903" s="33">
        <v>0.4</v>
      </c>
      <c r="O2903" s="38"/>
      <c r="P2903" s="36"/>
      <c r="Q2903" s="34"/>
      <c r="R2903" s="35"/>
    </row>
    <row r="2904" spans="1:18" ht="15.75" customHeight="1" x14ac:dyDescent="0.3">
      <c r="A2904" s="23"/>
      <c r="B2904" s="28" t="s">
        <v>21</v>
      </c>
      <c r="C2904" s="28">
        <v>1185732</v>
      </c>
      <c r="D2904" s="29">
        <v>44295</v>
      </c>
      <c r="E2904" s="28" t="s">
        <v>40</v>
      </c>
      <c r="F2904" s="28" t="s">
        <v>111</v>
      </c>
      <c r="G2904" s="28" t="s">
        <v>112</v>
      </c>
      <c r="H2904" s="28" t="s">
        <v>24</v>
      </c>
      <c r="I2904" s="30">
        <v>0.30000000000000004</v>
      </c>
      <c r="J2904" s="31">
        <v>4500</v>
      </c>
      <c r="K2904" s="32">
        <f t="shared" si="22"/>
        <v>1350.0000000000002</v>
      </c>
      <c r="L2904" s="32">
        <f t="shared" si="23"/>
        <v>472.50000000000006</v>
      </c>
      <c r="M2904" s="33">
        <v>0.35</v>
      </c>
      <c r="O2904" s="38"/>
      <c r="P2904" s="36"/>
      <c r="Q2904" s="34"/>
      <c r="R2904" s="35"/>
    </row>
    <row r="2905" spans="1:18" ht="15.75" customHeight="1" x14ac:dyDescent="0.3">
      <c r="A2905" s="23"/>
      <c r="B2905" s="28" t="s">
        <v>21</v>
      </c>
      <c r="C2905" s="28">
        <v>1185732</v>
      </c>
      <c r="D2905" s="29">
        <v>44295</v>
      </c>
      <c r="E2905" s="28" t="s">
        <v>40</v>
      </c>
      <c r="F2905" s="28" t="s">
        <v>111</v>
      </c>
      <c r="G2905" s="28" t="s">
        <v>112</v>
      </c>
      <c r="H2905" s="28" t="s">
        <v>25</v>
      </c>
      <c r="I2905" s="30">
        <v>0.30000000000000004</v>
      </c>
      <c r="J2905" s="31">
        <v>1500</v>
      </c>
      <c r="K2905" s="32">
        <f t="shared" si="22"/>
        <v>450.00000000000006</v>
      </c>
      <c r="L2905" s="32">
        <f t="shared" si="23"/>
        <v>135</v>
      </c>
      <c r="M2905" s="33">
        <v>0.3</v>
      </c>
      <c r="O2905" s="38"/>
      <c r="P2905" s="36"/>
      <c r="Q2905" s="34"/>
      <c r="R2905" s="35"/>
    </row>
    <row r="2906" spans="1:18" ht="15.75" customHeight="1" x14ac:dyDescent="0.3">
      <c r="A2906" s="23"/>
      <c r="B2906" s="28" t="s">
        <v>21</v>
      </c>
      <c r="C2906" s="28">
        <v>1185732</v>
      </c>
      <c r="D2906" s="29">
        <v>44295</v>
      </c>
      <c r="E2906" s="28" t="s">
        <v>40</v>
      </c>
      <c r="F2906" s="28" t="s">
        <v>111</v>
      </c>
      <c r="G2906" s="28" t="s">
        <v>112</v>
      </c>
      <c r="H2906" s="28" t="s">
        <v>26</v>
      </c>
      <c r="I2906" s="30">
        <v>0.20000000000000004</v>
      </c>
      <c r="J2906" s="31">
        <v>1500</v>
      </c>
      <c r="K2906" s="32">
        <f t="shared" si="22"/>
        <v>300.00000000000006</v>
      </c>
      <c r="L2906" s="32">
        <f t="shared" si="23"/>
        <v>90.000000000000014</v>
      </c>
      <c r="M2906" s="33">
        <v>0.3</v>
      </c>
      <c r="O2906" s="38"/>
      <c r="P2906" s="36"/>
      <c r="Q2906" s="34"/>
      <c r="R2906" s="35"/>
    </row>
    <row r="2907" spans="1:18" ht="15.75" customHeight="1" x14ac:dyDescent="0.3">
      <c r="A2907" s="23"/>
      <c r="B2907" s="28" t="s">
        <v>21</v>
      </c>
      <c r="C2907" s="28">
        <v>1185732</v>
      </c>
      <c r="D2907" s="29">
        <v>44295</v>
      </c>
      <c r="E2907" s="28" t="s">
        <v>40</v>
      </c>
      <c r="F2907" s="28" t="s">
        <v>111</v>
      </c>
      <c r="G2907" s="28" t="s">
        <v>112</v>
      </c>
      <c r="H2907" s="28" t="s">
        <v>27</v>
      </c>
      <c r="I2907" s="30">
        <v>0.24999999999999997</v>
      </c>
      <c r="J2907" s="31">
        <v>750</v>
      </c>
      <c r="K2907" s="32">
        <f t="shared" si="22"/>
        <v>187.49999999999997</v>
      </c>
      <c r="L2907" s="32">
        <f t="shared" si="23"/>
        <v>56.249999999999993</v>
      </c>
      <c r="M2907" s="33">
        <v>0.3</v>
      </c>
      <c r="O2907" s="38"/>
      <c r="P2907" s="36"/>
      <c r="Q2907" s="34"/>
      <c r="R2907" s="35"/>
    </row>
    <row r="2908" spans="1:18" ht="15.75" customHeight="1" x14ac:dyDescent="0.3">
      <c r="A2908" s="23"/>
      <c r="B2908" s="28" t="s">
        <v>21</v>
      </c>
      <c r="C2908" s="28">
        <v>1185732</v>
      </c>
      <c r="D2908" s="29">
        <v>44295</v>
      </c>
      <c r="E2908" s="28" t="s">
        <v>40</v>
      </c>
      <c r="F2908" s="28" t="s">
        <v>111</v>
      </c>
      <c r="G2908" s="28" t="s">
        <v>112</v>
      </c>
      <c r="H2908" s="28" t="s">
        <v>28</v>
      </c>
      <c r="I2908" s="30">
        <v>0.6</v>
      </c>
      <c r="J2908" s="31">
        <v>1000</v>
      </c>
      <c r="K2908" s="32">
        <f t="shared" si="22"/>
        <v>600</v>
      </c>
      <c r="L2908" s="32">
        <f t="shared" si="23"/>
        <v>210</v>
      </c>
      <c r="M2908" s="33">
        <v>0.35</v>
      </c>
      <c r="O2908" s="38"/>
      <c r="P2908" s="36"/>
      <c r="Q2908" s="34"/>
      <c r="R2908" s="35"/>
    </row>
    <row r="2909" spans="1:18" ht="15.75" customHeight="1" x14ac:dyDescent="0.3">
      <c r="A2909" s="23"/>
      <c r="B2909" s="28" t="s">
        <v>21</v>
      </c>
      <c r="C2909" s="28">
        <v>1185732</v>
      </c>
      <c r="D2909" s="29">
        <v>44295</v>
      </c>
      <c r="E2909" s="28" t="s">
        <v>40</v>
      </c>
      <c r="F2909" s="28" t="s">
        <v>111</v>
      </c>
      <c r="G2909" s="28" t="s">
        <v>112</v>
      </c>
      <c r="H2909" s="28" t="s">
        <v>29</v>
      </c>
      <c r="I2909" s="30">
        <v>0.5</v>
      </c>
      <c r="J2909" s="31">
        <v>2250</v>
      </c>
      <c r="K2909" s="32">
        <f t="shared" si="22"/>
        <v>1125</v>
      </c>
      <c r="L2909" s="32">
        <f t="shared" si="23"/>
        <v>450</v>
      </c>
      <c r="M2909" s="33">
        <v>0.4</v>
      </c>
      <c r="O2909" s="38"/>
      <c r="P2909" s="36"/>
      <c r="Q2909" s="34"/>
      <c r="R2909" s="35"/>
    </row>
    <row r="2910" spans="1:18" ht="15.75" customHeight="1" x14ac:dyDescent="0.3">
      <c r="A2910" s="23"/>
      <c r="B2910" s="28" t="s">
        <v>21</v>
      </c>
      <c r="C2910" s="28">
        <v>1185732</v>
      </c>
      <c r="D2910" s="29">
        <v>44326</v>
      </c>
      <c r="E2910" s="28" t="s">
        <v>40</v>
      </c>
      <c r="F2910" s="28" t="s">
        <v>111</v>
      </c>
      <c r="G2910" s="28" t="s">
        <v>112</v>
      </c>
      <c r="H2910" s="28" t="s">
        <v>24</v>
      </c>
      <c r="I2910" s="30">
        <v>0.6</v>
      </c>
      <c r="J2910" s="31">
        <v>4950</v>
      </c>
      <c r="K2910" s="32">
        <f t="shared" si="22"/>
        <v>2970</v>
      </c>
      <c r="L2910" s="32">
        <f t="shared" si="23"/>
        <v>1039.5</v>
      </c>
      <c r="M2910" s="33">
        <v>0.35</v>
      </c>
      <c r="O2910" s="38"/>
      <c r="P2910" s="36"/>
      <c r="Q2910" s="34"/>
      <c r="R2910" s="35"/>
    </row>
    <row r="2911" spans="1:18" ht="15.75" customHeight="1" x14ac:dyDescent="0.3">
      <c r="A2911" s="23"/>
      <c r="B2911" s="28" t="s">
        <v>21</v>
      </c>
      <c r="C2911" s="28">
        <v>1185732</v>
      </c>
      <c r="D2911" s="29">
        <v>44326</v>
      </c>
      <c r="E2911" s="28" t="s">
        <v>40</v>
      </c>
      <c r="F2911" s="28" t="s">
        <v>111</v>
      </c>
      <c r="G2911" s="28" t="s">
        <v>112</v>
      </c>
      <c r="H2911" s="28" t="s">
        <v>25</v>
      </c>
      <c r="I2911" s="30">
        <v>0.45</v>
      </c>
      <c r="J2911" s="31">
        <v>2000</v>
      </c>
      <c r="K2911" s="32">
        <f t="shared" si="22"/>
        <v>900</v>
      </c>
      <c r="L2911" s="32">
        <f t="shared" si="23"/>
        <v>270</v>
      </c>
      <c r="M2911" s="33">
        <v>0.3</v>
      </c>
      <c r="O2911" s="38"/>
      <c r="P2911" s="36"/>
      <c r="Q2911" s="34"/>
      <c r="R2911" s="35"/>
    </row>
    <row r="2912" spans="1:18" ht="15.75" customHeight="1" x14ac:dyDescent="0.3">
      <c r="A2912" s="23"/>
      <c r="B2912" s="28" t="s">
        <v>21</v>
      </c>
      <c r="C2912" s="28">
        <v>1185732</v>
      </c>
      <c r="D2912" s="29">
        <v>44326</v>
      </c>
      <c r="E2912" s="28" t="s">
        <v>40</v>
      </c>
      <c r="F2912" s="28" t="s">
        <v>111</v>
      </c>
      <c r="G2912" s="28" t="s">
        <v>112</v>
      </c>
      <c r="H2912" s="28" t="s">
        <v>26</v>
      </c>
      <c r="I2912" s="30">
        <v>0.4</v>
      </c>
      <c r="J2912" s="31">
        <v>1750</v>
      </c>
      <c r="K2912" s="32">
        <f t="shared" si="22"/>
        <v>700</v>
      </c>
      <c r="L2912" s="32">
        <f t="shared" si="23"/>
        <v>210</v>
      </c>
      <c r="M2912" s="33">
        <v>0.3</v>
      </c>
      <c r="O2912" s="38"/>
      <c r="P2912" s="36"/>
      <c r="Q2912" s="34"/>
      <c r="R2912" s="35"/>
    </row>
    <row r="2913" spans="1:18" ht="15.75" customHeight="1" x14ac:dyDescent="0.3">
      <c r="A2913" s="23"/>
      <c r="B2913" s="28" t="s">
        <v>21</v>
      </c>
      <c r="C2913" s="28">
        <v>1185732</v>
      </c>
      <c r="D2913" s="29">
        <v>44326</v>
      </c>
      <c r="E2913" s="28" t="s">
        <v>40</v>
      </c>
      <c r="F2913" s="28" t="s">
        <v>111</v>
      </c>
      <c r="G2913" s="28" t="s">
        <v>112</v>
      </c>
      <c r="H2913" s="28" t="s">
        <v>27</v>
      </c>
      <c r="I2913" s="30">
        <v>0.4</v>
      </c>
      <c r="J2913" s="31">
        <v>1000</v>
      </c>
      <c r="K2913" s="32">
        <f t="shared" si="22"/>
        <v>400</v>
      </c>
      <c r="L2913" s="32">
        <f t="shared" si="23"/>
        <v>120</v>
      </c>
      <c r="M2913" s="33">
        <v>0.3</v>
      </c>
      <c r="O2913" s="38"/>
      <c r="P2913" s="36"/>
      <c r="Q2913" s="34"/>
      <c r="R2913" s="35"/>
    </row>
    <row r="2914" spans="1:18" ht="15.75" customHeight="1" x14ac:dyDescent="0.3">
      <c r="A2914" s="23"/>
      <c r="B2914" s="28" t="s">
        <v>21</v>
      </c>
      <c r="C2914" s="28">
        <v>1185732</v>
      </c>
      <c r="D2914" s="29">
        <v>44326</v>
      </c>
      <c r="E2914" s="28" t="s">
        <v>40</v>
      </c>
      <c r="F2914" s="28" t="s">
        <v>111</v>
      </c>
      <c r="G2914" s="28" t="s">
        <v>112</v>
      </c>
      <c r="H2914" s="28" t="s">
        <v>28</v>
      </c>
      <c r="I2914" s="30">
        <v>0.49999999999999994</v>
      </c>
      <c r="J2914" s="31">
        <v>1250</v>
      </c>
      <c r="K2914" s="32">
        <f t="shared" si="22"/>
        <v>624.99999999999989</v>
      </c>
      <c r="L2914" s="32">
        <f t="shared" si="23"/>
        <v>218.74999999999994</v>
      </c>
      <c r="M2914" s="33">
        <v>0.35</v>
      </c>
      <c r="O2914" s="38"/>
      <c r="P2914" s="36"/>
      <c r="Q2914" s="34"/>
      <c r="R2914" s="35"/>
    </row>
    <row r="2915" spans="1:18" ht="15.75" customHeight="1" x14ac:dyDescent="0.3">
      <c r="A2915" s="23"/>
      <c r="B2915" s="28" t="s">
        <v>21</v>
      </c>
      <c r="C2915" s="28">
        <v>1185732</v>
      </c>
      <c r="D2915" s="29">
        <v>44326</v>
      </c>
      <c r="E2915" s="28" t="s">
        <v>40</v>
      </c>
      <c r="F2915" s="28" t="s">
        <v>111</v>
      </c>
      <c r="G2915" s="28" t="s">
        <v>112</v>
      </c>
      <c r="H2915" s="28" t="s">
        <v>29</v>
      </c>
      <c r="I2915" s="30">
        <v>0.54999999999999993</v>
      </c>
      <c r="J2915" s="31">
        <v>2500</v>
      </c>
      <c r="K2915" s="32">
        <f t="shared" si="22"/>
        <v>1374.9999999999998</v>
      </c>
      <c r="L2915" s="32">
        <f t="shared" si="23"/>
        <v>549.99999999999989</v>
      </c>
      <c r="M2915" s="33">
        <v>0.4</v>
      </c>
      <c r="O2915" s="38"/>
      <c r="P2915" s="36"/>
      <c r="Q2915" s="34"/>
      <c r="R2915" s="35"/>
    </row>
    <row r="2916" spans="1:18" ht="15.75" customHeight="1" x14ac:dyDescent="0.3">
      <c r="A2916" s="23"/>
      <c r="B2916" s="28" t="s">
        <v>21</v>
      </c>
      <c r="C2916" s="28">
        <v>1185732</v>
      </c>
      <c r="D2916" s="29">
        <v>44356</v>
      </c>
      <c r="E2916" s="28" t="s">
        <v>40</v>
      </c>
      <c r="F2916" s="28" t="s">
        <v>111</v>
      </c>
      <c r="G2916" s="28" t="s">
        <v>112</v>
      </c>
      <c r="H2916" s="28" t="s">
        <v>24</v>
      </c>
      <c r="I2916" s="30">
        <v>0.4</v>
      </c>
      <c r="J2916" s="31">
        <v>5000</v>
      </c>
      <c r="K2916" s="32">
        <f t="shared" si="22"/>
        <v>2000</v>
      </c>
      <c r="L2916" s="32">
        <f t="shared" si="23"/>
        <v>700</v>
      </c>
      <c r="M2916" s="33">
        <v>0.35</v>
      </c>
      <c r="O2916" s="38"/>
      <c r="P2916" s="36"/>
      <c r="Q2916" s="34"/>
      <c r="R2916" s="35"/>
    </row>
    <row r="2917" spans="1:18" ht="15.75" customHeight="1" x14ac:dyDescent="0.3">
      <c r="A2917" s="23"/>
      <c r="B2917" s="28" t="s">
        <v>21</v>
      </c>
      <c r="C2917" s="28">
        <v>1185732</v>
      </c>
      <c r="D2917" s="29">
        <v>44356</v>
      </c>
      <c r="E2917" s="28" t="s">
        <v>40</v>
      </c>
      <c r="F2917" s="28" t="s">
        <v>111</v>
      </c>
      <c r="G2917" s="28" t="s">
        <v>112</v>
      </c>
      <c r="H2917" s="28" t="s">
        <v>25</v>
      </c>
      <c r="I2917" s="30">
        <v>0.35000000000000009</v>
      </c>
      <c r="J2917" s="31">
        <v>2500</v>
      </c>
      <c r="K2917" s="32">
        <f t="shared" si="22"/>
        <v>875.00000000000023</v>
      </c>
      <c r="L2917" s="32">
        <f t="shared" si="23"/>
        <v>262.50000000000006</v>
      </c>
      <c r="M2917" s="33">
        <v>0.3</v>
      </c>
      <c r="O2917" s="38"/>
      <c r="P2917" s="36"/>
      <c r="Q2917" s="34"/>
      <c r="R2917" s="35"/>
    </row>
    <row r="2918" spans="1:18" ht="15.75" customHeight="1" x14ac:dyDescent="0.3">
      <c r="A2918" s="23"/>
      <c r="B2918" s="28" t="s">
        <v>21</v>
      </c>
      <c r="C2918" s="28">
        <v>1185732</v>
      </c>
      <c r="D2918" s="29">
        <v>44356</v>
      </c>
      <c r="E2918" s="28" t="s">
        <v>40</v>
      </c>
      <c r="F2918" s="28" t="s">
        <v>111</v>
      </c>
      <c r="G2918" s="28" t="s">
        <v>112</v>
      </c>
      <c r="H2918" s="28" t="s">
        <v>26</v>
      </c>
      <c r="I2918" s="30">
        <v>0.30000000000000004</v>
      </c>
      <c r="J2918" s="31">
        <v>2000</v>
      </c>
      <c r="K2918" s="32">
        <f t="shared" si="22"/>
        <v>600.00000000000011</v>
      </c>
      <c r="L2918" s="32">
        <f t="shared" si="23"/>
        <v>180.00000000000003</v>
      </c>
      <c r="M2918" s="33">
        <v>0.3</v>
      </c>
      <c r="O2918" s="38"/>
      <c r="P2918" s="36"/>
      <c r="Q2918" s="34"/>
      <c r="R2918" s="35"/>
    </row>
    <row r="2919" spans="1:18" ht="15.75" customHeight="1" x14ac:dyDescent="0.3">
      <c r="A2919" s="23"/>
      <c r="B2919" s="28" t="s">
        <v>21</v>
      </c>
      <c r="C2919" s="28">
        <v>1185732</v>
      </c>
      <c r="D2919" s="29">
        <v>44356</v>
      </c>
      <c r="E2919" s="28" t="s">
        <v>40</v>
      </c>
      <c r="F2919" s="28" t="s">
        <v>111</v>
      </c>
      <c r="G2919" s="28" t="s">
        <v>112</v>
      </c>
      <c r="H2919" s="28" t="s">
        <v>27</v>
      </c>
      <c r="I2919" s="30">
        <v>0.30000000000000004</v>
      </c>
      <c r="J2919" s="31">
        <v>1750</v>
      </c>
      <c r="K2919" s="32">
        <f t="shared" si="22"/>
        <v>525.00000000000011</v>
      </c>
      <c r="L2919" s="32">
        <f t="shared" si="23"/>
        <v>157.50000000000003</v>
      </c>
      <c r="M2919" s="33">
        <v>0.3</v>
      </c>
      <c r="O2919" s="38"/>
      <c r="P2919" s="36"/>
      <c r="Q2919" s="34"/>
      <c r="R2919" s="35"/>
    </row>
    <row r="2920" spans="1:18" ht="15.75" customHeight="1" x14ac:dyDescent="0.3">
      <c r="A2920" s="23"/>
      <c r="B2920" s="28" t="s">
        <v>21</v>
      </c>
      <c r="C2920" s="28">
        <v>1185732</v>
      </c>
      <c r="D2920" s="29">
        <v>44356</v>
      </c>
      <c r="E2920" s="28" t="s">
        <v>40</v>
      </c>
      <c r="F2920" s="28" t="s">
        <v>111</v>
      </c>
      <c r="G2920" s="28" t="s">
        <v>112</v>
      </c>
      <c r="H2920" s="28" t="s">
        <v>28</v>
      </c>
      <c r="I2920" s="30">
        <v>0.4</v>
      </c>
      <c r="J2920" s="31">
        <v>1750</v>
      </c>
      <c r="K2920" s="32">
        <f t="shared" si="22"/>
        <v>700</v>
      </c>
      <c r="L2920" s="32">
        <f t="shared" si="23"/>
        <v>244.99999999999997</v>
      </c>
      <c r="M2920" s="33">
        <v>0.35</v>
      </c>
      <c r="O2920" s="38"/>
      <c r="P2920" s="36"/>
      <c r="Q2920" s="34"/>
      <c r="R2920" s="35"/>
    </row>
    <row r="2921" spans="1:18" ht="15.75" customHeight="1" x14ac:dyDescent="0.3">
      <c r="A2921" s="23"/>
      <c r="B2921" s="28" t="s">
        <v>21</v>
      </c>
      <c r="C2921" s="28">
        <v>1185732</v>
      </c>
      <c r="D2921" s="29">
        <v>44356</v>
      </c>
      <c r="E2921" s="28" t="s">
        <v>40</v>
      </c>
      <c r="F2921" s="28" t="s">
        <v>111</v>
      </c>
      <c r="G2921" s="28" t="s">
        <v>112</v>
      </c>
      <c r="H2921" s="28" t="s">
        <v>29</v>
      </c>
      <c r="I2921" s="30">
        <v>0.55000000000000004</v>
      </c>
      <c r="J2921" s="31">
        <v>3250</v>
      </c>
      <c r="K2921" s="32">
        <f t="shared" si="22"/>
        <v>1787.5000000000002</v>
      </c>
      <c r="L2921" s="32">
        <f t="shared" si="23"/>
        <v>715.00000000000011</v>
      </c>
      <c r="M2921" s="33">
        <v>0.4</v>
      </c>
      <c r="O2921" s="38"/>
      <c r="P2921" s="36"/>
      <c r="Q2921" s="34"/>
      <c r="R2921" s="35"/>
    </row>
    <row r="2922" spans="1:18" ht="15.75" customHeight="1" x14ac:dyDescent="0.3">
      <c r="A2922" s="23"/>
      <c r="B2922" s="28" t="s">
        <v>21</v>
      </c>
      <c r="C2922" s="28">
        <v>1185732</v>
      </c>
      <c r="D2922" s="29">
        <v>44385</v>
      </c>
      <c r="E2922" s="28" t="s">
        <v>40</v>
      </c>
      <c r="F2922" s="28" t="s">
        <v>111</v>
      </c>
      <c r="G2922" s="28" t="s">
        <v>112</v>
      </c>
      <c r="H2922" s="28" t="s">
        <v>24</v>
      </c>
      <c r="I2922" s="30">
        <v>0.5</v>
      </c>
      <c r="J2922" s="31">
        <v>5500</v>
      </c>
      <c r="K2922" s="32">
        <f t="shared" si="22"/>
        <v>2750</v>
      </c>
      <c r="L2922" s="32">
        <f t="shared" si="23"/>
        <v>962.49999999999989</v>
      </c>
      <c r="M2922" s="33">
        <v>0.35</v>
      </c>
      <c r="O2922" s="38"/>
      <c r="P2922" s="36"/>
      <c r="Q2922" s="34"/>
      <c r="R2922" s="35"/>
    </row>
    <row r="2923" spans="1:18" ht="15.75" customHeight="1" x14ac:dyDescent="0.3">
      <c r="A2923" s="23"/>
      <c r="B2923" s="28" t="s">
        <v>21</v>
      </c>
      <c r="C2923" s="28">
        <v>1185732</v>
      </c>
      <c r="D2923" s="29">
        <v>44385</v>
      </c>
      <c r="E2923" s="28" t="s">
        <v>40</v>
      </c>
      <c r="F2923" s="28" t="s">
        <v>111</v>
      </c>
      <c r="G2923" s="28" t="s">
        <v>112</v>
      </c>
      <c r="H2923" s="28" t="s">
        <v>25</v>
      </c>
      <c r="I2923" s="30">
        <v>0.45000000000000007</v>
      </c>
      <c r="J2923" s="31">
        <v>3000</v>
      </c>
      <c r="K2923" s="32">
        <f t="shared" si="22"/>
        <v>1350.0000000000002</v>
      </c>
      <c r="L2923" s="32">
        <f t="shared" si="23"/>
        <v>405.00000000000006</v>
      </c>
      <c r="M2923" s="33">
        <v>0.3</v>
      </c>
      <c r="O2923" s="38"/>
      <c r="P2923" s="36"/>
      <c r="Q2923" s="34"/>
      <c r="R2923" s="35"/>
    </row>
    <row r="2924" spans="1:18" ht="15.75" customHeight="1" x14ac:dyDescent="0.3">
      <c r="A2924" s="23"/>
      <c r="B2924" s="28" t="s">
        <v>21</v>
      </c>
      <c r="C2924" s="28">
        <v>1185732</v>
      </c>
      <c r="D2924" s="29">
        <v>44385</v>
      </c>
      <c r="E2924" s="28" t="s">
        <v>40</v>
      </c>
      <c r="F2924" s="28" t="s">
        <v>111</v>
      </c>
      <c r="G2924" s="28" t="s">
        <v>112</v>
      </c>
      <c r="H2924" s="28" t="s">
        <v>26</v>
      </c>
      <c r="I2924" s="30">
        <v>0.4</v>
      </c>
      <c r="J2924" s="31">
        <v>2250</v>
      </c>
      <c r="K2924" s="32">
        <f t="shared" si="22"/>
        <v>900</v>
      </c>
      <c r="L2924" s="32">
        <f t="shared" si="23"/>
        <v>270</v>
      </c>
      <c r="M2924" s="33">
        <v>0.3</v>
      </c>
      <c r="O2924" s="38"/>
      <c r="P2924" s="36"/>
      <c r="Q2924" s="34"/>
      <c r="R2924" s="35"/>
    </row>
    <row r="2925" spans="1:18" ht="15.75" customHeight="1" x14ac:dyDescent="0.3">
      <c r="A2925" s="23"/>
      <c r="B2925" s="28" t="s">
        <v>21</v>
      </c>
      <c r="C2925" s="28">
        <v>1185732</v>
      </c>
      <c r="D2925" s="29">
        <v>44385</v>
      </c>
      <c r="E2925" s="28" t="s">
        <v>40</v>
      </c>
      <c r="F2925" s="28" t="s">
        <v>111</v>
      </c>
      <c r="G2925" s="28" t="s">
        <v>112</v>
      </c>
      <c r="H2925" s="28" t="s">
        <v>27</v>
      </c>
      <c r="I2925" s="30">
        <v>0.4</v>
      </c>
      <c r="J2925" s="31">
        <v>1750</v>
      </c>
      <c r="K2925" s="32">
        <f t="shared" si="22"/>
        <v>700</v>
      </c>
      <c r="L2925" s="32">
        <f t="shared" si="23"/>
        <v>210</v>
      </c>
      <c r="M2925" s="33">
        <v>0.3</v>
      </c>
      <c r="O2925" s="38"/>
      <c r="P2925" s="36"/>
      <c r="Q2925" s="34"/>
      <c r="R2925" s="35"/>
    </row>
    <row r="2926" spans="1:18" ht="15.75" customHeight="1" x14ac:dyDescent="0.3">
      <c r="A2926" s="23"/>
      <c r="B2926" s="28" t="s">
        <v>21</v>
      </c>
      <c r="C2926" s="28">
        <v>1185732</v>
      </c>
      <c r="D2926" s="29">
        <v>44385</v>
      </c>
      <c r="E2926" s="28" t="s">
        <v>40</v>
      </c>
      <c r="F2926" s="28" t="s">
        <v>111</v>
      </c>
      <c r="G2926" s="28" t="s">
        <v>112</v>
      </c>
      <c r="H2926" s="28" t="s">
        <v>28</v>
      </c>
      <c r="I2926" s="30">
        <v>0.5</v>
      </c>
      <c r="J2926" s="31">
        <v>2000</v>
      </c>
      <c r="K2926" s="32">
        <f t="shared" si="22"/>
        <v>1000</v>
      </c>
      <c r="L2926" s="32">
        <f t="shared" si="23"/>
        <v>350</v>
      </c>
      <c r="M2926" s="33">
        <v>0.35</v>
      </c>
      <c r="O2926" s="38"/>
      <c r="P2926" s="36"/>
      <c r="Q2926" s="34"/>
      <c r="R2926" s="35"/>
    </row>
    <row r="2927" spans="1:18" ht="15.75" customHeight="1" x14ac:dyDescent="0.3">
      <c r="A2927" s="23"/>
      <c r="B2927" s="28" t="s">
        <v>21</v>
      </c>
      <c r="C2927" s="28">
        <v>1185732</v>
      </c>
      <c r="D2927" s="29">
        <v>44385</v>
      </c>
      <c r="E2927" s="28" t="s">
        <v>40</v>
      </c>
      <c r="F2927" s="28" t="s">
        <v>111</v>
      </c>
      <c r="G2927" s="28" t="s">
        <v>112</v>
      </c>
      <c r="H2927" s="28" t="s">
        <v>29</v>
      </c>
      <c r="I2927" s="30">
        <v>0.55000000000000004</v>
      </c>
      <c r="J2927" s="31">
        <v>3750</v>
      </c>
      <c r="K2927" s="32">
        <f t="shared" si="22"/>
        <v>2062.5</v>
      </c>
      <c r="L2927" s="32">
        <f t="shared" si="23"/>
        <v>825</v>
      </c>
      <c r="M2927" s="33">
        <v>0.4</v>
      </c>
      <c r="O2927" s="38"/>
      <c r="P2927" s="36"/>
      <c r="Q2927" s="34"/>
      <c r="R2927" s="35"/>
    </row>
    <row r="2928" spans="1:18" ht="15.75" customHeight="1" x14ac:dyDescent="0.3">
      <c r="A2928" s="23"/>
      <c r="B2928" s="28" t="s">
        <v>21</v>
      </c>
      <c r="C2928" s="28">
        <v>1185732</v>
      </c>
      <c r="D2928" s="29">
        <v>44417</v>
      </c>
      <c r="E2928" s="28" t="s">
        <v>40</v>
      </c>
      <c r="F2928" s="28" t="s">
        <v>111</v>
      </c>
      <c r="G2928" s="28" t="s">
        <v>112</v>
      </c>
      <c r="H2928" s="28" t="s">
        <v>24</v>
      </c>
      <c r="I2928" s="30">
        <v>0.5</v>
      </c>
      <c r="J2928" s="31">
        <v>5250</v>
      </c>
      <c r="K2928" s="32">
        <f t="shared" si="22"/>
        <v>2625</v>
      </c>
      <c r="L2928" s="32">
        <f t="shared" si="23"/>
        <v>918.74999999999989</v>
      </c>
      <c r="M2928" s="33">
        <v>0.35</v>
      </c>
      <c r="O2928" s="38"/>
      <c r="P2928" s="36"/>
      <c r="Q2928" s="34"/>
      <c r="R2928" s="35"/>
    </row>
    <row r="2929" spans="1:18" ht="15.75" customHeight="1" x14ac:dyDescent="0.3">
      <c r="A2929" s="23"/>
      <c r="B2929" s="28" t="s">
        <v>21</v>
      </c>
      <c r="C2929" s="28">
        <v>1185732</v>
      </c>
      <c r="D2929" s="29">
        <v>44417</v>
      </c>
      <c r="E2929" s="28" t="s">
        <v>40</v>
      </c>
      <c r="F2929" s="28" t="s">
        <v>111</v>
      </c>
      <c r="G2929" s="28" t="s">
        <v>112</v>
      </c>
      <c r="H2929" s="28" t="s">
        <v>25</v>
      </c>
      <c r="I2929" s="30">
        <v>0.45000000000000007</v>
      </c>
      <c r="J2929" s="31">
        <v>3000</v>
      </c>
      <c r="K2929" s="32">
        <f t="shared" si="22"/>
        <v>1350.0000000000002</v>
      </c>
      <c r="L2929" s="32">
        <f t="shared" si="23"/>
        <v>405.00000000000006</v>
      </c>
      <c r="M2929" s="33">
        <v>0.3</v>
      </c>
      <c r="O2929" s="38"/>
      <c r="P2929" s="36"/>
      <c r="Q2929" s="34"/>
      <c r="R2929" s="35"/>
    </row>
    <row r="2930" spans="1:18" ht="15.75" customHeight="1" x14ac:dyDescent="0.3">
      <c r="A2930" s="23"/>
      <c r="B2930" s="28" t="s">
        <v>21</v>
      </c>
      <c r="C2930" s="28">
        <v>1185732</v>
      </c>
      <c r="D2930" s="29">
        <v>44417</v>
      </c>
      <c r="E2930" s="28" t="s">
        <v>40</v>
      </c>
      <c r="F2930" s="28" t="s">
        <v>111</v>
      </c>
      <c r="G2930" s="28" t="s">
        <v>112</v>
      </c>
      <c r="H2930" s="28" t="s">
        <v>26</v>
      </c>
      <c r="I2930" s="30">
        <v>0.4</v>
      </c>
      <c r="J2930" s="31">
        <v>2250</v>
      </c>
      <c r="K2930" s="32">
        <f t="shared" si="22"/>
        <v>900</v>
      </c>
      <c r="L2930" s="32">
        <f t="shared" si="23"/>
        <v>270</v>
      </c>
      <c r="M2930" s="33">
        <v>0.3</v>
      </c>
      <c r="O2930" s="38"/>
      <c r="P2930" s="36"/>
      <c r="Q2930" s="34"/>
      <c r="R2930" s="35"/>
    </row>
    <row r="2931" spans="1:18" ht="15.75" customHeight="1" x14ac:dyDescent="0.3">
      <c r="A2931" s="23"/>
      <c r="B2931" s="28" t="s">
        <v>21</v>
      </c>
      <c r="C2931" s="28">
        <v>1185732</v>
      </c>
      <c r="D2931" s="29">
        <v>44417</v>
      </c>
      <c r="E2931" s="28" t="s">
        <v>40</v>
      </c>
      <c r="F2931" s="28" t="s">
        <v>111</v>
      </c>
      <c r="G2931" s="28" t="s">
        <v>112</v>
      </c>
      <c r="H2931" s="28" t="s">
        <v>27</v>
      </c>
      <c r="I2931" s="30">
        <v>0.4</v>
      </c>
      <c r="J2931" s="31">
        <v>2000</v>
      </c>
      <c r="K2931" s="32">
        <f t="shared" si="22"/>
        <v>800</v>
      </c>
      <c r="L2931" s="32">
        <f t="shared" si="23"/>
        <v>240</v>
      </c>
      <c r="M2931" s="33">
        <v>0.3</v>
      </c>
      <c r="O2931" s="38"/>
      <c r="P2931" s="36"/>
      <c r="Q2931" s="34"/>
      <c r="R2931" s="35"/>
    </row>
    <row r="2932" spans="1:18" ht="15.75" customHeight="1" x14ac:dyDescent="0.3">
      <c r="A2932" s="23"/>
      <c r="B2932" s="28" t="s">
        <v>21</v>
      </c>
      <c r="C2932" s="28">
        <v>1185732</v>
      </c>
      <c r="D2932" s="29">
        <v>44417</v>
      </c>
      <c r="E2932" s="28" t="s">
        <v>40</v>
      </c>
      <c r="F2932" s="28" t="s">
        <v>111</v>
      </c>
      <c r="G2932" s="28" t="s">
        <v>112</v>
      </c>
      <c r="H2932" s="28" t="s">
        <v>28</v>
      </c>
      <c r="I2932" s="30">
        <v>0.5</v>
      </c>
      <c r="J2932" s="31">
        <v>1750</v>
      </c>
      <c r="K2932" s="32">
        <f t="shared" si="22"/>
        <v>875</v>
      </c>
      <c r="L2932" s="32">
        <f t="shared" si="23"/>
        <v>306.25</v>
      </c>
      <c r="M2932" s="33">
        <v>0.35</v>
      </c>
      <c r="O2932" s="38"/>
      <c r="P2932" s="36"/>
      <c r="Q2932" s="34"/>
      <c r="R2932" s="35"/>
    </row>
    <row r="2933" spans="1:18" ht="15.75" customHeight="1" x14ac:dyDescent="0.3">
      <c r="A2933" s="23"/>
      <c r="B2933" s="28" t="s">
        <v>21</v>
      </c>
      <c r="C2933" s="28">
        <v>1185732</v>
      </c>
      <c r="D2933" s="29">
        <v>44417</v>
      </c>
      <c r="E2933" s="28" t="s">
        <v>40</v>
      </c>
      <c r="F2933" s="28" t="s">
        <v>111</v>
      </c>
      <c r="G2933" s="28" t="s">
        <v>112</v>
      </c>
      <c r="H2933" s="28" t="s">
        <v>29</v>
      </c>
      <c r="I2933" s="30">
        <v>0.55000000000000004</v>
      </c>
      <c r="J2933" s="31">
        <v>3500</v>
      </c>
      <c r="K2933" s="32">
        <f t="shared" si="22"/>
        <v>1925.0000000000002</v>
      </c>
      <c r="L2933" s="32">
        <f t="shared" si="23"/>
        <v>770.00000000000011</v>
      </c>
      <c r="M2933" s="33">
        <v>0.4</v>
      </c>
      <c r="O2933" s="38"/>
      <c r="P2933" s="36"/>
      <c r="Q2933" s="34"/>
      <c r="R2933" s="35"/>
    </row>
    <row r="2934" spans="1:18" ht="15.75" customHeight="1" x14ac:dyDescent="0.3">
      <c r="A2934" s="23"/>
      <c r="B2934" s="28" t="s">
        <v>21</v>
      </c>
      <c r="C2934" s="28">
        <v>1185732</v>
      </c>
      <c r="D2934" s="29">
        <v>44449</v>
      </c>
      <c r="E2934" s="28" t="s">
        <v>40</v>
      </c>
      <c r="F2934" s="28" t="s">
        <v>111</v>
      </c>
      <c r="G2934" s="28" t="s">
        <v>112</v>
      </c>
      <c r="H2934" s="28" t="s">
        <v>24</v>
      </c>
      <c r="I2934" s="30">
        <v>0.4</v>
      </c>
      <c r="J2934" s="31">
        <v>4750</v>
      </c>
      <c r="K2934" s="32">
        <f t="shared" si="22"/>
        <v>1900</v>
      </c>
      <c r="L2934" s="32">
        <f t="shared" si="23"/>
        <v>665</v>
      </c>
      <c r="M2934" s="33">
        <v>0.35</v>
      </c>
      <c r="O2934" s="38"/>
      <c r="P2934" s="36"/>
      <c r="Q2934" s="34"/>
      <c r="R2934" s="35"/>
    </row>
    <row r="2935" spans="1:18" ht="15.75" customHeight="1" x14ac:dyDescent="0.3">
      <c r="A2935" s="23"/>
      <c r="B2935" s="28" t="s">
        <v>21</v>
      </c>
      <c r="C2935" s="28">
        <v>1185732</v>
      </c>
      <c r="D2935" s="29">
        <v>44449</v>
      </c>
      <c r="E2935" s="28" t="s">
        <v>40</v>
      </c>
      <c r="F2935" s="28" t="s">
        <v>111</v>
      </c>
      <c r="G2935" s="28" t="s">
        <v>112</v>
      </c>
      <c r="H2935" s="28" t="s">
        <v>25</v>
      </c>
      <c r="I2935" s="30">
        <v>0.35000000000000009</v>
      </c>
      <c r="J2935" s="31">
        <v>2750</v>
      </c>
      <c r="K2935" s="32">
        <f t="shared" si="22"/>
        <v>962.50000000000023</v>
      </c>
      <c r="L2935" s="32">
        <f t="shared" si="23"/>
        <v>288.75000000000006</v>
      </c>
      <c r="M2935" s="33">
        <v>0.3</v>
      </c>
      <c r="O2935" s="38"/>
      <c r="P2935" s="36"/>
      <c r="Q2935" s="34"/>
      <c r="R2935" s="35"/>
    </row>
    <row r="2936" spans="1:18" ht="15.75" customHeight="1" x14ac:dyDescent="0.3">
      <c r="A2936" s="23"/>
      <c r="B2936" s="28" t="s">
        <v>21</v>
      </c>
      <c r="C2936" s="28">
        <v>1185732</v>
      </c>
      <c r="D2936" s="29">
        <v>44449</v>
      </c>
      <c r="E2936" s="28" t="s">
        <v>40</v>
      </c>
      <c r="F2936" s="28" t="s">
        <v>111</v>
      </c>
      <c r="G2936" s="28" t="s">
        <v>112</v>
      </c>
      <c r="H2936" s="28" t="s">
        <v>26</v>
      </c>
      <c r="I2936" s="30">
        <v>0.30000000000000004</v>
      </c>
      <c r="J2936" s="31">
        <v>1750</v>
      </c>
      <c r="K2936" s="32">
        <f t="shared" si="22"/>
        <v>525.00000000000011</v>
      </c>
      <c r="L2936" s="32">
        <f t="shared" si="23"/>
        <v>157.50000000000003</v>
      </c>
      <c r="M2936" s="33">
        <v>0.3</v>
      </c>
      <c r="O2936" s="38"/>
      <c r="P2936" s="36"/>
      <c r="Q2936" s="34"/>
      <c r="R2936" s="35"/>
    </row>
    <row r="2937" spans="1:18" ht="15.75" customHeight="1" x14ac:dyDescent="0.3">
      <c r="A2937" s="23"/>
      <c r="B2937" s="28" t="s">
        <v>21</v>
      </c>
      <c r="C2937" s="28">
        <v>1185732</v>
      </c>
      <c r="D2937" s="29">
        <v>44449</v>
      </c>
      <c r="E2937" s="28" t="s">
        <v>40</v>
      </c>
      <c r="F2937" s="28" t="s">
        <v>111</v>
      </c>
      <c r="G2937" s="28" t="s">
        <v>112</v>
      </c>
      <c r="H2937" s="28" t="s">
        <v>27</v>
      </c>
      <c r="I2937" s="30">
        <v>0.30000000000000004</v>
      </c>
      <c r="J2937" s="31">
        <v>1500</v>
      </c>
      <c r="K2937" s="32">
        <f t="shared" si="22"/>
        <v>450.00000000000006</v>
      </c>
      <c r="L2937" s="32">
        <f t="shared" si="23"/>
        <v>135</v>
      </c>
      <c r="M2937" s="33">
        <v>0.3</v>
      </c>
      <c r="O2937" s="38"/>
      <c r="P2937" s="36"/>
      <c r="Q2937" s="34"/>
      <c r="R2937" s="35"/>
    </row>
    <row r="2938" spans="1:18" ht="15.75" customHeight="1" x14ac:dyDescent="0.3">
      <c r="A2938" s="23"/>
      <c r="B2938" s="28" t="s">
        <v>21</v>
      </c>
      <c r="C2938" s="28">
        <v>1185732</v>
      </c>
      <c r="D2938" s="29">
        <v>44449</v>
      </c>
      <c r="E2938" s="28" t="s">
        <v>40</v>
      </c>
      <c r="F2938" s="28" t="s">
        <v>111</v>
      </c>
      <c r="G2938" s="28" t="s">
        <v>112</v>
      </c>
      <c r="H2938" s="28" t="s">
        <v>28</v>
      </c>
      <c r="I2938" s="30">
        <v>0.4</v>
      </c>
      <c r="J2938" s="31">
        <v>1500</v>
      </c>
      <c r="K2938" s="32">
        <f t="shared" si="22"/>
        <v>600</v>
      </c>
      <c r="L2938" s="32">
        <f t="shared" si="23"/>
        <v>210</v>
      </c>
      <c r="M2938" s="33">
        <v>0.35</v>
      </c>
      <c r="O2938" s="38"/>
      <c r="P2938" s="36"/>
      <c r="Q2938" s="34"/>
      <c r="R2938" s="35"/>
    </row>
    <row r="2939" spans="1:18" ht="15.75" customHeight="1" x14ac:dyDescent="0.3">
      <c r="A2939" s="23"/>
      <c r="B2939" s="28" t="s">
        <v>21</v>
      </c>
      <c r="C2939" s="28">
        <v>1185732</v>
      </c>
      <c r="D2939" s="29">
        <v>44449</v>
      </c>
      <c r="E2939" s="28" t="s">
        <v>40</v>
      </c>
      <c r="F2939" s="28" t="s">
        <v>111</v>
      </c>
      <c r="G2939" s="28" t="s">
        <v>112</v>
      </c>
      <c r="H2939" s="28" t="s">
        <v>29</v>
      </c>
      <c r="I2939" s="30">
        <v>0.45</v>
      </c>
      <c r="J2939" s="31">
        <v>2250</v>
      </c>
      <c r="K2939" s="32">
        <f t="shared" si="22"/>
        <v>1012.5</v>
      </c>
      <c r="L2939" s="32">
        <f t="shared" si="23"/>
        <v>405</v>
      </c>
      <c r="M2939" s="33">
        <v>0.4</v>
      </c>
      <c r="O2939" s="38"/>
      <c r="P2939" s="36"/>
      <c r="Q2939" s="34"/>
      <c r="R2939" s="35"/>
    </row>
    <row r="2940" spans="1:18" ht="15.75" customHeight="1" x14ac:dyDescent="0.3">
      <c r="A2940" s="23"/>
      <c r="B2940" s="28" t="s">
        <v>21</v>
      </c>
      <c r="C2940" s="28">
        <v>1185732</v>
      </c>
      <c r="D2940" s="29">
        <v>44478</v>
      </c>
      <c r="E2940" s="28" t="s">
        <v>40</v>
      </c>
      <c r="F2940" s="28" t="s">
        <v>111</v>
      </c>
      <c r="G2940" s="28" t="s">
        <v>112</v>
      </c>
      <c r="H2940" s="28" t="s">
        <v>24</v>
      </c>
      <c r="I2940" s="30">
        <v>0.49999999999999994</v>
      </c>
      <c r="J2940" s="31">
        <v>4000</v>
      </c>
      <c r="K2940" s="32">
        <f t="shared" si="22"/>
        <v>1999.9999999999998</v>
      </c>
      <c r="L2940" s="32">
        <f t="shared" si="23"/>
        <v>699.99999999999989</v>
      </c>
      <c r="M2940" s="33">
        <v>0.35</v>
      </c>
      <c r="O2940" s="38"/>
      <c r="P2940" s="36"/>
      <c r="Q2940" s="34"/>
      <c r="R2940" s="35"/>
    </row>
    <row r="2941" spans="1:18" ht="15.75" customHeight="1" x14ac:dyDescent="0.3">
      <c r="A2941" s="23"/>
      <c r="B2941" s="28" t="s">
        <v>21</v>
      </c>
      <c r="C2941" s="28">
        <v>1185732</v>
      </c>
      <c r="D2941" s="29">
        <v>44478</v>
      </c>
      <c r="E2941" s="28" t="s">
        <v>40</v>
      </c>
      <c r="F2941" s="28" t="s">
        <v>111</v>
      </c>
      <c r="G2941" s="28" t="s">
        <v>112</v>
      </c>
      <c r="H2941" s="28" t="s">
        <v>25</v>
      </c>
      <c r="I2941" s="30">
        <v>0.4</v>
      </c>
      <c r="J2941" s="31">
        <v>2500</v>
      </c>
      <c r="K2941" s="32">
        <f t="shared" si="22"/>
        <v>1000</v>
      </c>
      <c r="L2941" s="32">
        <f t="shared" si="23"/>
        <v>300</v>
      </c>
      <c r="M2941" s="33">
        <v>0.3</v>
      </c>
      <c r="O2941" s="38"/>
      <c r="P2941" s="36"/>
      <c r="Q2941" s="34"/>
      <c r="R2941" s="35"/>
    </row>
    <row r="2942" spans="1:18" ht="15.75" customHeight="1" x14ac:dyDescent="0.3">
      <c r="A2942" s="23"/>
      <c r="B2942" s="28" t="s">
        <v>21</v>
      </c>
      <c r="C2942" s="28">
        <v>1185732</v>
      </c>
      <c r="D2942" s="29">
        <v>44478</v>
      </c>
      <c r="E2942" s="28" t="s">
        <v>40</v>
      </c>
      <c r="F2942" s="28" t="s">
        <v>111</v>
      </c>
      <c r="G2942" s="28" t="s">
        <v>112</v>
      </c>
      <c r="H2942" s="28" t="s">
        <v>26</v>
      </c>
      <c r="I2942" s="30">
        <v>0.4</v>
      </c>
      <c r="J2942" s="31">
        <v>1500</v>
      </c>
      <c r="K2942" s="32">
        <f t="shared" si="22"/>
        <v>600</v>
      </c>
      <c r="L2942" s="32">
        <f t="shared" si="23"/>
        <v>180</v>
      </c>
      <c r="M2942" s="33">
        <v>0.3</v>
      </c>
      <c r="O2942" s="38"/>
      <c r="P2942" s="36"/>
      <c r="Q2942" s="34"/>
      <c r="R2942" s="35"/>
    </row>
    <row r="2943" spans="1:18" ht="15.75" customHeight="1" x14ac:dyDescent="0.3">
      <c r="A2943" s="23"/>
      <c r="B2943" s="28" t="s">
        <v>21</v>
      </c>
      <c r="C2943" s="28">
        <v>1185732</v>
      </c>
      <c r="D2943" s="29">
        <v>44478</v>
      </c>
      <c r="E2943" s="28" t="s">
        <v>40</v>
      </c>
      <c r="F2943" s="28" t="s">
        <v>111</v>
      </c>
      <c r="G2943" s="28" t="s">
        <v>112</v>
      </c>
      <c r="H2943" s="28" t="s">
        <v>27</v>
      </c>
      <c r="I2943" s="30">
        <v>0.4</v>
      </c>
      <c r="J2943" s="31">
        <v>1250</v>
      </c>
      <c r="K2943" s="32">
        <f t="shared" si="22"/>
        <v>500</v>
      </c>
      <c r="L2943" s="32">
        <f t="shared" si="23"/>
        <v>150</v>
      </c>
      <c r="M2943" s="33">
        <v>0.3</v>
      </c>
      <c r="O2943" s="38"/>
      <c r="P2943" s="36"/>
      <c r="Q2943" s="34"/>
      <c r="R2943" s="35"/>
    </row>
    <row r="2944" spans="1:18" ht="15.75" customHeight="1" x14ac:dyDescent="0.3">
      <c r="A2944" s="23"/>
      <c r="B2944" s="28" t="s">
        <v>21</v>
      </c>
      <c r="C2944" s="28">
        <v>1185732</v>
      </c>
      <c r="D2944" s="29">
        <v>44478</v>
      </c>
      <c r="E2944" s="28" t="s">
        <v>40</v>
      </c>
      <c r="F2944" s="28" t="s">
        <v>111</v>
      </c>
      <c r="G2944" s="28" t="s">
        <v>112</v>
      </c>
      <c r="H2944" s="28" t="s">
        <v>28</v>
      </c>
      <c r="I2944" s="30">
        <v>0.49999999999999994</v>
      </c>
      <c r="J2944" s="31">
        <v>1250</v>
      </c>
      <c r="K2944" s="32">
        <f t="shared" si="22"/>
        <v>624.99999999999989</v>
      </c>
      <c r="L2944" s="32">
        <f t="shared" si="23"/>
        <v>218.74999999999994</v>
      </c>
      <c r="M2944" s="33">
        <v>0.35</v>
      </c>
      <c r="O2944" s="38"/>
      <c r="P2944" s="36"/>
      <c r="Q2944" s="34"/>
      <c r="R2944" s="35"/>
    </row>
    <row r="2945" spans="1:18" ht="15.75" customHeight="1" x14ac:dyDescent="0.3">
      <c r="A2945" s="23"/>
      <c r="B2945" s="28" t="s">
        <v>21</v>
      </c>
      <c r="C2945" s="28">
        <v>1185732</v>
      </c>
      <c r="D2945" s="29">
        <v>44478</v>
      </c>
      <c r="E2945" s="28" t="s">
        <v>40</v>
      </c>
      <c r="F2945" s="28" t="s">
        <v>111</v>
      </c>
      <c r="G2945" s="28" t="s">
        <v>112</v>
      </c>
      <c r="H2945" s="28" t="s">
        <v>29</v>
      </c>
      <c r="I2945" s="30">
        <v>0.54999999999999982</v>
      </c>
      <c r="J2945" s="31">
        <v>2500</v>
      </c>
      <c r="K2945" s="32">
        <f t="shared" si="22"/>
        <v>1374.9999999999995</v>
      </c>
      <c r="L2945" s="32">
        <f t="shared" si="23"/>
        <v>549.99999999999989</v>
      </c>
      <c r="M2945" s="33">
        <v>0.4</v>
      </c>
      <c r="O2945" s="38"/>
      <c r="P2945" s="36"/>
      <c r="Q2945" s="34"/>
      <c r="R2945" s="35"/>
    </row>
    <row r="2946" spans="1:18" ht="15.75" customHeight="1" x14ac:dyDescent="0.3">
      <c r="A2946" s="23"/>
      <c r="B2946" s="28" t="s">
        <v>21</v>
      </c>
      <c r="C2946" s="28">
        <v>1185732</v>
      </c>
      <c r="D2946" s="29">
        <v>44509</v>
      </c>
      <c r="E2946" s="28" t="s">
        <v>40</v>
      </c>
      <c r="F2946" s="28" t="s">
        <v>111</v>
      </c>
      <c r="G2946" s="28" t="s">
        <v>112</v>
      </c>
      <c r="H2946" s="28" t="s">
        <v>24</v>
      </c>
      <c r="I2946" s="30">
        <v>0.49999999999999994</v>
      </c>
      <c r="J2946" s="31">
        <v>4000</v>
      </c>
      <c r="K2946" s="32">
        <f t="shared" si="22"/>
        <v>1999.9999999999998</v>
      </c>
      <c r="L2946" s="32">
        <f t="shared" si="23"/>
        <v>699.99999999999989</v>
      </c>
      <c r="M2946" s="33">
        <v>0.35</v>
      </c>
      <c r="O2946" s="38"/>
      <c r="P2946" s="36"/>
      <c r="Q2946" s="34"/>
      <c r="R2946" s="35"/>
    </row>
    <row r="2947" spans="1:18" ht="15.75" customHeight="1" x14ac:dyDescent="0.3">
      <c r="A2947" s="23"/>
      <c r="B2947" s="28" t="s">
        <v>21</v>
      </c>
      <c r="C2947" s="28">
        <v>1185732</v>
      </c>
      <c r="D2947" s="29">
        <v>44509</v>
      </c>
      <c r="E2947" s="28" t="s">
        <v>40</v>
      </c>
      <c r="F2947" s="28" t="s">
        <v>111</v>
      </c>
      <c r="G2947" s="28" t="s">
        <v>112</v>
      </c>
      <c r="H2947" s="28" t="s">
        <v>25</v>
      </c>
      <c r="I2947" s="30">
        <v>0.4</v>
      </c>
      <c r="J2947" s="31">
        <v>2500</v>
      </c>
      <c r="K2947" s="32">
        <f t="shared" si="22"/>
        <v>1000</v>
      </c>
      <c r="L2947" s="32">
        <f t="shared" si="23"/>
        <v>300</v>
      </c>
      <c r="M2947" s="33">
        <v>0.3</v>
      </c>
      <c r="O2947" s="38"/>
      <c r="P2947" s="36"/>
      <c r="Q2947" s="34"/>
      <c r="R2947" s="35"/>
    </row>
    <row r="2948" spans="1:18" ht="15.75" customHeight="1" x14ac:dyDescent="0.3">
      <c r="A2948" s="23"/>
      <c r="B2948" s="28" t="s">
        <v>21</v>
      </c>
      <c r="C2948" s="28">
        <v>1185732</v>
      </c>
      <c r="D2948" s="29">
        <v>44509</v>
      </c>
      <c r="E2948" s="28" t="s">
        <v>40</v>
      </c>
      <c r="F2948" s="28" t="s">
        <v>111</v>
      </c>
      <c r="G2948" s="28" t="s">
        <v>112</v>
      </c>
      <c r="H2948" s="28" t="s">
        <v>26</v>
      </c>
      <c r="I2948" s="30">
        <v>0.4</v>
      </c>
      <c r="J2948" s="31">
        <v>1950</v>
      </c>
      <c r="K2948" s="32">
        <f t="shared" si="22"/>
        <v>780</v>
      </c>
      <c r="L2948" s="32">
        <f t="shared" si="23"/>
        <v>234</v>
      </c>
      <c r="M2948" s="33">
        <v>0.3</v>
      </c>
      <c r="O2948" s="38"/>
      <c r="P2948" s="36"/>
      <c r="Q2948" s="34"/>
      <c r="R2948" s="35"/>
    </row>
    <row r="2949" spans="1:18" ht="15.75" customHeight="1" x14ac:dyDescent="0.3">
      <c r="A2949" s="23"/>
      <c r="B2949" s="28" t="s">
        <v>21</v>
      </c>
      <c r="C2949" s="28">
        <v>1185732</v>
      </c>
      <c r="D2949" s="29">
        <v>44509</v>
      </c>
      <c r="E2949" s="28" t="s">
        <v>40</v>
      </c>
      <c r="F2949" s="28" t="s">
        <v>111</v>
      </c>
      <c r="G2949" s="28" t="s">
        <v>112</v>
      </c>
      <c r="H2949" s="28" t="s">
        <v>27</v>
      </c>
      <c r="I2949" s="30">
        <v>0.4</v>
      </c>
      <c r="J2949" s="31">
        <v>1750</v>
      </c>
      <c r="K2949" s="32">
        <f t="shared" si="22"/>
        <v>700</v>
      </c>
      <c r="L2949" s="32">
        <f t="shared" si="23"/>
        <v>210</v>
      </c>
      <c r="M2949" s="33">
        <v>0.3</v>
      </c>
      <c r="O2949" s="38"/>
      <c r="P2949" s="36"/>
      <c r="Q2949" s="34"/>
      <c r="R2949" s="35"/>
    </row>
    <row r="2950" spans="1:18" ht="15.75" customHeight="1" x14ac:dyDescent="0.3">
      <c r="A2950" s="23"/>
      <c r="B2950" s="28" t="s">
        <v>21</v>
      </c>
      <c r="C2950" s="28">
        <v>1185732</v>
      </c>
      <c r="D2950" s="29">
        <v>44509</v>
      </c>
      <c r="E2950" s="28" t="s">
        <v>40</v>
      </c>
      <c r="F2950" s="28" t="s">
        <v>111</v>
      </c>
      <c r="G2950" s="28" t="s">
        <v>112</v>
      </c>
      <c r="H2950" s="28" t="s">
        <v>28</v>
      </c>
      <c r="I2950" s="30">
        <v>0.6</v>
      </c>
      <c r="J2950" s="31">
        <v>1500</v>
      </c>
      <c r="K2950" s="32">
        <f t="shared" si="22"/>
        <v>900</v>
      </c>
      <c r="L2950" s="32">
        <f t="shared" si="23"/>
        <v>315</v>
      </c>
      <c r="M2950" s="33">
        <v>0.35</v>
      </c>
      <c r="O2950" s="38"/>
      <c r="P2950" s="36"/>
      <c r="Q2950" s="34"/>
      <c r="R2950" s="35"/>
    </row>
    <row r="2951" spans="1:18" ht="15.75" customHeight="1" x14ac:dyDescent="0.3">
      <c r="A2951" s="23"/>
      <c r="B2951" s="28" t="s">
        <v>21</v>
      </c>
      <c r="C2951" s="28">
        <v>1185732</v>
      </c>
      <c r="D2951" s="29">
        <v>44509</v>
      </c>
      <c r="E2951" s="28" t="s">
        <v>40</v>
      </c>
      <c r="F2951" s="28" t="s">
        <v>111</v>
      </c>
      <c r="G2951" s="28" t="s">
        <v>112</v>
      </c>
      <c r="H2951" s="28" t="s">
        <v>29</v>
      </c>
      <c r="I2951" s="30">
        <v>0.64999999999999991</v>
      </c>
      <c r="J2951" s="31">
        <v>2500</v>
      </c>
      <c r="K2951" s="32">
        <f t="shared" si="22"/>
        <v>1624.9999999999998</v>
      </c>
      <c r="L2951" s="32">
        <f t="shared" si="23"/>
        <v>650</v>
      </c>
      <c r="M2951" s="33">
        <v>0.4</v>
      </c>
      <c r="O2951" s="38"/>
      <c r="P2951" s="36"/>
      <c r="Q2951" s="34"/>
      <c r="R2951" s="35"/>
    </row>
    <row r="2952" spans="1:18" ht="15.75" customHeight="1" x14ac:dyDescent="0.3">
      <c r="A2952" s="23"/>
      <c r="B2952" s="28" t="s">
        <v>21</v>
      </c>
      <c r="C2952" s="28">
        <v>1185732</v>
      </c>
      <c r="D2952" s="29">
        <v>44538</v>
      </c>
      <c r="E2952" s="28" t="s">
        <v>40</v>
      </c>
      <c r="F2952" s="28" t="s">
        <v>111</v>
      </c>
      <c r="G2952" s="28" t="s">
        <v>112</v>
      </c>
      <c r="H2952" s="28" t="s">
        <v>24</v>
      </c>
      <c r="I2952" s="30">
        <v>0.6</v>
      </c>
      <c r="J2952" s="31">
        <v>5000</v>
      </c>
      <c r="K2952" s="32">
        <f t="shared" si="22"/>
        <v>3000</v>
      </c>
      <c r="L2952" s="32">
        <f t="shared" si="23"/>
        <v>1050</v>
      </c>
      <c r="M2952" s="33">
        <v>0.35</v>
      </c>
      <c r="O2952" s="38"/>
      <c r="P2952" s="36"/>
      <c r="Q2952" s="34"/>
      <c r="R2952" s="35"/>
    </row>
    <row r="2953" spans="1:18" ht="15.75" customHeight="1" x14ac:dyDescent="0.3">
      <c r="A2953" s="23"/>
      <c r="B2953" s="28" t="s">
        <v>21</v>
      </c>
      <c r="C2953" s="28">
        <v>1185732</v>
      </c>
      <c r="D2953" s="29">
        <v>44538</v>
      </c>
      <c r="E2953" s="28" t="s">
        <v>40</v>
      </c>
      <c r="F2953" s="28" t="s">
        <v>111</v>
      </c>
      <c r="G2953" s="28" t="s">
        <v>112</v>
      </c>
      <c r="H2953" s="28" t="s">
        <v>25</v>
      </c>
      <c r="I2953" s="30">
        <v>0.5</v>
      </c>
      <c r="J2953" s="31">
        <v>3000</v>
      </c>
      <c r="K2953" s="32">
        <f t="shared" si="22"/>
        <v>1500</v>
      </c>
      <c r="L2953" s="32">
        <f t="shared" si="23"/>
        <v>450</v>
      </c>
      <c r="M2953" s="33">
        <v>0.3</v>
      </c>
      <c r="O2953" s="38"/>
      <c r="P2953" s="36"/>
      <c r="Q2953" s="34"/>
      <c r="R2953" s="35"/>
    </row>
    <row r="2954" spans="1:18" ht="15.75" customHeight="1" x14ac:dyDescent="0.3">
      <c r="A2954" s="23"/>
      <c r="B2954" s="28" t="s">
        <v>21</v>
      </c>
      <c r="C2954" s="28">
        <v>1185732</v>
      </c>
      <c r="D2954" s="29">
        <v>44538</v>
      </c>
      <c r="E2954" s="28" t="s">
        <v>40</v>
      </c>
      <c r="F2954" s="28" t="s">
        <v>111</v>
      </c>
      <c r="G2954" s="28" t="s">
        <v>112</v>
      </c>
      <c r="H2954" s="28" t="s">
        <v>26</v>
      </c>
      <c r="I2954" s="30">
        <v>0.5</v>
      </c>
      <c r="J2954" s="31">
        <v>2500</v>
      </c>
      <c r="K2954" s="32">
        <f t="shared" si="22"/>
        <v>1250</v>
      </c>
      <c r="L2954" s="32">
        <f t="shared" si="23"/>
        <v>375</v>
      </c>
      <c r="M2954" s="33">
        <v>0.3</v>
      </c>
      <c r="O2954" s="38"/>
      <c r="P2954" s="36"/>
      <c r="Q2954" s="34"/>
      <c r="R2954" s="35"/>
    </row>
    <row r="2955" spans="1:18" ht="15.75" customHeight="1" x14ac:dyDescent="0.3">
      <c r="A2955" s="23"/>
      <c r="B2955" s="28" t="s">
        <v>21</v>
      </c>
      <c r="C2955" s="28">
        <v>1185732</v>
      </c>
      <c r="D2955" s="29">
        <v>44538</v>
      </c>
      <c r="E2955" s="28" t="s">
        <v>40</v>
      </c>
      <c r="F2955" s="28" t="s">
        <v>111</v>
      </c>
      <c r="G2955" s="28" t="s">
        <v>112</v>
      </c>
      <c r="H2955" s="28" t="s">
        <v>27</v>
      </c>
      <c r="I2955" s="30">
        <v>0.5</v>
      </c>
      <c r="J2955" s="31">
        <v>2000</v>
      </c>
      <c r="K2955" s="32">
        <f t="shared" si="22"/>
        <v>1000</v>
      </c>
      <c r="L2955" s="32">
        <f t="shared" si="23"/>
        <v>300</v>
      </c>
      <c r="M2955" s="33">
        <v>0.3</v>
      </c>
      <c r="O2955" s="38"/>
      <c r="P2955" s="36"/>
      <c r="Q2955" s="34"/>
      <c r="R2955" s="35"/>
    </row>
    <row r="2956" spans="1:18" ht="15.75" customHeight="1" x14ac:dyDescent="0.3">
      <c r="A2956" s="23"/>
      <c r="B2956" s="28" t="s">
        <v>21</v>
      </c>
      <c r="C2956" s="28">
        <v>1185732</v>
      </c>
      <c r="D2956" s="29">
        <v>44538</v>
      </c>
      <c r="E2956" s="28" t="s">
        <v>40</v>
      </c>
      <c r="F2956" s="28" t="s">
        <v>111</v>
      </c>
      <c r="G2956" s="28" t="s">
        <v>112</v>
      </c>
      <c r="H2956" s="28" t="s">
        <v>28</v>
      </c>
      <c r="I2956" s="30">
        <v>0.6</v>
      </c>
      <c r="J2956" s="31">
        <v>2000</v>
      </c>
      <c r="K2956" s="32">
        <f t="shared" si="22"/>
        <v>1200</v>
      </c>
      <c r="L2956" s="32">
        <f t="shared" si="23"/>
        <v>420</v>
      </c>
      <c r="M2956" s="33">
        <v>0.35</v>
      </c>
      <c r="O2956" s="38"/>
      <c r="P2956" s="36"/>
      <c r="Q2956" s="34"/>
      <c r="R2956" s="35"/>
    </row>
    <row r="2957" spans="1:18" ht="15.75" customHeight="1" x14ac:dyDescent="0.3">
      <c r="A2957" s="23"/>
      <c r="B2957" s="28" t="s">
        <v>21</v>
      </c>
      <c r="C2957" s="28">
        <v>1185732</v>
      </c>
      <c r="D2957" s="29">
        <v>44538</v>
      </c>
      <c r="E2957" s="28" t="s">
        <v>40</v>
      </c>
      <c r="F2957" s="28" t="s">
        <v>111</v>
      </c>
      <c r="G2957" s="28" t="s">
        <v>112</v>
      </c>
      <c r="H2957" s="28" t="s">
        <v>29</v>
      </c>
      <c r="I2957" s="30">
        <v>0.64999999999999991</v>
      </c>
      <c r="J2957" s="31">
        <v>3000</v>
      </c>
      <c r="K2957" s="32">
        <f t="shared" si="22"/>
        <v>1949.9999999999998</v>
      </c>
      <c r="L2957" s="32">
        <f t="shared" si="23"/>
        <v>780</v>
      </c>
      <c r="M2957" s="33">
        <v>0.4</v>
      </c>
      <c r="O2957" s="38"/>
      <c r="P2957" s="36"/>
      <c r="Q2957" s="34"/>
      <c r="R2957" s="35"/>
    </row>
    <row r="2958" spans="1:18" ht="15.75" customHeight="1" x14ac:dyDescent="0.3">
      <c r="A2958" s="23" t="s">
        <v>46</v>
      </c>
      <c r="B2958" s="28" t="s">
        <v>21</v>
      </c>
      <c r="C2958" s="28">
        <v>1185732</v>
      </c>
      <c r="D2958" s="29">
        <v>44202</v>
      </c>
      <c r="E2958" s="28" t="s">
        <v>40</v>
      </c>
      <c r="F2958" s="28" t="s">
        <v>113</v>
      </c>
      <c r="G2958" s="28" t="s">
        <v>114</v>
      </c>
      <c r="H2958" s="28" t="s">
        <v>24</v>
      </c>
      <c r="I2958" s="30">
        <v>0.30000000000000004</v>
      </c>
      <c r="J2958" s="31">
        <v>4500</v>
      </c>
      <c r="K2958" s="32">
        <f t="shared" si="22"/>
        <v>1350.0000000000002</v>
      </c>
      <c r="L2958" s="32">
        <f t="shared" si="23"/>
        <v>405.00000000000006</v>
      </c>
      <c r="M2958" s="33">
        <v>0.3</v>
      </c>
      <c r="O2958" s="38"/>
      <c r="P2958" s="36"/>
      <c r="Q2958" s="34"/>
      <c r="R2958" s="35"/>
    </row>
    <row r="2959" spans="1:18" ht="15.75" customHeight="1" x14ac:dyDescent="0.3">
      <c r="A2959" s="23"/>
      <c r="B2959" s="28" t="s">
        <v>21</v>
      </c>
      <c r="C2959" s="28">
        <v>1185732</v>
      </c>
      <c r="D2959" s="29">
        <v>44202</v>
      </c>
      <c r="E2959" s="28" t="s">
        <v>40</v>
      </c>
      <c r="F2959" s="28" t="s">
        <v>113</v>
      </c>
      <c r="G2959" s="28" t="s">
        <v>114</v>
      </c>
      <c r="H2959" s="28" t="s">
        <v>25</v>
      </c>
      <c r="I2959" s="30">
        <v>0.30000000000000004</v>
      </c>
      <c r="J2959" s="31">
        <v>2500</v>
      </c>
      <c r="K2959" s="32">
        <f t="shared" si="22"/>
        <v>750.00000000000011</v>
      </c>
      <c r="L2959" s="32">
        <f t="shared" si="23"/>
        <v>262.5</v>
      </c>
      <c r="M2959" s="33">
        <v>0.35</v>
      </c>
      <c r="O2959" s="38"/>
      <c r="P2959" s="36"/>
      <c r="Q2959" s="34"/>
      <c r="R2959" s="35"/>
    </row>
    <row r="2960" spans="1:18" ht="15.75" customHeight="1" x14ac:dyDescent="0.3">
      <c r="A2960" s="23"/>
      <c r="B2960" s="28" t="s">
        <v>21</v>
      </c>
      <c r="C2960" s="28">
        <v>1185732</v>
      </c>
      <c r="D2960" s="29">
        <v>44202</v>
      </c>
      <c r="E2960" s="28" t="s">
        <v>40</v>
      </c>
      <c r="F2960" s="28" t="s">
        <v>113</v>
      </c>
      <c r="G2960" s="28" t="s">
        <v>114</v>
      </c>
      <c r="H2960" s="28" t="s">
        <v>26</v>
      </c>
      <c r="I2960" s="30">
        <v>0.20000000000000007</v>
      </c>
      <c r="J2960" s="31">
        <v>2500</v>
      </c>
      <c r="K2960" s="32">
        <f t="shared" si="22"/>
        <v>500.00000000000017</v>
      </c>
      <c r="L2960" s="32">
        <f t="shared" si="23"/>
        <v>150.00000000000006</v>
      </c>
      <c r="M2960" s="33">
        <v>0.3</v>
      </c>
      <c r="O2960" s="38"/>
      <c r="P2960" s="36"/>
      <c r="Q2960" s="34"/>
      <c r="R2960" s="35"/>
    </row>
    <row r="2961" spans="1:18" ht="15.75" customHeight="1" x14ac:dyDescent="0.3">
      <c r="A2961" s="23"/>
      <c r="B2961" s="28" t="s">
        <v>21</v>
      </c>
      <c r="C2961" s="28">
        <v>1185732</v>
      </c>
      <c r="D2961" s="29">
        <v>44202</v>
      </c>
      <c r="E2961" s="28" t="s">
        <v>40</v>
      </c>
      <c r="F2961" s="28" t="s">
        <v>113</v>
      </c>
      <c r="G2961" s="28" t="s">
        <v>114</v>
      </c>
      <c r="H2961" s="28" t="s">
        <v>27</v>
      </c>
      <c r="I2961" s="30">
        <v>0.25000000000000006</v>
      </c>
      <c r="J2961" s="31">
        <v>1000</v>
      </c>
      <c r="K2961" s="32">
        <f t="shared" si="22"/>
        <v>250.00000000000006</v>
      </c>
      <c r="L2961" s="32">
        <f t="shared" si="23"/>
        <v>75.000000000000014</v>
      </c>
      <c r="M2961" s="33">
        <v>0.3</v>
      </c>
      <c r="O2961" s="38"/>
      <c r="P2961" s="36"/>
      <c r="Q2961" s="34"/>
      <c r="R2961" s="35"/>
    </row>
    <row r="2962" spans="1:18" ht="15.75" customHeight="1" x14ac:dyDescent="0.3">
      <c r="A2962" s="23"/>
      <c r="B2962" s="28" t="s">
        <v>21</v>
      </c>
      <c r="C2962" s="28">
        <v>1185732</v>
      </c>
      <c r="D2962" s="29">
        <v>44202</v>
      </c>
      <c r="E2962" s="28" t="s">
        <v>40</v>
      </c>
      <c r="F2962" s="28" t="s">
        <v>113</v>
      </c>
      <c r="G2962" s="28" t="s">
        <v>114</v>
      </c>
      <c r="H2962" s="28" t="s">
        <v>28</v>
      </c>
      <c r="I2962" s="30">
        <v>0.39999999999999997</v>
      </c>
      <c r="J2962" s="31">
        <v>1500</v>
      </c>
      <c r="K2962" s="32">
        <f t="shared" si="22"/>
        <v>600</v>
      </c>
      <c r="L2962" s="32">
        <f t="shared" si="23"/>
        <v>300</v>
      </c>
      <c r="M2962" s="33">
        <v>0.5</v>
      </c>
      <c r="O2962" s="38"/>
      <c r="P2962" s="36"/>
      <c r="Q2962" s="34"/>
      <c r="R2962" s="35"/>
    </row>
    <row r="2963" spans="1:18" ht="15.75" customHeight="1" x14ac:dyDescent="0.3">
      <c r="A2963" s="23"/>
      <c r="B2963" s="28" t="s">
        <v>21</v>
      </c>
      <c r="C2963" s="28">
        <v>1185732</v>
      </c>
      <c r="D2963" s="29">
        <v>44202</v>
      </c>
      <c r="E2963" s="28" t="s">
        <v>40</v>
      </c>
      <c r="F2963" s="28" t="s">
        <v>113</v>
      </c>
      <c r="G2963" s="28" t="s">
        <v>114</v>
      </c>
      <c r="H2963" s="28" t="s">
        <v>29</v>
      </c>
      <c r="I2963" s="30">
        <v>0.30000000000000004</v>
      </c>
      <c r="J2963" s="31">
        <v>2500</v>
      </c>
      <c r="K2963" s="32">
        <f t="shared" si="22"/>
        <v>750.00000000000011</v>
      </c>
      <c r="L2963" s="32">
        <f t="shared" si="23"/>
        <v>300.00000000000006</v>
      </c>
      <c r="M2963" s="33">
        <v>0.4</v>
      </c>
      <c r="O2963" s="38"/>
      <c r="P2963" s="36"/>
      <c r="Q2963" s="34"/>
      <c r="R2963" s="35"/>
    </row>
    <row r="2964" spans="1:18" ht="15.75" customHeight="1" x14ac:dyDescent="0.3">
      <c r="A2964" s="23"/>
      <c r="B2964" s="28" t="s">
        <v>21</v>
      </c>
      <c r="C2964" s="28">
        <v>1185732</v>
      </c>
      <c r="D2964" s="29">
        <v>44233</v>
      </c>
      <c r="E2964" s="28" t="s">
        <v>40</v>
      </c>
      <c r="F2964" s="28" t="s">
        <v>113</v>
      </c>
      <c r="G2964" s="28" t="s">
        <v>114</v>
      </c>
      <c r="H2964" s="28" t="s">
        <v>24</v>
      </c>
      <c r="I2964" s="30">
        <v>0.30000000000000004</v>
      </c>
      <c r="J2964" s="31">
        <v>5000</v>
      </c>
      <c r="K2964" s="32">
        <f t="shared" si="22"/>
        <v>1500.0000000000002</v>
      </c>
      <c r="L2964" s="32">
        <f t="shared" si="23"/>
        <v>450.00000000000006</v>
      </c>
      <c r="M2964" s="33">
        <v>0.3</v>
      </c>
      <c r="O2964" s="38"/>
      <c r="P2964" s="36"/>
      <c r="Q2964" s="34"/>
      <c r="R2964" s="35"/>
    </row>
    <row r="2965" spans="1:18" ht="15.75" customHeight="1" x14ac:dyDescent="0.3">
      <c r="A2965" s="23"/>
      <c r="B2965" s="28" t="s">
        <v>21</v>
      </c>
      <c r="C2965" s="28">
        <v>1185732</v>
      </c>
      <c r="D2965" s="29">
        <v>44233</v>
      </c>
      <c r="E2965" s="28" t="s">
        <v>40</v>
      </c>
      <c r="F2965" s="28" t="s">
        <v>113</v>
      </c>
      <c r="G2965" s="28" t="s">
        <v>114</v>
      </c>
      <c r="H2965" s="28" t="s">
        <v>25</v>
      </c>
      <c r="I2965" s="30">
        <v>0.30000000000000004</v>
      </c>
      <c r="J2965" s="31">
        <v>1500</v>
      </c>
      <c r="K2965" s="32">
        <f t="shared" si="22"/>
        <v>450.00000000000006</v>
      </c>
      <c r="L2965" s="32">
        <f t="shared" si="23"/>
        <v>157.5</v>
      </c>
      <c r="M2965" s="33">
        <v>0.35</v>
      </c>
      <c r="O2965" s="38"/>
      <c r="P2965" s="36"/>
      <c r="Q2965" s="34"/>
      <c r="R2965" s="35"/>
    </row>
    <row r="2966" spans="1:18" ht="15.75" customHeight="1" x14ac:dyDescent="0.3">
      <c r="A2966" s="23"/>
      <c r="B2966" s="28" t="s">
        <v>21</v>
      </c>
      <c r="C2966" s="28">
        <v>1185732</v>
      </c>
      <c r="D2966" s="29">
        <v>44233</v>
      </c>
      <c r="E2966" s="28" t="s">
        <v>40</v>
      </c>
      <c r="F2966" s="28" t="s">
        <v>113</v>
      </c>
      <c r="G2966" s="28" t="s">
        <v>114</v>
      </c>
      <c r="H2966" s="28" t="s">
        <v>26</v>
      </c>
      <c r="I2966" s="30">
        <v>0.20000000000000007</v>
      </c>
      <c r="J2966" s="31">
        <v>2000</v>
      </c>
      <c r="K2966" s="32">
        <f t="shared" si="22"/>
        <v>400.00000000000011</v>
      </c>
      <c r="L2966" s="32">
        <f t="shared" si="23"/>
        <v>120.00000000000003</v>
      </c>
      <c r="M2966" s="33">
        <v>0.3</v>
      </c>
      <c r="O2966" s="38"/>
      <c r="P2966" s="36"/>
      <c r="Q2966" s="34"/>
      <c r="R2966" s="35"/>
    </row>
    <row r="2967" spans="1:18" ht="15.75" customHeight="1" x14ac:dyDescent="0.3">
      <c r="A2967" s="23"/>
      <c r="B2967" s="28" t="s">
        <v>21</v>
      </c>
      <c r="C2967" s="28">
        <v>1185732</v>
      </c>
      <c r="D2967" s="29">
        <v>44233</v>
      </c>
      <c r="E2967" s="28" t="s">
        <v>40</v>
      </c>
      <c r="F2967" s="28" t="s">
        <v>113</v>
      </c>
      <c r="G2967" s="28" t="s">
        <v>114</v>
      </c>
      <c r="H2967" s="28" t="s">
        <v>27</v>
      </c>
      <c r="I2967" s="30">
        <v>0.25000000000000006</v>
      </c>
      <c r="J2967" s="31">
        <v>750</v>
      </c>
      <c r="K2967" s="32">
        <f t="shared" si="22"/>
        <v>187.50000000000003</v>
      </c>
      <c r="L2967" s="32">
        <f t="shared" si="23"/>
        <v>56.250000000000007</v>
      </c>
      <c r="M2967" s="33">
        <v>0.3</v>
      </c>
      <c r="O2967" s="38"/>
      <c r="P2967" s="36"/>
      <c r="Q2967" s="34"/>
      <c r="R2967" s="35"/>
    </row>
    <row r="2968" spans="1:18" ht="15.75" customHeight="1" x14ac:dyDescent="0.3">
      <c r="A2968" s="23"/>
      <c r="B2968" s="28" t="s">
        <v>21</v>
      </c>
      <c r="C2968" s="28">
        <v>1185732</v>
      </c>
      <c r="D2968" s="29">
        <v>44233</v>
      </c>
      <c r="E2968" s="28" t="s">
        <v>40</v>
      </c>
      <c r="F2968" s="28" t="s">
        <v>113</v>
      </c>
      <c r="G2968" s="28" t="s">
        <v>114</v>
      </c>
      <c r="H2968" s="28" t="s">
        <v>28</v>
      </c>
      <c r="I2968" s="30">
        <v>0.39999999999999997</v>
      </c>
      <c r="J2968" s="31">
        <v>1500</v>
      </c>
      <c r="K2968" s="32">
        <f t="shared" si="22"/>
        <v>600</v>
      </c>
      <c r="L2968" s="32">
        <f t="shared" si="23"/>
        <v>300</v>
      </c>
      <c r="M2968" s="33">
        <v>0.5</v>
      </c>
      <c r="O2968" s="38"/>
      <c r="P2968" s="36"/>
      <c r="Q2968" s="34"/>
      <c r="R2968" s="35"/>
    </row>
    <row r="2969" spans="1:18" ht="15.75" customHeight="1" x14ac:dyDescent="0.3">
      <c r="A2969" s="23"/>
      <c r="B2969" s="28" t="s">
        <v>21</v>
      </c>
      <c r="C2969" s="28">
        <v>1185732</v>
      </c>
      <c r="D2969" s="29">
        <v>44233</v>
      </c>
      <c r="E2969" s="28" t="s">
        <v>40</v>
      </c>
      <c r="F2969" s="28" t="s">
        <v>113</v>
      </c>
      <c r="G2969" s="28" t="s">
        <v>114</v>
      </c>
      <c r="H2969" s="28" t="s">
        <v>29</v>
      </c>
      <c r="I2969" s="30">
        <v>0.14999999999999997</v>
      </c>
      <c r="J2969" s="31">
        <v>2500</v>
      </c>
      <c r="K2969" s="32">
        <f t="shared" si="22"/>
        <v>374.99999999999994</v>
      </c>
      <c r="L2969" s="32">
        <f t="shared" si="23"/>
        <v>149.99999999999997</v>
      </c>
      <c r="M2969" s="33">
        <v>0.4</v>
      </c>
      <c r="O2969" s="38"/>
      <c r="P2969" s="36"/>
      <c r="Q2969" s="34"/>
      <c r="R2969" s="35"/>
    </row>
    <row r="2970" spans="1:18" ht="15.75" customHeight="1" x14ac:dyDescent="0.3">
      <c r="A2970" s="23"/>
      <c r="B2970" s="28" t="s">
        <v>21</v>
      </c>
      <c r="C2970" s="28">
        <v>1185732</v>
      </c>
      <c r="D2970" s="29">
        <v>44260</v>
      </c>
      <c r="E2970" s="28" t="s">
        <v>40</v>
      </c>
      <c r="F2970" s="28" t="s">
        <v>113</v>
      </c>
      <c r="G2970" s="28" t="s">
        <v>114</v>
      </c>
      <c r="H2970" s="28" t="s">
        <v>24</v>
      </c>
      <c r="I2970" s="30">
        <v>0.20000000000000004</v>
      </c>
      <c r="J2970" s="31">
        <v>4700</v>
      </c>
      <c r="K2970" s="32">
        <f t="shared" si="22"/>
        <v>940.00000000000023</v>
      </c>
      <c r="L2970" s="32">
        <f t="shared" si="23"/>
        <v>282.00000000000006</v>
      </c>
      <c r="M2970" s="33">
        <v>0.3</v>
      </c>
      <c r="O2970" s="38"/>
      <c r="P2970" s="36"/>
      <c r="Q2970" s="34"/>
      <c r="R2970" s="35"/>
    </row>
    <row r="2971" spans="1:18" ht="15.75" customHeight="1" x14ac:dyDescent="0.3">
      <c r="A2971" s="23"/>
      <c r="B2971" s="28" t="s">
        <v>21</v>
      </c>
      <c r="C2971" s="28">
        <v>1185732</v>
      </c>
      <c r="D2971" s="29">
        <v>44260</v>
      </c>
      <c r="E2971" s="28" t="s">
        <v>40</v>
      </c>
      <c r="F2971" s="28" t="s">
        <v>113</v>
      </c>
      <c r="G2971" s="28" t="s">
        <v>114</v>
      </c>
      <c r="H2971" s="28" t="s">
        <v>25</v>
      </c>
      <c r="I2971" s="30">
        <v>0.20000000000000004</v>
      </c>
      <c r="J2971" s="31">
        <v>1750</v>
      </c>
      <c r="K2971" s="32">
        <f t="shared" si="22"/>
        <v>350.00000000000006</v>
      </c>
      <c r="L2971" s="32">
        <f t="shared" si="23"/>
        <v>122.50000000000001</v>
      </c>
      <c r="M2971" s="33">
        <v>0.35</v>
      </c>
      <c r="O2971" s="38"/>
      <c r="P2971" s="36"/>
      <c r="Q2971" s="34"/>
      <c r="R2971" s="35"/>
    </row>
    <row r="2972" spans="1:18" ht="15.75" customHeight="1" x14ac:dyDescent="0.3">
      <c r="A2972" s="23"/>
      <c r="B2972" s="28" t="s">
        <v>21</v>
      </c>
      <c r="C2972" s="28">
        <v>1185732</v>
      </c>
      <c r="D2972" s="29">
        <v>44260</v>
      </c>
      <c r="E2972" s="28" t="s">
        <v>40</v>
      </c>
      <c r="F2972" s="28" t="s">
        <v>113</v>
      </c>
      <c r="G2972" s="28" t="s">
        <v>114</v>
      </c>
      <c r="H2972" s="28" t="s">
        <v>26</v>
      </c>
      <c r="I2972" s="30">
        <v>0.10000000000000003</v>
      </c>
      <c r="J2972" s="31">
        <v>2250</v>
      </c>
      <c r="K2972" s="32">
        <f t="shared" si="22"/>
        <v>225.00000000000009</v>
      </c>
      <c r="L2972" s="32">
        <f t="shared" si="23"/>
        <v>67.500000000000028</v>
      </c>
      <c r="M2972" s="33">
        <v>0.3</v>
      </c>
      <c r="O2972" s="38"/>
      <c r="P2972" s="36"/>
      <c r="Q2972" s="34"/>
      <c r="R2972" s="35"/>
    </row>
    <row r="2973" spans="1:18" ht="15.75" customHeight="1" x14ac:dyDescent="0.3">
      <c r="A2973" s="23"/>
      <c r="B2973" s="28" t="s">
        <v>21</v>
      </c>
      <c r="C2973" s="28">
        <v>1185732</v>
      </c>
      <c r="D2973" s="29">
        <v>44260</v>
      </c>
      <c r="E2973" s="28" t="s">
        <v>40</v>
      </c>
      <c r="F2973" s="28" t="s">
        <v>113</v>
      </c>
      <c r="G2973" s="28" t="s">
        <v>114</v>
      </c>
      <c r="H2973" s="28" t="s">
        <v>27</v>
      </c>
      <c r="I2973" s="30">
        <v>0.14999999999999997</v>
      </c>
      <c r="J2973" s="31">
        <v>1000</v>
      </c>
      <c r="K2973" s="32">
        <f t="shared" si="22"/>
        <v>149.99999999999997</v>
      </c>
      <c r="L2973" s="32">
        <f t="shared" si="23"/>
        <v>44.999999999999993</v>
      </c>
      <c r="M2973" s="33">
        <v>0.3</v>
      </c>
      <c r="O2973" s="38"/>
      <c r="P2973" s="36"/>
      <c r="Q2973" s="34"/>
      <c r="R2973" s="35"/>
    </row>
    <row r="2974" spans="1:18" ht="15.75" customHeight="1" x14ac:dyDescent="0.3">
      <c r="A2974" s="23"/>
      <c r="B2974" s="28" t="s">
        <v>21</v>
      </c>
      <c r="C2974" s="28">
        <v>1185732</v>
      </c>
      <c r="D2974" s="29">
        <v>44260</v>
      </c>
      <c r="E2974" s="28" t="s">
        <v>40</v>
      </c>
      <c r="F2974" s="28" t="s">
        <v>113</v>
      </c>
      <c r="G2974" s="28" t="s">
        <v>114</v>
      </c>
      <c r="H2974" s="28" t="s">
        <v>28</v>
      </c>
      <c r="I2974" s="30">
        <v>0.30000000000000004</v>
      </c>
      <c r="J2974" s="31">
        <v>1500</v>
      </c>
      <c r="K2974" s="32">
        <f t="shared" si="22"/>
        <v>450.00000000000006</v>
      </c>
      <c r="L2974" s="32">
        <f t="shared" si="23"/>
        <v>225.00000000000003</v>
      </c>
      <c r="M2974" s="33">
        <v>0.5</v>
      </c>
      <c r="O2974" s="38"/>
      <c r="P2974" s="36"/>
      <c r="Q2974" s="34"/>
      <c r="R2974" s="35"/>
    </row>
    <row r="2975" spans="1:18" ht="15.75" customHeight="1" x14ac:dyDescent="0.3">
      <c r="A2975" s="23"/>
      <c r="B2975" s="28" t="s">
        <v>21</v>
      </c>
      <c r="C2975" s="28">
        <v>1185732</v>
      </c>
      <c r="D2975" s="29">
        <v>44260</v>
      </c>
      <c r="E2975" s="28" t="s">
        <v>40</v>
      </c>
      <c r="F2975" s="28" t="s">
        <v>113</v>
      </c>
      <c r="G2975" s="28" t="s">
        <v>114</v>
      </c>
      <c r="H2975" s="28" t="s">
        <v>29</v>
      </c>
      <c r="I2975" s="30">
        <v>0.20000000000000004</v>
      </c>
      <c r="J2975" s="31">
        <v>2500</v>
      </c>
      <c r="K2975" s="32">
        <f t="shared" si="22"/>
        <v>500.00000000000011</v>
      </c>
      <c r="L2975" s="32">
        <f t="shared" si="23"/>
        <v>200.00000000000006</v>
      </c>
      <c r="M2975" s="33">
        <v>0.4</v>
      </c>
      <c r="O2975" s="38"/>
      <c r="P2975" s="36"/>
      <c r="Q2975" s="34"/>
      <c r="R2975" s="35"/>
    </row>
    <row r="2976" spans="1:18" ht="15.75" customHeight="1" x14ac:dyDescent="0.3">
      <c r="A2976" s="23"/>
      <c r="B2976" s="28" t="s">
        <v>21</v>
      </c>
      <c r="C2976" s="28">
        <v>1185732</v>
      </c>
      <c r="D2976" s="29">
        <v>44292</v>
      </c>
      <c r="E2976" s="28" t="s">
        <v>40</v>
      </c>
      <c r="F2976" s="28" t="s">
        <v>113</v>
      </c>
      <c r="G2976" s="28" t="s">
        <v>114</v>
      </c>
      <c r="H2976" s="28" t="s">
        <v>24</v>
      </c>
      <c r="I2976" s="30">
        <v>0.20000000000000004</v>
      </c>
      <c r="J2976" s="31">
        <v>4750</v>
      </c>
      <c r="K2976" s="32">
        <f t="shared" si="22"/>
        <v>950.00000000000023</v>
      </c>
      <c r="L2976" s="32">
        <f t="shared" si="23"/>
        <v>285.00000000000006</v>
      </c>
      <c r="M2976" s="33">
        <v>0.3</v>
      </c>
      <c r="O2976" s="38"/>
      <c r="P2976" s="36"/>
      <c r="Q2976" s="34"/>
      <c r="R2976" s="35"/>
    </row>
    <row r="2977" spans="1:18" ht="15.75" customHeight="1" x14ac:dyDescent="0.3">
      <c r="A2977" s="23"/>
      <c r="B2977" s="28" t="s">
        <v>21</v>
      </c>
      <c r="C2977" s="28">
        <v>1185732</v>
      </c>
      <c r="D2977" s="29">
        <v>44292</v>
      </c>
      <c r="E2977" s="28" t="s">
        <v>40</v>
      </c>
      <c r="F2977" s="28" t="s">
        <v>113</v>
      </c>
      <c r="G2977" s="28" t="s">
        <v>114</v>
      </c>
      <c r="H2977" s="28" t="s">
        <v>25</v>
      </c>
      <c r="I2977" s="30">
        <v>0.20000000000000004</v>
      </c>
      <c r="J2977" s="31">
        <v>1750</v>
      </c>
      <c r="K2977" s="32">
        <f t="shared" si="22"/>
        <v>350.00000000000006</v>
      </c>
      <c r="L2977" s="32">
        <f t="shared" si="23"/>
        <v>122.50000000000001</v>
      </c>
      <c r="M2977" s="33">
        <v>0.35</v>
      </c>
      <c r="O2977" s="38"/>
      <c r="P2977" s="36"/>
      <c r="Q2977" s="34"/>
      <c r="R2977" s="35"/>
    </row>
    <row r="2978" spans="1:18" ht="15.75" customHeight="1" x14ac:dyDescent="0.3">
      <c r="A2978" s="23"/>
      <c r="B2978" s="28" t="s">
        <v>21</v>
      </c>
      <c r="C2978" s="28">
        <v>1185732</v>
      </c>
      <c r="D2978" s="29">
        <v>44292</v>
      </c>
      <c r="E2978" s="28" t="s">
        <v>40</v>
      </c>
      <c r="F2978" s="28" t="s">
        <v>113</v>
      </c>
      <c r="G2978" s="28" t="s">
        <v>114</v>
      </c>
      <c r="H2978" s="28" t="s">
        <v>26</v>
      </c>
      <c r="I2978" s="30">
        <v>0.10000000000000003</v>
      </c>
      <c r="J2978" s="31">
        <v>1750</v>
      </c>
      <c r="K2978" s="32">
        <f t="shared" si="22"/>
        <v>175.00000000000006</v>
      </c>
      <c r="L2978" s="32">
        <f t="shared" si="23"/>
        <v>52.500000000000014</v>
      </c>
      <c r="M2978" s="33">
        <v>0.3</v>
      </c>
      <c r="O2978" s="38"/>
      <c r="P2978" s="36"/>
      <c r="Q2978" s="34"/>
      <c r="R2978" s="35"/>
    </row>
    <row r="2979" spans="1:18" ht="15.75" customHeight="1" x14ac:dyDescent="0.3">
      <c r="A2979" s="23"/>
      <c r="B2979" s="28" t="s">
        <v>21</v>
      </c>
      <c r="C2979" s="28">
        <v>1185732</v>
      </c>
      <c r="D2979" s="29">
        <v>44292</v>
      </c>
      <c r="E2979" s="28" t="s">
        <v>40</v>
      </c>
      <c r="F2979" s="28" t="s">
        <v>113</v>
      </c>
      <c r="G2979" s="28" t="s">
        <v>114</v>
      </c>
      <c r="H2979" s="28" t="s">
        <v>27</v>
      </c>
      <c r="I2979" s="30">
        <v>0.14999999999999997</v>
      </c>
      <c r="J2979" s="31">
        <v>1000</v>
      </c>
      <c r="K2979" s="32">
        <f t="shared" si="22"/>
        <v>149.99999999999997</v>
      </c>
      <c r="L2979" s="32">
        <f t="shared" si="23"/>
        <v>44.999999999999993</v>
      </c>
      <c r="M2979" s="33">
        <v>0.3</v>
      </c>
      <c r="O2979" s="38"/>
      <c r="P2979" s="36"/>
      <c r="Q2979" s="34"/>
      <c r="R2979" s="35"/>
    </row>
    <row r="2980" spans="1:18" ht="15.75" customHeight="1" x14ac:dyDescent="0.3">
      <c r="A2980" s="23"/>
      <c r="B2980" s="28" t="s">
        <v>21</v>
      </c>
      <c r="C2980" s="28">
        <v>1185732</v>
      </c>
      <c r="D2980" s="29">
        <v>44292</v>
      </c>
      <c r="E2980" s="28" t="s">
        <v>40</v>
      </c>
      <c r="F2980" s="28" t="s">
        <v>113</v>
      </c>
      <c r="G2980" s="28" t="s">
        <v>114</v>
      </c>
      <c r="H2980" s="28" t="s">
        <v>28</v>
      </c>
      <c r="I2980" s="30">
        <v>0.6</v>
      </c>
      <c r="J2980" s="31">
        <v>1250</v>
      </c>
      <c r="K2980" s="32">
        <f t="shared" si="22"/>
        <v>750</v>
      </c>
      <c r="L2980" s="32">
        <f t="shared" si="23"/>
        <v>375</v>
      </c>
      <c r="M2980" s="33">
        <v>0.5</v>
      </c>
      <c r="O2980" s="38"/>
      <c r="P2980" s="36"/>
      <c r="Q2980" s="34"/>
      <c r="R2980" s="35"/>
    </row>
    <row r="2981" spans="1:18" ht="15.75" customHeight="1" x14ac:dyDescent="0.3">
      <c r="A2981" s="23"/>
      <c r="B2981" s="28" t="s">
        <v>21</v>
      </c>
      <c r="C2981" s="28">
        <v>1185732</v>
      </c>
      <c r="D2981" s="29">
        <v>44292</v>
      </c>
      <c r="E2981" s="28" t="s">
        <v>40</v>
      </c>
      <c r="F2981" s="28" t="s">
        <v>113</v>
      </c>
      <c r="G2981" s="28" t="s">
        <v>114</v>
      </c>
      <c r="H2981" s="28" t="s">
        <v>29</v>
      </c>
      <c r="I2981" s="30">
        <v>0.5</v>
      </c>
      <c r="J2981" s="31">
        <v>2500</v>
      </c>
      <c r="K2981" s="32">
        <f t="shared" si="22"/>
        <v>1250</v>
      </c>
      <c r="L2981" s="32">
        <f t="shared" si="23"/>
        <v>500</v>
      </c>
      <c r="M2981" s="33">
        <v>0.4</v>
      </c>
      <c r="O2981" s="38"/>
      <c r="P2981" s="36"/>
      <c r="Q2981" s="34"/>
      <c r="R2981" s="35"/>
    </row>
    <row r="2982" spans="1:18" ht="15.75" customHeight="1" x14ac:dyDescent="0.3">
      <c r="A2982" s="23"/>
      <c r="B2982" s="28" t="s">
        <v>21</v>
      </c>
      <c r="C2982" s="28">
        <v>1185732</v>
      </c>
      <c r="D2982" s="29">
        <v>44323</v>
      </c>
      <c r="E2982" s="28" t="s">
        <v>40</v>
      </c>
      <c r="F2982" s="28" t="s">
        <v>113</v>
      </c>
      <c r="G2982" s="28" t="s">
        <v>114</v>
      </c>
      <c r="H2982" s="28" t="s">
        <v>24</v>
      </c>
      <c r="I2982" s="30">
        <v>0.6</v>
      </c>
      <c r="J2982" s="31">
        <v>5200</v>
      </c>
      <c r="K2982" s="32">
        <f t="shared" si="22"/>
        <v>3120</v>
      </c>
      <c r="L2982" s="32">
        <f t="shared" si="23"/>
        <v>936</v>
      </c>
      <c r="M2982" s="33">
        <v>0.3</v>
      </c>
      <c r="O2982" s="38"/>
      <c r="P2982" s="36"/>
      <c r="Q2982" s="34"/>
      <c r="R2982" s="35"/>
    </row>
    <row r="2983" spans="1:18" ht="15.75" customHeight="1" x14ac:dyDescent="0.3">
      <c r="A2983" s="23"/>
      <c r="B2983" s="28" t="s">
        <v>21</v>
      </c>
      <c r="C2983" s="28">
        <v>1185732</v>
      </c>
      <c r="D2983" s="29">
        <v>44323</v>
      </c>
      <c r="E2983" s="28" t="s">
        <v>40</v>
      </c>
      <c r="F2983" s="28" t="s">
        <v>113</v>
      </c>
      <c r="G2983" s="28" t="s">
        <v>114</v>
      </c>
      <c r="H2983" s="28" t="s">
        <v>25</v>
      </c>
      <c r="I2983" s="30">
        <v>0.4</v>
      </c>
      <c r="J2983" s="31">
        <v>2250</v>
      </c>
      <c r="K2983" s="32">
        <f t="shared" si="22"/>
        <v>900</v>
      </c>
      <c r="L2983" s="32">
        <f t="shared" si="23"/>
        <v>315</v>
      </c>
      <c r="M2983" s="33">
        <v>0.35</v>
      </c>
      <c r="O2983" s="38"/>
      <c r="P2983" s="36"/>
      <c r="Q2983" s="34"/>
      <c r="R2983" s="35"/>
    </row>
    <row r="2984" spans="1:18" ht="15.75" customHeight="1" x14ac:dyDescent="0.3">
      <c r="A2984" s="23"/>
      <c r="B2984" s="28" t="s">
        <v>21</v>
      </c>
      <c r="C2984" s="28">
        <v>1185732</v>
      </c>
      <c r="D2984" s="29">
        <v>44323</v>
      </c>
      <c r="E2984" s="28" t="s">
        <v>40</v>
      </c>
      <c r="F2984" s="28" t="s">
        <v>113</v>
      </c>
      <c r="G2984" s="28" t="s">
        <v>114</v>
      </c>
      <c r="H2984" s="28" t="s">
        <v>26</v>
      </c>
      <c r="I2984" s="30">
        <v>0.35000000000000003</v>
      </c>
      <c r="J2984" s="31">
        <v>2000</v>
      </c>
      <c r="K2984" s="32">
        <f t="shared" si="22"/>
        <v>700.00000000000011</v>
      </c>
      <c r="L2984" s="32">
        <f t="shared" si="23"/>
        <v>210.00000000000003</v>
      </c>
      <c r="M2984" s="33">
        <v>0.3</v>
      </c>
      <c r="O2984" s="38"/>
      <c r="P2984" s="36"/>
      <c r="Q2984" s="34"/>
      <c r="R2984" s="35"/>
    </row>
    <row r="2985" spans="1:18" ht="15.75" customHeight="1" x14ac:dyDescent="0.3">
      <c r="A2985" s="23"/>
      <c r="B2985" s="28" t="s">
        <v>21</v>
      </c>
      <c r="C2985" s="28">
        <v>1185732</v>
      </c>
      <c r="D2985" s="29">
        <v>44323</v>
      </c>
      <c r="E2985" s="28" t="s">
        <v>40</v>
      </c>
      <c r="F2985" s="28" t="s">
        <v>113</v>
      </c>
      <c r="G2985" s="28" t="s">
        <v>114</v>
      </c>
      <c r="H2985" s="28" t="s">
        <v>27</v>
      </c>
      <c r="I2985" s="30">
        <v>0.35000000000000003</v>
      </c>
      <c r="J2985" s="31">
        <v>1250</v>
      </c>
      <c r="K2985" s="32">
        <f t="shared" si="22"/>
        <v>437.50000000000006</v>
      </c>
      <c r="L2985" s="32">
        <f t="shared" si="23"/>
        <v>131.25</v>
      </c>
      <c r="M2985" s="33">
        <v>0.3</v>
      </c>
      <c r="O2985" s="38"/>
      <c r="P2985" s="36"/>
      <c r="Q2985" s="34"/>
      <c r="R2985" s="35"/>
    </row>
    <row r="2986" spans="1:18" ht="15.75" customHeight="1" x14ac:dyDescent="0.3">
      <c r="A2986" s="23"/>
      <c r="B2986" s="28" t="s">
        <v>21</v>
      </c>
      <c r="C2986" s="28">
        <v>1185732</v>
      </c>
      <c r="D2986" s="29">
        <v>44323</v>
      </c>
      <c r="E2986" s="28" t="s">
        <v>40</v>
      </c>
      <c r="F2986" s="28" t="s">
        <v>113</v>
      </c>
      <c r="G2986" s="28" t="s">
        <v>114</v>
      </c>
      <c r="H2986" s="28" t="s">
        <v>28</v>
      </c>
      <c r="I2986" s="30">
        <v>0.44999999999999996</v>
      </c>
      <c r="J2986" s="31">
        <v>1500</v>
      </c>
      <c r="K2986" s="32">
        <f t="shared" si="22"/>
        <v>674.99999999999989</v>
      </c>
      <c r="L2986" s="32">
        <f t="shared" si="23"/>
        <v>337.49999999999994</v>
      </c>
      <c r="M2986" s="33">
        <v>0.5</v>
      </c>
      <c r="O2986" s="38"/>
      <c r="P2986" s="36"/>
      <c r="Q2986" s="34"/>
      <c r="R2986" s="35"/>
    </row>
    <row r="2987" spans="1:18" ht="15.75" customHeight="1" x14ac:dyDescent="0.3">
      <c r="A2987" s="23"/>
      <c r="B2987" s="28" t="s">
        <v>21</v>
      </c>
      <c r="C2987" s="28">
        <v>1185732</v>
      </c>
      <c r="D2987" s="29">
        <v>44323</v>
      </c>
      <c r="E2987" s="28" t="s">
        <v>40</v>
      </c>
      <c r="F2987" s="28" t="s">
        <v>113</v>
      </c>
      <c r="G2987" s="28" t="s">
        <v>114</v>
      </c>
      <c r="H2987" s="28" t="s">
        <v>29</v>
      </c>
      <c r="I2987" s="30">
        <v>0.49999999999999994</v>
      </c>
      <c r="J2987" s="31">
        <v>2750</v>
      </c>
      <c r="K2987" s="32">
        <f t="shared" si="22"/>
        <v>1374.9999999999998</v>
      </c>
      <c r="L2987" s="32">
        <f t="shared" si="23"/>
        <v>549.99999999999989</v>
      </c>
      <c r="M2987" s="33">
        <v>0.4</v>
      </c>
      <c r="O2987" s="38"/>
      <c r="P2987" s="36"/>
      <c r="Q2987" s="34"/>
      <c r="R2987" s="35"/>
    </row>
    <row r="2988" spans="1:18" ht="15.75" customHeight="1" x14ac:dyDescent="0.3">
      <c r="A2988" s="23"/>
      <c r="B2988" s="28" t="s">
        <v>21</v>
      </c>
      <c r="C2988" s="28">
        <v>1185732</v>
      </c>
      <c r="D2988" s="29">
        <v>44353</v>
      </c>
      <c r="E2988" s="28" t="s">
        <v>40</v>
      </c>
      <c r="F2988" s="28" t="s">
        <v>113</v>
      </c>
      <c r="G2988" s="28" t="s">
        <v>114</v>
      </c>
      <c r="H2988" s="28" t="s">
        <v>24</v>
      </c>
      <c r="I2988" s="30">
        <v>0.35000000000000003</v>
      </c>
      <c r="J2988" s="31">
        <v>5250</v>
      </c>
      <c r="K2988" s="32">
        <f t="shared" si="22"/>
        <v>1837.5000000000002</v>
      </c>
      <c r="L2988" s="32">
        <f t="shared" si="23"/>
        <v>551.25</v>
      </c>
      <c r="M2988" s="33">
        <v>0.3</v>
      </c>
      <c r="O2988" s="38"/>
      <c r="P2988" s="36"/>
      <c r="Q2988" s="34"/>
      <c r="R2988" s="35"/>
    </row>
    <row r="2989" spans="1:18" ht="15.75" customHeight="1" x14ac:dyDescent="0.3">
      <c r="A2989" s="23"/>
      <c r="B2989" s="28" t="s">
        <v>21</v>
      </c>
      <c r="C2989" s="28">
        <v>1185732</v>
      </c>
      <c r="D2989" s="29">
        <v>44353</v>
      </c>
      <c r="E2989" s="28" t="s">
        <v>40</v>
      </c>
      <c r="F2989" s="28" t="s">
        <v>113</v>
      </c>
      <c r="G2989" s="28" t="s">
        <v>114</v>
      </c>
      <c r="H2989" s="28" t="s">
        <v>25</v>
      </c>
      <c r="I2989" s="30">
        <v>0.3000000000000001</v>
      </c>
      <c r="J2989" s="31">
        <v>2750</v>
      </c>
      <c r="K2989" s="32">
        <f t="shared" si="22"/>
        <v>825.00000000000023</v>
      </c>
      <c r="L2989" s="32">
        <f t="shared" si="23"/>
        <v>288.75000000000006</v>
      </c>
      <c r="M2989" s="33">
        <v>0.35</v>
      </c>
      <c r="O2989" s="38"/>
      <c r="P2989" s="36"/>
      <c r="Q2989" s="34"/>
      <c r="R2989" s="35"/>
    </row>
    <row r="2990" spans="1:18" ht="15.75" customHeight="1" x14ac:dyDescent="0.3">
      <c r="A2990" s="23"/>
      <c r="B2990" s="28" t="s">
        <v>21</v>
      </c>
      <c r="C2990" s="28">
        <v>1185732</v>
      </c>
      <c r="D2990" s="29">
        <v>44353</v>
      </c>
      <c r="E2990" s="28" t="s">
        <v>40</v>
      </c>
      <c r="F2990" s="28" t="s">
        <v>113</v>
      </c>
      <c r="G2990" s="28" t="s">
        <v>114</v>
      </c>
      <c r="H2990" s="28" t="s">
        <v>26</v>
      </c>
      <c r="I2990" s="30">
        <v>0.25000000000000006</v>
      </c>
      <c r="J2990" s="31">
        <v>2000</v>
      </c>
      <c r="K2990" s="32">
        <f t="shared" si="22"/>
        <v>500.00000000000011</v>
      </c>
      <c r="L2990" s="32">
        <f t="shared" si="23"/>
        <v>150.00000000000003</v>
      </c>
      <c r="M2990" s="33">
        <v>0.3</v>
      </c>
      <c r="O2990" s="38"/>
      <c r="P2990" s="36"/>
      <c r="Q2990" s="34"/>
      <c r="R2990" s="35"/>
    </row>
    <row r="2991" spans="1:18" ht="15.75" customHeight="1" x14ac:dyDescent="0.3">
      <c r="A2991" s="23"/>
      <c r="B2991" s="28" t="s">
        <v>21</v>
      </c>
      <c r="C2991" s="28">
        <v>1185732</v>
      </c>
      <c r="D2991" s="29">
        <v>44353</v>
      </c>
      <c r="E2991" s="28" t="s">
        <v>40</v>
      </c>
      <c r="F2991" s="28" t="s">
        <v>113</v>
      </c>
      <c r="G2991" s="28" t="s">
        <v>114</v>
      </c>
      <c r="H2991" s="28" t="s">
        <v>27</v>
      </c>
      <c r="I2991" s="30">
        <v>0.25000000000000006</v>
      </c>
      <c r="J2991" s="31">
        <v>1750</v>
      </c>
      <c r="K2991" s="32">
        <f t="shared" si="22"/>
        <v>437.50000000000011</v>
      </c>
      <c r="L2991" s="32">
        <f t="shared" si="23"/>
        <v>131.25000000000003</v>
      </c>
      <c r="M2991" s="33">
        <v>0.3</v>
      </c>
      <c r="O2991" s="38"/>
      <c r="P2991" s="36"/>
      <c r="Q2991" s="34"/>
      <c r="R2991" s="35"/>
    </row>
    <row r="2992" spans="1:18" ht="15.75" customHeight="1" x14ac:dyDescent="0.3">
      <c r="A2992" s="23"/>
      <c r="B2992" s="28" t="s">
        <v>21</v>
      </c>
      <c r="C2992" s="28">
        <v>1185732</v>
      </c>
      <c r="D2992" s="29">
        <v>44353</v>
      </c>
      <c r="E2992" s="28" t="s">
        <v>40</v>
      </c>
      <c r="F2992" s="28" t="s">
        <v>113</v>
      </c>
      <c r="G2992" s="28" t="s">
        <v>114</v>
      </c>
      <c r="H2992" s="28" t="s">
        <v>28</v>
      </c>
      <c r="I2992" s="30">
        <v>0.35000000000000003</v>
      </c>
      <c r="J2992" s="31">
        <v>1750</v>
      </c>
      <c r="K2992" s="32">
        <f t="shared" si="22"/>
        <v>612.50000000000011</v>
      </c>
      <c r="L2992" s="32">
        <f t="shared" si="23"/>
        <v>306.25000000000006</v>
      </c>
      <c r="M2992" s="33">
        <v>0.5</v>
      </c>
      <c r="O2992" s="38"/>
      <c r="P2992" s="36"/>
      <c r="Q2992" s="34"/>
      <c r="R2992" s="35"/>
    </row>
    <row r="2993" spans="1:18" ht="15.75" customHeight="1" x14ac:dyDescent="0.3">
      <c r="A2993" s="23"/>
      <c r="B2993" s="28" t="s">
        <v>21</v>
      </c>
      <c r="C2993" s="28">
        <v>1185732</v>
      </c>
      <c r="D2993" s="29">
        <v>44353</v>
      </c>
      <c r="E2993" s="28" t="s">
        <v>40</v>
      </c>
      <c r="F2993" s="28" t="s">
        <v>113</v>
      </c>
      <c r="G2993" s="28" t="s">
        <v>114</v>
      </c>
      <c r="H2993" s="28" t="s">
        <v>29</v>
      </c>
      <c r="I2993" s="30">
        <v>0.55000000000000004</v>
      </c>
      <c r="J2993" s="31">
        <v>3250</v>
      </c>
      <c r="K2993" s="32">
        <f t="shared" si="22"/>
        <v>1787.5000000000002</v>
      </c>
      <c r="L2993" s="32">
        <f t="shared" si="23"/>
        <v>715.00000000000011</v>
      </c>
      <c r="M2993" s="33">
        <v>0.4</v>
      </c>
      <c r="O2993" s="38"/>
      <c r="P2993" s="36"/>
      <c r="Q2993" s="34"/>
      <c r="R2993" s="35"/>
    </row>
    <row r="2994" spans="1:18" ht="15.75" customHeight="1" x14ac:dyDescent="0.3">
      <c r="A2994" s="23"/>
      <c r="B2994" s="28" t="s">
        <v>21</v>
      </c>
      <c r="C2994" s="28">
        <v>1185732</v>
      </c>
      <c r="D2994" s="29">
        <v>44382</v>
      </c>
      <c r="E2994" s="28" t="s">
        <v>40</v>
      </c>
      <c r="F2994" s="28" t="s">
        <v>113</v>
      </c>
      <c r="G2994" s="28" t="s">
        <v>114</v>
      </c>
      <c r="H2994" s="28" t="s">
        <v>24</v>
      </c>
      <c r="I2994" s="30">
        <v>0.5</v>
      </c>
      <c r="J2994" s="31">
        <v>5500</v>
      </c>
      <c r="K2994" s="32">
        <f t="shared" si="22"/>
        <v>2750</v>
      </c>
      <c r="L2994" s="32">
        <f t="shared" si="23"/>
        <v>825</v>
      </c>
      <c r="M2994" s="33">
        <v>0.3</v>
      </c>
      <c r="O2994" s="38"/>
      <c r="P2994" s="36"/>
      <c r="Q2994" s="34"/>
      <c r="R2994" s="35"/>
    </row>
    <row r="2995" spans="1:18" ht="15.75" customHeight="1" x14ac:dyDescent="0.3">
      <c r="A2995" s="23"/>
      <c r="B2995" s="28" t="s">
        <v>21</v>
      </c>
      <c r="C2995" s="28">
        <v>1185732</v>
      </c>
      <c r="D2995" s="29">
        <v>44382</v>
      </c>
      <c r="E2995" s="28" t="s">
        <v>40</v>
      </c>
      <c r="F2995" s="28" t="s">
        <v>113</v>
      </c>
      <c r="G2995" s="28" t="s">
        <v>114</v>
      </c>
      <c r="H2995" s="28" t="s">
        <v>25</v>
      </c>
      <c r="I2995" s="30">
        <v>0.45000000000000007</v>
      </c>
      <c r="J2995" s="31">
        <v>3000</v>
      </c>
      <c r="K2995" s="32">
        <f t="shared" si="22"/>
        <v>1350.0000000000002</v>
      </c>
      <c r="L2995" s="32">
        <f t="shared" si="23"/>
        <v>472.50000000000006</v>
      </c>
      <c r="M2995" s="33">
        <v>0.35</v>
      </c>
      <c r="O2995" s="38"/>
      <c r="P2995" s="36"/>
      <c r="Q2995" s="34"/>
      <c r="R2995" s="35"/>
    </row>
    <row r="2996" spans="1:18" ht="15.75" customHeight="1" x14ac:dyDescent="0.3">
      <c r="A2996" s="23"/>
      <c r="B2996" s="28" t="s">
        <v>21</v>
      </c>
      <c r="C2996" s="28">
        <v>1185732</v>
      </c>
      <c r="D2996" s="29">
        <v>44382</v>
      </c>
      <c r="E2996" s="28" t="s">
        <v>40</v>
      </c>
      <c r="F2996" s="28" t="s">
        <v>113</v>
      </c>
      <c r="G2996" s="28" t="s">
        <v>114</v>
      </c>
      <c r="H2996" s="28" t="s">
        <v>26</v>
      </c>
      <c r="I2996" s="30">
        <v>0.4</v>
      </c>
      <c r="J2996" s="31">
        <v>2250</v>
      </c>
      <c r="K2996" s="32">
        <f t="shared" si="22"/>
        <v>900</v>
      </c>
      <c r="L2996" s="32">
        <f t="shared" si="23"/>
        <v>270</v>
      </c>
      <c r="M2996" s="33">
        <v>0.3</v>
      </c>
      <c r="O2996" s="38"/>
      <c r="P2996" s="36"/>
      <c r="Q2996" s="34"/>
      <c r="R2996" s="35"/>
    </row>
    <row r="2997" spans="1:18" ht="15.75" customHeight="1" x14ac:dyDescent="0.3">
      <c r="A2997" s="23"/>
      <c r="B2997" s="28" t="s">
        <v>21</v>
      </c>
      <c r="C2997" s="28">
        <v>1185732</v>
      </c>
      <c r="D2997" s="29">
        <v>44382</v>
      </c>
      <c r="E2997" s="28" t="s">
        <v>40</v>
      </c>
      <c r="F2997" s="28" t="s">
        <v>113</v>
      </c>
      <c r="G2997" s="28" t="s">
        <v>114</v>
      </c>
      <c r="H2997" s="28" t="s">
        <v>27</v>
      </c>
      <c r="I2997" s="30">
        <v>0.4</v>
      </c>
      <c r="J2997" s="31">
        <v>1750</v>
      </c>
      <c r="K2997" s="32">
        <f t="shared" si="22"/>
        <v>700</v>
      </c>
      <c r="L2997" s="32">
        <f t="shared" si="23"/>
        <v>210</v>
      </c>
      <c r="M2997" s="33">
        <v>0.3</v>
      </c>
      <c r="O2997" s="38"/>
      <c r="P2997" s="36"/>
      <c r="Q2997" s="34"/>
      <c r="R2997" s="35"/>
    </row>
    <row r="2998" spans="1:18" ht="15.75" customHeight="1" x14ac:dyDescent="0.3">
      <c r="A2998" s="23"/>
      <c r="B2998" s="28" t="s">
        <v>21</v>
      </c>
      <c r="C2998" s="28">
        <v>1185732</v>
      </c>
      <c r="D2998" s="29">
        <v>44382</v>
      </c>
      <c r="E2998" s="28" t="s">
        <v>40</v>
      </c>
      <c r="F2998" s="28" t="s">
        <v>113</v>
      </c>
      <c r="G2998" s="28" t="s">
        <v>114</v>
      </c>
      <c r="H2998" s="28" t="s">
        <v>28</v>
      </c>
      <c r="I2998" s="30">
        <v>0.5</v>
      </c>
      <c r="J2998" s="31">
        <v>2000</v>
      </c>
      <c r="K2998" s="32">
        <f t="shared" si="22"/>
        <v>1000</v>
      </c>
      <c r="L2998" s="32">
        <f t="shared" si="23"/>
        <v>500</v>
      </c>
      <c r="M2998" s="33">
        <v>0.5</v>
      </c>
      <c r="O2998" s="38"/>
      <c r="P2998" s="36"/>
      <c r="Q2998" s="34"/>
      <c r="R2998" s="35"/>
    </row>
    <row r="2999" spans="1:18" ht="15.75" customHeight="1" x14ac:dyDescent="0.3">
      <c r="A2999" s="23"/>
      <c r="B2999" s="28" t="s">
        <v>21</v>
      </c>
      <c r="C2999" s="28">
        <v>1185732</v>
      </c>
      <c r="D2999" s="29">
        <v>44382</v>
      </c>
      <c r="E2999" s="28" t="s">
        <v>40</v>
      </c>
      <c r="F2999" s="28" t="s">
        <v>113</v>
      </c>
      <c r="G2999" s="28" t="s">
        <v>114</v>
      </c>
      <c r="H2999" s="28" t="s">
        <v>29</v>
      </c>
      <c r="I2999" s="30">
        <v>0.55000000000000004</v>
      </c>
      <c r="J2999" s="31">
        <v>3750</v>
      </c>
      <c r="K2999" s="32">
        <f t="shared" si="22"/>
        <v>2062.5</v>
      </c>
      <c r="L2999" s="32">
        <f t="shared" si="23"/>
        <v>825</v>
      </c>
      <c r="M2999" s="33">
        <v>0.4</v>
      </c>
      <c r="O2999" s="38"/>
      <c r="P2999" s="36"/>
      <c r="Q2999" s="34"/>
      <c r="R2999" s="35"/>
    </row>
    <row r="3000" spans="1:18" ht="15.75" customHeight="1" x14ac:dyDescent="0.3">
      <c r="A3000" s="23"/>
      <c r="B3000" s="28" t="s">
        <v>21</v>
      </c>
      <c r="C3000" s="28">
        <v>1185732</v>
      </c>
      <c r="D3000" s="29">
        <v>44414</v>
      </c>
      <c r="E3000" s="28" t="s">
        <v>40</v>
      </c>
      <c r="F3000" s="28" t="s">
        <v>113</v>
      </c>
      <c r="G3000" s="28" t="s">
        <v>114</v>
      </c>
      <c r="H3000" s="28" t="s">
        <v>24</v>
      </c>
      <c r="I3000" s="30">
        <v>0.5</v>
      </c>
      <c r="J3000" s="31">
        <v>5250</v>
      </c>
      <c r="K3000" s="32">
        <f t="shared" si="22"/>
        <v>2625</v>
      </c>
      <c r="L3000" s="32">
        <f t="shared" si="23"/>
        <v>787.5</v>
      </c>
      <c r="M3000" s="33">
        <v>0.3</v>
      </c>
      <c r="O3000" s="38"/>
      <c r="P3000" s="36"/>
      <c r="Q3000" s="34"/>
      <c r="R3000" s="35"/>
    </row>
    <row r="3001" spans="1:18" ht="15.75" customHeight="1" x14ac:dyDescent="0.3">
      <c r="A3001" s="23"/>
      <c r="B3001" s="28" t="s">
        <v>21</v>
      </c>
      <c r="C3001" s="28">
        <v>1185732</v>
      </c>
      <c r="D3001" s="29">
        <v>44414</v>
      </c>
      <c r="E3001" s="28" t="s">
        <v>40</v>
      </c>
      <c r="F3001" s="28" t="s">
        <v>113</v>
      </c>
      <c r="G3001" s="28" t="s">
        <v>114</v>
      </c>
      <c r="H3001" s="28" t="s">
        <v>25</v>
      </c>
      <c r="I3001" s="30">
        <v>0.45000000000000007</v>
      </c>
      <c r="J3001" s="31">
        <v>3000</v>
      </c>
      <c r="K3001" s="32">
        <f t="shared" si="22"/>
        <v>1350.0000000000002</v>
      </c>
      <c r="L3001" s="32">
        <f t="shared" si="23"/>
        <v>472.50000000000006</v>
      </c>
      <c r="M3001" s="33">
        <v>0.35</v>
      </c>
      <c r="O3001" s="38"/>
      <c r="P3001" s="36"/>
      <c r="Q3001" s="34"/>
      <c r="R3001" s="35"/>
    </row>
    <row r="3002" spans="1:18" ht="15.75" customHeight="1" x14ac:dyDescent="0.3">
      <c r="A3002" s="23"/>
      <c r="B3002" s="28" t="s">
        <v>21</v>
      </c>
      <c r="C3002" s="28">
        <v>1185732</v>
      </c>
      <c r="D3002" s="29">
        <v>44414</v>
      </c>
      <c r="E3002" s="28" t="s">
        <v>40</v>
      </c>
      <c r="F3002" s="28" t="s">
        <v>113</v>
      </c>
      <c r="G3002" s="28" t="s">
        <v>114</v>
      </c>
      <c r="H3002" s="28" t="s">
        <v>26</v>
      </c>
      <c r="I3002" s="30">
        <v>0.4</v>
      </c>
      <c r="J3002" s="31">
        <v>2250</v>
      </c>
      <c r="K3002" s="32">
        <f t="shared" si="22"/>
        <v>900</v>
      </c>
      <c r="L3002" s="32">
        <f t="shared" si="23"/>
        <v>270</v>
      </c>
      <c r="M3002" s="33">
        <v>0.3</v>
      </c>
      <c r="O3002" s="38"/>
      <c r="P3002" s="36"/>
      <c r="Q3002" s="34"/>
      <c r="R3002" s="35"/>
    </row>
    <row r="3003" spans="1:18" ht="15.75" customHeight="1" x14ac:dyDescent="0.3">
      <c r="A3003" s="23"/>
      <c r="B3003" s="28" t="s">
        <v>21</v>
      </c>
      <c r="C3003" s="28">
        <v>1185732</v>
      </c>
      <c r="D3003" s="29">
        <v>44414</v>
      </c>
      <c r="E3003" s="28" t="s">
        <v>40</v>
      </c>
      <c r="F3003" s="28" t="s">
        <v>113</v>
      </c>
      <c r="G3003" s="28" t="s">
        <v>114</v>
      </c>
      <c r="H3003" s="28" t="s">
        <v>27</v>
      </c>
      <c r="I3003" s="30">
        <v>0.4</v>
      </c>
      <c r="J3003" s="31">
        <v>2000</v>
      </c>
      <c r="K3003" s="32">
        <f t="shared" si="22"/>
        <v>800</v>
      </c>
      <c r="L3003" s="32">
        <f t="shared" si="23"/>
        <v>240</v>
      </c>
      <c r="M3003" s="33">
        <v>0.3</v>
      </c>
      <c r="O3003" s="38"/>
      <c r="P3003" s="36"/>
      <c r="Q3003" s="34"/>
      <c r="R3003" s="35"/>
    </row>
    <row r="3004" spans="1:18" ht="15.75" customHeight="1" x14ac:dyDescent="0.3">
      <c r="A3004" s="23"/>
      <c r="B3004" s="28" t="s">
        <v>21</v>
      </c>
      <c r="C3004" s="28">
        <v>1185732</v>
      </c>
      <c r="D3004" s="29">
        <v>44414</v>
      </c>
      <c r="E3004" s="28" t="s">
        <v>40</v>
      </c>
      <c r="F3004" s="28" t="s">
        <v>113</v>
      </c>
      <c r="G3004" s="28" t="s">
        <v>114</v>
      </c>
      <c r="H3004" s="28" t="s">
        <v>28</v>
      </c>
      <c r="I3004" s="30">
        <v>0.5</v>
      </c>
      <c r="J3004" s="31">
        <v>1750</v>
      </c>
      <c r="K3004" s="32">
        <f t="shared" si="22"/>
        <v>875</v>
      </c>
      <c r="L3004" s="32">
        <f t="shared" si="23"/>
        <v>437.5</v>
      </c>
      <c r="M3004" s="33">
        <v>0.5</v>
      </c>
      <c r="O3004" s="38"/>
      <c r="P3004" s="36"/>
      <c r="Q3004" s="34"/>
      <c r="R3004" s="35"/>
    </row>
    <row r="3005" spans="1:18" ht="15.75" customHeight="1" x14ac:dyDescent="0.3">
      <c r="A3005" s="23"/>
      <c r="B3005" s="28" t="s">
        <v>21</v>
      </c>
      <c r="C3005" s="28">
        <v>1185732</v>
      </c>
      <c r="D3005" s="29">
        <v>44414</v>
      </c>
      <c r="E3005" s="28" t="s">
        <v>40</v>
      </c>
      <c r="F3005" s="28" t="s">
        <v>113</v>
      </c>
      <c r="G3005" s="28" t="s">
        <v>114</v>
      </c>
      <c r="H3005" s="28" t="s">
        <v>29</v>
      </c>
      <c r="I3005" s="30">
        <v>0.55000000000000004</v>
      </c>
      <c r="J3005" s="31">
        <v>3500</v>
      </c>
      <c r="K3005" s="32">
        <f t="shared" si="22"/>
        <v>1925.0000000000002</v>
      </c>
      <c r="L3005" s="32">
        <f t="shared" si="23"/>
        <v>770.00000000000011</v>
      </c>
      <c r="M3005" s="33">
        <v>0.4</v>
      </c>
      <c r="O3005" s="38"/>
      <c r="P3005" s="36"/>
      <c r="Q3005" s="34"/>
      <c r="R3005" s="35"/>
    </row>
    <row r="3006" spans="1:18" ht="15.75" customHeight="1" x14ac:dyDescent="0.3">
      <c r="A3006" s="23"/>
      <c r="B3006" s="28" t="s">
        <v>21</v>
      </c>
      <c r="C3006" s="28">
        <v>1185732</v>
      </c>
      <c r="D3006" s="29">
        <v>44446</v>
      </c>
      <c r="E3006" s="28" t="s">
        <v>40</v>
      </c>
      <c r="F3006" s="28" t="s">
        <v>113</v>
      </c>
      <c r="G3006" s="28" t="s">
        <v>114</v>
      </c>
      <c r="H3006" s="28" t="s">
        <v>24</v>
      </c>
      <c r="I3006" s="30">
        <v>0.35000000000000003</v>
      </c>
      <c r="J3006" s="31">
        <v>4750</v>
      </c>
      <c r="K3006" s="32">
        <f t="shared" si="22"/>
        <v>1662.5000000000002</v>
      </c>
      <c r="L3006" s="32">
        <f t="shared" si="23"/>
        <v>498.75000000000006</v>
      </c>
      <c r="M3006" s="33">
        <v>0.3</v>
      </c>
      <c r="O3006" s="38"/>
      <c r="P3006" s="36"/>
      <c r="Q3006" s="34"/>
      <c r="R3006" s="35"/>
    </row>
    <row r="3007" spans="1:18" ht="15.75" customHeight="1" x14ac:dyDescent="0.3">
      <c r="A3007" s="23"/>
      <c r="B3007" s="28" t="s">
        <v>21</v>
      </c>
      <c r="C3007" s="28">
        <v>1185732</v>
      </c>
      <c r="D3007" s="29">
        <v>44446</v>
      </c>
      <c r="E3007" s="28" t="s">
        <v>40</v>
      </c>
      <c r="F3007" s="28" t="s">
        <v>113</v>
      </c>
      <c r="G3007" s="28" t="s">
        <v>114</v>
      </c>
      <c r="H3007" s="28" t="s">
        <v>25</v>
      </c>
      <c r="I3007" s="30">
        <v>0.3000000000000001</v>
      </c>
      <c r="J3007" s="31">
        <v>2750</v>
      </c>
      <c r="K3007" s="32">
        <f t="shared" si="22"/>
        <v>825.00000000000023</v>
      </c>
      <c r="L3007" s="32">
        <f t="shared" si="23"/>
        <v>288.75000000000006</v>
      </c>
      <c r="M3007" s="33">
        <v>0.35</v>
      </c>
      <c r="O3007" s="38"/>
      <c r="P3007" s="36"/>
      <c r="Q3007" s="34"/>
      <c r="R3007" s="35"/>
    </row>
    <row r="3008" spans="1:18" ht="15.75" customHeight="1" x14ac:dyDescent="0.3">
      <c r="A3008" s="23"/>
      <c r="B3008" s="28" t="s">
        <v>21</v>
      </c>
      <c r="C3008" s="28">
        <v>1185732</v>
      </c>
      <c r="D3008" s="29">
        <v>44446</v>
      </c>
      <c r="E3008" s="28" t="s">
        <v>40</v>
      </c>
      <c r="F3008" s="28" t="s">
        <v>113</v>
      </c>
      <c r="G3008" s="28" t="s">
        <v>114</v>
      </c>
      <c r="H3008" s="28" t="s">
        <v>26</v>
      </c>
      <c r="I3008" s="30">
        <v>0.25000000000000006</v>
      </c>
      <c r="J3008" s="31">
        <v>1750</v>
      </c>
      <c r="K3008" s="32">
        <f t="shared" si="22"/>
        <v>437.50000000000011</v>
      </c>
      <c r="L3008" s="32">
        <f t="shared" si="23"/>
        <v>131.25000000000003</v>
      </c>
      <c r="M3008" s="33">
        <v>0.3</v>
      </c>
      <c r="O3008" s="38"/>
      <c r="P3008" s="36"/>
      <c r="Q3008" s="34"/>
      <c r="R3008" s="35"/>
    </row>
    <row r="3009" spans="1:18" ht="15.75" customHeight="1" x14ac:dyDescent="0.3">
      <c r="A3009" s="23"/>
      <c r="B3009" s="28" t="s">
        <v>21</v>
      </c>
      <c r="C3009" s="28">
        <v>1185732</v>
      </c>
      <c r="D3009" s="29">
        <v>44446</v>
      </c>
      <c r="E3009" s="28" t="s">
        <v>40</v>
      </c>
      <c r="F3009" s="28" t="s">
        <v>113</v>
      </c>
      <c r="G3009" s="28" t="s">
        <v>114</v>
      </c>
      <c r="H3009" s="28" t="s">
        <v>27</v>
      </c>
      <c r="I3009" s="30">
        <v>0.25000000000000006</v>
      </c>
      <c r="J3009" s="31">
        <v>1500</v>
      </c>
      <c r="K3009" s="32">
        <f t="shared" si="22"/>
        <v>375.00000000000006</v>
      </c>
      <c r="L3009" s="32">
        <f t="shared" si="23"/>
        <v>112.50000000000001</v>
      </c>
      <c r="M3009" s="33">
        <v>0.3</v>
      </c>
      <c r="O3009" s="38"/>
      <c r="P3009" s="36"/>
      <c r="Q3009" s="34"/>
      <c r="R3009" s="35"/>
    </row>
    <row r="3010" spans="1:18" ht="15.75" customHeight="1" x14ac:dyDescent="0.3">
      <c r="A3010" s="23"/>
      <c r="B3010" s="28" t="s">
        <v>21</v>
      </c>
      <c r="C3010" s="28">
        <v>1185732</v>
      </c>
      <c r="D3010" s="29">
        <v>44446</v>
      </c>
      <c r="E3010" s="28" t="s">
        <v>40</v>
      </c>
      <c r="F3010" s="28" t="s">
        <v>113</v>
      </c>
      <c r="G3010" s="28" t="s">
        <v>114</v>
      </c>
      <c r="H3010" s="28" t="s">
        <v>28</v>
      </c>
      <c r="I3010" s="30">
        <v>0.35000000000000003</v>
      </c>
      <c r="J3010" s="31">
        <v>1500</v>
      </c>
      <c r="K3010" s="32">
        <f t="shared" si="22"/>
        <v>525</v>
      </c>
      <c r="L3010" s="32">
        <f t="shared" si="23"/>
        <v>262.5</v>
      </c>
      <c r="M3010" s="33">
        <v>0.5</v>
      </c>
      <c r="O3010" s="38"/>
      <c r="P3010" s="36"/>
      <c r="Q3010" s="34"/>
      <c r="R3010" s="35"/>
    </row>
    <row r="3011" spans="1:18" ht="15.75" customHeight="1" x14ac:dyDescent="0.3">
      <c r="A3011" s="23"/>
      <c r="B3011" s="28" t="s">
        <v>21</v>
      </c>
      <c r="C3011" s="28">
        <v>1185732</v>
      </c>
      <c r="D3011" s="29">
        <v>44446</v>
      </c>
      <c r="E3011" s="28" t="s">
        <v>40</v>
      </c>
      <c r="F3011" s="28" t="s">
        <v>113</v>
      </c>
      <c r="G3011" s="28" t="s">
        <v>114</v>
      </c>
      <c r="H3011" s="28" t="s">
        <v>29</v>
      </c>
      <c r="I3011" s="30">
        <v>0.4</v>
      </c>
      <c r="J3011" s="31">
        <v>2250</v>
      </c>
      <c r="K3011" s="32">
        <f t="shared" si="22"/>
        <v>900</v>
      </c>
      <c r="L3011" s="32">
        <f t="shared" si="23"/>
        <v>360</v>
      </c>
      <c r="M3011" s="33">
        <v>0.4</v>
      </c>
      <c r="O3011" s="38"/>
      <c r="P3011" s="36"/>
      <c r="Q3011" s="34"/>
      <c r="R3011" s="35"/>
    </row>
    <row r="3012" spans="1:18" ht="15.75" customHeight="1" x14ac:dyDescent="0.3">
      <c r="A3012" s="23"/>
      <c r="B3012" s="28" t="s">
        <v>21</v>
      </c>
      <c r="C3012" s="28">
        <v>1185732</v>
      </c>
      <c r="D3012" s="29">
        <v>44475</v>
      </c>
      <c r="E3012" s="28" t="s">
        <v>40</v>
      </c>
      <c r="F3012" s="28" t="s">
        <v>113</v>
      </c>
      <c r="G3012" s="28" t="s">
        <v>114</v>
      </c>
      <c r="H3012" s="28" t="s">
        <v>24</v>
      </c>
      <c r="I3012" s="30">
        <v>0.44999999999999996</v>
      </c>
      <c r="J3012" s="31">
        <v>4000</v>
      </c>
      <c r="K3012" s="32">
        <f t="shared" si="22"/>
        <v>1799.9999999999998</v>
      </c>
      <c r="L3012" s="32">
        <f t="shared" si="23"/>
        <v>539.99999999999989</v>
      </c>
      <c r="M3012" s="33">
        <v>0.3</v>
      </c>
      <c r="O3012" s="38"/>
      <c r="P3012" s="36"/>
      <c r="Q3012" s="34"/>
      <c r="R3012" s="35"/>
    </row>
    <row r="3013" spans="1:18" ht="15.75" customHeight="1" x14ac:dyDescent="0.3">
      <c r="A3013" s="23"/>
      <c r="B3013" s="28" t="s">
        <v>21</v>
      </c>
      <c r="C3013" s="28">
        <v>1185732</v>
      </c>
      <c r="D3013" s="29">
        <v>44475</v>
      </c>
      <c r="E3013" s="28" t="s">
        <v>40</v>
      </c>
      <c r="F3013" s="28" t="s">
        <v>113</v>
      </c>
      <c r="G3013" s="28" t="s">
        <v>114</v>
      </c>
      <c r="H3013" s="28" t="s">
        <v>25</v>
      </c>
      <c r="I3013" s="30">
        <v>0.35000000000000003</v>
      </c>
      <c r="J3013" s="31">
        <v>2500</v>
      </c>
      <c r="K3013" s="32">
        <f t="shared" si="22"/>
        <v>875.00000000000011</v>
      </c>
      <c r="L3013" s="32">
        <f t="shared" si="23"/>
        <v>306.25</v>
      </c>
      <c r="M3013" s="33">
        <v>0.35</v>
      </c>
      <c r="O3013" s="38"/>
      <c r="P3013" s="36"/>
      <c r="Q3013" s="34"/>
      <c r="R3013" s="35"/>
    </row>
    <row r="3014" spans="1:18" ht="15.75" customHeight="1" x14ac:dyDescent="0.3">
      <c r="A3014" s="23"/>
      <c r="B3014" s="28" t="s">
        <v>21</v>
      </c>
      <c r="C3014" s="28">
        <v>1185732</v>
      </c>
      <c r="D3014" s="29">
        <v>44475</v>
      </c>
      <c r="E3014" s="28" t="s">
        <v>40</v>
      </c>
      <c r="F3014" s="28" t="s">
        <v>113</v>
      </c>
      <c r="G3014" s="28" t="s">
        <v>114</v>
      </c>
      <c r="H3014" s="28" t="s">
        <v>26</v>
      </c>
      <c r="I3014" s="30">
        <v>0.35000000000000003</v>
      </c>
      <c r="J3014" s="31">
        <v>1500</v>
      </c>
      <c r="K3014" s="32">
        <f t="shared" si="22"/>
        <v>525</v>
      </c>
      <c r="L3014" s="32">
        <f t="shared" si="23"/>
        <v>157.5</v>
      </c>
      <c r="M3014" s="33">
        <v>0.3</v>
      </c>
      <c r="O3014" s="38"/>
      <c r="P3014" s="36"/>
      <c r="Q3014" s="34"/>
      <c r="R3014" s="35"/>
    </row>
    <row r="3015" spans="1:18" ht="15.75" customHeight="1" x14ac:dyDescent="0.3">
      <c r="A3015" s="23"/>
      <c r="B3015" s="28" t="s">
        <v>21</v>
      </c>
      <c r="C3015" s="28">
        <v>1185732</v>
      </c>
      <c r="D3015" s="29">
        <v>44475</v>
      </c>
      <c r="E3015" s="28" t="s">
        <v>40</v>
      </c>
      <c r="F3015" s="28" t="s">
        <v>113</v>
      </c>
      <c r="G3015" s="28" t="s">
        <v>114</v>
      </c>
      <c r="H3015" s="28" t="s">
        <v>27</v>
      </c>
      <c r="I3015" s="30">
        <v>0.35000000000000003</v>
      </c>
      <c r="J3015" s="31">
        <v>1250</v>
      </c>
      <c r="K3015" s="32">
        <f t="shared" si="22"/>
        <v>437.50000000000006</v>
      </c>
      <c r="L3015" s="32">
        <f t="shared" si="23"/>
        <v>131.25</v>
      </c>
      <c r="M3015" s="33">
        <v>0.3</v>
      </c>
      <c r="O3015" s="38"/>
      <c r="P3015" s="36"/>
      <c r="Q3015" s="34"/>
      <c r="R3015" s="35"/>
    </row>
    <row r="3016" spans="1:18" ht="15.75" customHeight="1" x14ac:dyDescent="0.3">
      <c r="A3016" s="23"/>
      <c r="B3016" s="28" t="s">
        <v>21</v>
      </c>
      <c r="C3016" s="28">
        <v>1185732</v>
      </c>
      <c r="D3016" s="29">
        <v>44475</v>
      </c>
      <c r="E3016" s="28" t="s">
        <v>40</v>
      </c>
      <c r="F3016" s="28" t="s">
        <v>113</v>
      </c>
      <c r="G3016" s="28" t="s">
        <v>114</v>
      </c>
      <c r="H3016" s="28" t="s">
        <v>28</v>
      </c>
      <c r="I3016" s="30">
        <v>0.44999999999999996</v>
      </c>
      <c r="J3016" s="31">
        <v>1250</v>
      </c>
      <c r="K3016" s="32">
        <f t="shared" si="22"/>
        <v>562.5</v>
      </c>
      <c r="L3016" s="32">
        <f t="shared" si="23"/>
        <v>281.25</v>
      </c>
      <c r="M3016" s="33">
        <v>0.5</v>
      </c>
      <c r="O3016" s="38"/>
      <c r="P3016" s="36"/>
      <c r="Q3016" s="34"/>
      <c r="R3016" s="35"/>
    </row>
    <row r="3017" spans="1:18" ht="15.75" customHeight="1" x14ac:dyDescent="0.3">
      <c r="A3017" s="23"/>
      <c r="B3017" s="28" t="s">
        <v>21</v>
      </c>
      <c r="C3017" s="28">
        <v>1185732</v>
      </c>
      <c r="D3017" s="29">
        <v>44475</v>
      </c>
      <c r="E3017" s="28" t="s">
        <v>40</v>
      </c>
      <c r="F3017" s="28" t="s">
        <v>113</v>
      </c>
      <c r="G3017" s="28" t="s">
        <v>114</v>
      </c>
      <c r="H3017" s="28" t="s">
        <v>29</v>
      </c>
      <c r="I3017" s="30">
        <v>0.49999999999999983</v>
      </c>
      <c r="J3017" s="31">
        <v>2500</v>
      </c>
      <c r="K3017" s="32">
        <f t="shared" si="22"/>
        <v>1249.9999999999995</v>
      </c>
      <c r="L3017" s="32">
        <f t="shared" si="23"/>
        <v>499.99999999999983</v>
      </c>
      <c r="M3017" s="33">
        <v>0.4</v>
      </c>
      <c r="O3017" s="38"/>
      <c r="P3017" s="36"/>
      <c r="Q3017" s="34"/>
      <c r="R3017" s="35"/>
    </row>
    <row r="3018" spans="1:18" ht="15.75" customHeight="1" x14ac:dyDescent="0.3">
      <c r="A3018" s="23"/>
      <c r="B3018" s="28" t="s">
        <v>21</v>
      </c>
      <c r="C3018" s="28">
        <v>1185732</v>
      </c>
      <c r="D3018" s="29">
        <v>44506</v>
      </c>
      <c r="E3018" s="28" t="s">
        <v>40</v>
      </c>
      <c r="F3018" s="28" t="s">
        <v>113</v>
      </c>
      <c r="G3018" s="28" t="s">
        <v>114</v>
      </c>
      <c r="H3018" s="28" t="s">
        <v>24</v>
      </c>
      <c r="I3018" s="30">
        <v>0.44999999999999996</v>
      </c>
      <c r="J3018" s="31">
        <v>4000</v>
      </c>
      <c r="K3018" s="32">
        <f t="shared" si="22"/>
        <v>1799.9999999999998</v>
      </c>
      <c r="L3018" s="32">
        <f t="shared" si="23"/>
        <v>539.99999999999989</v>
      </c>
      <c r="M3018" s="33">
        <v>0.3</v>
      </c>
      <c r="O3018" s="38"/>
      <c r="P3018" s="36"/>
      <c r="Q3018" s="34"/>
      <c r="R3018" s="35"/>
    </row>
    <row r="3019" spans="1:18" ht="15.75" customHeight="1" x14ac:dyDescent="0.3">
      <c r="A3019" s="23"/>
      <c r="B3019" s="28" t="s">
        <v>21</v>
      </c>
      <c r="C3019" s="28">
        <v>1185732</v>
      </c>
      <c r="D3019" s="29">
        <v>44506</v>
      </c>
      <c r="E3019" s="28" t="s">
        <v>40</v>
      </c>
      <c r="F3019" s="28" t="s">
        <v>113</v>
      </c>
      <c r="G3019" s="28" t="s">
        <v>114</v>
      </c>
      <c r="H3019" s="28" t="s">
        <v>25</v>
      </c>
      <c r="I3019" s="30">
        <v>0.35000000000000003</v>
      </c>
      <c r="J3019" s="31">
        <v>2750</v>
      </c>
      <c r="K3019" s="32">
        <f t="shared" si="22"/>
        <v>962.50000000000011</v>
      </c>
      <c r="L3019" s="32">
        <f t="shared" si="23"/>
        <v>336.875</v>
      </c>
      <c r="M3019" s="33">
        <v>0.35</v>
      </c>
      <c r="O3019" s="38"/>
      <c r="P3019" s="36"/>
      <c r="Q3019" s="34"/>
      <c r="R3019" s="35"/>
    </row>
    <row r="3020" spans="1:18" ht="15.75" customHeight="1" x14ac:dyDescent="0.3">
      <c r="A3020" s="23"/>
      <c r="B3020" s="28" t="s">
        <v>21</v>
      </c>
      <c r="C3020" s="28">
        <v>1185732</v>
      </c>
      <c r="D3020" s="29">
        <v>44506</v>
      </c>
      <c r="E3020" s="28" t="s">
        <v>40</v>
      </c>
      <c r="F3020" s="28" t="s">
        <v>113</v>
      </c>
      <c r="G3020" s="28" t="s">
        <v>114</v>
      </c>
      <c r="H3020" s="28" t="s">
        <v>26</v>
      </c>
      <c r="I3020" s="30">
        <v>0.35000000000000003</v>
      </c>
      <c r="J3020" s="31">
        <v>2200</v>
      </c>
      <c r="K3020" s="32">
        <f t="shared" si="22"/>
        <v>770.00000000000011</v>
      </c>
      <c r="L3020" s="32">
        <f t="shared" si="23"/>
        <v>231.00000000000003</v>
      </c>
      <c r="M3020" s="33">
        <v>0.3</v>
      </c>
      <c r="O3020" s="38"/>
      <c r="P3020" s="36"/>
      <c r="Q3020" s="34"/>
      <c r="R3020" s="35"/>
    </row>
    <row r="3021" spans="1:18" ht="15.75" customHeight="1" x14ac:dyDescent="0.3">
      <c r="A3021" s="23"/>
      <c r="B3021" s="28" t="s">
        <v>21</v>
      </c>
      <c r="C3021" s="28">
        <v>1185732</v>
      </c>
      <c r="D3021" s="29">
        <v>44506</v>
      </c>
      <c r="E3021" s="28" t="s">
        <v>40</v>
      </c>
      <c r="F3021" s="28" t="s">
        <v>113</v>
      </c>
      <c r="G3021" s="28" t="s">
        <v>114</v>
      </c>
      <c r="H3021" s="28" t="s">
        <v>27</v>
      </c>
      <c r="I3021" s="30">
        <v>0.35000000000000003</v>
      </c>
      <c r="J3021" s="31">
        <v>2000</v>
      </c>
      <c r="K3021" s="32">
        <f t="shared" si="22"/>
        <v>700.00000000000011</v>
      </c>
      <c r="L3021" s="32">
        <f t="shared" si="23"/>
        <v>210.00000000000003</v>
      </c>
      <c r="M3021" s="33">
        <v>0.3</v>
      </c>
      <c r="O3021" s="38"/>
      <c r="P3021" s="36"/>
      <c r="Q3021" s="34"/>
      <c r="R3021" s="35"/>
    </row>
    <row r="3022" spans="1:18" ht="15.75" customHeight="1" x14ac:dyDescent="0.3">
      <c r="A3022" s="23"/>
      <c r="B3022" s="28" t="s">
        <v>21</v>
      </c>
      <c r="C3022" s="28">
        <v>1185732</v>
      </c>
      <c r="D3022" s="29">
        <v>44506</v>
      </c>
      <c r="E3022" s="28" t="s">
        <v>40</v>
      </c>
      <c r="F3022" s="28" t="s">
        <v>113</v>
      </c>
      <c r="G3022" s="28" t="s">
        <v>114</v>
      </c>
      <c r="H3022" s="28" t="s">
        <v>28</v>
      </c>
      <c r="I3022" s="30">
        <v>0.6</v>
      </c>
      <c r="J3022" s="31">
        <v>1750</v>
      </c>
      <c r="K3022" s="32">
        <f t="shared" si="22"/>
        <v>1050</v>
      </c>
      <c r="L3022" s="32">
        <f t="shared" si="23"/>
        <v>525</v>
      </c>
      <c r="M3022" s="33">
        <v>0.5</v>
      </c>
      <c r="O3022" s="38"/>
      <c r="P3022" s="36"/>
      <c r="Q3022" s="34"/>
      <c r="R3022" s="35"/>
    </row>
    <row r="3023" spans="1:18" ht="15.75" customHeight="1" x14ac:dyDescent="0.3">
      <c r="A3023" s="23"/>
      <c r="B3023" s="28" t="s">
        <v>21</v>
      </c>
      <c r="C3023" s="28">
        <v>1185732</v>
      </c>
      <c r="D3023" s="29">
        <v>44506</v>
      </c>
      <c r="E3023" s="28" t="s">
        <v>40</v>
      </c>
      <c r="F3023" s="28" t="s">
        <v>113</v>
      </c>
      <c r="G3023" s="28" t="s">
        <v>114</v>
      </c>
      <c r="H3023" s="28" t="s">
        <v>29</v>
      </c>
      <c r="I3023" s="30">
        <v>0.64999999999999991</v>
      </c>
      <c r="J3023" s="31">
        <v>2750</v>
      </c>
      <c r="K3023" s="32">
        <f t="shared" si="22"/>
        <v>1787.4999999999998</v>
      </c>
      <c r="L3023" s="32">
        <f t="shared" si="23"/>
        <v>715</v>
      </c>
      <c r="M3023" s="33">
        <v>0.4</v>
      </c>
      <c r="O3023" s="38"/>
      <c r="P3023" s="36"/>
      <c r="Q3023" s="34"/>
      <c r="R3023" s="35"/>
    </row>
    <row r="3024" spans="1:18" ht="15.75" customHeight="1" x14ac:dyDescent="0.3">
      <c r="A3024" s="23"/>
      <c r="B3024" s="28" t="s">
        <v>21</v>
      </c>
      <c r="C3024" s="28">
        <v>1185732</v>
      </c>
      <c r="D3024" s="29">
        <v>44535</v>
      </c>
      <c r="E3024" s="28" t="s">
        <v>40</v>
      </c>
      <c r="F3024" s="28" t="s">
        <v>113</v>
      </c>
      <c r="G3024" s="28" t="s">
        <v>114</v>
      </c>
      <c r="H3024" s="28" t="s">
        <v>24</v>
      </c>
      <c r="I3024" s="30">
        <v>0.6</v>
      </c>
      <c r="J3024" s="31">
        <v>5250</v>
      </c>
      <c r="K3024" s="32">
        <f t="shared" si="22"/>
        <v>3150</v>
      </c>
      <c r="L3024" s="32">
        <f t="shared" si="23"/>
        <v>945</v>
      </c>
      <c r="M3024" s="33">
        <v>0.3</v>
      </c>
      <c r="O3024" s="38"/>
      <c r="P3024" s="36"/>
      <c r="Q3024" s="34"/>
      <c r="R3024" s="35"/>
    </row>
    <row r="3025" spans="1:18" ht="15.75" customHeight="1" x14ac:dyDescent="0.3">
      <c r="A3025" s="23"/>
      <c r="B3025" s="28" t="s">
        <v>21</v>
      </c>
      <c r="C3025" s="28">
        <v>1185732</v>
      </c>
      <c r="D3025" s="29">
        <v>44535</v>
      </c>
      <c r="E3025" s="28" t="s">
        <v>40</v>
      </c>
      <c r="F3025" s="28" t="s">
        <v>113</v>
      </c>
      <c r="G3025" s="28" t="s">
        <v>114</v>
      </c>
      <c r="H3025" s="28" t="s">
        <v>25</v>
      </c>
      <c r="I3025" s="30">
        <v>0.5</v>
      </c>
      <c r="J3025" s="31">
        <v>3250</v>
      </c>
      <c r="K3025" s="32">
        <f t="shared" si="22"/>
        <v>1625</v>
      </c>
      <c r="L3025" s="32">
        <f t="shared" si="23"/>
        <v>568.75</v>
      </c>
      <c r="M3025" s="33">
        <v>0.35</v>
      </c>
      <c r="O3025" s="38"/>
      <c r="P3025" s="36"/>
      <c r="Q3025" s="34"/>
      <c r="R3025" s="35"/>
    </row>
    <row r="3026" spans="1:18" ht="15.75" customHeight="1" x14ac:dyDescent="0.3">
      <c r="A3026" s="23"/>
      <c r="B3026" s="28" t="s">
        <v>21</v>
      </c>
      <c r="C3026" s="28">
        <v>1185732</v>
      </c>
      <c r="D3026" s="29">
        <v>44535</v>
      </c>
      <c r="E3026" s="28" t="s">
        <v>40</v>
      </c>
      <c r="F3026" s="28" t="s">
        <v>113</v>
      </c>
      <c r="G3026" s="28" t="s">
        <v>114</v>
      </c>
      <c r="H3026" s="28" t="s">
        <v>26</v>
      </c>
      <c r="I3026" s="30">
        <v>0.5</v>
      </c>
      <c r="J3026" s="31">
        <v>2750</v>
      </c>
      <c r="K3026" s="32">
        <f t="shared" si="22"/>
        <v>1375</v>
      </c>
      <c r="L3026" s="32">
        <f t="shared" si="23"/>
        <v>412.5</v>
      </c>
      <c r="M3026" s="33">
        <v>0.3</v>
      </c>
      <c r="O3026" s="38"/>
      <c r="P3026" s="36"/>
      <c r="Q3026" s="34"/>
      <c r="R3026" s="35"/>
    </row>
    <row r="3027" spans="1:18" ht="15.75" customHeight="1" x14ac:dyDescent="0.3">
      <c r="A3027" s="23"/>
      <c r="B3027" s="28" t="s">
        <v>21</v>
      </c>
      <c r="C3027" s="28">
        <v>1185732</v>
      </c>
      <c r="D3027" s="29">
        <v>44535</v>
      </c>
      <c r="E3027" s="28" t="s">
        <v>40</v>
      </c>
      <c r="F3027" s="28" t="s">
        <v>113</v>
      </c>
      <c r="G3027" s="28" t="s">
        <v>114</v>
      </c>
      <c r="H3027" s="28" t="s">
        <v>27</v>
      </c>
      <c r="I3027" s="30">
        <v>0.5</v>
      </c>
      <c r="J3027" s="31">
        <v>2250</v>
      </c>
      <c r="K3027" s="32">
        <f t="shared" si="22"/>
        <v>1125</v>
      </c>
      <c r="L3027" s="32">
        <f t="shared" si="23"/>
        <v>337.5</v>
      </c>
      <c r="M3027" s="33">
        <v>0.3</v>
      </c>
      <c r="O3027" s="38"/>
      <c r="P3027" s="36"/>
      <c r="Q3027" s="34"/>
      <c r="R3027" s="35"/>
    </row>
    <row r="3028" spans="1:18" ht="15.75" customHeight="1" x14ac:dyDescent="0.3">
      <c r="A3028" s="23"/>
      <c r="B3028" s="28" t="s">
        <v>21</v>
      </c>
      <c r="C3028" s="28">
        <v>1185732</v>
      </c>
      <c r="D3028" s="29">
        <v>44535</v>
      </c>
      <c r="E3028" s="28" t="s">
        <v>40</v>
      </c>
      <c r="F3028" s="28" t="s">
        <v>113</v>
      </c>
      <c r="G3028" s="28" t="s">
        <v>114</v>
      </c>
      <c r="H3028" s="28" t="s">
        <v>28</v>
      </c>
      <c r="I3028" s="30">
        <v>0.6</v>
      </c>
      <c r="J3028" s="31">
        <v>2250</v>
      </c>
      <c r="K3028" s="32">
        <f t="shared" si="22"/>
        <v>1350</v>
      </c>
      <c r="L3028" s="32">
        <f t="shared" si="23"/>
        <v>675</v>
      </c>
      <c r="M3028" s="33">
        <v>0.5</v>
      </c>
      <c r="O3028" s="38"/>
      <c r="P3028" s="36"/>
      <c r="Q3028" s="34"/>
      <c r="R3028" s="35"/>
    </row>
    <row r="3029" spans="1:18" ht="15.75" customHeight="1" x14ac:dyDescent="0.3">
      <c r="A3029" s="23"/>
      <c r="B3029" s="28" t="s">
        <v>21</v>
      </c>
      <c r="C3029" s="28">
        <v>1185732</v>
      </c>
      <c r="D3029" s="29">
        <v>44535</v>
      </c>
      <c r="E3029" s="28" t="s">
        <v>40</v>
      </c>
      <c r="F3029" s="28" t="s">
        <v>113</v>
      </c>
      <c r="G3029" s="28" t="s">
        <v>114</v>
      </c>
      <c r="H3029" s="28" t="s">
        <v>29</v>
      </c>
      <c r="I3029" s="30">
        <v>0.64999999999999991</v>
      </c>
      <c r="J3029" s="31">
        <v>3250</v>
      </c>
      <c r="K3029" s="32">
        <f t="shared" si="22"/>
        <v>2112.4999999999995</v>
      </c>
      <c r="L3029" s="32">
        <f t="shared" si="23"/>
        <v>844.99999999999989</v>
      </c>
      <c r="M3029" s="33">
        <v>0.4</v>
      </c>
      <c r="O3029" s="38"/>
      <c r="P3029" s="36"/>
      <c r="Q3029" s="34"/>
      <c r="R3029" s="35"/>
    </row>
    <row r="3030" spans="1:18" ht="15.75" customHeight="1" x14ac:dyDescent="0.3">
      <c r="A3030" s="23" t="s">
        <v>46</v>
      </c>
      <c r="B3030" s="28" t="s">
        <v>21</v>
      </c>
      <c r="C3030" s="28">
        <v>1185732</v>
      </c>
      <c r="D3030" s="29">
        <v>44199</v>
      </c>
      <c r="E3030" s="28" t="s">
        <v>40</v>
      </c>
      <c r="F3030" s="28" t="s">
        <v>115</v>
      </c>
      <c r="G3030" s="28" t="s">
        <v>116</v>
      </c>
      <c r="H3030" s="28" t="s">
        <v>24</v>
      </c>
      <c r="I3030" s="30">
        <v>0.30000000000000004</v>
      </c>
      <c r="J3030" s="31">
        <v>4500</v>
      </c>
      <c r="K3030" s="32">
        <f t="shared" si="22"/>
        <v>1350.0000000000002</v>
      </c>
      <c r="L3030" s="32">
        <f t="shared" si="23"/>
        <v>405.00000000000006</v>
      </c>
      <c r="M3030" s="33">
        <v>0.3</v>
      </c>
      <c r="O3030" s="38"/>
      <c r="P3030" s="36"/>
      <c r="Q3030" s="34"/>
      <c r="R3030" s="35"/>
    </row>
    <row r="3031" spans="1:18" ht="15.75" customHeight="1" x14ac:dyDescent="0.3">
      <c r="A3031" s="23"/>
      <c r="B3031" s="28" t="s">
        <v>21</v>
      </c>
      <c r="C3031" s="28">
        <v>1185732</v>
      </c>
      <c r="D3031" s="29">
        <v>44199</v>
      </c>
      <c r="E3031" s="28" t="s">
        <v>40</v>
      </c>
      <c r="F3031" s="28" t="s">
        <v>115</v>
      </c>
      <c r="G3031" s="28" t="s">
        <v>116</v>
      </c>
      <c r="H3031" s="28" t="s">
        <v>25</v>
      </c>
      <c r="I3031" s="30">
        <v>0.30000000000000004</v>
      </c>
      <c r="J3031" s="31">
        <v>2500</v>
      </c>
      <c r="K3031" s="32">
        <f t="shared" si="22"/>
        <v>750.00000000000011</v>
      </c>
      <c r="L3031" s="32">
        <f t="shared" si="23"/>
        <v>262.5</v>
      </c>
      <c r="M3031" s="33">
        <v>0.35</v>
      </c>
      <c r="O3031" s="38"/>
      <c r="P3031" s="36"/>
      <c r="Q3031" s="34"/>
      <c r="R3031" s="35"/>
    </row>
    <row r="3032" spans="1:18" ht="15.75" customHeight="1" x14ac:dyDescent="0.3">
      <c r="A3032" s="23"/>
      <c r="B3032" s="28" t="s">
        <v>21</v>
      </c>
      <c r="C3032" s="28">
        <v>1185732</v>
      </c>
      <c r="D3032" s="29">
        <v>44199</v>
      </c>
      <c r="E3032" s="28" t="s">
        <v>40</v>
      </c>
      <c r="F3032" s="28" t="s">
        <v>115</v>
      </c>
      <c r="G3032" s="28" t="s">
        <v>116</v>
      </c>
      <c r="H3032" s="28" t="s">
        <v>26</v>
      </c>
      <c r="I3032" s="30">
        <v>0.20000000000000007</v>
      </c>
      <c r="J3032" s="31">
        <v>2500</v>
      </c>
      <c r="K3032" s="32">
        <f t="shared" si="22"/>
        <v>500.00000000000017</v>
      </c>
      <c r="L3032" s="32">
        <f t="shared" si="23"/>
        <v>150.00000000000006</v>
      </c>
      <c r="M3032" s="33">
        <v>0.3</v>
      </c>
      <c r="O3032" s="38"/>
      <c r="P3032" s="36"/>
      <c r="Q3032" s="34"/>
      <c r="R3032" s="35"/>
    </row>
    <row r="3033" spans="1:18" ht="15.75" customHeight="1" x14ac:dyDescent="0.3">
      <c r="A3033" s="23"/>
      <c r="B3033" s="28" t="s">
        <v>21</v>
      </c>
      <c r="C3033" s="28">
        <v>1185732</v>
      </c>
      <c r="D3033" s="29">
        <v>44199</v>
      </c>
      <c r="E3033" s="28" t="s">
        <v>40</v>
      </c>
      <c r="F3033" s="28" t="s">
        <v>115</v>
      </c>
      <c r="G3033" s="28" t="s">
        <v>116</v>
      </c>
      <c r="H3033" s="28" t="s">
        <v>27</v>
      </c>
      <c r="I3033" s="30">
        <v>0.25000000000000006</v>
      </c>
      <c r="J3033" s="31">
        <v>1000</v>
      </c>
      <c r="K3033" s="32">
        <f t="shared" si="22"/>
        <v>250.00000000000006</v>
      </c>
      <c r="L3033" s="32">
        <f t="shared" si="23"/>
        <v>75.000000000000014</v>
      </c>
      <c r="M3033" s="33">
        <v>0.3</v>
      </c>
      <c r="O3033" s="38"/>
      <c r="P3033" s="36"/>
      <c r="Q3033" s="34"/>
      <c r="R3033" s="35"/>
    </row>
    <row r="3034" spans="1:18" ht="15.75" customHeight="1" x14ac:dyDescent="0.3">
      <c r="A3034" s="23"/>
      <c r="B3034" s="28" t="s">
        <v>21</v>
      </c>
      <c r="C3034" s="28">
        <v>1185732</v>
      </c>
      <c r="D3034" s="29">
        <v>44199</v>
      </c>
      <c r="E3034" s="28" t="s">
        <v>40</v>
      </c>
      <c r="F3034" s="28" t="s">
        <v>115</v>
      </c>
      <c r="G3034" s="28" t="s">
        <v>116</v>
      </c>
      <c r="H3034" s="28" t="s">
        <v>28</v>
      </c>
      <c r="I3034" s="30">
        <v>0.39999999999999997</v>
      </c>
      <c r="J3034" s="31">
        <v>1500</v>
      </c>
      <c r="K3034" s="32">
        <f t="shared" si="22"/>
        <v>600</v>
      </c>
      <c r="L3034" s="32">
        <f t="shared" si="23"/>
        <v>300</v>
      </c>
      <c r="M3034" s="33">
        <v>0.5</v>
      </c>
      <c r="O3034" s="38"/>
      <c r="P3034" s="36"/>
      <c r="Q3034" s="34"/>
      <c r="R3034" s="35"/>
    </row>
    <row r="3035" spans="1:18" ht="15.75" customHeight="1" x14ac:dyDescent="0.3">
      <c r="A3035" s="23"/>
      <c r="B3035" s="28" t="s">
        <v>21</v>
      </c>
      <c r="C3035" s="28">
        <v>1185732</v>
      </c>
      <c r="D3035" s="29">
        <v>44199</v>
      </c>
      <c r="E3035" s="28" t="s">
        <v>40</v>
      </c>
      <c r="F3035" s="28" t="s">
        <v>115</v>
      </c>
      <c r="G3035" s="28" t="s">
        <v>116</v>
      </c>
      <c r="H3035" s="28" t="s">
        <v>29</v>
      </c>
      <c r="I3035" s="30">
        <v>0.30000000000000004</v>
      </c>
      <c r="J3035" s="31">
        <v>2500</v>
      </c>
      <c r="K3035" s="32">
        <f t="shared" si="22"/>
        <v>750.00000000000011</v>
      </c>
      <c r="L3035" s="32">
        <f t="shared" si="23"/>
        <v>300.00000000000006</v>
      </c>
      <c r="M3035" s="33">
        <v>0.4</v>
      </c>
      <c r="O3035" s="38"/>
      <c r="P3035" s="36"/>
      <c r="Q3035" s="34"/>
      <c r="R3035" s="35"/>
    </row>
    <row r="3036" spans="1:18" ht="15.75" customHeight="1" x14ac:dyDescent="0.3">
      <c r="A3036" s="23"/>
      <c r="B3036" s="28" t="s">
        <v>21</v>
      </c>
      <c r="C3036" s="28">
        <v>1185732</v>
      </c>
      <c r="D3036" s="29">
        <v>44230</v>
      </c>
      <c r="E3036" s="28" t="s">
        <v>40</v>
      </c>
      <c r="F3036" s="28" t="s">
        <v>115</v>
      </c>
      <c r="G3036" s="28" t="s">
        <v>116</v>
      </c>
      <c r="H3036" s="28" t="s">
        <v>24</v>
      </c>
      <c r="I3036" s="30">
        <v>0.30000000000000004</v>
      </c>
      <c r="J3036" s="31">
        <v>5000</v>
      </c>
      <c r="K3036" s="32">
        <f t="shared" si="22"/>
        <v>1500.0000000000002</v>
      </c>
      <c r="L3036" s="32">
        <f t="shared" si="23"/>
        <v>450.00000000000006</v>
      </c>
      <c r="M3036" s="33">
        <v>0.3</v>
      </c>
      <c r="O3036" s="38"/>
      <c r="P3036" s="36"/>
      <c r="Q3036" s="34"/>
      <c r="R3036" s="35"/>
    </row>
    <row r="3037" spans="1:18" ht="15.75" customHeight="1" x14ac:dyDescent="0.3">
      <c r="A3037" s="23"/>
      <c r="B3037" s="28" t="s">
        <v>21</v>
      </c>
      <c r="C3037" s="28">
        <v>1185732</v>
      </c>
      <c r="D3037" s="29">
        <v>44230</v>
      </c>
      <c r="E3037" s="28" t="s">
        <v>40</v>
      </c>
      <c r="F3037" s="28" t="s">
        <v>115</v>
      </c>
      <c r="G3037" s="28" t="s">
        <v>116</v>
      </c>
      <c r="H3037" s="28" t="s">
        <v>25</v>
      </c>
      <c r="I3037" s="30">
        <v>0.30000000000000004</v>
      </c>
      <c r="J3037" s="31">
        <v>1500</v>
      </c>
      <c r="K3037" s="32">
        <f t="shared" si="22"/>
        <v>450.00000000000006</v>
      </c>
      <c r="L3037" s="32">
        <f t="shared" si="23"/>
        <v>157.5</v>
      </c>
      <c r="M3037" s="33">
        <v>0.35</v>
      </c>
      <c r="O3037" s="38"/>
      <c r="P3037" s="36"/>
      <c r="Q3037" s="34"/>
      <c r="R3037" s="35"/>
    </row>
    <row r="3038" spans="1:18" ht="15.75" customHeight="1" x14ac:dyDescent="0.3">
      <c r="A3038" s="23"/>
      <c r="B3038" s="28" t="s">
        <v>21</v>
      </c>
      <c r="C3038" s="28">
        <v>1185732</v>
      </c>
      <c r="D3038" s="29">
        <v>44230</v>
      </c>
      <c r="E3038" s="28" t="s">
        <v>40</v>
      </c>
      <c r="F3038" s="28" t="s">
        <v>115</v>
      </c>
      <c r="G3038" s="28" t="s">
        <v>116</v>
      </c>
      <c r="H3038" s="28" t="s">
        <v>26</v>
      </c>
      <c r="I3038" s="30">
        <v>0.20000000000000007</v>
      </c>
      <c r="J3038" s="31">
        <v>2000</v>
      </c>
      <c r="K3038" s="32">
        <f t="shared" si="22"/>
        <v>400.00000000000011</v>
      </c>
      <c r="L3038" s="32">
        <f t="shared" si="23"/>
        <v>120.00000000000003</v>
      </c>
      <c r="M3038" s="33">
        <v>0.3</v>
      </c>
      <c r="O3038" s="38"/>
      <c r="P3038" s="36"/>
      <c r="Q3038" s="34"/>
      <c r="R3038" s="35"/>
    </row>
    <row r="3039" spans="1:18" ht="15.75" customHeight="1" x14ac:dyDescent="0.3">
      <c r="A3039" s="23"/>
      <c r="B3039" s="28" t="s">
        <v>21</v>
      </c>
      <c r="C3039" s="28">
        <v>1185732</v>
      </c>
      <c r="D3039" s="29">
        <v>44230</v>
      </c>
      <c r="E3039" s="28" t="s">
        <v>40</v>
      </c>
      <c r="F3039" s="28" t="s">
        <v>115</v>
      </c>
      <c r="G3039" s="28" t="s">
        <v>116</v>
      </c>
      <c r="H3039" s="28" t="s">
        <v>27</v>
      </c>
      <c r="I3039" s="30">
        <v>0.25000000000000006</v>
      </c>
      <c r="J3039" s="31">
        <v>750</v>
      </c>
      <c r="K3039" s="32">
        <f t="shared" si="22"/>
        <v>187.50000000000003</v>
      </c>
      <c r="L3039" s="32">
        <f t="shared" si="23"/>
        <v>56.250000000000007</v>
      </c>
      <c r="M3039" s="33">
        <v>0.3</v>
      </c>
      <c r="O3039" s="38"/>
      <c r="P3039" s="36"/>
      <c r="Q3039" s="34"/>
      <c r="R3039" s="35"/>
    </row>
    <row r="3040" spans="1:18" ht="15.75" customHeight="1" x14ac:dyDescent="0.3">
      <c r="A3040" s="23"/>
      <c r="B3040" s="28" t="s">
        <v>21</v>
      </c>
      <c r="C3040" s="28">
        <v>1185732</v>
      </c>
      <c r="D3040" s="29">
        <v>44230</v>
      </c>
      <c r="E3040" s="28" t="s">
        <v>40</v>
      </c>
      <c r="F3040" s="28" t="s">
        <v>115</v>
      </c>
      <c r="G3040" s="28" t="s">
        <v>116</v>
      </c>
      <c r="H3040" s="28" t="s">
        <v>28</v>
      </c>
      <c r="I3040" s="30">
        <v>0.39999999999999997</v>
      </c>
      <c r="J3040" s="31">
        <v>1500</v>
      </c>
      <c r="K3040" s="32">
        <f t="shared" si="22"/>
        <v>600</v>
      </c>
      <c r="L3040" s="32">
        <f t="shared" si="23"/>
        <v>300</v>
      </c>
      <c r="M3040" s="33">
        <v>0.5</v>
      </c>
      <c r="O3040" s="38"/>
      <c r="P3040" s="36"/>
      <c r="Q3040" s="34"/>
      <c r="R3040" s="35"/>
    </row>
    <row r="3041" spans="1:18" ht="15.75" customHeight="1" x14ac:dyDescent="0.3">
      <c r="A3041" s="23"/>
      <c r="B3041" s="28" t="s">
        <v>21</v>
      </c>
      <c r="C3041" s="28">
        <v>1185732</v>
      </c>
      <c r="D3041" s="29">
        <v>44230</v>
      </c>
      <c r="E3041" s="28" t="s">
        <v>40</v>
      </c>
      <c r="F3041" s="28" t="s">
        <v>115</v>
      </c>
      <c r="G3041" s="28" t="s">
        <v>116</v>
      </c>
      <c r="H3041" s="28" t="s">
        <v>29</v>
      </c>
      <c r="I3041" s="30">
        <v>0.14999999999999997</v>
      </c>
      <c r="J3041" s="31">
        <v>2500</v>
      </c>
      <c r="K3041" s="32">
        <f t="shared" si="22"/>
        <v>374.99999999999994</v>
      </c>
      <c r="L3041" s="32">
        <f t="shared" si="23"/>
        <v>149.99999999999997</v>
      </c>
      <c r="M3041" s="33">
        <v>0.4</v>
      </c>
      <c r="O3041" s="38"/>
      <c r="P3041" s="36"/>
      <c r="Q3041" s="34"/>
      <c r="R3041" s="35"/>
    </row>
    <row r="3042" spans="1:18" ht="15.75" customHeight="1" x14ac:dyDescent="0.3">
      <c r="A3042" s="23"/>
      <c r="B3042" s="28" t="s">
        <v>21</v>
      </c>
      <c r="C3042" s="28">
        <v>1185732</v>
      </c>
      <c r="D3042" s="29">
        <v>44257</v>
      </c>
      <c r="E3042" s="28" t="s">
        <v>40</v>
      </c>
      <c r="F3042" s="28" t="s">
        <v>115</v>
      </c>
      <c r="G3042" s="28" t="s">
        <v>116</v>
      </c>
      <c r="H3042" s="28" t="s">
        <v>24</v>
      </c>
      <c r="I3042" s="30">
        <v>0.20000000000000004</v>
      </c>
      <c r="J3042" s="31">
        <v>4700</v>
      </c>
      <c r="K3042" s="32">
        <f t="shared" si="22"/>
        <v>940.00000000000023</v>
      </c>
      <c r="L3042" s="32">
        <f t="shared" si="23"/>
        <v>282.00000000000006</v>
      </c>
      <c r="M3042" s="33">
        <v>0.3</v>
      </c>
      <c r="O3042" s="38"/>
      <c r="P3042" s="36"/>
      <c r="Q3042" s="34"/>
      <c r="R3042" s="35"/>
    </row>
    <row r="3043" spans="1:18" ht="15.75" customHeight="1" x14ac:dyDescent="0.3">
      <c r="A3043" s="23"/>
      <c r="B3043" s="28" t="s">
        <v>21</v>
      </c>
      <c r="C3043" s="28">
        <v>1185732</v>
      </c>
      <c r="D3043" s="29">
        <v>44257</v>
      </c>
      <c r="E3043" s="28" t="s">
        <v>40</v>
      </c>
      <c r="F3043" s="28" t="s">
        <v>115</v>
      </c>
      <c r="G3043" s="28" t="s">
        <v>116</v>
      </c>
      <c r="H3043" s="28" t="s">
        <v>25</v>
      </c>
      <c r="I3043" s="30">
        <v>0.20000000000000004</v>
      </c>
      <c r="J3043" s="31">
        <v>1750</v>
      </c>
      <c r="K3043" s="32">
        <f t="shared" si="22"/>
        <v>350.00000000000006</v>
      </c>
      <c r="L3043" s="32">
        <f t="shared" si="23"/>
        <v>122.50000000000001</v>
      </c>
      <c r="M3043" s="33">
        <v>0.35</v>
      </c>
      <c r="O3043" s="38"/>
      <c r="P3043" s="36"/>
      <c r="Q3043" s="34"/>
      <c r="R3043" s="35"/>
    </row>
    <row r="3044" spans="1:18" ht="15.75" customHeight="1" x14ac:dyDescent="0.3">
      <c r="A3044" s="23"/>
      <c r="B3044" s="28" t="s">
        <v>21</v>
      </c>
      <c r="C3044" s="28">
        <v>1185732</v>
      </c>
      <c r="D3044" s="29">
        <v>44257</v>
      </c>
      <c r="E3044" s="28" t="s">
        <v>40</v>
      </c>
      <c r="F3044" s="28" t="s">
        <v>115</v>
      </c>
      <c r="G3044" s="28" t="s">
        <v>116</v>
      </c>
      <c r="H3044" s="28" t="s">
        <v>26</v>
      </c>
      <c r="I3044" s="30">
        <v>0.10000000000000003</v>
      </c>
      <c r="J3044" s="31">
        <v>2250</v>
      </c>
      <c r="K3044" s="32">
        <f t="shared" si="22"/>
        <v>225.00000000000009</v>
      </c>
      <c r="L3044" s="32">
        <f t="shared" si="23"/>
        <v>67.500000000000028</v>
      </c>
      <c r="M3044" s="33">
        <v>0.3</v>
      </c>
      <c r="O3044" s="38"/>
      <c r="P3044" s="36"/>
      <c r="Q3044" s="34"/>
      <c r="R3044" s="35"/>
    </row>
    <row r="3045" spans="1:18" ht="15.75" customHeight="1" x14ac:dyDescent="0.3">
      <c r="A3045" s="23"/>
      <c r="B3045" s="28" t="s">
        <v>21</v>
      </c>
      <c r="C3045" s="28">
        <v>1185732</v>
      </c>
      <c r="D3045" s="29">
        <v>44257</v>
      </c>
      <c r="E3045" s="28" t="s">
        <v>40</v>
      </c>
      <c r="F3045" s="28" t="s">
        <v>115</v>
      </c>
      <c r="G3045" s="28" t="s">
        <v>116</v>
      </c>
      <c r="H3045" s="28" t="s">
        <v>27</v>
      </c>
      <c r="I3045" s="30">
        <v>0.14999999999999997</v>
      </c>
      <c r="J3045" s="31">
        <v>750</v>
      </c>
      <c r="K3045" s="32">
        <f t="shared" si="22"/>
        <v>112.49999999999997</v>
      </c>
      <c r="L3045" s="32">
        <f t="shared" si="23"/>
        <v>33.749999999999993</v>
      </c>
      <c r="M3045" s="33">
        <v>0.3</v>
      </c>
      <c r="O3045" s="38"/>
      <c r="P3045" s="36"/>
      <c r="Q3045" s="34"/>
      <c r="R3045" s="35"/>
    </row>
    <row r="3046" spans="1:18" ht="15.75" customHeight="1" x14ac:dyDescent="0.3">
      <c r="A3046" s="23"/>
      <c r="B3046" s="28" t="s">
        <v>21</v>
      </c>
      <c r="C3046" s="28">
        <v>1185732</v>
      </c>
      <c r="D3046" s="29">
        <v>44257</v>
      </c>
      <c r="E3046" s="28" t="s">
        <v>40</v>
      </c>
      <c r="F3046" s="28" t="s">
        <v>115</v>
      </c>
      <c r="G3046" s="28" t="s">
        <v>116</v>
      </c>
      <c r="H3046" s="28" t="s">
        <v>28</v>
      </c>
      <c r="I3046" s="30">
        <v>0.30000000000000004</v>
      </c>
      <c r="J3046" s="31">
        <v>1250</v>
      </c>
      <c r="K3046" s="32">
        <f t="shared" si="22"/>
        <v>375.00000000000006</v>
      </c>
      <c r="L3046" s="32">
        <f t="shared" si="23"/>
        <v>187.50000000000003</v>
      </c>
      <c r="M3046" s="33">
        <v>0.5</v>
      </c>
      <c r="O3046" s="38"/>
      <c r="P3046" s="36"/>
      <c r="Q3046" s="34"/>
      <c r="R3046" s="35"/>
    </row>
    <row r="3047" spans="1:18" ht="15.75" customHeight="1" x14ac:dyDescent="0.3">
      <c r="A3047" s="23"/>
      <c r="B3047" s="28" t="s">
        <v>21</v>
      </c>
      <c r="C3047" s="28">
        <v>1185732</v>
      </c>
      <c r="D3047" s="29">
        <v>44257</v>
      </c>
      <c r="E3047" s="28" t="s">
        <v>40</v>
      </c>
      <c r="F3047" s="28" t="s">
        <v>115</v>
      </c>
      <c r="G3047" s="28" t="s">
        <v>116</v>
      </c>
      <c r="H3047" s="28" t="s">
        <v>29</v>
      </c>
      <c r="I3047" s="30">
        <v>0.20000000000000004</v>
      </c>
      <c r="J3047" s="31">
        <v>2250</v>
      </c>
      <c r="K3047" s="32">
        <f t="shared" si="22"/>
        <v>450.00000000000011</v>
      </c>
      <c r="L3047" s="32">
        <f t="shared" si="23"/>
        <v>180.00000000000006</v>
      </c>
      <c r="M3047" s="33">
        <v>0.4</v>
      </c>
      <c r="O3047" s="38"/>
      <c r="P3047" s="36"/>
      <c r="Q3047" s="34"/>
      <c r="R3047" s="35"/>
    </row>
    <row r="3048" spans="1:18" ht="15.75" customHeight="1" x14ac:dyDescent="0.3">
      <c r="A3048" s="23"/>
      <c r="B3048" s="28" t="s">
        <v>21</v>
      </c>
      <c r="C3048" s="28">
        <v>1185732</v>
      </c>
      <c r="D3048" s="29">
        <v>44289</v>
      </c>
      <c r="E3048" s="28" t="s">
        <v>40</v>
      </c>
      <c r="F3048" s="28" t="s">
        <v>115</v>
      </c>
      <c r="G3048" s="28" t="s">
        <v>116</v>
      </c>
      <c r="H3048" s="28" t="s">
        <v>24</v>
      </c>
      <c r="I3048" s="30">
        <v>0.20000000000000004</v>
      </c>
      <c r="J3048" s="31">
        <v>4500</v>
      </c>
      <c r="K3048" s="32">
        <f t="shared" si="22"/>
        <v>900.00000000000023</v>
      </c>
      <c r="L3048" s="32">
        <f t="shared" si="23"/>
        <v>270.00000000000006</v>
      </c>
      <c r="M3048" s="33">
        <v>0.3</v>
      </c>
      <c r="O3048" s="38"/>
      <c r="P3048" s="36"/>
      <c r="Q3048" s="34"/>
      <c r="R3048" s="35"/>
    </row>
    <row r="3049" spans="1:18" ht="15.75" customHeight="1" x14ac:dyDescent="0.3">
      <c r="A3049" s="23"/>
      <c r="B3049" s="28" t="s">
        <v>21</v>
      </c>
      <c r="C3049" s="28">
        <v>1185732</v>
      </c>
      <c r="D3049" s="29">
        <v>44289</v>
      </c>
      <c r="E3049" s="28" t="s">
        <v>40</v>
      </c>
      <c r="F3049" s="28" t="s">
        <v>115</v>
      </c>
      <c r="G3049" s="28" t="s">
        <v>116</v>
      </c>
      <c r="H3049" s="28" t="s">
        <v>25</v>
      </c>
      <c r="I3049" s="30">
        <v>0.20000000000000004</v>
      </c>
      <c r="J3049" s="31">
        <v>1500</v>
      </c>
      <c r="K3049" s="32">
        <f t="shared" si="22"/>
        <v>300.00000000000006</v>
      </c>
      <c r="L3049" s="32">
        <f t="shared" si="23"/>
        <v>105.00000000000001</v>
      </c>
      <c r="M3049" s="33">
        <v>0.35</v>
      </c>
      <c r="O3049" s="38"/>
      <c r="P3049" s="36"/>
      <c r="Q3049" s="34"/>
      <c r="R3049" s="35"/>
    </row>
    <row r="3050" spans="1:18" ht="15.75" customHeight="1" x14ac:dyDescent="0.3">
      <c r="A3050" s="23"/>
      <c r="B3050" s="28" t="s">
        <v>21</v>
      </c>
      <c r="C3050" s="28">
        <v>1185732</v>
      </c>
      <c r="D3050" s="29">
        <v>44289</v>
      </c>
      <c r="E3050" s="28" t="s">
        <v>40</v>
      </c>
      <c r="F3050" s="28" t="s">
        <v>115</v>
      </c>
      <c r="G3050" s="28" t="s">
        <v>116</v>
      </c>
      <c r="H3050" s="28" t="s">
        <v>26</v>
      </c>
      <c r="I3050" s="30">
        <v>0.10000000000000003</v>
      </c>
      <c r="J3050" s="31">
        <v>1500</v>
      </c>
      <c r="K3050" s="32">
        <f t="shared" si="22"/>
        <v>150.00000000000006</v>
      </c>
      <c r="L3050" s="32">
        <f t="shared" si="23"/>
        <v>45.000000000000014</v>
      </c>
      <c r="M3050" s="33">
        <v>0.3</v>
      </c>
      <c r="O3050" s="38"/>
      <c r="P3050" s="36"/>
      <c r="Q3050" s="34"/>
      <c r="R3050" s="35"/>
    </row>
    <row r="3051" spans="1:18" ht="15.75" customHeight="1" x14ac:dyDescent="0.3">
      <c r="A3051" s="23"/>
      <c r="B3051" s="28" t="s">
        <v>21</v>
      </c>
      <c r="C3051" s="28">
        <v>1185732</v>
      </c>
      <c r="D3051" s="29">
        <v>44289</v>
      </c>
      <c r="E3051" s="28" t="s">
        <v>40</v>
      </c>
      <c r="F3051" s="28" t="s">
        <v>115</v>
      </c>
      <c r="G3051" s="28" t="s">
        <v>116</v>
      </c>
      <c r="H3051" s="28" t="s">
        <v>27</v>
      </c>
      <c r="I3051" s="30">
        <v>0.14999999999999997</v>
      </c>
      <c r="J3051" s="31">
        <v>750</v>
      </c>
      <c r="K3051" s="32">
        <f t="shared" si="22"/>
        <v>112.49999999999997</v>
      </c>
      <c r="L3051" s="32">
        <f t="shared" si="23"/>
        <v>33.749999999999993</v>
      </c>
      <c r="M3051" s="33">
        <v>0.3</v>
      </c>
      <c r="O3051" s="38"/>
      <c r="P3051" s="36"/>
      <c r="Q3051" s="34"/>
      <c r="R3051" s="35"/>
    </row>
    <row r="3052" spans="1:18" ht="15.75" customHeight="1" x14ac:dyDescent="0.3">
      <c r="A3052" s="23"/>
      <c r="B3052" s="28" t="s">
        <v>21</v>
      </c>
      <c r="C3052" s="28">
        <v>1185732</v>
      </c>
      <c r="D3052" s="29">
        <v>44289</v>
      </c>
      <c r="E3052" s="28" t="s">
        <v>40</v>
      </c>
      <c r="F3052" s="28" t="s">
        <v>115</v>
      </c>
      <c r="G3052" s="28" t="s">
        <v>116</v>
      </c>
      <c r="H3052" s="28" t="s">
        <v>28</v>
      </c>
      <c r="I3052" s="30">
        <v>0.6</v>
      </c>
      <c r="J3052" s="31">
        <v>1000</v>
      </c>
      <c r="K3052" s="32">
        <f t="shared" si="22"/>
        <v>600</v>
      </c>
      <c r="L3052" s="32">
        <f t="shared" si="23"/>
        <v>300</v>
      </c>
      <c r="M3052" s="33">
        <v>0.5</v>
      </c>
      <c r="O3052" s="38"/>
      <c r="P3052" s="36"/>
      <c r="Q3052" s="34"/>
      <c r="R3052" s="35"/>
    </row>
    <row r="3053" spans="1:18" ht="15.75" customHeight="1" x14ac:dyDescent="0.3">
      <c r="A3053" s="23"/>
      <c r="B3053" s="28" t="s">
        <v>21</v>
      </c>
      <c r="C3053" s="28">
        <v>1185732</v>
      </c>
      <c r="D3053" s="29">
        <v>44289</v>
      </c>
      <c r="E3053" s="28" t="s">
        <v>40</v>
      </c>
      <c r="F3053" s="28" t="s">
        <v>115</v>
      </c>
      <c r="G3053" s="28" t="s">
        <v>116</v>
      </c>
      <c r="H3053" s="28" t="s">
        <v>29</v>
      </c>
      <c r="I3053" s="30">
        <v>0.5</v>
      </c>
      <c r="J3053" s="31">
        <v>2250</v>
      </c>
      <c r="K3053" s="32">
        <f t="shared" si="22"/>
        <v>1125</v>
      </c>
      <c r="L3053" s="32">
        <f t="shared" si="23"/>
        <v>450</v>
      </c>
      <c r="M3053" s="33">
        <v>0.4</v>
      </c>
      <c r="O3053" s="38"/>
      <c r="P3053" s="36"/>
      <c r="Q3053" s="34"/>
      <c r="R3053" s="35"/>
    </row>
    <row r="3054" spans="1:18" ht="15.75" customHeight="1" x14ac:dyDescent="0.3">
      <c r="A3054" s="23"/>
      <c r="B3054" s="28" t="s">
        <v>21</v>
      </c>
      <c r="C3054" s="28">
        <v>1185732</v>
      </c>
      <c r="D3054" s="29">
        <v>44320</v>
      </c>
      <c r="E3054" s="28" t="s">
        <v>40</v>
      </c>
      <c r="F3054" s="28" t="s">
        <v>115</v>
      </c>
      <c r="G3054" s="28" t="s">
        <v>116</v>
      </c>
      <c r="H3054" s="28" t="s">
        <v>24</v>
      </c>
      <c r="I3054" s="30">
        <v>0.6</v>
      </c>
      <c r="J3054" s="31">
        <v>4950</v>
      </c>
      <c r="K3054" s="32">
        <f t="shared" si="22"/>
        <v>2970</v>
      </c>
      <c r="L3054" s="32">
        <f t="shared" si="23"/>
        <v>891</v>
      </c>
      <c r="M3054" s="33">
        <v>0.3</v>
      </c>
      <c r="O3054" s="38"/>
      <c r="P3054" s="36"/>
      <c r="Q3054" s="34"/>
      <c r="R3054" s="35"/>
    </row>
    <row r="3055" spans="1:18" ht="15.75" customHeight="1" x14ac:dyDescent="0.3">
      <c r="A3055" s="23"/>
      <c r="B3055" s="28" t="s">
        <v>21</v>
      </c>
      <c r="C3055" s="28">
        <v>1185732</v>
      </c>
      <c r="D3055" s="29">
        <v>44320</v>
      </c>
      <c r="E3055" s="28" t="s">
        <v>40</v>
      </c>
      <c r="F3055" s="28" t="s">
        <v>115</v>
      </c>
      <c r="G3055" s="28" t="s">
        <v>116</v>
      </c>
      <c r="H3055" s="28" t="s">
        <v>25</v>
      </c>
      <c r="I3055" s="30">
        <v>0.4</v>
      </c>
      <c r="J3055" s="31">
        <v>2000</v>
      </c>
      <c r="K3055" s="32">
        <f t="shared" si="22"/>
        <v>800</v>
      </c>
      <c r="L3055" s="32">
        <f t="shared" si="23"/>
        <v>280</v>
      </c>
      <c r="M3055" s="33">
        <v>0.35</v>
      </c>
      <c r="O3055" s="38"/>
      <c r="P3055" s="36"/>
      <c r="Q3055" s="34"/>
      <c r="R3055" s="35"/>
    </row>
    <row r="3056" spans="1:18" ht="15.75" customHeight="1" x14ac:dyDescent="0.3">
      <c r="A3056" s="23"/>
      <c r="B3056" s="28" t="s">
        <v>21</v>
      </c>
      <c r="C3056" s="28">
        <v>1185732</v>
      </c>
      <c r="D3056" s="29">
        <v>44320</v>
      </c>
      <c r="E3056" s="28" t="s">
        <v>40</v>
      </c>
      <c r="F3056" s="28" t="s">
        <v>115</v>
      </c>
      <c r="G3056" s="28" t="s">
        <v>116</v>
      </c>
      <c r="H3056" s="28" t="s">
        <v>26</v>
      </c>
      <c r="I3056" s="30">
        <v>0.35000000000000003</v>
      </c>
      <c r="J3056" s="31">
        <v>1750</v>
      </c>
      <c r="K3056" s="32">
        <f t="shared" si="22"/>
        <v>612.50000000000011</v>
      </c>
      <c r="L3056" s="32">
        <f t="shared" si="23"/>
        <v>183.75000000000003</v>
      </c>
      <c r="M3056" s="33">
        <v>0.3</v>
      </c>
      <c r="O3056" s="38"/>
      <c r="P3056" s="36"/>
      <c r="Q3056" s="34"/>
      <c r="R3056" s="35"/>
    </row>
    <row r="3057" spans="1:18" ht="15.75" customHeight="1" x14ac:dyDescent="0.3">
      <c r="A3057" s="23"/>
      <c r="B3057" s="28" t="s">
        <v>21</v>
      </c>
      <c r="C3057" s="28">
        <v>1185732</v>
      </c>
      <c r="D3057" s="29">
        <v>44320</v>
      </c>
      <c r="E3057" s="28" t="s">
        <v>40</v>
      </c>
      <c r="F3057" s="28" t="s">
        <v>115</v>
      </c>
      <c r="G3057" s="28" t="s">
        <v>116</v>
      </c>
      <c r="H3057" s="28" t="s">
        <v>27</v>
      </c>
      <c r="I3057" s="30">
        <v>0.35000000000000003</v>
      </c>
      <c r="J3057" s="31">
        <v>1500</v>
      </c>
      <c r="K3057" s="32">
        <f t="shared" si="22"/>
        <v>525</v>
      </c>
      <c r="L3057" s="32">
        <f t="shared" si="23"/>
        <v>157.5</v>
      </c>
      <c r="M3057" s="33">
        <v>0.3</v>
      </c>
      <c r="O3057" s="38"/>
      <c r="P3057" s="36"/>
      <c r="Q3057" s="34"/>
      <c r="R3057" s="35"/>
    </row>
    <row r="3058" spans="1:18" ht="15.75" customHeight="1" x14ac:dyDescent="0.3">
      <c r="A3058" s="23"/>
      <c r="B3058" s="28" t="s">
        <v>21</v>
      </c>
      <c r="C3058" s="28">
        <v>1185732</v>
      </c>
      <c r="D3058" s="29">
        <v>44320</v>
      </c>
      <c r="E3058" s="28" t="s">
        <v>40</v>
      </c>
      <c r="F3058" s="28" t="s">
        <v>115</v>
      </c>
      <c r="G3058" s="28" t="s">
        <v>116</v>
      </c>
      <c r="H3058" s="28" t="s">
        <v>28</v>
      </c>
      <c r="I3058" s="30">
        <v>0.44999999999999996</v>
      </c>
      <c r="J3058" s="31">
        <v>1750</v>
      </c>
      <c r="K3058" s="32">
        <f t="shared" si="22"/>
        <v>787.49999999999989</v>
      </c>
      <c r="L3058" s="32">
        <f t="shared" si="23"/>
        <v>393.74999999999994</v>
      </c>
      <c r="M3058" s="33">
        <v>0.5</v>
      </c>
      <c r="O3058" s="38"/>
      <c r="P3058" s="36"/>
      <c r="Q3058" s="34"/>
      <c r="R3058" s="35"/>
    </row>
    <row r="3059" spans="1:18" ht="15.75" customHeight="1" x14ac:dyDescent="0.3">
      <c r="A3059" s="23"/>
      <c r="B3059" s="28" t="s">
        <v>21</v>
      </c>
      <c r="C3059" s="28">
        <v>1185732</v>
      </c>
      <c r="D3059" s="29">
        <v>44320</v>
      </c>
      <c r="E3059" s="28" t="s">
        <v>40</v>
      </c>
      <c r="F3059" s="28" t="s">
        <v>115</v>
      </c>
      <c r="G3059" s="28" t="s">
        <v>116</v>
      </c>
      <c r="H3059" s="28" t="s">
        <v>29</v>
      </c>
      <c r="I3059" s="30">
        <v>0.49999999999999994</v>
      </c>
      <c r="J3059" s="31">
        <v>3000</v>
      </c>
      <c r="K3059" s="32">
        <f t="shared" si="22"/>
        <v>1499.9999999999998</v>
      </c>
      <c r="L3059" s="32">
        <f t="shared" si="23"/>
        <v>599.99999999999989</v>
      </c>
      <c r="M3059" s="33">
        <v>0.4</v>
      </c>
      <c r="O3059" s="38"/>
      <c r="P3059" s="36"/>
      <c r="Q3059" s="34"/>
      <c r="R3059" s="35"/>
    </row>
    <row r="3060" spans="1:18" ht="15.75" customHeight="1" x14ac:dyDescent="0.3">
      <c r="A3060" s="23"/>
      <c r="B3060" s="28" t="s">
        <v>21</v>
      </c>
      <c r="C3060" s="28">
        <v>1185732</v>
      </c>
      <c r="D3060" s="29">
        <v>44350</v>
      </c>
      <c r="E3060" s="28" t="s">
        <v>40</v>
      </c>
      <c r="F3060" s="28" t="s">
        <v>115</v>
      </c>
      <c r="G3060" s="28" t="s">
        <v>116</v>
      </c>
      <c r="H3060" s="28" t="s">
        <v>24</v>
      </c>
      <c r="I3060" s="30">
        <v>0.35000000000000003</v>
      </c>
      <c r="J3060" s="31">
        <v>5500</v>
      </c>
      <c r="K3060" s="32">
        <f t="shared" si="22"/>
        <v>1925.0000000000002</v>
      </c>
      <c r="L3060" s="32">
        <f t="shared" si="23"/>
        <v>577.5</v>
      </c>
      <c r="M3060" s="33">
        <v>0.3</v>
      </c>
      <c r="O3060" s="38"/>
      <c r="P3060" s="36"/>
      <c r="Q3060" s="34"/>
      <c r="R3060" s="35"/>
    </row>
    <row r="3061" spans="1:18" ht="15.75" customHeight="1" x14ac:dyDescent="0.3">
      <c r="A3061" s="23"/>
      <c r="B3061" s="28" t="s">
        <v>21</v>
      </c>
      <c r="C3061" s="28">
        <v>1185732</v>
      </c>
      <c r="D3061" s="29">
        <v>44350</v>
      </c>
      <c r="E3061" s="28" t="s">
        <v>40</v>
      </c>
      <c r="F3061" s="28" t="s">
        <v>115</v>
      </c>
      <c r="G3061" s="28" t="s">
        <v>116</v>
      </c>
      <c r="H3061" s="28" t="s">
        <v>25</v>
      </c>
      <c r="I3061" s="30">
        <v>0.3000000000000001</v>
      </c>
      <c r="J3061" s="31">
        <v>3000</v>
      </c>
      <c r="K3061" s="32">
        <f t="shared" si="22"/>
        <v>900.00000000000034</v>
      </c>
      <c r="L3061" s="32">
        <f t="shared" si="23"/>
        <v>315.00000000000011</v>
      </c>
      <c r="M3061" s="33">
        <v>0.35</v>
      </c>
      <c r="O3061" s="38"/>
      <c r="P3061" s="36"/>
      <c r="Q3061" s="34"/>
      <c r="R3061" s="35"/>
    </row>
    <row r="3062" spans="1:18" ht="15.75" customHeight="1" x14ac:dyDescent="0.3">
      <c r="A3062" s="23"/>
      <c r="B3062" s="28" t="s">
        <v>21</v>
      </c>
      <c r="C3062" s="28">
        <v>1185732</v>
      </c>
      <c r="D3062" s="29">
        <v>44350</v>
      </c>
      <c r="E3062" s="28" t="s">
        <v>40</v>
      </c>
      <c r="F3062" s="28" t="s">
        <v>115</v>
      </c>
      <c r="G3062" s="28" t="s">
        <v>116</v>
      </c>
      <c r="H3062" s="28" t="s">
        <v>26</v>
      </c>
      <c r="I3062" s="30">
        <v>0.25000000000000006</v>
      </c>
      <c r="J3062" s="31">
        <v>2000</v>
      </c>
      <c r="K3062" s="32">
        <f t="shared" si="22"/>
        <v>500.00000000000011</v>
      </c>
      <c r="L3062" s="32">
        <f t="shared" si="23"/>
        <v>150.00000000000003</v>
      </c>
      <c r="M3062" s="33">
        <v>0.3</v>
      </c>
      <c r="O3062" s="38"/>
      <c r="P3062" s="36"/>
      <c r="Q3062" s="34"/>
      <c r="R3062" s="35"/>
    </row>
    <row r="3063" spans="1:18" ht="15.75" customHeight="1" x14ac:dyDescent="0.3">
      <c r="A3063" s="23"/>
      <c r="B3063" s="28" t="s">
        <v>21</v>
      </c>
      <c r="C3063" s="28">
        <v>1185732</v>
      </c>
      <c r="D3063" s="29">
        <v>44350</v>
      </c>
      <c r="E3063" s="28" t="s">
        <v>40</v>
      </c>
      <c r="F3063" s="28" t="s">
        <v>115</v>
      </c>
      <c r="G3063" s="28" t="s">
        <v>116</v>
      </c>
      <c r="H3063" s="28" t="s">
        <v>27</v>
      </c>
      <c r="I3063" s="30">
        <v>0.25000000000000006</v>
      </c>
      <c r="J3063" s="31">
        <v>1750</v>
      </c>
      <c r="K3063" s="32">
        <f t="shared" si="22"/>
        <v>437.50000000000011</v>
      </c>
      <c r="L3063" s="32">
        <f t="shared" si="23"/>
        <v>131.25000000000003</v>
      </c>
      <c r="M3063" s="33">
        <v>0.3</v>
      </c>
      <c r="O3063" s="38"/>
      <c r="P3063" s="36"/>
      <c r="Q3063" s="34"/>
      <c r="R3063" s="35"/>
    </row>
    <row r="3064" spans="1:18" ht="15.75" customHeight="1" x14ac:dyDescent="0.3">
      <c r="A3064" s="23"/>
      <c r="B3064" s="28" t="s">
        <v>21</v>
      </c>
      <c r="C3064" s="28">
        <v>1185732</v>
      </c>
      <c r="D3064" s="29">
        <v>44350</v>
      </c>
      <c r="E3064" s="28" t="s">
        <v>40</v>
      </c>
      <c r="F3064" s="28" t="s">
        <v>115</v>
      </c>
      <c r="G3064" s="28" t="s">
        <v>116</v>
      </c>
      <c r="H3064" s="28" t="s">
        <v>28</v>
      </c>
      <c r="I3064" s="30">
        <v>0.35000000000000003</v>
      </c>
      <c r="J3064" s="31">
        <v>1750</v>
      </c>
      <c r="K3064" s="32">
        <f t="shared" si="22"/>
        <v>612.50000000000011</v>
      </c>
      <c r="L3064" s="32">
        <f t="shared" si="23"/>
        <v>306.25000000000006</v>
      </c>
      <c r="M3064" s="33">
        <v>0.5</v>
      </c>
      <c r="O3064" s="38"/>
      <c r="P3064" s="36"/>
      <c r="Q3064" s="34"/>
      <c r="R3064" s="35"/>
    </row>
    <row r="3065" spans="1:18" ht="15.75" customHeight="1" x14ac:dyDescent="0.3">
      <c r="A3065" s="23"/>
      <c r="B3065" s="28" t="s">
        <v>21</v>
      </c>
      <c r="C3065" s="28">
        <v>1185732</v>
      </c>
      <c r="D3065" s="29">
        <v>44350</v>
      </c>
      <c r="E3065" s="28" t="s">
        <v>40</v>
      </c>
      <c r="F3065" s="28" t="s">
        <v>115</v>
      </c>
      <c r="G3065" s="28" t="s">
        <v>116</v>
      </c>
      <c r="H3065" s="28" t="s">
        <v>29</v>
      </c>
      <c r="I3065" s="30">
        <v>0.55000000000000004</v>
      </c>
      <c r="J3065" s="31">
        <v>3250</v>
      </c>
      <c r="K3065" s="32">
        <f t="shared" si="22"/>
        <v>1787.5000000000002</v>
      </c>
      <c r="L3065" s="32">
        <f t="shared" si="23"/>
        <v>715.00000000000011</v>
      </c>
      <c r="M3065" s="33">
        <v>0.4</v>
      </c>
      <c r="O3065" s="38"/>
      <c r="P3065" s="36"/>
      <c r="Q3065" s="34"/>
      <c r="R3065" s="35"/>
    </row>
    <row r="3066" spans="1:18" ht="15.75" customHeight="1" x14ac:dyDescent="0.3">
      <c r="A3066" s="23"/>
      <c r="B3066" s="28" t="s">
        <v>21</v>
      </c>
      <c r="C3066" s="28">
        <v>1185732</v>
      </c>
      <c r="D3066" s="29">
        <v>44379</v>
      </c>
      <c r="E3066" s="28" t="s">
        <v>40</v>
      </c>
      <c r="F3066" s="28" t="s">
        <v>115</v>
      </c>
      <c r="G3066" s="28" t="s">
        <v>116</v>
      </c>
      <c r="H3066" s="28" t="s">
        <v>24</v>
      </c>
      <c r="I3066" s="30">
        <v>0.5</v>
      </c>
      <c r="J3066" s="31">
        <v>5500</v>
      </c>
      <c r="K3066" s="32">
        <f t="shared" ref="K3066:K3320" si="24">I3066*J3066</f>
        <v>2750</v>
      </c>
      <c r="L3066" s="32">
        <f t="shared" ref="L3066:L3320" si="25">K3066*M3066</f>
        <v>825</v>
      </c>
      <c r="M3066" s="33">
        <v>0.3</v>
      </c>
      <c r="O3066" s="38"/>
      <c r="P3066" s="36"/>
      <c r="Q3066" s="34"/>
      <c r="R3066" s="35"/>
    </row>
    <row r="3067" spans="1:18" ht="15.75" customHeight="1" x14ac:dyDescent="0.3">
      <c r="A3067" s="23"/>
      <c r="B3067" s="28" t="s">
        <v>21</v>
      </c>
      <c r="C3067" s="28">
        <v>1185732</v>
      </c>
      <c r="D3067" s="29">
        <v>44379</v>
      </c>
      <c r="E3067" s="28" t="s">
        <v>40</v>
      </c>
      <c r="F3067" s="28" t="s">
        <v>115</v>
      </c>
      <c r="G3067" s="28" t="s">
        <v>116</v>
      </c>
      <c r="H3067" s="28" t="s">
        <v>25</v>
      </c>
      <c r="I3067" s="30">
        <v>0.45000000000000007</v>
      </c>
      <c r="J3067" s="31">
        <v>3000</v>
      </c>
      <c r="K3067" s="32">
        <f t="shared" si="24"/>
        <v>1350.0000000000002</v>
      </c>
      <c r="L3067" s="32">
        <f t="shared" si="25"/>
        <v>472.50000000000006</v>
      </c>
      <c r="M3067" s="33">
        <v>0.35</v>
      </c>
      <c r="O3067" s="38"/>
      <c r="P3067" s="36"/>
      <c r="Q3067" s="34"/>
      <c r="R3067" s="35"/>
    </row>
    <row r="3068" spans="1:18" ht="15.75" customHeight="1" x14ac:dyDescent="0.3">
      <c r="A3068" s="23"/>
      <c r="B3068" s="28" t="s">
        <v>21</v>
      </c>
      <c r="C3068" s="28">
        <v>1185732</v>
      </c>
      <c r="D3068" s="29">
        <v>44379</v>
      </c>
      <c r="E3068" s="28" t="s">
        <v>40</v>
      </c>
      <c r="F3068" s="28" t="s">
        <v>115</v>
      </c>
      <c r="G3068" s="28" t="s">
        <v>116</v>
      </c>
      <c r="H3068" s="28" t="s">
        <v>26</v>
      </c>
      <c r="I3068" s="30">
        <v>0.4</v>
      </c>
      <c r="J3068" s="31">
        <v>2250</v>
      </c>
      <c r="K3068" s="32">
        <f t="shared" si="24"/>
        <v>900</v>
      </c>
      <c r="L3068" s="32">
        <f t="shared" si="25"/>
        <v>270</v>
      </c>
      <c r="M3068" s="33">
        <v>0.3</v>
      </c>
      <c r="O3068" s="38"/>
      <c r="P3068" s="36"/>
      <c r="Q3068" s="34"/>
      <c r="R3068" s="35"/>
    </row>
    <row r="3069" spans="1:18" ht="15.75" customHeight="1" x14ac:dyDescent="0.3">
      <c r="A3069" s="23"/>
      <c r="B3069" s="28" t="s">
        <v>21</v>
      </c>
      <c r="C3069" s="28">
        <v>1185732</v>
      </c>
      <c r="D3069" s="29">
        <v>44379</v>
      </c>
      <c r="E3069" s="28" t="s">
        <v>40</v>
      </c>
      <c r="F3069" s="28" t="s">
        <v>115</v>
      </c>
      <c r="G3069" s="28" t="s">
        <v>116</v>
      </c>
      <c r="H3069" s="28" t="s">
        <v>27</v>
      </c>
      <c r="I3069" s="30">
        <v>0.4</v>
      </c>
      <c r="J3069" s="31">
        <v>1750</v>
      </c>
      <c r="K3069" s="32">
        <f t="shared" si="24"/>
        <v>700</v>
      </c>
      <c r="L3069" s="32">
        <f t="shared" si="25"/>
        <v>210</v>
      </c>
      <c r="M3069" s="33">
        <v>0.3</v>
      </c>
      <c r="O3069" s="38"/>
      <c r="P3069" s="36"/>
      <c r="Q3069" s="34"/>
      <c r="R3069" s="35"/>
    </row>
    <row r="3070" spans="1:18" ht="15.75" customHeight="1" x14ac:dyDescent="0.3">
      <c r="A3070" s="23"/>
      <c r="B3070" s="28" t="s">
        <v>21</v>
      </c>
      <c r="C3070" s="28">
        <v>1185732</v>
      </c>
      <c r="D3070" s="29">
        <v>44379</v>
      </c>
      <c r="E3070" s="28" t="s">
        <v>40</v>
      </c>
      <c r="F3070" s="28" t="s">
        <v>115</v>
      </c>
      <c r="G3070" s="28" t="s">
        <v>116</v>
      </c>
      <c r="H3070" s="28" t="s">
        <v>28</v>
      </c>
      <c r="I3070" s="30">
        <v>0.5</v>
      </c>
      <c r="J3070" s="31">
        <v>2000</v>
      </c>
      <c r="K3070" s="32">
        <f t="shared" si="24"/>
        <v>1000</v>
      </c>
      <c r="L3070" s="32">
        <f t="shared" si="25"/>
        <v>500</v>
      </c>
      <c r="M3070" s="33">
        <v>0.5</v>
      </c>
      <c r="O3070" s="38"/>
      <c r="P3070" s="36"/>
      <c r="Q3070" s="34"/>
      <c r="R3070" s="35"/>
    </row>
    <row r="3071" spans="1:18" ht="15.75" customHeight="1" x14ac:dyDescent="0.3">
      <c r="A3071" s="23"/>
      <c r="B3071" s="28" t="s">
        <v>21</v>
      </c>
      <c r="C3071" s="28">
        <v>1185732</v>
      </c>
      <c r="D3071" s="29">
        <v>44379</v>
      </c>
      <c r="E3071" s="28" t="s">
        <v>40</v>
      </c>
      <c r="F3071" s="28" t="s">
        <v>115</v>
      </c>
      <c r="G3071" s="28" t="s">
        <v>116</v>
      </c>
      <c r="H3071" s="28" t="s">
        <v>29</v>
      </c>
      <c r="I3071" s="30">
        <v>0.55000000000000004</v>
      </c>
      <c r="J3071" s="31">
        <v>3750</v>
      </c>
      <c r="K3071" s="32">
        <f t="shared" si="24"/>
        <v>2062.5</v>
      </c>
      <c r="L3071" s="32">
        <f t="shared" si="25"/>
        <v>825</v>
      </c>
      <c r="M3071" s="33">
        <v>0.4</v>
      </c>
      <c r="O3071" s="38"/>
      <c r="P3071" s="36"/>
      <c r="Q3071" s="34"/>
      <c r="R3071" s="35"/>
    </row>
    <row r="3072" spans="1:18" ht="15.75" customHeight="1" x14ac:dyDescent="0.3">
      <c r="A3072" s="23"/>
      <c r="B3072" s="28" t="s">
        <v>21</v>
      </c>
      <c r="C3072" s="28">
        <v>1185732</v>
      </c>
      <c r="D3072" s="29">
        <v>44411</v>
      </c>
      <c r="E3072" s="28" t="s">
        <v>40</v>
      </c>
      <c r="F3072" s="28" t="s">
        <v>115</v>
      </c>
      <c r="G3072" s="28" t="s">
        <v>116</v>
      </c>
      <c r="H3072" s="28" t="s">
        <v>24</v>
      </c>
      <c r="I3072" s="30">
        <v>0.5</v>
      </c>
      <c r="J3072" s="31">
        <v>5250</v>
      </c>
      <c r="K3072" s="32">
        <f t="shared" si="24"/>
        <v>2625</v>
      </c>
      <c r="L3072" s="32">
        <f t="shared" si="25"/>
        <v>787.5</v>
      </c>
      <c r="M3072" s="33">
        <v>0.3</v>
      </c>
      <c r="O3072" s="38"/>
      <c r="P3072" s="36"/>
      <c r="Q3072" s="34"/>
      <c r="R3072" s="35"/>
    </row>
    <row r="3073" spans="1:18" ht="15.75" customHeight="1" x14ac:dyDescent="0.3">
      <c r="A3073" s="23"/>
      <c r="B3073" s="28" t="s">
        <v>21</v>
      </c>
      <c r="C3073" s="28">
        <v>1185732</v>
      </c>
      <c r="D3073" s="29">
        <v>44411</v>
      </c>
      <c r="E3073" s="28" t="s">
        <v>40</v>
      </c>
      <c r="F3073" s="28" t="s">
        <v>115</v>
      </c>
      <c r="G3073" s="28" t="s">
        <v>116</v>
      </c>
      <c r="H3073" s="28" t="s">
        <v>25</v>
      </c>
      <c r="I3073" s="30">
        <v>0.45000000000000007</v>
      </c>
      <c r="J3073" s="31">
        <v>3000</v>
      </c>
      <c r="K3073" s="32">
        <f t="shared" si="24"/>
        <v>1350.0000000000002</v>
      </c>
      <c r="L3073" s="32">
        <f t="shared" si="25"/>
        <v>472.50000000000006</v>
      </c>
      <c r="M3073" s="33">
        <v>0.35</v>
      </c>
      <c r="O3073" s="38"/>
      <c r="P3073" s="36"/>
      <c r="Q3073" s="34"/>
      <c r="R3073" s="35"/>
    </row>
    <row r="3074" spans="1:18" ht="15.75" customHeight="1" x14ac:dyDescent="0.3">
      <c r="A3074" s="23"/>
      <c r="B3074" s="28" t="s">
        <v>21</v>
      </c>
      <c r="C3074" s="28">
        <v>1185732</v>
      </c>
      <c r="D3074" s="29">
        <v>44411</v>
      </c>
      <c r="E3074" s="28" t="s">
        <v>40</v>
      </c>
      <c r="F3074" s="28" t="s">
        <v>115</v>
      </c>
      <c r="G3074" s="28" t="s">
        <v>116</v>
      </c>
      <c r="H3074" s="28" t="s">
        <v>26</v>
      </c>
      <c r="I3074" s="30">
        <v>0.4</v>
      </c>
      <c r="J3074" s="31">
        <v>2250</v>
      </c>
      <c r="K3074" s="32">
        <f t="shared" si="24"/>
        <v>900</v>
      </c>
      <c r="L3074" s="32">
        <f t="shared" si="25"/>
        <v>270</v>
      </c>
      <c r="M3074" s="33">
        <v>0.3</v>
      </c>
      <c r="O3074" s="38"/>
      <c r="P3074" s="36"/>
      <c r="Q3074" s="34"/>
      <c r="R3074" s="35"/>
    </row>
    <row r="3075" spans="1:18" ht="15.75" customHeight="1" x14ac:dyDescent="0.3">
      <c r="A3075" s="23"/>
      <c r="B3075" s="28" t="s">
        <v>21</v>
      </c>
      <c r="C3075" s="28">
        <v>1185732</v>
      </c>
      <c r="D3075" s="29">
        <v>44411</v>
      </c>
      <c r="E3075" s="28" t="s">
        <v>40</v>
      </c>
      <c r="F3075" s="28" t="s">
        <v>115</v>
      </c>
      <c r="G3075" s="28" t="s">
        <v>116</v>
      </c>
      <c r="H3075" s="28" t="s">
        <v>27</v>
      </c>
      <c r="I3075" s="30">
        <v>0.4</v>
      </c>
      <c r="J3075" s="31">
        <v>2000</v>
      </c>
      <c r="K3075" s="32">
        <f t="shared" si="24"/>
        <v>800</v>
      </c>
      <c r="L3075" s="32">
        <f t="shared" si="25"/>
        <v>240</v>
      </c>
      <c r="M3075" s="33">
        <v>0.3</v>
      </c>
      <c r="O3075" s="38"/>
      <c r="P3075" s="36"/>
      <c r="Q3075" s="34"/>
      <c r="R3075" s="35"/>
    </row>
    <row r="3076" spans="1:18" ht="15.75" customHeight="1" x14ac:dyDescent="0.3">
      <c r="A3076" s="23"/>
      <c r="B3076" s="28" t="s">
        <v>21</v>
      </c>
      <c r="C3076" s="28">
        <v>1185732</v>
      </c>
      <c r="D3076" s="29">
        <v>44411</v>
      </c>
      <c r="E3076" s="28" t="s">
        <v>40</v>
      </c>
      <c r="F3076" s="28" t="s">
        <v>115</v>
      </c>
      <c r="G3076" s="28" t="s">
        <v>116</v>
      </c>
      <c r="H3076" s="28" t="s">
        <v>28</v>
      </c>
      <c r="I3076" s="30">
        <v>0.5</v>
      </c>
      <c r="J3076" s="31">
        <v>1750</v>
      </c>
      <c r="K3076" s="32">
        <f t="shared" si="24"/>
        <v>875</v>
      </c>
      <c r="L3076" s="32">
        <f t="shared" si="25"/>
        <v>437.5</v>
      </c>
      <c r="M3076" s="33">
        <v>0.5</v>
      </c>
      <c r="O3076" s="38"/>
      <c r="P3076" s="36"/>
      <c r="Q3076" s="34"/>
      <c r="R3076" s="35"/>
    </row>
    <row r="3077" spans="1:18" ht="15.75" customHeight="1" x14ac:dyDescent="0.3">
      <c r="A3077" s="23"/>
      <c r="B3077" s="28" t="s">
        <v>21</v>
      </c>
      <c r="C3077" s="28">
        <v>1185732</v>
      </c>
      <c r="D3077" s="29">
        <v>44411</v>
      </c>
      <c r="E3077" s="28" t="s">
        <v>40</v>
      </c>
      <c r="F3077" s="28" t="s">
        <v>115</v>
      </c>
      <c r="G3077" s="28" t="s">
        <v>116</v>
      </c>
      <c r="H3077" s="28" t="s">
        <v>29</v>
      </c>
      <c r="I3077" s="30">
        <v>0.55000000000000004</v>
      </c>
      <c r="J3077" s="31">
        <v>3500</v>
      </c>
      <c r="K3077" s="32">
        <f t="shared" si="24"/>
        <v>1925.0000000000002</v>
      </c>
      <c r="L3077" s="32">
        <f t="shared" si="25"/>
        <v>770.00000000000011</v>
      </c>
      <c r="M3077" s="33">
        <v>0.4</v>
      </c>
      <c r="O3077" s="38"/>
      <c r="P3077" s="36"/>
      <c r="Q3077" s="34"/>
      <c r="R3077" s="35"/>
    </row>
    <row r="3078" spans="1:18" ht="15.75" customHeight="1" x14ac:dyDescent="0.3">
      <c r="A3078" s="23"/>
      <c r="B3078" s="28" t="s">
        <v>21</v>
      </c>
      <c r="C3078" s="28">
        <v>1185732</v>
      </c>
      <c r="D3078" s="29">
        <v>44443</v>
      </c>
      <c r="E3078" s="28" t="s">
        <v>40</v>
      </c>
      <c r="F3078" s="28" t="s">
        <v>115</v>
      </c>
      <c r="G3078" s="28" t="s">
        <v>116</v>
      </c>
      <c r="H3078" s="28" t="s">
        <v>24</v>
      </c>
      <c r="I3078" s="30">
        <v>0.35000000000000003</v>
      </c>
      <c r="J3078" s="31">
        <v>4750</v>
      </c>
      <c r="K3078" s="32">
        <f t="shared" si="24"/>
        <v>1662.5000000000002</v>
      </c>
      <c r="L3078" s="32">
        <f t="shared" si="25"/>
        <v>498.75000000000006</v>
      </c>
      <c r="M3078" s="33">
        <v>0.3</v>
      </c>
      <c r="O3078" s="38"/>
      <c r="P3078" s="36"/>
      <c r="Q3078" s="34"/>
      <c r="R3078" s="35"/>
    </row>
    <row r="3079" spans="1:18" ht="15.75" customHeight="1" x14ac:dyDescent="0.3">
      <c r="A3079" s="23"/>
      <c r="B3079" s="28" t="s">
        <v>21</v>
      </c>
      <c r="C3079" s="28">
        <v>1185732</v>
      </c>
      <c r="D3079" s="29">
        <v>44443</v>
      </c>
      <c r="E3079" s="28" t="s">
        <v>40</v>
      </c>
      <c r="F3079" s="28" t="s">
        <v>115</v>
      </c>
      <c r="G3079" s="28" t="s">
        <v>116</v>
      </c>
      <c r="H3079" s="28" t="s">
        <v>25</v>
      </c>
      <c r="I3079" s="30">
        <v>0.3000000000000001</v>
      </c>
      <c r="J3079" s="31">
        <v>2500</v>
      </c>
      <c r="K3079" s="32">
        <f t="shared" si="24"/>
        <v>750.00000000000023</v>
      </c>
      <c r="L3079" s="32">
        <f t="shared" si="25"/>
        <v>262.50000000000006</v>
      </c>
      <c r="M3079" s="33">
        <v>0.35</v>
      </c>
      <c r="O3079" s="38"/>
      <c r="P3079" s="36"/>
      <c r="Q3079" s="34"/>
      <c r="R3079" s="35"/>
    </row>
    <row r="3080" spans="1:18" ht="15.75" customHeight="1" x14ac:dyDescent="0.3">
      <c r="A3080" s="23"/>
      <c r="B3080" s="28" t="s">
        <v>21</v>
      </c>
      <c r="C3080" s="28">
        <v>1185732</v>
      </c>
      <c r="D3080" s="29">
        <v>44443</v>
      </c>
      <c r="E3080" s="28" t="s">
        <v>40</v>
      </c>
      <c r="F3080" s="28" t="s">
        <v>115</v>
      </c>
      <c r="G3080" s="28" t="s">
        <v>116</v>
      </c>
      <c r="H3080" s="28" t="s">
        <v>26</v>
      </c>
      <c r="I3080" s="30">
        <v>0.25000000000000006</v>
      </c>
      <c r="J3080" s="31">
        <v>1500</v>
      </c>
      <c r="K3080" s="32">
        <f t="shared" si="24"/>
        <v>375.00000000000006</v>
      </c>
      <c r="L3080" s="32">
        <f t="shared" si="25"/>
        <v>112.50000000000001</v>
      </c>
      <c r="M3080" s="33">
        <v>0.3</v>
      </c>
      <c r="O3080" s="38"/>
      <c r="P3080" s="36"/>
      <c r="Q3080" s="34"/>
      <c r="R3080" s="35"/>
    </row>
    <row r="3081" spans="1:18" ht="15.75" customHeight="1" x14ac:dyDescent="0.3">
      <c r="A3081" s="23"/>
      <c r="B3081" s="28" t="s">
        <v>21</v>
      </c>
      <c r="C3081" s="28">
        <v>1185732</v>
      </c>
      <c r="D3081" s="29">
        <v>44443</v>
      </c>
      <c r="E3081" s="28" t="s">
        <v>40</v>
      </c>
      <c r="F3081" s="28" t="s">
        <v>115</v>
      </c>
      <c r="G3081" s="28" t="s">
        <v>116</v>
      </c>
      <c r="H3081" s="28" t="s">
        <v>27</v>
      </c>
      <c r="I3081" s="30">
        <v>0.25000000000000006</v>
      </c>
      <c r="J3081" s="31">
        <v>1250</v>
      </c>
      <c r="K3081" s="32">
        <f t="shared" si="24"/>
        <v>312.50000000000006</v>
      </c>
      <c r="L3081" s="32">
        <f t="shared" si="25"/>
        <v>93.750000000000014</v>
      </c>
      <c r="M3081" s="33">
        <v>0.3</v>
      </c>
      <c r="O3081" s="38"/>
      <c r="P3081" s="36"/>
      <c r="Q3081" s="34"/>
      <c r="R3081" s="35"/>
    </row>
    <row r="3082" spans="1:18" ht="15.75" customHeight="1" x14ac:dyDescent="0.3">
      <c r="A3082" s="23"/>
      <c r="B3082" s="28" t="s">
        <v>21</v>
      </c>
      <c r="C3082" s="28">
        <v>1185732</v>
      </c>
      <c r="D3082" s="29">
        <v>44443</v>
      </c>
      <c r="E3082" s="28" t="s">
        <v>40</v>
      </c>
      <c r="F3082" s="28" t="s">
        <v>115</v>
      </c>
      <c r="G3082" s="28" t="s">
        <v>116</v>
      </c>
      <c r="H3082" s="28" t="s">
        <v>28</v>
      </c>
      <c r="I3082" s="30">
        <v>0.35000000000000003</v>
      </c>
      <c r="J3082" s="31">
        <v>1250</v>
      </c>
      <c r="K3082" s="32">
        <f t="shared" si="24"/>
        <v>437.50000000000006</v>
      </c>
      <c r="L3082" s="32">
        <f t="shared" si="25"/>
        <v>218.75000000000003</v>
      </c>
      <c r="M3082" s="33">
        <v>0.5</v>
      </c>
      <c r="O3082" s="38"/>
      <c r="P3082" s="36"/>
      <c r="Q3082" s="34"/>
      <c r="R3082" s="35"/>
    </row>
    <row r="3083" spans="1:18" ht="15.75" customHeight="1" x14ac:dyDescent="0.3">
      <c r="A3083" s="23"/>
      <c r="B3083" s="28" t="s">
        <v>21</v>
      </c>
      <c r="C3083" s="28">
        <v>1185732</v>
      </c>
      <c r="D3083" s="29">
        <v>44443</v>
      </c>
      <c r="E3083" s="28" t="s">
        <v>40</v>
      </c>
      <c r="F3083" s="28" t="s">
        <v>115</v>
      </c>
      <c r="G3083" s="28" t="s">
        <v>116</v>
      </c>
      <c r="H3083" s="28" t="s">
        <v>29</v>
      </c>
      <c r="I3083" s="30">
        <v>0.4</v>
      </c>
      <c r="J3083" s="31">
        <v>2000</v>
      </c>
      <c r="K3083" s="32">
        <f t="shared" si="24"/>
        <v>800</v>
      </c>
      <c r="L3083" s="32">
        <f t="shared" si="25"/>
        <v>320</v>
      </c>
      <c r="M3083" s="33">
        <v>0.4</v>
      </c>
      <c r="O3083" s="38"/>
      <c r="P3083" s="36"/>
      <c r="Q3083" s="34"/>
      <c r="R3083" s="35"/>
    </row>
    <row r="3084" spans="1:18" ht="15.75" customHeight="1" x14ac:dyDescent="0.3">
      <c r="A3084" s="23"/>
      <c r="B3084" s="28" t="s">
        <v>21</v>
      </c>
      <c r="C3084" s="28">
        <v>1185732</v>
      </c>
      <c r="D3084" s="29">
        <v>44472</v>
      </c>
      <c r="E3084" s="28" t="s">
        <v>40</v>
      </c>
      <c r="F3084" s="28" t="s">
        <v>115</v>
      </c>
      <c r="G3084" s="28" t="s">
        <v>116</v>
      </c>
      <c r="H3084" s="28" t="s">
        <v>24</v>
      </c>
      <c r="I3084" s="30">
        <v>0.44999999999999996</v>
      </c>
      <c r="J3084" s="31">
        <v>3750</v>
      </c>
      <c r="K3084" s="32">
        <f t="shared" si="24"/>
        <v>1687.4999999999998</v>
      </c>
      <c r="L3084" s="32">
        <f t="shared" si="25"/>
        <v>506.24999999999989</v>
      </c>
      <c r="M3084" s="33">
        <v>0.3</v>
      </c>
      <c r="O3084" s="38"/>
      <c r="P3084" s="36"/>
      <c r="Q3084" s="34"/>
      <c r="R3084" s="35"/>
    </row>
    <row r="3085" spans="1:18" ht="15.75" customHeight="1" x14ac:dyDescent="0.3">
      <c r="A3085" s="23"/>
      <c r="B3085" s="28" t="s">
        <v>21</v>
      </c>
      <c r="C3085" s="28">
        <v>1185732</v>
      </c>
      <c r="D3085" s="29">
        <v>44472</v>
      </c>
      <c r="E3085" s="28" t="s">
        <v>40</v>
      </c>
      <c r="F3085" s="28" t="s">
        <v>115</v>
      </c>
      <c r="G3085" s="28" t="s">
        <v>116</v>
      </c>
      <c r="H3085" s="28" t="s">
        <v>25</v>
      </c>
      <c r="I3085" s="30">
        <v>0.35000000000000003</v>
      </c>
      <c r="J3085" s="31">
        <v>2250</v>
      </c>
      <c r="K3085" s="32">
        <f t="shared" si="24"/>
        <v>787.50000000000011</v>
      </c>
      <c r="L3085" s="32">
        <f t="shared" si="25"/>
        <v>275.625</v>
      </c>
      <c r="M3085" s="33">
        <v>0.35</v>
      </c>
      <c r="O3085" s="38"/>
      <c r="P3085" s="36"/>
      <c r="Q3085" s="34"/>
      <c r="R3085" s="35"/>
    </row>
    <row r="3086" spans="1:18" ht="15.75" customHeight="1" x14ac:dyDescent="0.3">
      <c r="A3086" s="23"/>
      <c r="B3086" s="28" t="s">
        <v>21</v>
      </c>
      <c r="C3086" s="28">
        <v>1185732</v>
      </c>
      <c r="D3086" s="29">
        <v>44472</v>
      </c>
      <c r="E3086" s="28" t="s">
        <v>40</v>
      </c>
      <c r="F3086" s="28" t="s">
        <v>115</v>
      </c>
      <c r="G3086" s="28" t="s">
        <v>116</v>
      </c>
      <c r="H3086" s="28" t="s">
        <v>26</v>
      </c>
      <c r="I3086" s="30">
        <v>0.35000000000000003</v>
      </c>
      <c r="J3086" s="31">
        <v>1250</v>
      </c>
      <c r="K3086" s="32">
        <f t="shared" si="24"/>
        <v>437.50000000000006</v>
      </c>
      <c r="L3086" s="32">
        <f t="shared" si="25"/>
        <v>131.25</v>
      </c>
      <c r="M3086" s="33">
        <v>0.3</v>
      </c>
      <c r="O3086" s="38"/>
      <c r="P3086" s="36"/>
      <c r="Q3086" s="34"/>
      <c r="R3086" s="35"/>
    </row>
    <row r="3087" spans="1:18" ht="15.75" customHeight="1" x14ac:dyDescent="0.3">
      <c r="A3087" s="23"/>
      <c r="B3087" s="28" t="s">
        <v>21</v>
      </c>
      <c r="C3087" s="28">
        <v>1185732</v>
      </c>
      <c r="D3087" s="29">
        <v>44472</v>
      </c>
      <c r="E3087" s="28" t="s">
        <v>40</v>
      </c>
      <c r="F3087" s="28" t="s">
        <v>115</v>
      </c>
      <c r="G3087" s="28" t="s">
        <v>116</v>
      </c>
      <c r="H3087" s="28" t="s">
        <v>27</v>
      </c>
      <c r="I3087" s="30">
        <v>0.35000000000000003</v>
      </c>
      <c r="J3087" s="31">
        <v>1250</v>
      </c>
      <c r="K3087" s="32">
        <f t="shared" si="24"/>
        <v>437.50000000000006</v>
      </c>
      <c r="L3087" s="32">
        <f t="shared" si="25"/>
        <v>131.25</v>
      </c>
      <c r="M3087" s="33">
        <v>0.3</v>
      </c>
      <c r="O3087" s="38"/>
      <c r="P3087" s="36"/>
      <c r="Q3087" s="34"/>
      <c r="R3087" s="35"/>
    </row>
    <row r="3088" spans="1:18" ht="15.75" customHeight="1" x14ac:dyDescent="0.3">
      <c r="A3088" s="23"/>
      <c r="B3088" s="28" t="s">
        <v>21</v>
      </c>
      <c r="C3088" s="28">
        <v>1185732</v>
      </c>
      <c r="D3088" s="29">
        <v>44472</v>
      </c>
      <c r="E3088" s="28" t="s">
        <v>40</v>
      </c>
      <c r="F3088" s="28" t="s">
        <v>115</v>
      </c>
      <c r="G3088" s="28" t="s">
        <v>116</v>
      </c>
      <c r="H3088" s="28" t="s">
        <v>28</v>
      </c>
      <c r="I3088" s="30">
        <v>0.44999999999999996</v>
      </c>
      <c r="J3088" s="31">
        <v>1250</v>
      </c>
      <c r="K3088" s="32">
        <f t="shared" si="24"/>
        <v>562.5</v>
      </c>
      <c r="L3088" s="32">
        <f t="shared" si="25"/>
        <v>281.25</v>
      </c>
      <c r="M3088" s="33">
        <v>0.5</v>
      </c>
      <c r="O3088" s="38"/>
      <c r="P3088" s="36"/>
      <c r="Q3088" s="34"/>
      <c r="R3088" s="35"/>
    </row>
    <row r="3089" spans="1:18" ht="15.75" customHeight="1" x14ac:dyDescent="0.3">
      <c r="A3089" s="23"/>
      <c r="B3089" s="28" t="s">
        <v>21</v>
      </c>
      <c r="C3089" s="28">
        <v>1185732</v>
      </c>
      <c r="D3089" s="29">
        <v>44472</v>
      </c>
      <c r="E3089" s="28" t="s">
        <v>40</v>
      </c>
      <c r="F3089" s="28" t="s">
        <v>115</v>
      </c>
      <c r="G3089" s="28" t="s">
        <v>116</v>
      </c>
      <c r="H3089" s="28" t="s">
        <v>29</v>
      </c>
      <c r="I3089" s="30">
        <v>0.49999999999999983</v>
      </c>
      <c r="J3089" s="31">
        <v>2500</v>
      </c>
      <c r="K3089" s="32">
        <f t="shared" si="24"/>
        <v>1249.9999999999995</v>
      </c>
      <c r="L3089" s="32">
        <f t="shared" si="25"/>
        <v>499.99999999999983</v>
      </c>
      <c r="M3089" s="33">
        <v>0.4</v>
      </c>
      <c r="O3089" s="38"/>
      <c r="P3089" s="36"/>
      <c r="Q3089" s="34"/>
      <c r="R3089" s="35"/>
    </row>
    <row r="3090" spans="1:18" ht="15.75" customHeight="1" x14ac:dyDescent="0.3">
      <c r="A3090" s="23"/>
      <c r="B3090" s="28" t="s">
        <v>21</v>
      </c>
      <c r="C3090" s="28">
        <v>1185732</v>
      </c>
      <c r="D3090" s="29">
        <v>44503</v>
      </c>
      <c r="E3090" s="28" t="s">
        <v>40</v>
      </c>
      <c r="F3090" s="28" t="s">
        <v>115</v>
      </c>
      <c r="G3090" s="28" t="s">
        <v>116</v>
      </c>
      <c r="H3090" s="28" t="s">
        <v>24</v>
      </c>
      <c r="I3090" s="30">
        <v>0.44999999999999996</v>
      </c>
      <c r="J3090" s="31">
        <v>4000</v>
      </c>
      <c r="K3090" s="32">
        <f t="shared" si="24"/>
        <v>1799.9999999999998</v>
      </c>
      <c r="L3090" s="32">
        <f t="shared" si="25"/>
        <v>539.99999999999989</v>
      </c>
      <c r="M3090" s="33">
        <v>0.3</v>
      </c>
      <c r="O3090" s="38"/>
      <c r="P3090" s="36"/>
      <c r="Q3090" s="34"/>
      <c r="R3090" s="35"/>
    </row>
    <row r="3091" spans="1:18" ht="15.75" customHeight="1" x14ac:dyDescent="0.3">
      <c r="A3091" s="23"/>
      <c r="B3091" s="28" t="s">
        <v>21</v>
      </c>
      <c r="C3091" s="28">
        <v>1185732</v>
      </c>
      <c r="D3091" s="29">
        <v>44503</v>
      </c>
      <c r="E3091" s="28" t="s">
        <v>40</v>
      </c>
      <c r="F3091" s="28" t="s">
        <v>115</v>
      </c>
      <c r="G3091" s="28" t="s">
        <v>116</v>
      </c>
      <c r="H3091" s="28" t="s">
        <v>25</v>
      </c>
      <c r="I3091" s="30">
        <v>0.35000000000000003</v>
      </c>
      <c r="J3091" s="31">
        <v>3000</v>
      </c>
      <c r="K3091" s="32">
        <f t="shared" si="24"/>
        <v>1050</v>
      </c>
      <c r="L3091" s="32">
        <f t="shared" si="25"/>
        <v>367.5</v>
      </c>
      <c r="M3091" s="33">
        <v>0.35</v>
      </c>
      <c r="O3091" s="38"/>
      <c r="P3091" s="36"/>
      <c r="Q3091" s="34"/>
      <c r="R3091" s="35"/>
    </row>
    <row r="3092" spans="1:18" ht="15.75" customHeight="1" x14ac:dyDescent="0.3">
      <c r="A3092" s="23"/>
      <c r="B3092" s="28" t="s">
        <v>21</v>
      </c>
      <c r="C3092" s="28">
        <v>1185732</v>
      </c>
      <c r="D3092" s="29">
        <v>44503</v>
      </c>
      <c r="E3092" s="28" t="s">
        <v>40</v>
      </c>
      <c r="F3092" s="28" t="s">
        <v>115</v>
      </c>
      <c r="G3092" s="28" t="s">
        <v>116</v>
      </c>
      <c r="H3092" s="28" t="s">
        <v>26</v>
      </c>
      <c r="I3092" s="30">
        <v>0.35000000000000003</v>
      </c>
      <c r="J3092" s="31">
        <v>2450</v>
      </c>
      <c r="K3092" s="32">
        <f t="shared" si="24"/>
        <v>857.50000000000011</v>
      </c>
      <c r="L3092" s="32">
        <f t="shared" si="25"/>
        <v>257.25</v>
      </c>
      <c r="M3092" s="33">
        <v>0.3</v>
      </c>
      <c r="O3092" s="38"/>
      <c r="P3092" s="36"/>
      <c r="Q3092" s="34"/>
      <c r="R3092" s="35"/>
    </row>
    <row r="3093" spans="1:18" ht="15.75" customHeight="1" x14ac:dyDescent="0.3">
      <c r="A3093" s="23"/>
      <c r="B3093" s="28" t="s">
        <v>21</v>
      </c>
      <c r="C3093" s="28">
        <v>1185732</v>
      </c>
      <c r="D3093" s="29">
        <v>44503</v>
      </c>
      <c r="E3093" s="28" t="s">
        <v>40</v>
      </c>
      <c r="F3093" s="28" t="s">
        <v>115</v>
      </c>
      <c r="G3093" s="28" t="s">
        <v>116</v>
      </c>
      <c r="H3093" s="28" t="s">
        <v>27</v>
      </c>
      <c r="I3093" s="30">
        <v>0.35000000000000003</v>
      </c>
      <c r="J3093" s="31">
        <v>2250</v>
      </c>
      <c r="K3093" s="32">
        <f t="shared" si="24"/>
        <v>787.50000000000011</v>
      </c>
      <c r="L3093" s="32">
        <f t="shared" si="25"/>
        <v>236.25000000000003</v>
      </c>
      <c r="M3093" s="33">
        <v>0.3</v>
      </c>
      <c r="O3093" s="38"/>
      <c r="P3093" s="36"/>
      <c r="Q3093" s="34"/>
      <c r="R3093" s="35"/>
    </row>
    <row r="3094" spans="1:18" ht="15.75" customHeight="1" x14ac:dyDescent="0.3">
      <c r="A3094" s="23"/>
      <c r="B3094" s="28" t="s">
        <v>21</v>
      </c>
      <c r="C3094" s="28">
        <v>1185732</v>
      </c>
      <c r="D3094" s="29">
        <v>44503</v>
      </c>
      <c r="E3094" s="28" t="s">
        <v>40</v>
      </c>
      <c r="F3094" s="28" t="s">
        <v>115</v>
      </c>
      <c r="G3094" s="28" t="s">
        <v>116</v>
      </c>
      <c r="H3094" s="28" t="s">
        <v>28</v>
      </c>
      <c r="I3094" s="30">
        <v>0.6</v>
      </c>
      <c r="J3094" s="31">
        <v>2000</v>
      </c>
      <c r="K3094" s="32">
        <f t="shared" si="24"/>
        <v>1200</v>
      </c>
      <c r="L3094" s="32">
        <f t="shared" si="25"/>
        <v>600</v>
      </c>
      <c r="M3094" s="33">
        <v>0.5</v>
      </c>
      <c r="O3094" s="38"/>
      <c r="P3094" s="36"/>
      <c r="Q3094" s="34"/>
      <c r="R3094" s="35"/>
    </row>
    <row r="3095" spans="1:18" ht="15.75" customHeight="1" x14ac:dyDescent="0.3">
      <c r="A3095" s="23"/>
      <c r="B3095" s="28" t="s">
        <v>21</v>
      </c>
      <c r="C3095" s="28">
        <v>1185732</v>
      </c>
      <c r="D3095" s="29">
        <v>44503</v>
      </c>
      <c r="E3095" s="28" t="s">
        <v>40</v>
      </c>
      <c r="F3095" s="28" t="s">
        <v>115</v>
      </c>
      <c r="G3095" s="28" t="s">
        <v>116</v>
      </c>
      <c r="H3095" s="28" t="s">
        <v>29</v>
      </c>
      <c r="I3095" s="30">
        <v>0.64999999999999991</v>
      </c>
      <c r="J3095" s="31">
        <v>3000</v>
      </c>
      <c r="K3095" s="32">
        <f t="shared" si="24"/>
        <v>1949.9999999999998</v>
      </c>
      <c r="L3095" s="32">
        <f t="shared" si="25"/>
        <v>780</v>
      </c>
      <c r="M3095" s="33">
        <v>0.4</v>
      </c>
      <c r="O3095" s="38"/>
      <c r="P3095" s="36"/>
      <c r="Q3095" s="34"/>
      <c r="R3095" s="35"/>
    </row>
    <row r="3096" spans="1:18" ht="15.75" customHeight="1" x14ac:dyDescent="0.3">
      <c r="A3096" s="23"/>
      <c r="B3096" s="28" t="s">
        <v>21</v>
      </c>
      <c r="C3096" s="28">
        <v>1185732</v>
      </c>
      <c r="D3096" s="29">
        <v>44532</v>
      </c>
      <c r="E3096" s="28" t="s">
        <v>40</v>
      </c>
      <c r="F3096" s="28" t="s">
        <v>115</v>
      </c>
      <c r="G3096" s="28" t="s">
        <v>116</v>
      </c>
      <c r="H3096" s="28" t="s">
        <v>24</v>
      </c>
      <c r="I3096" s="30">
        <v>0.6</v>
      </c>
      <c r="J3096" s="31">
        <v>5500</v>
      </c>
      <c r="K3096" s="32">
        <f t="shared" si="24"/>
        <v>3300</v>
      </c>
      <c r="L3096" s="32">
        <f t="shared" si="25"/>
        <v>990</v>
      </c>
      <c r="M3096" s="33">
        <v>0.3</v>
      </c>
      <c r="O3096" s="38"/>
      <c r="P3096" s="36"/>
      <c r="Q3096" s="34"/>
      <c r="R3096" s="35"/>
    </row>
    <row r="3097" spans="1:18" ht="15.75" customHeight="1" x14ac:dyDescent="0.3">
      <c r="A3097" s="23"/>
      <c r="B3097" s="28" t="s">
        <v>21</v>
      </c>
      <c r="C3097" s="28">
        <v>1185732</v>
      </c>
      <c r="D3097" s="29">
        <v>44532</v>
      </c>
      <c r="E3097" s="28" t="s">
        <v>40</v>
      </c>
      <c r="F3097" s="28" t="s">
        <v>115</v>
      </c>
      <c r="G3097" s="28" t="s">
        <v>116</v>
      </c>
      <c r="H3097" s="28" t="s">
        <v>25</v>
      </c>
      <c r="I3097" s="30">
        <v>0.5</v>
      </c>
      <c r="J3097" s="31">
        <v>3500</v>
      </c>
      <c r="K3097" s="32">
        <f t="shared" si="24"/>
        <v>1750</v>
      </c>
      <c r="L3097" s="32">
        <f t="shared" si="25"/>
        <v>612.5</v>
      </c>
      <c r="M3097" s="33">
        <v>0.35</v>
      </c>
      <c r="O3097" s="38"/>
      <c r="P3097" s="36"/>
      <c r="Q3097" s="34"/>
      <c r="R3097" s="35"/>
    </row>
    <row r="3098" spans="1:18" ht="15.75" customHeight="1" x14ac:dyDescent="0.3">
      <c r="A3098" s="23"/>
      <c r="B3098" s="28" t="s">
        <v>21</v>
      </c>
      <c r="C3098" s="28">
        <v>1185732</v>
      </c>
      <c r="D3098" s="29">
        <v>44532</v>
      </c>
      <c r="E3098" s="28" t="s">
        <v>40</v>
      </c>
      <c r="F3098" s="28" t="s">
        <v>115</v>
      </c>
      <c r="G3098" s="28" t="s">
        <v>116</v>
      </c>
      <c r="H3098" s="28" t="s">
        <v>26</v>
      </c>
      <c r="I3098" s="30">
        <v>0.5</v>
      </c>
      <c r="J3098" s="31">
        <v>3000</v>
      </c>
      <c r="K3098" s="32">
        <f t="shared" si="24"/>
        <v>1500</v>
      </c>
      <c r="L3098" s="32">
        <f t="shared" si="25"/>
        <v>450</v>
      </c>
      <c r="M3098" s="33">
        <v>0.3</v>
      </c>
      <c r="O3098" s="38"/>
      <c r="P3098" s="36"/>
      <c r="Q3098" s="34"/>
      <c r="R3098" s="35"/>
    </row>
    <row r="3099" spans="1:18" ht="15.75" customHeight="1" x14ac:dyDescent="0.3">
      <c r="A3099" s="23"/>
      <c r="B3099" s="28" t="s">
        <v>21</v>
      </c>
      <c r="C3099" s="28">
        <v>1185732</v>
      </c>
      <c r="D3099" s="29">
        <v>44532</v>
      </c>
      <c r="E3099" s="28" t="s">
        <v>40</v>
      </c>
      <c r="F3099" s="28" t="s">
        <v>115</v>
      </c>
      <c r="G3099" s="28" t="s">
        <v>116</v>
      </c>
      <c r="H3099" s="28" t="s">
        <v>27</v>
      </c>
      <c r="I3099" s="30">
        <v>0.5</v>
      </c>
      <c r="J3099" s="31">
        <v>2500</v>
      </c>
      <c r="K3099" s="32">
        <f t="shared" si="24"/>
        <v>1250</v>
      </c>
      <c r="L3099" s="32">
        <f t="shared" si="25"/>
        <v>375</v>
      </c>
      <c r="M3099" s="33">
        <v>0.3</v>
      </c>
      <c r="O3099" s="38"/>
      <c r="P3099" s="36"/>
      <c r="Q3099" s="34"/>
      <c r="R3099" s="35"/>
    </row>
    <row r="3100" spans="1:18" ht="15.75" customHeight="1" x14ac:dyDescent="0.3">
      <c r="A3100" s="23"/>
      <c r="B3100" s="28" t="s">
        <v>21</v>
      </c>
      <c r="C3100" s="28">
        <v>1185732</v>
      </c>
      <c r="D3100" s="29">
        <v>44532</v>
      </c>
      <c r="E3100" s="28" t="s">
        <v>40</v>
      </c>
      <c r="F3100" s="28" t="s">
        <v>115</v>
      </c>
      <c r="G3100" s="28" t="s">
        <v>116</v>
      </c>
      <c r="H3100" s="28" t="s">
        <v>28</v>
      </c>
      <c r="I3100" s="30">
        <v>0.6</v>
      </c>
      <c r="J3100" s="31">
        <v>2500</v>
      </c>
      <c r="K3100" s="32">
        <f t="shared" si="24"/>
        <v>1500</v>
      </c>
      <c r="L3100" s="32">
        <f t="shared" si="25"/>
        <v>750</v>
      </c>
      <c r="M3100" s="33">
        <v>0.5</v>
      </c>
      <c r="O3100" s="38"/>
      <c r="P3100" s="36"/>
      <c r="Q3100" s="34"/>
      <c r="R3100" s="35"/>
    </row>
    <row r="3101" spans="1:18" ht="15.75" customHeight="1" x14ac:dyDescent="0.3">
      <c r="A3101" s="23"/>
      <c r="B3101" s="28" t="s">
        <v>21</v>
      </c>
      <c r="C3101" s="28">
        <v>1185732</v>
      </c>
      <c r="D3101" s="29">
        <v>44532</v>
      </c>
      <c r="E3101" s="28" t="s">
        <v>40</v>
      </c>
      <c r="F3101" s="28" t="s">
        <v>115</v>
      </c>
      <c r="G3101" s="28" t="s">
        <v>116</v>
      </c>
      <c r="H3101" s="28" t="s">
        <v>29</v>
      </c>
      <c r="I3101" s="30">
        <v>0.64999999999999991</v>
      </c>
      <c r="J3101" s="31">
        <v>3500</v>
      </c>
      <c r="K3101" s="32">
        <f t="shared" si="24"/>
        <v>2274.9999999999995</v>
      </c>
      <c r="L3101" s="32">
        <f t="shared" si="25"/>
        <v>909.99999999999989</v>
      </c>
      <c r="M3101" s="33">
        <v>0.4</v>
      </c>
      <c r="O3101" s="38"/>
      <c r="P3101" s="36"/>
      <c r="Q3101" s="34"/>
      <c r="R3101" s="35"/>
    </row>
    <row r="3102" spans="1:18" ht="15.75" customHeight="1" x14ac:dyDescent="0.3">
      <c r="A3102" s="23" t="s">
        <v>46</v>
      </c>
      <c r="B3102" s="28" t="s">
        <v>21</v>
      </c>
      <c r="C3102" s="28">
        <v>1185732</v>
      </c>
      <c r="D3102" s="29">
        <v>44206</v>
      </c>
      <c r="E3102" s="28" t="s">
        <v>40</v>
      </c>
      <c r="F3102" s="28" t="s">
        <v>117</v>
      </c>
      <c r="G3102" s="28" t="s">
        <v>118</v>
      </c>
      <c r="H3102" s="28" t="s">
        <v>24</v>
      </c>
      <c r="I3102" s="30">
        <v>0.35000000000000003</v>
      </c>
      <c r="J3102" s="31">
        <v>5000</v>
      </c>
      <c r="K3102" s="32">
        <f t="shared" si="24"/>
        <v>1750.0000000000002</v>
      </c>
      <c r="L3102" s="32">
        <f t="shared" si="25"/>
        <v>700.00000000000011</v>
      </c>
      <c r="M3102" s="33">
        <v>0.4</v>
      </c>
      <c r="O3102" s="38"/>
      <c r="P3102" s="36"/>
      <c r="Q3102" s="34"/>
      <c r="R3102" s="35"/>
    </row>
    <row r="3103" spans="1:18" ht="15.75" customHeight="1" x14ac:dyDescent="0.3">
      <c r="A3103" s="23"/>
      <c r="B3103" s="28" t="s">
        <v>21</v>
      </c>
      <c r="C3103" s="28">
        <v>1185732</v>
      </c>
      <c r="D3103" s="29">
        <v>44206</v>
      </c>
      <c r="E3103" s="28" t="s">
        <v>40</v>
      </c>
      <c r="F3103" s="28" t="s">
        <v>117</v>
      </c>
      <c r="G3103" s="28" t="s">
        <v>118</v>
      </c>
      <c r="H3103" s="28" t="s">
        <v>25</v>
      </c>
      <c r="I3103" s="30">
        <v>0.35000000000000003</v>
      </c>
      <c r="J3103" s="31">
        <v>3000</v>
      </c>
      <c r="K3103" s="32">
        <f t="shared" si="24"/>
        <v>1050</v>
      </c>
      <c r="L3103" s="32">
        <f t="shared" si="25"/>
        <v>420</v>
      </c>
      <c r="M3103" s="33">
        <v>0.4</v>
      </c>
      <c r="O3103" s="38"/>
      <c r="P3103" s="36"/>
      <c r="Q3103" s="34"/>
      <c r="R3103" s="35"/>
    </row>
    <row r="3104" spans="1:18" ht="15.75" customHeight="1" x14ac:dyDescent="0.3">
      <c r="A3104" s="23"/>
      <c r="B3104" s="28" t="s">
        <v>21</v>
      </c>
      <c r="C3104" s="28">
        <v>1185732</v>
      </c>
      <c r="D3104" s="29">
        <v>44206</v>
      </c>
      <c r="E3104" s="28" t="s">
        <v>40</v>
      </c>
      <c r="F3104" s="28" t="s">
        <v>117</v>
      </c>
      <c r="G3104" s="28" t="s">
        <v>118</v>
      </c>
      <c r="H3104" s="28" t="s">
        <v>26</v>
      </c>
      <c r="I3104" s="30">
        <v>0.25000000000000006</v>
      </c>
      <c r="J3104" s="31">
        <v>3000</v>
      </c>
      <c r="K3104" s="32">
        <f t="shared" si="24"/>
        <v>750.00000000000011</v>
      </c>
      <c r="L3104" s="32">
        <f t="shared" si="25"/>
        <v>262.5</v>
      </c>
      <c r="M3104" s="33">
        <v>0.35</v>
      </c>
      <c r="O3104" s="38"/>
      <c r="P3104" s="36"/>
      <c r="Q3104" s="34"/>
      <c r="R3104" s="35"/>
    </row>
    <row r="3105" spans="1:18" ht="15.75" customHeight="1" x14ac:dyDescent="0.3">
      <c r="A3105" s="23"/>
      <c r="B3105" s="28" t="s">
        <v>21</v>
      </c>
      <c r="C3105" s="28">
        <v>1185732</v>
      </c>
      <c r="D3105" s="29">
        <v>44206</v>
      </c>
      <c r="E3105" s="28" t="s">
        <v>40</v>
      </c>
      <c r="F3105" s="28" t="s">
        <v>117</v>
      </c>
      <c r="G3105" s="28" t="s">
        <v>118</v>
      </c>
      <c r="H3105" s="28" t="s">
        <v>27</v>
      </c>
      <c r="I3105" s="30">
        <v>0.30000000000000004</v>
      </c>
      <c r="J3105" s="31">
        <v>1500</v>
      </c>
      <c r="K3105" s="32">
        <f t="shared" si="24"/>
        <v>450.00000000000006</v>
      </c>
      <c r="L3105" s="32">
        <f t="shared" si="25"/>
        <v>157.5</v>
      </c>
      <c r="M3105" s="33">
        <v>0.35</v>
      </c>
      <c r="O3105" s="38"/>
      <c r="P3105" s="36"/>
      <c r="Q3105" s="34"/>
      <c r="R3105" s="35"/>
    </row>
    <row r="3106" spans="1:18" ht="15.75" customHeight="1" x14ac:dyDescent="0.3">
      <c r="A3106" s="23"/>
      <c r="B3106" s="28" t="s">
        <v>21</v>
      </c>
      <c r="C3106" s="28">
        <v>1185732</v>
      </c>
      <c r="D3106" s="29">
        <v>44206</v>
      </c>
      <c r="E3106" s="28" t="s">
        <v>40</v>
      </c>
      <c r="F3106" s="28" t="s">
        <v>117</v>
      </c>
      <c r="G3106" s="28" t="s">
        <v>118</v>
      </c>
      <c r="H3106" s="28" t="s">
        <v>28</v>
      </c>
      <c r="I3106" s="30">
        <v>0.44999999999999996</v>
      </c>
      <c r="J3106" s="31">
        <v>2000</v>
      </c>
      <c r="K3106" s="32">
        <f t="shared" si="24"/>
        <v>899.99999999999989</v>
      </c>
      <c r="L3106" s="32">
        <f t="shared" si="25"/>
        <v>269.99999999999994</v>
      </c>
      <c r="M3106" s="33">
        <v>0.3</v>
      </c>
      <c r="O3106" s="38"/>
      <c r="P3106" s="36"/>
      <c r="Q3106" s="34"/>
      <c r="R3106" s="35"/>
    </row>
    <row r="3107" spans="1:18" ht="15.75" customHeight="1" x14ac:dyDescent="0.3">
      <c r="A3107" s="23"/>
      <c r="B3107" s="28" t="s">
        <v>21</v>
      </c>
      <c r="C3107" s="28">
        <v>1185732</v>
      </c>
      <c r="D3107" s="29">
        <v>44206</v>
      </c>
      <c r="E3107" s="28" t="s">
        <v>40</v>
      </c>
      <c r="F3107" s="28" t="s">
        <v>117</v>
      </c>
      <c r="G3107" s="28" t="s">
        <v>118</v>
      </c>
      <c r="H3107" s="28" t="s">
        <v>29</v>
      </c>
      <c r="I3107" s="30">
        <v>0.35000000000000003</v>
      </c>
      <c r="J3107" s="31">
        <v>3000</v>
      </c>
      <c r="K3107" s="32">
        <f t="shared" si="24"/>
        <v>1050</v>
      </c>
      <c r="L3107" s="32">
        <f t="shared" si="25"/>
        <v>420</v>
      </c>
      <c r="M3107" s="33">
        <v>0.4</v>
      </c>
      <c r="O3107" s="38"/>
      <c r="P3107" s="36"/>
      <c r="Q3107" s="34"/>
      <c r="R3107" s="35"/>
    </row>
    <row r="3108" spans="1:18" ht="15.75" customHeight="1" x14ac:dyDescent="0.3">
      <c r="A3108" s="23"/>
      <c r="B3108" s="28" t="s">
        <v>21</v>
      </c>
      <c r="C3108" s="28">
        <v>1185732</v>
      </c>
      <c r="D3108" s="29">
        <v>44237</v>
      </c>
      <c r="E3108" s="28" t="s">
        <v>40</v>
      </c>
      <c r="F3108" s="28" t="s">
        <v>117</v>
      </c>
      <c r="G3108" s="28" t="s">
        <v>118</v>
      </c>
      <c r="H3108" s="28" t="s">
        <v>24</v>
      </c>
      <c r="I3108" s="30">
        <v>0.35000000000000003</v>
      </c>
      <c r="J3108" s="31">
        <v>5500</v>
      </c>
      <c r="K3108" s="32">
        <f t="shared" si="24"/>
        <v>1925.0000000000002</v>
      </c>
      <c r="L3108" s="32">
        <f t="shared" si="25"/>
        <v>770.00000000000011</v>
      </c>
      <c r="M3108" s="33">
        <v>0.4</v>
      </c>
      <c r="O3108" s="38"/>
      <c r="P3108" s="36"/>
      <c r="Q3108" s="34"/>
      <c r="R3108" s="35"/>
    </row>
    <row r="3109" spans="1:18" ht="15.75" customHeight="1" x14ac:dyDescent="0.3">
      <c r="A3109" s="23"/>
      <c r="B3109" s="28" t="s">
        <v>21</v>
      </c>
      <c r="C3109" s="28">
        <v>1185732</v>
      </c>
      <c r="D3109" s="29">
        <v>44237</v>
      </c>
      <c r="E3109" s="28" t="s">
        <v>40</v>
      </c>
      <c r="F3109" s="28" t="s">
        <v>117</v>
      </c>
      <c r="G3109" s="28" t="s">
        <v>118</v>
      </c>
      <c r="H3109" s="28" t="s">
        <v>25</v>
      </c>
      <c r="I3109" s="30">
        <v>0.35000000000000003</v>
      </c>
      <c r="J3109" s="31">
        <v>2000</v>
      </c>
      <c r="K3109" s="32">
        <f t="shared" si="24"/>
        <v>700.00000000000011</v>
      </c>
      <c r="L3109" s="32">
        <f t="shared" si="25"/>
        <v>280.00000000000006</v>
      </c>
      <c r="M3109" s="33">
        <v>0.4</v>
      </c>
      <c r="O3109" s="38"/>
      <c r="P3109" s="36"/>
      <c r="Q3109" s="34"/>
      <c r="R3109" s="35"/>
    </row>
    <row r="3110" spans="1:18" ht="15.75" customHeight="1" x14ac:dyDescent="0.3">
      <c r="A3110" s="23"/>
      <c r="B3110" s="28" t="s">
        <v>21</v>
      </c>
      <c r="C3110" s="28">
        <v>1185732</v>
      </c>
      <c r="D3110" s="29">
        <v>44237</v>
      </c>
      <c r="E3110" s="28" t="s">
        <v>40</v>
      </c>
      <c r="F3110" s="28" t="s">
        <v>117</v>
      </c>
      <c r="G3110" s="28" t="s">
        <v>118</v>
      </c>
      <c r="H3110" s="28" t="s">
        <v>26</v>
      </c>
      <c r="I3110" s="30">
        <v>0.25000000000000006</v>
      </c>
      <c r="J3110" s="31">
        <v>2500</v>
      </c>
      <c r="K3110" s="32">
        <f t="shared" si="24"/>
        <v>625.00000000000011</v>
      </c>
      <c r="L3110" s="32">
        <f t="shared" si="25"/>
        <v>218.75000000000003</v>
      </c>
      <c r="M3110" s="33">
        <v>0.35</v>
      </c>
      <c r="O3110" s="38"/>
      <c r="P3110" s="36"/>
      <c r="Q3110" s="34"/>
      <c r="R3110" s="35"/>
    </row>
    <row r="3111" spans="1:18" ht="15.75" customHeight="1" x14ac:dyDescent="0.3">
      <c r="A3111" s="23"/>
      <c r="B3111" s="28" t="s">
        <v>21</v>
      </c>
      <c r="C3111" s="28">
        <v>1185732</v>
      </c>
      <c r="D3111" s="29">
        <v>44237</v>
      </c>
      <c r="E3111" s="28" t="s">
        <v>40</v>
      </c>
      <c r="F3111" s="28" t="s">
        <v>117</v>
      </c>
      <c r="G3111" s="28" t="s">
        <v>118</v>
      </c>
      <c r="H3111" s="28" t="s">
        <v>27</v>
      </c>
      <c r="I3111" s="30">
        <v>0.30000000000000004</v>
      </c>
      <c r="J3111" s="31">
        <v>1250</v>
      </c>
      <c r="K3111" s="32">
        <f t="shared" si="24"/>
        <v>375.00000000000006</v>
      </c>
      <c r="L3111" s="32">
        <f t="shared" si="25"/>
        <v>131.25</v>
      </c>
      <c r="M3111" s="33">
        <v>0.35</v>
      </c>
      <c r="O3111" s="38"/>
      <c r="P3111" s="36"/>
      <c r="Q3111" s="34"/>
      <c r="R3111" s="35"/>
    </row>
    <row r="3112" spans="1:18" ht="15.75" customHeight="1" x14ac:dyDescent="0.3">
      <c r="A3112" s="23"/>
      <c r="B3112" s="28" t="s">
        <v>21</v>
      </c>
      <c r="C3112" s="28">
        <v>1185732</v>
      </c>
      <c r="D3112" s="29">
        <v>44237</v>
      </c>
      <c r="E3112" s="28" t="s">
        <v>40</v>
      </c>
      <c r="F3112" s="28" t="s">
        <v>117</v>
      </c>
      <c r="G3112" s="28" t="s">
        <v>118</v>
      </c>
      <c r="H3112" s="28" t="s">
        <v>28</v>
      </c>
      <c r="I3112" s="30">
        <v>0.44999999999999996</v>
      </c>
      <c r="J3112" s="31">
        <v>2000</v>
      </c>
      <c r="K3112" s="32">
        <f t="shared" si="24"/>
        <v>899.99999999999989</v>
      </c>
      <c r="L3112" s="32">
        <f t="shared" si="25"/>
        <v>269.99999999999994</v>
      </c>
      <c r="M3112" s="33">
        <v>0.3</v>
      </c>
      <c r="O3112" s="38"/>
      <c r="P3112" s="36"/>
      <c r="Q3112" s="34"/>
      <c r="R3112" s="35"/>
    </row>
    <row r="3113" spans="1:18" ht="15.75" customHeight="1" x14ac:dyDescent="0.3">
      <c r="A3113" s="23"/>
      <c r="B3113" s="28" t="s">
        <v>21</v>
      </c>
      <c r="C3113" s="28">
        <v>1185732</v>
      </c>
      <c r="D3113" s="29">
        <v>44237</v>
      </c>
      <c r="E3113" s="28" t="s">
        <v>40</v>
      </c>
      <c r="F3113" s="28" t="s">
        <v>117</v>
      </c>
      <c r="G3113" s="28" t="s">
        <v>118</v>
      </c>
      <c r="H3113" s="28" t="s">
        <v>29</v>
      </c>
      <c r="I3113" s="30">
        <v>0.19999999999999996</v>
      </c>
      <c r="J3113" s="31">
        <v>3000</v>
      </c>
      <c r="K3113" s="32">
        <f t="shared" si="24"/>
        <v>599.99999999999989</v>
      </c>
      <c r="L3113" s="32">
        <f t="shared" si="25"/>
        <v>239.99999999999997</v>
      </c>
      <c r="M3113" s="33">
        <v>0.4</v>
      </c>
      <c r="O3113" s="38"/>
      <c r="P3113" s="36"/>
      <c r="Q3113" s="34"/>
      <c r="R3113" s="35"/>
    </row>
    <row r="3114" spans="1:18" ht="15.75" customHeight="1" x14ac:dyDescent="0.3">
      <c r="A3114" s="23"/>
      <c r="B3114" s="28" t="s">
        <v>21</v>
      </c>
      <c r="C3114" s="28">
        <v>1185732</v>
      </c>
      <c r="D3114" s="29">
        <v>44264</v>
      </c>
      <c r="E3114" s="28" t="s">
        <v>40</v>
      </c>
      <c r="F3114" s="28" t="s">
        <v>117</v>
      </c>
      <c r="G3114" s="28" t="s">
        <v>118</v>
      </c>
      <c r="H3114" s="28" t="s">
        <v>24</v>
      </c>
      <c r="I3114" s="30">
        <v>0.25000000000000006</v>
      </c>
      <c r="J3114" s="31">
        <v>5200</v>
      </c>
      <c r="K3114" s="32">
        <f t="shared" si="24"/>
        <v>1300.0000000000002</v>
      </c>
      <c r="L3114" s="32">
        <f t="shared" si="25"/>
        <v>520.00000000000011</v>
      </c>
      <c r="M3114" s="33">
        <v>0.4</v>
      </c>
      <c r="O3114" s="38"/>
      <c r="P3114" s="36"/>
      <c r="Q3114" s="34"/>
      <c r="R3114" s="35"/>
    </row>
    <row r="3115" spans="1:18" ht="15.75" customHeight="1" x14ac:dyDescent="0.3">
      <c r="A3115" s="23"/>
      <c r="B3115" s="28" t="s">
        <v>21</v>
      </c>
      <c r="C3115" s="28">
        <v>1185732</v>
      </c>
      <c r="D3115" s="29">
        <v>44264</v>
      </c>
      <c r="E3115" s="28" t="s">
        <v>40</v>
      </c>
      <c r="F3115" s="28" t="s">
        <v>117</v>
      </c>
      <c r="G3115" s="28" t="s">
        <v>118</v>
      </c>
      <c r="H3115" s="28" t="s">
        <v>25</v>
      </c>
      <c r="I3115" s="30">
        <v>0.25000000000000006</v>
      </c>
      <c r="J3115" s="31">
        <v>2250</v>
      </c>
      <c r="K3115" s="32">
        <f t="shared" si="24"/>
        <v>562.50000000000011</v>
      </c>
      <c r="L3115" s="32">
        <f t="shared" si="25"/>
        <v>225.00000000000006</v>
      </c>
      <c r="M3115" s="33">
        <v>0.4</v>
      </c>
      <c r="O3115" s="38"/>
      <c r="P3115" s="36"/>
      <c r="Q3115" s="34"/>
      <c r="R3115" s="35"/>
    </row>
    <row r="3116" spans="1:18" ht="15.75" customHeight="1" x14ac:dyDescent="0.3">
      <c r="A3116" s="23"/>
      <c r="B3116" s="28" t="s">
        <v>21</v>
      </c>
      <c r="C3116" s="28">
        <v>1185732</v>
      </c>
      <c r="D3116" s="29">
        <v>44264</v>
      </c>
      <c r="E3116" s="28" t="s">
        <v>40</v>
      </c>
      <c r="F3116" s="28" t="s">
        <v>117</v>
      </c>
      <c r="G3116" s="28" t="s">
        <v>118</v>
      </c>
      <c r="H3116" s="28" t="s">
        <v>26</v>
      </c>
      <c r="I3116" s="30">
        <v>0.15000000000000002</v>
      </c>
      <c r="J3116" s="31">
        <v>2750</v>
      </c>
      <c r="K3116" s="32">
        <f t="shared" si="24"/>
        <v>412.50000000000006</v>
      </c>
      <c r="L3116" s="32">
        <f t="shared" si="25"/>
        <v>144.375</v>
      </c>
      <c r="M3116" s="33">
        <v>0.35</v>
      </c>
      <c r="O3116" s="38"/>
      <c r="P3116" s="36"/>
      <c r="Q3116" s="34"/>
      <c r="R3116" s="35"/>
    </row>
    <row r="3117" spans="1:18" ht="15.75" customHeight="1" x14ac:dyDescent="0.3">
      <c r="A3117" s="23"/>
      <c r="B3117" s="28" t="s">
        <v>21</v>
      </c>
      <c r="C3117" s="28">
        <v>1185732</v>
      </c>
      <c r="D3117" s="29">
        <v>44264</v>
      </c>
      <c r="E3117" s="28" t="s">
        <v>40</v>
      </c>
      <c r="F3117" s="28" t="s">
        <v>117</v>
      </c>
      <c r="G3117" s="28" t="s">
        <v>118</v>
      </c>
      <c r="H3117" s="28" t="s">
        <v>27</v>
      </c>
      <c r="I3117" s="30">
        <v>0.19999999999999996</v>
      </c>
      <c r="J3117" s="31">
        <v>1250</v>
      </c>
      <c r="K3117" s="32">
        <f t="shared" si="24"/>
        <v>249.99999999999994</v>
      </c>
      <c r="L3117" s="32">
        <f t="shared" si="25"/>
        <v>87.499999999999972</v>
      </c>
      <c r="M3117" s="33">
        <v>0.35</v>
      </c>
      <c r="O3117" s="38"/>
      <c r="P3117" s="36"/>
      <c r="Q3117" s="34"/>
      <c r="R3117" s="35"/>
    </row>
    <row r="3118" spans="1:18" ht="15.75" customHeight="1" x14ac:dyDescent="0.3">
      <c r="A3118" s="23"/>
      <c r="B3118" s="28" t="s">
        <v>21</v>
      </c>
      <c r="C3118" s="28">
        <v>1185732</v>
      </c>
      <c r="D3118" s="29">
        <v>44264</v>
      </c>
      <c r="E3118" s="28" t="s">
        <v>40</v>
      </c>
      <c r="F3118" s="28" t="s">
        <v>117</v>
      </c>
      <c r="G3118" s="28" t="s">
        <v>118</v>
      </c>
      <c r="H3118" s="28" t="s">
        <v>28</v>
      </c>
      <c r="I3118" s="30">
        <v>0.35000000000000003</v>
      </c>
      <c r="J3118" s="31">
        <v>1750</v>
      </c>
      <c r="K3118" s="32">
        <f t="shared" si="24"/>
        <v>612.50000000000011</v>
      </c>
      <c r="L3118" s="32">
        <f t="shared" si="25"/>
        <v>183.75000000000003</v>
      </c>
      <c r="M3118" s="33">
        <v>0.3</v>
      </c>
      <c r="O3118" s="38"/>
      <c r="P3118" s="36"/>
      <c r="Q3118" s="34"/>
      <c r="R3118" s="35"/>
    </row>
    <row r="3119" spans="1:18" ht="15.75" customHeight="1" x14ac:dyDescent="0.3">
      <c r="A3119" s="23"/>
      <c r="B3119" s="28" t="s">
        <v>21</v>
      </c>
      <c r="C3119" s="28">
        <v>1185732</v>
      </c>
      <c r="D3119" s="29">
        <v>44264</v>
      </c>
      <c r="E3119" s="28" t="s">
        <v>40</v>
      </c>
      <c r="F3119" s="28" t="s">
        <v>117</v>
      </c>
      <c r="G3119" s="28" t="s">
        <v>118</v>
      </c>
      <c r="H3119" s="28" t="s">
        <v>29</v>
      </c>
      <c r="I3119" s="30">
        <v>0.25000000000000006</v>
      </c>
      <c r="J3119" s="31">
        <v>2750</v>
      </c>
      <c r="K3119" s="32">
        <f t="shared" si="24"/>
        <v>687.50000000000011</v>
      </c>
      <c r="L3119" s="32">
        <f t="shared" si="25"/>
        <v>275.00000000000006</v>
      </c>
      <c r="M3119" s="33">
        <v>0.4</v>
      </c>
      <c r="O3119" s="38"/>
      <c r="P3119" s="36"/>
      <c r="Q3119" s="34"/>
      <c r="R3119" s="35"/>
    </row>
    <row r="3120" spans="1:18" ht="15.75" customHeight="1" x14ac:dyDescent="0.3">
      <c r="A3120" s="23"/>
      <c r="B3120" s="28" t="s">
        <v>21</v>
      </c>
      <c r="C3120" s="28">
        <v>1185732</v>
      </c>
      <c r="D3120" s="29">
        <v>44296</v>
      </c>
      <c r="E3120" s="28" t="s">
        <v>40</v>
      </c>
      <c r="F3120" s="28" t="s">
        <v>117</v>
      </c>
      <c r="G3120" s="28" t="s">
        <v>118</v>
      </c>
      <c r="H3120" s="28" t="s">
        <v>24</v>
      </c>
      <c r="I3120" s="30">
        <v>0.25000000000000006</v>
      </c>
      <c r="J3120" s="31">
        <v>5000</v>
      </c>
      <c r="K3120" s="32">
        <f t="shared" si="24"/>
        <v>1250.0000000000002</v>
      </c>
      <c r="L3120" s="32">
        <f t="shared" si="25"/>
        <v>500.00000000000011</v>
      </c>
      <c r="M3120" s="33">
        <v>0.4</v>
      </c>
      <c r="O3120" s="38"/>
      <c r="P3120" s="36"/>
      <c r="Q3120" s="34"/>
      <c r="R3120" s="35"/>
    </row>
    <row r="3121" spans="1:18" ht="15.75" customHeight="1" x14ac:dyDescent="0.3">
      <c r="A3121" s="23"/>
      <c r="B3121" s="28" t="s">
        <v>21</v>
      </c>
      <c r="C3121" s="28">
        <v>1185732</v>
      </c>
      <c r="D3121" s="29">
        <v>44296</v>
      </c>
      <c r="E3121" s="28" t="s">
        <v>40</v>
      </c>
      <c r="F3121" s="28" t="s">
        <v>117</v>
      </c>
      <c r="G3121" s="28" t="s">
        <v>118</v>
      </c>
      <c r="H3121" s="28" t="s">
        <v>25</v>
      </c>
      <c r="I3121" s="30">
        <v>0.25000000000000006</v>
      </c>
      <c r="J3121" s="31">
        <v>2000</v>
      </c>
      <c r="K3121" s="32">
        <f t="shared" si="24"/>
        <v>500.00000000000011</v>
      </c>
      <c r="L3121" s="32">
        <f t="shared" si="25"/>
        <v>200.00000000000006</v>
      </c>
      <c r="M3121" s="33">
        <v>0.4</v>
      </c>
      <c r="O3121" s="38"/>
      <c r="P3121" s="36"/>
      <c r="Q3121" s="34"/>
      <c r="R3121" s="35"/>
    </row>
    <row r="3122" spans="1:18" ht="15.75" customHeight="1" x14ac:dyDescent="0.3">
      <c r="A3122" s="23"/>
      <c r="B3122" s="28" t="s">
        <v>21</v>
      </c>
      <c r="C3122" s="28">
        <v>1185732</v>
      </c>
      <c r="D3122" s="29">
        <v>44296</v>
      </c>
      <c r="E3122" s="28" t="s">
        <v>40</v>
      </c>
      <c r="F3122" s="28" t="s">
        <v>117</v>
      </c>
      <c r="G3122" s="28" t="s">
        <v>118</v>
      </c>
      <c r="H3122" s="28" t="s">
        <v>26</v>
      </c>
      <c r="I3122" s="30">
        <v>0.15000000000000002</v>
      </c>
      <c r="J3122" s="31">
        <v>2000</v>
      </c>
      <c r="K3122" s="32">
        <f t="shared" si="24"/>
        <v>300.00000000000006</v>
      </c>
      <c r="L3122" s="32">
        <f t="shared" si="25"/>
        <v>105.00000000000001</v>
      </c>
      <c r="M3122" s="33">
        <v>0.35</v>
      </c>
      <c r="O3122" s="38"/>
      <c r="P3122" s="36"/>
      <c r="Q3122" s="34"/>
      <c r="R3122" s="35"/>
    </row>
    <row r="3123" spans="1:18" ht="15.75" customHeight="1" x14ac:dyDescent="0.3">
      <c r="A3123" s="23"/>
      <c r="B3123" s="28" t="s">
        <v>21</v>
      </c>
      <c r="C3123" s="28">
        <v>1185732</v>
      </c>
      <c r="D3123" s="29">
        <v>44296</v>
      </c>
      <c r="E3123" s="28" t="s">
        <v>40</v>
      </c>
      <c r="F3123" s="28" t="s">
        <v>117</v>
      </c>
      <c r="G3123" s="28" t="s">
        <v>118</v>
      </c>
      <c r="H3123" s="28" t="s">
        <v>27</v>
      </c>
      <c r="I3123" s="30">
        <v>0.19999999999999996</v>
      </c>
      <c r="J3123" s="31">
        <v>1250</v>
      </c>
      <c r="K3123" s="32">
        <f t="shared" si="24"/>
        <v>249.99999999999994</v>
      </c>
      <c r="L3123" s="32">
        <f t="shared" si="25"/>
        <v>87.499999999999972</v>
      </c>
      <c r="M3123" s="33">
        <v>0.35</v>
      </c>
      <c r="O3123" s="38"/>
      <c r="P3123" s="36"/>
      <c r="Q3123" s="34"/>
      <c r="R3123" s="35"/>
    </row>
    <row r="3124" spans="1:18" ht="15.75" customHeight="1" x14ac:dyDescent="0.3">
      <c r="A3124" s="23"/>
      <c r="B3124" s="28" t="s">
        <v>21</v>
      </c>
      <c r="C3124" s="28">
        <v>1185732</v>
      </c>
      <c r="D3124" s="29">
        <v>44296</v>
      </c>
      <c r="E3124" s="28" t="s">
        <v>40</v>
      </c>
      <c r="F3124" s="28" t="s">
        <v>117</v>
      </c>
      <c r="G3124" s="28" t="s">
        <v>118</v>
      </c>
      <c r="H3124" s="28" t="s">
        <v>28</v>
      </c>
      <c r="I3124" s="30">
        <v>0.65</v>
      </c>
      <c r="J3124" s="31">
        <v>1500</v>
      </c>
      <c r="K3124" s="32">
        <f t="shared" si="24"/>
        <v>975</v>
      </c>
      <c r="L3124" s="32">
        <f t="shared" si="25"/>
        <v>292.5</v>
      </c>
      <c r="M3124" s="33">
        <v>0.3</v>
      </c>
      <c r="O3124" s="38"/>
      <c r="P3124" s="36"/>
      <c r="Q3124" s="34"/>
      <c r="R3124" s="35"/>
    </row>
    <row r="3125" spans="1:18" ht="15.75" customHeight="1" x14ac:dyDescent="0.3">
      <c r="A3125" s="23"/>
      <c r="B3125" s="28" t="s">
        <v>21</v>
      </c>
      <c r="C3125" s="28">
        <v>1185732</v>
      </c>
      <c r="D3125" s="29">
        <v>44296</v>
      </c>
      <c r="E3125" s="28" t="s">
        <v>40</v>
      </c>
      <c r="F3125" s="28" t="s">
        <v>117</v>
      </c>
      <c r="G3125" s="28" t="s">
        <v>118</v>
      </c>
      <c r="H3125" s="28" t="s">
        <v>29</v>
      </c>
      <c r="I3125" s="30">
        <v>0.5</v>
      </c>
      <c r="J3125" s="31">
        <v>2750</v>
      </c>
      <c r="K3125" s="32">
        <f t="shared" si="24"/>
        <v>1375</v>
      </c>
      <c r="L3125" s="32">
        <f t="shared" si="25"/>
        <v>550</v>
      </c>
      <c r="M3125" s="33">
        <v>0.4</v>
      </c>
      <c r="O3125" s="38"/>
      <c r="P3125" s="36"/>
      <c r="Q3125" s="34"/>
      <c r="R3125" s="35"/>
    </row>
    <row r="3126" spans="1:18" ht="15.75" customHeight="1" x14ac:dyDescent="0.3">
      <c r="A3126" s="23"/>
      <c r="B3126" s="28" t="s">
        <v>21</v>
      </c>
      <c r="C3126" s="28">
        <v>1185732</v>
      </c>
      <c r="D3126" s="29">
        <v>44327</v>
      </c>
      <c r="E3126" s="28" t="s">
        <v>40</v>
      </c>
      <c r="F3126" s="28" t="s">
        <v>117</v>
      </c>
      <c r="G3126" s="28" t="s">
        <v>118</v>
      </c>
      <c r="H3126" s="28" t="s">
        <v>24</v>
      </c>
      <c r="I3126" s="30">
        <v>0.6</v>
      </c>
      <c r="J3126" s="31">
        <v>5450</v>
      </c>
      <c r="K3126" s="32">
        <f t="shared" si="24"/>
        <v>3270</v>
      </c>
      <c r="L3126" s="32">
        <f t="shared" si="25"/>
        <v>1308</v>
      </c>
      <c r="M3126" s="33">
        <v>0.4</v>
      </c>
      <c r="O3126" s="38"/>
      <c r="P3126" s="36"/>
      <c r="Q3126" s="34"/>
      <c r="R3126" s="35"/>
    </row>
    <row r="3127" spans="1:18" ht="15.75" customHeight="1" x14ac:dyDescent="0.3">
      <c r="A3127" s="23"/>
      <c r="B3127" s="28" t="s">
        <v>21</v>
      </c>
      <c r="C3127" s="28">
        <v>1185732</v>
      </c>
      <c r="D3127" s="29">
        <v>44327</v>
      </c>
      <c r="E3127" s="28" t="s">
        <v>40</v>
      </c>
      <c r="F3127" s="28" t="s">
        <v>117</v>
      </c>
      <c r="G3127" s="28" t="s">
        <v>118</v>
      </c>
      <c r="H3127" s="28" t="s">
        <v>25</v>
      </c>
      <c r="I3127" s="30">
        <v>0.4</v>
      </c>
      <c r="J3127" s="31">
        <v>2500</v>
      </c>
      <c r="K3127" s="32">
        <f t="shared" si="24"/>
        <v>1000</v>
      </c>
      <c r="L3127" s="32">
        <f t="shared" si="25"/>
        <v>400</v>
      </c>
      <c r="M3127" s="33">
        <v>0.4</v>
      </c>
      <c r="O3127" s="38"/>
      <c r="P3127" s="36"/>
      <c r="Q3127" s="34"/>
      <c r="R3127" s="35"/>
    </row>
    <row r="3128" spans="1:18" ht="15.75" customHeight="1" x14ac:dyDescent="0.3">
      <c r="A3128" s="23"/>
      <c r="B3128" s="28" t="s">
        <v>21</v>
      </c>
      <c r="C3128" s="28">
        <v>1185732</v>
      </c>
      <c r="D3128" s="29">
        <v>44327</v>
      </c>
      <c r="E3128" s="28" t="s">
        <v>40</v>
      </c>
      <c r="F3128" s="28" t="s">
        <v>117</v>
      </c>
      <c r="G3128" s="28" t="s">
        <v>118</v>
      </c>
      <c r="H3128" s="28" t="s">
        <v>26</v>
      </c>
      <c r="I3128" s="30">
        <v>0.35000000000000003</v>
      </c>
      <c r="J3128" s="31">
        <v>2250</v>
      </c>
      <c r="K3128" s="32">
        <f t="shared" si="24"/>
        <v>787.50000000000011</v>
      </c>
      <c r="L3128" s="32">
        <f t="shared" si="25"/>
        <v>275.625</v>
      </c>
      <c r="M3128" s="33">
        <v>0.35</v>
      </c>
      <c r="O3128" s="38"/>
      <c r="P3128" s="36"/>
      <c r="Q3128" s="34"/>
      <c r="R3128" s="35"/>
    </row>
    <row r="3129" spans="1:18" ht="15.75" customHeight="1" x14ac:dyDescent="0.3">
      <c r="A3129" s="23"/>
      <c r="B3129" s="28" t="s">
        <v>21</v>
      </c>
      <c r="C3129" s="28">
        <v>1185732</v>
      </c>
      <c r="D3129" s="29">
        <v>44327</v>
      </c>
      <c r="E3129" s="28" t="s">
        <v>40</v>
      </c>
      <c r="F3129" s="28" t="s">
        <v>117</v>
      </c>
      <c r="G3129" s="28" t="s">
        <v>118</v>
      </c>
      <c r="H3129" s="28" t="s">
        <v>27</v>
      </c>
      <c r="I3129" s="30">
        <v>0.35000000000000003</v>
      </c>
      <c r="J3129" s="31">
        <v>1750</v>
      </c>
      <c r="K3129" s="32">
        <f t="shared" si="24"/>
        <v>612.50000000000011</v>
      </c>
      <c r="L3129" s="32">
        <f t="shared" si="25"/>
        <v>214.37500000000003</v>
      </c>
      <c r="M3129" s="33">
        <v>0.35</v>
      </c>
      <c r="O3129" s="38"/>
      <c r="P3129" s="36"/>
      <c r="Q3129" s="34"/>
      <c r="R3129" s="35"/>
    </row>
    <row r="3130" spans="1:18" ht="15.75" customHeight="1" x14ac:dyDescent="0.3">
      <c r="A3130" s="23"/>
      <c r="B3130" s="28" t="s">
        <v>21</v>
      </c>
      <c r="C3130" s="28">
        <v>1185732</v>
      </c>
      <c r="D3130" s="29">
        <v>44327</v>
      </c>
      <c r="E3130" s="28" t="s">
        <v>40</v>
      </c>
      <c r="F3130" s="28" t="s">
        <v>117</v>
      </c>
      <c r="G3130" s="28" t="s">
        <v>118</v>
      </c>
      <c r="H3130" s="28" t="s">
        <v>28</v>
      </c>
      <c r="I3130" s="30">
        <v>0.44999999999999996</v>
      </c>
      <c r="J3130" s="31">
        <v>2000</v>
      </c>
      <c r="K3130" s="32">
        <f t="shared" si="24"/>
        <v>899.99999999999989</v>
      </c>
      <c r="L3130" s="32">
        <f t="shared" si="25"/>
        <v>269.99999999999994</v>
      </c>
      <c r="M3130" s="33">
        <v>0.3</v>
      </c>
      <c r="O3130" s="38"/>
      <c r="P3130" s="36"/>
      <c r="Q3130" s="34"/>
      <c r="R3130" s="35"/>
    </row>
    <row r="3131" spans="1:18" ht="15.75" customHeight="1" x14ac:dyDescent="0.3">
      <c r="A3131" s="23"/>
      <c r="B3131" s="28" t="s">
        <v>21</v>
      </c>
      <c r="C3131" s="28">
        <v>1185732</v>
      </c>
      <c r="D3131" s="29">
        <v>44327</v>
      </c>
      <c r="E3131" s="28" t="s">
        <v>40</v>
      </c>
      <c r="F3131" s="28" t="s">
        <v>117</v>
      </c>
      <c r="G3131" s="28" t="s">
        <v>118</v>
      </c>
      <c r="H3131" s="28" t="s">
        <v>29</v>
      </c>
      <c r="I3131" s="30">
        <v>0.54999999999999993</v>
      </c>
      <c r="J3131" s="31">
        <v>3250</v>
      </c>
      <c r="K3131" s="32">
        <f t="shared" si="24"/>
        <v>1787.4999999999998</v>
      </c>
      <c r="L3131" s="32">
        <f t="shared" si="25"/>
        <v>715</v>
      </c>
      <c r="M3131" s="33">
        <v>0.4</v>
      </c>
      <c r="O3131" s="38"/>
      <c r="P3131" s="36"/>
      <c r="Q3131" s="34"/>
      <c r="R3131" s="35"/>
    </row>
    <row r="3132" spans="1:18" ht="15.75" customHeight="1" x14ac:dyDescent="0.3">
      <c r="A3132" s="23"/>
      <c r="B3132" s="28" t="s">
        <v>21</v>
      </c>
      <c r="C3132" s="28">
        <v>1185732</v>
      </c>
      <c r="D3132" s="29">
        <v>44357</v>
      </c>
      <c r="E3132" s="28" t="s">
        <v>40</v>
      </c>
      <c r="F3132" s="28" t="s">
        <v>117</v>
      </c>
      <c r="G3132" s="28" t="s">
        <v>118</v>
      </c>
      <c r="H3132" s="28" t="s">
        <v>24</v>
      </c>
      <c r="I3132" s="30">
        <v>0.4</v>
      </c>
      <c r="J3132" s="31">
        <v>5750</v>
      </c>
      <c r="K3132" s="32">
        <f t="shared" si="24"/>
        <v>2300</v>
      </c>
      <c r="L3132" s="32">
        <f t="shared" si="25"/>
        <v>920</v>
      </c>
      <c r="M3132" s="33">
        <v>0.4</v>
      </c>
      <c r="O3132" s="38"/>
      <c r="P3132" s="36"/>
      <c r="Q3132" s="34"/>
      <c r="R3132" s="35"/>
    </row>
    <row r="3133" spans="1:18" ht="15.75" customHeight="1" x14ac:dyDescent="0.3">
      <c r="A3133" s="23"/>
      <c r="B3133" s="28" t="s">
        <v>21</v>
      </c>
      <c r="C3133" s="28">
        <v>1185732</v>
      </c>
      <c r="D3133" s="29">
        <v>44357</v>
      </c>
      <c r="E3133" s="28" t="s">
        <v>40</v>
      </c>
      <c r="F3133" s="28" t="s">
        <v>117</v>
      </c>
      <c r="G3133" s="28" t="s">
        <v>118</v>
      </c>
      <c r="H3133" s="28" t="s">
        <v>25</v>
      </c>
      <c r="I3133" s="30">
        <v>0.35000000000000009</v>
      </c>
      <c r="J3133" s="31">
        <v>3250</v>
      </c>
      <c r="K3133" s="32">
        <f t="shared" si="24"/>
        <v>1137.5000000000002</v>
      </c>
      <c r="L3133" s="32">
        <f t="shared" si="25"/>
        <v>455.00000000000011</v>
      </c>
      <c r="M3133" s="33">
        <v>0.4</v>
      </c>
      <c r="O3133" s="38"/>
      <c r="P3133" s="36"/>
      <c r="Q3133" s="34"/>
      <c r="R3133" s="35"/>
    </row>
    <row r="3134" spans="1:18" ht="15.75" customHeight="1" x14ac:dyDescent="0.3">
      <c r="A3134" s="23"/>
      <c r="B3134" s="28" t="s">
        <v>21</v>
      </c>
      <c r="C3134" s="28">
        <v>1185732</v>
      </c>
      <c r="D3134" s="29">
        <v>44357</v>
      </c>
      <c r="E3134" s="28" t="s">
        <v>40</v>
      </c>
      <c r="F3134" s="28" t="s">
        <v>117</v>
      </c>
      <c r="G3134" s="28" t="s">
        <v>118</v>
      </c>
      <c r="H3134" s="28" t="s">
        <v>26</v>
      </c>
      <c r="I3134" s="30">
        <v>0.30000000000000004</v>
      </c>
      <c r="J3134" s="31">
        <v>2000</v>
      </c>
      <c r="K3134" s="32">
        <f t="shared" si="24"/>
        <v>600.00000000000011</v>
      </c>
      <c r="L3134" s="32">
        <f t="shared" si="25"/>
        <v>210.00000000000003</v>
      </c>
      <c r="M3134" s="33">
        <v>0.35</v>
      </c>
      <c r="O3134" s="38"/>
      <c r="P3134" s="36"/>
      <c r="Q3134" s="34"/>
      <c r="R3134" s="35"/>
    </row>
    <row r="3135" spans="1:18" ht="15.75" customHeight="1" x14ac:dyDescent="0.3">
      <c r="A3135" s="23"/>
      <c r="B3135" s="28" t="s">
        <v>21</v>
      </c>
      <c r="C3135" s="28">
        <v>1185732</v>
      </c>
      <c r="D3135" s="29">
        <v>44357</v>
      </c>
      <c r="E3135" s="28" t="s">
        <v>40</v>
      </c>
      <c r="F3135" s="28" t="s">
        <v>117</v>
      </c>
      <c r="G3135" s="28" t="s">
        <v>118</v>
      </c>
      <c r="H3135" s="28" t="s">
        <v>27</v>
      </c>
      <c r="I3135" s="30">
        <v>0.30000000000000004</v>
      </c>
      <c r="J3135" s="31">
        <v>1750</v>
      </c>
      <c r="K3135" s="32">
        <f t="shared" si="24"/>
        <v>525.00000000000011</v>
      </c>
      <c r="L3135" s="32">
        <f t="shared" si="25"/>
        <v>183.75000000000003</v>
      </c>
      <c r="M3135" s="33">
        <v>0.35</v>
      </c>
      <c r="O3135" s="38"/>
      <c r="P3135" s="36"/>
      <c r="Q3135" s="34"/>
      <c r="R3135" s="35"/>
    </row>
    <row r="3136" spans="1:18" ht="15.75" customHeight="1" x14ac:dyDescent="0.3">
      <c r="A3136" s="23"/>
      <c r="B3136" s="28" t="s">
        <v>21</v>
      </c>
      <c r="C3136" s="28">
        <v>1185732</v>
      </c>
      <c r="D3136" s="29">
        <v>44357</v>
      </c>
      <c r="E3136" s="28" t="s">
        <v>40</v>
      </c>
      <c r="F3136" s="28" t="s">
        <v>117</v>
      </c>
      <c r="G3136" s="28" t="s">
        <v>118</v>
      </c>
      <c r="H3136" s="28" t="s">
        <v>28</v>
      </c>
      <c r="I3136" s="30">
        <v>0.4</v>
      </c>
      <c r="J3136" s="31">
        <v>1750</v>
      </c>
      <c r="K3136" s="32">
        <f t="shared" si="24"/>
        <v>700</v>
      </c>
      <c r="L3136" s="32">
        <f t="shared" si="25"/>
        <v>210</v>
      </c>
      <c r="M3136" s="33">
        <v>0.3</v>
      </c>
      <c r="O3136" s="38"/>
      <c r="P3136" s="36"/>
      <c r="Q3136" s="34"/>
      <c r="R3136" s="35"/>
    </row>
    <row r="3137" spans="1:18" ht="15.75" customHeight="1" x14ac:dyDescent="0.3">
      <c r="A3137" s="23"/>
      <c r="B3137" s="28" t="s">
        <v>21</v>
      </c>
      <c r="C3137" s="28">
        <v>1185732</v>
      </c>
      <c r="D3137" s="29">
        <v>44357</v>
      </c>
      <c r="E3137" s="28" t="s">
        <v>40</v>
      </c>
      <c r="F3137" s="28" t="s">
        <v>117</v>
      </c>
      <c r="G3137" s="28" t="s">
        <v>118</v>
      </c>
      <c r="H3137" s="28" t="s">
        <v>29</v>
      </c>
      <c r="I3137" s="30">
        <v>0.60000000000000009</v>
      </c>
      <c r="J3137" s="31">
        <v>3250</v>
      </c>
      <c r="K3137" s="32">
        <f t="shared" si="24"/>
        <v>1950.0000000000002</v>
      </c>
      <c r="L3137" s="32">
        <f t="shared" si="25"/>
        <v>780.00000000000011</v>
      </c>
      <c r="M3137" s="33">
        <v>0.4</v>
      </c>
      <c r="O3137" s="38"/>
      <c r="P3137" s="36"/>
      <c r="Q3137" s="34"/>
      <c r="R3137" s="35"/>
    </row>
    <row r="3138" spans="1:18" ht="15.75" customHeight="1" x14ac:dyDescent="0.3">
      <c r="A3138" s="23"/>
      <c r="B3138" s="28" t="s">
        <v>21</v>
      </c>
      <c r="C3138" s="28">
        <v>1185732</v>
      </c>
      <c r="D3138" s="29">
        <v>44386</v>
      </c>
      <c r="E3138" s="28" t="s">
        <v>40</v>
      </c>
      <c r="F3138" s="28" t="s">
        <v>117</v>
      </c>
      <c r="G3138" s="28" t="s">
        <v>118</v>
      </c>
      <c r="H3138" s="28" t="s">
        <v>24</v>
      </c>
      <c r="I3138" s="30">
        <v>0.55000000000000004</v>
      </c>
      <c r="J3138" s="31">
        <v>5500</v>
      </c>
      <c r="K3138" s="32">
        <f t="shared" si="24"/>
        <v>3025.0000000000005</v>
      </c>
      <c r="L3138" s="32">
        <f t="shared" si="25"/>
        <v>1210.0000000000002</v>
      </c>
      <c r="M3138" s="33">
        <v>0.4</v>
      </c>
      <c r="O3138" s="38"/>
      <c r="P3138" s="36"/>
      <c r="Q3138" s="34"/>
      <c r="R3138" s="35"/>
    </row>
    <row r="3139" spans="1:18" ht="15.75" customHeight="1" x14ac:dyDescent="0.3">
      <c r="A3139" s="23"/>
      <c r="B3139" s="28" t="s">
        <v>21</v>
      </c>
      <c r="C3139" s="28">
        <v>1185732</v>
      </c>
      <c r="D3139" s="29">
        <v>44386</v>
      </c>
      <c r="E3139" s="28" t="s">
        <v>40</v>
      </c>
      <c r="F3139" s="28" t="s">
        <v>117</v>
      </c>
      <c r="G3139" s="28" t="s">
        <v>118</v>
      </c>
      <c r="H3139" s="28" t="s">
        <v>25</v>
      </c>
      <c r="I3139" s="30">
        <v>0.50000000000000011</v>
      </c>
      <c r="J3139" s="31">
        <v>3000</v>
      </c>
      <c r="K3139" s="32">
        <f t="shared" si="24"/>
        <v>1500.0000000000002</v>
      </c>
      <c r="L3139" s="32">
        <f t="shared" si="25"/>
        <v>600.00000000000011</v>
      </c>
      <c r="M3139" s="33">
        <v>0.4</v>
      </c>
      <c r="O3139" s="38"/>
      <c r="P3139" s="36"/>
      <c r="Q3139" s="34"/>
      <c r="R3139" s="35"/>
    </row>
    <row r="3140" spans="1:18" ht="15.75" customHeight="1" x14ac:dyDescent="0.3">
      <c r="A3140" s="23"/>
      <c r="B3140" s="28" t="s">
        <v>21</v>
      </c>
      <c r="C3140" s="28">
        <v>1185732</v>
      </c>
      <c r="D3140" s="29">
        <v>44386</v>
      </c>
      <c r="E3140" s="28" t="s">
        <v>40</v>
      </c>
      <c r="F3140" s="28" t="s">
        <v>117</v>
      </c>
      <c r="G3140" s="28" t="s">
        <v>118</v>
      </c>
      <c r="H3140" s="28" t="s">
        <v>26</v>
      </c>
      <c r="I3140" s="30">
        <v>0.45</v>
      </c>
      <c r="J3140" s="31">
        <v>2250</v>
      </c>
      <c r="K3140" s="32">
        <f t="shared" si="24"/>
        <v>1012.5</v>
      </c>
      <c r="L3140" s="32">
        <f t="shared" si="25"/>
        <v>354.375</v>
      </c>
      <c r="M3140" s="33">
        <v>0.35</v>
      </c>
      <c r="O3140" s="38"/>
      <c r="P3140" s="36"/>
      <c r="Q3140" s="34"/>
      <c r="R3140" s="35"/>
    </row>
    <row r="3141" spans="1:18" ht="15.75" customHeight="1" x14ac:dyDescent="0.3">
      <c r="A3141" s="23"/>
      <c r="B3141" s="28" t="s">
        <v>21</v>
      </c>
      <c r="C3141" s="28">
        <v>1185732</v>
      </c>
      <c r="D3141" s="29">
        <v>44386</v>
      </c>
      <c r="E3141" s="28" t="s">
        <v>40</v>
      </c>
      <c r="F3141" s="28" t="s">
        <v>117</v>
      </c>
      <c r="G3141" s="28" t="s">
        <v>118</v>
      </c>
      <c r="H3141" s="28" t="s">
        <v>27</v>
      </c>
      <c r="I3141" s="30">
        <v>0.45</v>
      </c>
      <c r="J3141" s="31">
        <v>1750</v>
      </c>
      <c r="K3141" s="32">
        <f t="shared" si="24"/>
        <v>787.5</v>
      </c>
      <c r="L3141" s="32">
        <f t="shared" si="25"/>
        <v>275.625</v>
      </c>
      <c r="M3141" s="33">
        <v>0.35</v>
      </c>
      <c r="O3141" s="38"/>
      <c r="P3141" s="36"/>
      <c r="Q3141" s="34"/>
      <c r="R3141" s="35"/>
    </row>
    <row r="3142" spans="1:18" ht="15.75" customHeight="1" x14ac:dyDescent="0.3">
      <c r="A3142" s="23"/>
      <c r="B3142" s="28" t="s">
        <v>21</v>
      </c>
      <c r="C3142" s="28">
        <v>1185732</v>
      </c>
      <c r="D3142" s="29">
        <v>44386</v>
      </c>
      <c r="E3142" s="28" t="s">
        <v>40</v>
      </c>
      <c r="F3142" s="28" t="s">
        <v>117</v>
      </c>
      <c r="G3142" s="28" t="s">
        <v>118</v>
      </c>
      <c r="H3142" s="28" t="s">
        <v>28</v>
      </c>
      <c r="I3142" s="30">
        <v>0.55000000000000004</v>
      </c>
      <c r="J3142" s="31">
        <v>2000</v>
      </c>
      <c r="K3142" s="32">
        <f t="shared" si="24"/>
        <v>1100</v>
      </c>
      <c r="L3142" s="32">
        <f t="shared" si="25"/>
        <v>330</v>
      </c>
      <c r="M3142" s="33">
        <v>0.3</v>
      </c>
      <c r="O3142" s="38"/>
      <c r="P3142" s="36"/>
      <c r="Q3142" s="34"/>
      <c r="R3142" s="35"/>
    </row>
    <row r="3143" spans="1:18" ht="15.75" customHeight="1" x14ac:dyDescent="0.3">
      <c r="A3143" s="23"/>
      <c r="B3143" s="28" t="s">
        <v>21</v>
      </c>
      <c r="C3143" s="28">
        <v>1185732</v>
      </c>
      <c r="D3143" s="29">
        <v>44386</v>
      </c>
      <c r="E3143" s="28" t="s">
        <v>40</v>
      </c>
      <c r="F3143" s="28" t="s">
        <v>117</v>
      </c>
      <c r="G3143" s="28" t="s">
        <v>118</v>
      </c>
      <c r="H3143" s="28" t="s">
        <v>29</v>
      </c>
      <c r="I3143" s="30">
        <v>0.60000000000000009</v>
      </c>
      <c r="J3143" s="31">
        <v>3750</v>
      </c>
      <c r="K3143" s="32">
        <f t="shared" si="24"/>
        <v>2250.0000000000005</v>
      </c>
      <c r="L3143" s="32">
        <f t="shared" si="25"/>
        <v>900.00000000000023</v>
      </c>
      <c r="M3143" s="33">
        <v>0.4</v>
      </c>
      <c r="O3143" s="38"/>
      <c r="P3143" s="36"/>
      <c r="Q3143" s="34"/>
      <c r="R3143" s="35"/>
    </row>
    <row r="3144" spans="1:18" ht="15.75" customHeight="1" x14ac:dyDescent="0.3">
      <c r="A3144" s="23"/>
      <c r="B3144" s="28" t="s">
        <v>21</v>
      </c>
      <c r="C3144" s="28">
        <v>1185732</v>
      </c>
      <c r="D3144" s="29">
        <v>44418</v>
      </c>
      <c r="E3144" s="28" t="s">
        <v>40</v>
      </c>
      <c r="F3144" s="28" t="s">
        <v>117</v>
      </c>
      <c r="G3144" s="28" t="s">
        <v>118</v>
      </c>
      <c r="H3144" s="28" t="s">
        <v>24</v>
      </c>
      <c r="I3144" s="30">
        <v>0.5</v>
      </c>
      <c r="J3144" s="31">
        <v>5250</v>
      </c>
      <c r="K3144" s="32">
        <f t="shared" si="24"/>
        <v>2625</v>
      </c>
      <c r="L3144" s="32">
        <f t="shared" si="25"/>
        <v>1050</v>
      </c>
      <c r="M3144" s="33">
        <v>0.4</v>
      </c>
      <c r="O3144" s="38"/>
      <c r="P3144" s="36"/>
      <c r="Q3144" s="34"/>
      <c r="R3144" s="35"/>
    </row>
    <row r="3145" spans="1:18" ht="15.75" customHeight="1" x14ac:dyDescent="0.3">
      <c r="A3145" s="23"/>
      <c r="B3145" s="28" t="s">
        <v>21</v>
      </c>
      <c r="C3145" s="28">
        <v>1185732</v>
      </c>
      <c r="D3145" s="29">
        <v>44418</v>
      </c>
      <c r="E3145" s="28" t="s">
        <v>40</v>
      </c>
      <c r="F3145" s="28" t="s">
        <v>117</v>
      </c>
      <c r="G3145" s="28" t="s">
        <v>118</v>
      </c>
      <c r="H3145" s="28" t="s">
        <v>25</v>
      </c>
      <c r="I3145" s="30">
        <v>0.45000000000000007</v>
      </c>
      <c r="J3145" s="31">
        <v>3000</v>
      </c>
      <c r="K3145" s="32">
        <f t="shared" si="24"/>
        <v>1350.0000000000002</v>
      </c>
      <c r="L3145" s="32">
        <f t="shared" si="25"/>
        <v>540.00000000000011</v>
      </c>
      <c r="M3145" s="33">
        <v>0.4</v>
      </c>
      <c r="O3145" s="38"/>
      <c r="P3145" s="36"/>
      <c r="Q3145" s="34"/>
      <c r="R3145" s="35"/>
    </row>
    <row r="3146" spans="1:18" ht="15.75" customHeight="1" x14ac:dyDescent="0.3">
      <c r="A3146" s="23"/>
      <c r="B3146" s="28" t="s">
        <v>21</v>
      </c>
      <c r="C3146" s="28">
        <v>1185732</v>
      </c>
      <c r="D3146" s="29">
        <v>44418</v>
      </c>
      <c r="E3146" s="28" t="s">
        <v>40</v>
      </c>
      <c r="F3146" s="28" t="s">
        <v>117</v>
      </c>
      <c r="G3146" s="28" t="s">
        <v>118</v>
      </c>
      <c r="H3146" s="28" t="s">
        <v>26</v>
      </c>
      <c r="I3146" s="30">
        <v>0.4</v>
      </c>
      <c r="J3146" s="31">
        <v>2250</v>
      </c>
      <c r="K3146" s="32">
        <f t="shared" si="24"/>
        <v>900</v>
      </c>
      <c r="L3146" s="32">
        <f t="shared" si="25"/>
        <v>315</v>
      </c>
      <c r="M3146" s="33">
        <v>0.35</v>
      </c>
      <c r="O3146" s="38"/>
      <c r="P3146" s="36"/>
      <c r="Q3146" s="34"/>
      <c r="R3146" s="35"/>
    </row>
    <row r="3147" spans="1:18" ht="15.75" customHeight="1" x14ac:dyDescent="0.3">
      <c r="A3147" s="23"/>
      <c r="B3147" s="28" t="s">
        <v>21</v>
      </c>
      <c r="C3147" s="28">
        <v>1185732</v>
      </c>
      <c r="D3147" s="29">
        <v>44418</v>
      </c>
      <c r="E3147" s="28" t="s">
        <v>40</v>
      </c>
      <c r="F3147" s="28" t="s">
        <v>117</v>
      </c>
      <c r="G3147" s="28" t="s">
        <v>118</v>
      </c>
      <c r="H3147" s="28" t="s">
        <v>27</v>
      </c>
      <c r="I3147" s="30">
        <v>0.4</v>
      </c>
      <c r="J3147" s="31">
        <v>2000</v>
      </c>
      <c r="K3147" s="32">
        <f t="shared" si="24"/>
        <v>800</v>
      </c>
      <c r="L3147" s="32">
        <f t="shared" si="25"/>
        <v>280</v>
      </c>
      <c r="M3147" s="33">
        <v>0.35</v>
      </c>
      <c r="O3147" s="38"/>
      <c r="P3147" s="36"/>
      <c r="Q3147" s="34"/>
      <c r="R3147" s="35"/>
    </row>
    <row r="3148" spans="1:18" ht="15.75" customHeight="1" x14ac:dyDescent="0.3">
      <c r="A3148" s="23"/>
      <c r="B3148" s="28" t="s">
        <v>21</v>
      </c>
      <c r="C3148" s="28">
        <v>1185732</v>
      </c>
      <c r="D3148" s="29">
        <v>44418</v>
      </c>
      <c r="E3148" s="28" t="s">
        <v>40</v>
      </c>
      <c r="F3148" s="28" t="s">
        <v>117</v>
      </c>
      <c r="G3148" s="28" t="s">
        <v>118</v>
      </c>
      <c r="H3148" s="28" t="s">
        <v>28</v>
      </c>
      <c r="I3148" s="30">
        <v>0.5</v>
      </c>
      <c r="J3148" s="31">
        <v>1750</v>
      </c>
      <c r="K3148" s="32">
        <f t="shared" si="24"/>
        <v>875</v>
      </c>
      <c r="L3148" s="32">
        <f t="shared" si="25"/>
        <v>262.5</v>
      </c>
      <c r="M3148" s="33">
        <v>0.3</v>
      </c>
      <c r="O3148" s="38"/>
      <c r="P3148" s="36"/>
      <c r="Q3148" s="34"/>
      <c r="R3148" s="35"/>
    </row>
    <row r="3149" spans="1:18" ht="15.75" customHeight="1" x14ac:dyDescent="0.3">
      <c r="A3149" s="23"/>
      <c r="B3149" s="28" t="s">
        <v>21</v>
      </c>
      <c r="C3149" s="28">
        <v>1185732</v>
      </c>
      <c r="D3149" s="29">
        <v>44418</v>
      </c>
      <c r="E3149" s="28" t="s">
        <v>40</v>
      </c>
      <c r="F3149" s="28" t="s">
        <v>117</v>
      </c>
      <c r="G3149" s="28" t="s">
        <v>118</v>
      </c>
      <c r="H3149" s="28" t="s">
        <v>29</v>
      </c>
      <c r="I3149" s="30">
        <v>0.55000000000000004</v>
      </c>
      <c r="J3149" s="31">
        <v>3500</v>
      </c>
      <c r="K3149" s="32">
        <f t="shared" si="24"/>
        <v>1925.0000000000002</v>
      </c>
      <c r="L3149" s="32">
        <f t="shared" si="25"/>
        <v>770.00000000000011</v>
      </c>
      <c r="M3149" s="33">
        <v>0.4</v>
      </c>
      <c r="O3149" s="38"/>
      <c r="P3149" s="36"/>
      <c r="Q3149" s="34"/>
      <c r="R3149" s="35"/>
    </row>
    <row r="3150" spans="1:18" ht="15.75" customHeight="1" x14ac:dyDescent="0.3">
      <c r="A3150" s="23"/>
      <c r="B3150" s="28" t="s">
        <v>21</v>
      </c>
      <c r="C3150" s="28">
        <v>1185732</v>
      </c>
      <c r="D3150" s="29">
        <v>44450</v>
      </c>
      <c r="E3150" s="28" t="s">
        <v>40</v>
      </c>
      <c r="F3150" s="28" t="s">
        <v>117</v>
      </c>
      <c r="G3150" s="28" t="s">
        <v>118</v>
      </c>
      <c r="H3150" s="28" t="s">
        <v>24</v>
      </c>
      <c r="I3150" s="30">
        <v>0.35000000000000003</v>
      </c>
      <c r="J3150" s="31">
        <v>4750</v>
      </c>
      <c r="K3150" s="32">
        <f t="shared" si="24"/>
        <v>1662.5000000000002</v>
      </c>
      <c r="L3150" s="32">
        <f t="shared" si="25"/>
        <v>665.00000000000011</v>
      </c>
      <c r="M3150" s="33">
        <v>0.4</v>
      </c>
      <c r="O3150" s="38"/>
      <c r="P3150" s="36"/>
      <c r="Q3150" s="34"/>
      <c r="R3150" s="35"/>
    </row>
    <row r="3151" spans="1:18" ht="15.75" customHeight="1" x14ac:dyDescent="0.3">
      <c r="A3151" s="23"/>
      <c r="B3151" s="28" t="s">
        <v>21</v>
      </c>
      <c r="C3151" s="28">
        <v>1185732</v>
      </c>
      <c r="D3151" s="29">
        <v>44450</v>
      </c>
      <c r="E3151" s="28" t="s">
        <v>40</v>
      </c>
      <c r="F3151" s="28" t="s">
        <v>117</v>
      </c>
      <c r="G3151" s="28" t="s">
        <v>118</v>
      </c>
      <c r="H3151" s="28" t="s">
        <v>25</v>
      </c>
      <c r="I3151" s="30">
        <v>0.3000000000000001</v>
      </c>
      <c r="J3151" s="31">
        <v>2750</v>
      </c>
      <c r="K3151" s="32">
        <f t="shared" si="24"/>
        <v>825.00000000000023</v>
      </c>
      <c r="L3151" s="32">
        <f t="shared" si="25"/>
        <v>330.00000000000011</v>
      </c>
      <c r="M3151" s="33">
        <v>0.4</v>
      </c>
      <c r="O3151" s="38"/>
      <c r="P3151" s="36"/>
      <c r="Q3151" s="34"/>
      <c r="R3151" s="35"/>
    </row>
    <row r="3152" spans="1:18" ht="15.75" customHeight="1" x14ac:dyDescent="0.3">
      <c r="A3152" s="23"/>
      <c r="B3152" s="28" t="s">
        <v>21</v>
      </c>
      <c r="C3152" s="28">
        <v>1185732</v>
      </c>
      <c r="D3152" s="29">
        <v>44450</v>
      </c>
      <c r="E3152" s="28" t="s">
        <v>40</v>
      </c>
      <c r="F3152" s="28" t="s">
        <v>117</v>
      </c>
      <c r="G3152" s="28" t="s">
        <v>118</v>
      </c>
      <c r="H3152" s="28" t="s">
        <v>26</v>
      </c>
      <c r="I3152" s="30">
        <v>0.25000000000000006</v>
      </c>
      <c r="J3152" s="31">
        <v>1750</v>
      </c>
      <c r="K3152" s="32">
        <f t="shared" si="24"/>
        <v>437.50000000000011</v>
      </c>
      <c r="L3152" s="32">
        <f t="shared" si="25"/>
        <v>153.12500000000003</v>
      </c>
      <c r="M3152" s="33">
        <v>0.35</v>
      </c>
      <c r="O3152" s="38"/>
      <c r="P3152" s="36"/>
      <c r="Q3152" s="34"/>
      <c r="R3152" s="35"/>
    </row>
    <row r="3153" spans="1:18" ht="15.75" customHeight="1" x14ac:dyDescent="0.3">
      <c r="A3153" s="23"/>
      <c r="B3153" s="28" t="s">
        <v>21</v>
      </c>
      <c r="C3153" s="28">
        <v>1185732</v>
      </c>
      <c r="D3153" s="29">
        <v>44450</v>
      </c>
      <c r="E3153" s="28" t="s">
        <v>40</v>
      </c>
      <c r="F3153" s="28" t="s">
        <v>117</v>
      </c>
      <c r="G3153" s="28" t="s">
        <v>118</v>
      </c>
      <c r="H3153" s="28" t="s">
        <v>27</v>
      </c>
      <c r="I3153" s="30">
        <v>0.25000000000000006</v>
      </c>
      <c r="J3153" s="31">
        <v>1500</v>
      </c>
      <c r="K3153" s="32">
        <f t="shared" si="24"/>
        <v>375.00000000000006</v>
      </c>
      <c r="L3153" s="32">
        <f t="shared" si="25"/>
        <v>131.25</v>
      </c>
      <c r="M3153" s="33">
        <v>0.35</v>
      </c>
      <c r="O3153" s="38"/>
      <c r="P3153" s="36"/>
      <c r="Q3153" s="34"/>
      <c r="R3153" s="35"/>
    </row>
    <row r="3154" spans="1:18" ht="15.75" customHeight="1" x14ac:dyDescent="0.3">
      <c r="A3154" s="23"/>
      <c r="B3154" s="28" t="s">
        <v>21</v>
      </c>
      <c r="C3154" s="28">
        <v>1185732</v>
      </c>
      <c r="D3154" s="29">
        <v>44450</v>
      </c>
      <c r="E3154" s="28" t="s">
        <v>40</v>
      </c>
      <c r="F3154" s="28" t="s">
        <v>117</v>
      </c>
      <c r="G3154" s="28" t="s">
        <v>118</v>
      </c>
      <c r="H3154" s="28" t="s">
        <v>28</v>
      </c>
      <c r="I3154" s="30">
        <v>0.35000000000000003</v>
      </c>
      <c r="J3154" s="31">
        <v>1500</v>
      </c>
      <c r="K3154" s="32">
        <f t="shared" si="24"/>
        <v>525</v>
      </c>
      <c r="L3154" s="32">
        <f t="shared" si="25"/>
        <v>157.5</v>
      </c>
      <c r="M3154" s="33">
        <v>0.3</v>
      </c>
      <c r="O3154" s="38"/>
      <c r="P3154" s="36"/>
      <c r="Q3154" s="34"/>
      <c r="R3154" s="35"/>
    </row>
    <row r="3155" spans="1:18" ht="15.75" customHeight="1" x14ac:dyDescent="0.3">
      <c r="A3155" s="23"/>
      <c r="B3155" s="28" t="s">
        <v>21</v>
      </c>
      <c r="C3155" s="28">
        <v>1185732</v>
      </c>
      <c r="D3155" s="29">
        <v>44450</v>
      </c>
      <c r="E3155" s="28" t="s">
        <v>40</v>
      </c>
      <c r="F3155" s="28" t="s">
        <v>117</v>
      </c>
      <c r="G3155" s="28" t="s">
        <v>118</v>
      </c>
      <c r="H3155" s="28" t="s">
        <v>29</v>
      </c>
      <c r="I3155" s="30">
        <v>0.4</v>
      </c>
      <c r="J3155" s="31">
        <v>2250</v>
      </c>
      <c r="K3155" s="32">
        <f t="shared" si="24"/>
        <v>900</v>
      </c>
      <c r="L3155" s="32">
        <f t="shared" si="25"/>
        <v>360</v>
      </c>
      <c r="M3155" s="33">
        <v>0.4</v>
      </c>
      <c r="O3155" s="38"/>
      <c r="P3155" s="36"/>
      <c r="Q3155" s="34"/>
      <c r="R3155" s="35"/>
    </row>
    <row r="3156" spans="1:18" ht="15.75" customHeight="1" x14ac:dyDescent="0.3">
      <c r="A3156" s="23"/>
      <c r="B3156" s="28" t="s">
        <v>21</v>
      </c>
      <c r="C3156" s="28">
        <v>1185732</v>
      </c>
      <c r="D3156" s="29">
        <v>44479</v>
      </c>
      <c r="E3156" s="28" t="s">
        <v>40</v>
      </c>
      <c r="F3156" s="28" t="s">
        <v>117</v>
      </c>
      <c r="G3156" s="28" t="s">
        <v>118</v>
      </c>
      <c r="H3156" s="28" t="s">
        <v>24</v>
      </c>
      <c r="I3156" s="30">
        <v>0.44999999999999996</v>
      </c>
      <c r="J3156" s="31">
        <v>4000</v>
      </c>
      <c r="K3156" s="32">
        <f t="shared" si="24"/>
        <v>1799.9999999999998</v>
      </c>
      <c r="L3156" s="32">
        <f t="shared" si="25"/>
        <v>720</v>
      </c>
      <c r="M3156" s="33">
        <v>0.4</v>
      </c>
      <c r="O3156" s="38"/>
      <c r="P3156" s="36"/>
      <c r="Q3156" s="34"/>
      <c r="R3156" s="35"/>
    </row>
    <row r="3157" spans="1:18" ht="15.75" customHeight="1" x14ac:dyDescent="0.3">
      <c r="A3157" s="23"/>
      <c r="B3157" s="28" t="s">
        <v>21</v>
      </c>
      <c r="C3157" s="28">
        <v>1185732</v>
      </c>
      <c r="D3157" s="29">
        <v>44479</v>
      </c>
      <c r="E3157" s="28" t="s">
        <v>40</v>
      </c>
      <c r="F3157" s="28" t="s">
        <v>117</v>
      </c>
      <c r="G3157" s="28" t="s">
        <v>118</v>
      </c>
      <c r="H3157" s="28" t="s">
        <v>25</v>
      </c>
      <c r="I3157" s="30">
        <v>0.35000000000000003</v>
      </c>
      <c r="J3157" s="31">
        <v>2500</v>
      </c>
      <c r="K3157" s="32">
        <f t="shared" si="24"/>
        <v>875.00000000000011</v>
      </c>
      <c r="L3157" s="32">
        <f t="shared" si="25"/>
        <v>350.00000000000006</v>
      </c>
      <c r="M3157" s="33">
        <v>0.4</v>
      </c>
      <c r="O3157" s="38"/>
      <c r="P3157" s="36"/>
      <c r="Q3157" s="34"/>
      <c r="R3157" s="35"/>
    </row>
    <row r="3158" spans="1:18" ht="15.75" customHeight="1" x14ac:dyDescent="0.3">
      <c r="A3158" s="23"/>
      <c r="B3158" s="28" t="s">
        <v>21</v>
      </c>
      <c r="C3158" s="28">
        <v>1185732</v>
      </c>
      <c r="D3158" s="29">
        <v>44479</v>
      </c>
      <c r="E3158" s="28" t="s">
        <v>40</v>
      </c>
      <c r="F3158" s="28" t="s">
        <v>117</v>
      </c>
      <c r="G3158" s="28" t="s">
        <v>118</v>
      </c>
      <c r="H3158" s="28" t="s">
        <v>26</v>
      </c>
      <c r="I3158" s="30">
        <v>0.35000000000000003</v>
      </c>
      <c r="J3158" s="31">
        <v>1500</v>
      </c>
      <c r="K3158" s="32">
        <f t="shared" si="24"/>
        <v>525</v>
      </c>
      <c r="L3158" s="32">
        <f t="shared" si="25"/>
        <v>183.75</v>
      </c>
      <c r="M3158" s="33">
        <v>0.35</v>
      </c>
      <c r="O3158" s="38"/>
      <c r="P3158" s="36"/>
      <c r="Q3158" s="34"/>
      <c r="R3158" s="35"/>
    </row>
    <row r="3159" spans="1:18" ht="15.75" customHeight="1" x14ac:dyDescent="0.3">
      <c r="A3159" s="23"/>
      <c r="B3159" s="28" t="s">
        <v>21</v>
      </c>
      <c r="C3159" s="28">
        <v>1185732</v>
      </c>
      <c r="D3159" s="29">
        <v>44479</v>
      </c>
      <c r="E3159" s="28" t="s">
        <v>40</v>
      </c>
      <c r="F3159" s="28" t="s">
        <v>117</v>
      </c>
      <c r="G3159" s="28" t="s">
        <v>118</v>
      </c>
      <c r="H3159" s="28" t="s">
        <v>27</v>
      </c>
      <c r="I3159" s="30">
        <v>0.35000000000000003</v>
      </c>
      <c r="J3159" s="31">
        <v>1500</v>
      </c>
      <c r="K3159" s="32">
        <f t="shared" si="24"/>
        <v>525</v>
      </c>
      <c r="L3159" s="32">
        <f t="shared" si="25"/>
        <v>183.75</v>
      </c>
      <c r="M3159" s="33">
        <v>0.35</v>
      </c>
      <c r="O3159" s="38"/>
      <c r="P3159" s="36"/>
      <c r="Q3159" s="34"/>
      <c r="R3159" s="35"/>
    </row>
    <row r="3160" spans="1:18" ht="15.75" customHeight="1" x14ac:dyDescent="0.3">
      <c r="A3160" s="23"/>
      <c r="B3160" s="28" t="s">
        <v>21</v>
      </c>
      <c r="C3160" s="28">
        <v>1185732</v>
      </c>
      <c r="D3160" s="29">
        <v>44479</v>
      </c>
      <c r="E3160" s="28" t="s">
        <v>40</v>
      </c>
      <c r="F3160" s="28" t="s">
        <v>117</v>
      </c>
      <c r="G3160" s="28" t="s">
        <v>118</v>
      </c>
      <c r="H3160" s="28" t="s">
        <v>28</v>
      </c>
      <c r="I3160" s="30">
        <v>0.44999999999999996</v>
      </c>
      <c r="J3160" s="31">
        <v>1500</v>
      </c>
      <c r="K3160" s="32">
        <f t="shared" si="24"/>
        <v>674.99999999999989</v>
      </c>
      <c r="L3160" s="32">
        <f t="shared" si="25"/>
        <v>202.49999999999997</v>
      </c>
      <c r="M3160" s="33">
        <v>0.3</v>
      </c>
      <c r="O3160" s="38"/>
      <c r="P3160" s="36"/>
      <c r="Q3160" s="34"/>
      <c r="R3160" s="35"/>
    </row>
    <row r="3161" spans="1:18" ht="15.75" customHeight="1" x14ac:dyDescent="0.3">
      <c r="A3161" s="23"/>
      <c r="B3161" s="28" t="s">
        <v>21</v>
      </c>
      <c r="C3161" s="28">
        <v>1185732</v>
      </c>
      <c r="D3161" s="29">
        <v>44479</v>
      </c>
      <c r="E3161" s="28" t="s">
        <v>40</v>
      </c>
      <c r="F3161" s="28" t="s">
        <v>117</v>
      </c>
      <c r="G3161" s="28" t="s">
        <v>118</v>
      </c>
      <c r="H3161" s="28" t="s">
        <v>29</v>
      </c>
      <c r="I3161" s="30">
        <v>0.49999999999999983</v>
      </c>
      <c r="J3161" s="31">
        <v>2750</v>
      </c>
      <c r="K3161" s="32">
        <f t="shared" si="24"/>
        <v>1374.9999999999995</v>
      </c>
      <c r="L3161" s="32">
        <f t="shared" si="25"/>
        <v>549.99999999999989</v>
      </c>
      <c r="M3161" s="33">
        <v>0.4</v>
      </c>
      <c r="O3161" s="38"/>
      <c r="P3161" s="36"/>
      <c r="Q3161" s="34"/>
      <c r="R3161" s="35"/>
    </row>
    <row r="3162" spans="1:18" ht="15.75" customHeight="1" x14ac:dyDescent="0.3">
      <c r="A3162" s="23"/>
      <c r="B3162" s="28" t="s">
        <v>21</v>
      </c>
      <c r="C3162" s="28">
        <v>1185732</v>
      </c>
      <c r="D3162" s="29">
        <v>44510</v>
      </c>
      <c r="E3162" s="28" t="s">
        <v>40</v>
      </c>
      <c r="F3162" s="28" t="s">
        <v>117</v>
      </c>
      <c r="G3162" s="28" t="s">
        <v>118</v>
      </c>
      <c r="H3162" s="28" t="s">
        <v>24</v>
      </c>
      <c r="I3162" s="30">
        <v>0.44999999999999996</v>
      </c>
      <c r="J3162" s="31">
        <v>4250</v>
      </c>
      <c r="K3162" s="32">
        <f t="shared" si="24"/>
        <v>1912.4999999999998</v>
      </c>
      <c r="L3162" s="32">
        <f t="shared" si="25"/>
        <v>765</v>
      </c>
      <c r="M3162" s="33">
        <v>0.4</v>
      </c>
      <c r="O3162" s="38"/>
      <c r="P3162" s="36"/>
      <c r="Q3162" s="34"/>
      <c r="R3162" s="35"/>
    </row>
    <row r="3163" spans="1:18" ht="15.75" customHeight="1" x14ac:dyDescent="0.3">
      <c r="A3163" s="23"/>
      <c r="B3163" s="28" t="s">
        <v>21</v>
      </c>
      <c r="C3163" s="28">
        <v>1185732</v>
      </c>
      <c r="D3163" s="29">
        <v>44510</v>
      </c>
      <c r="E3163" s="28" t="s">
        <v>40</v>
      </c>
      <c r="F3163" s="28" t="s">
        <v>117</v>
      </c>
      <c r="G3163" s="28" t="s">
        <v>118</v>
      </c>
      <c r="H3163" s="28" t="s">
        <v>25</v>
      </c>
      <c r="I3163" s="30">
        <v>0.35000000000000003</v>
      </c>
      <c r="J3163" s="31">
        <v>3250</v>
      </c>
      <c r="K3163" s="32">
        <f t="shared" si="24"/>
        <v>1137.5</v>
      </c>
      <c r="L3163" s="32">
        <f t="shared" si="25"/>
        <v>455</v>
      </c>
      <c r="M3163" s="33">
        <v>0.4</v>
      </c>
      <c r="O3163" s="38"/>
      <c r="P3163" s="36"/>
      <c r="Q3163" s="34"/>
      <c r="R3163" s="35"/>
    </row>
    <row r="3164" spans="1:18" ht="15.75" customHeight="1" x14ac:dyDescent="0.3">
      <c r="A3164" s="23"/>
      <c r="B3164" s="28" t="s">
        <v>21</v>
      </c>
      <c r="C3164" s="28">
        <v>1185732</v>
      </c>
      <c r="D3164" s="29">
        <v>44510</v>
      </c>
      <c r="E3164" s="28" t="s">
        <v>40</v>
      </c>
      <c r="F3164" s="28" t="s">
        <v>117</v>
      </c>
      <c r="G3164" s="28" t="s">
        <v>118</v>
      </c>
      <c r="H3164" s="28" t="s">
        <v>26</v>
      </c>
      <c r="I3164" s="30">
        <v>0.35000000000000003</v>
      </c>
      <c r="J3164" s="31">
        <v>2700</v>
      </c>
      <c r="K3164" s="32">
        <f t="shared" si="24"/>
        <v>945.00000000000011</v>
      </c>
      <c r="L3164" s="32">
        <f t="shared" si="25"/>
        <v>330.75</v>
      </c>
      <c r="M3164" s="33">
        <v>0.35</v>
      </c>
      <c r="O3164" s="38"/>
      <c r="P3164" s="36"/>
      <c r="Q3164" s="34"/>
      <c r="R3164" s="35"/>
    </row>
    <row r="3165" spans="1:18" ht="15.75" customHeight="1" x14ac:dyDescent="0.3">
      <c r="A3165" s="23"/>
      <c r="B3165" s="28" t="s">
        <v>21</v>
      </c>
      <c r="C3165" s="28">
        <v>1185732</v>
      </c>
      <c r="D3165" s="29">
        <v>44510</v>
      </c>
      <c r="E3165" s="28" t="s">
        <v>40</v>
      </c>
      <c r="F3165" s="28" t="s">
        <v>117</v>
      </c>
      <c r="G3165" s="28" t="s">
        <v>118</v>
      </c>
      <c r="H3165" s="28" t="s">
        <v>27</v>
      </c>
      <c r="I3165" s="30">
        <v>0.35000000000000003</v>
      </c>
      <c r="J3165" s="31">
        <v>2750</v>
      </c>
      <c r="K3165" s="32">
        <f t="shared" si="24"/>
        <v>962.50000000000011</v>
      </c>
      <c r="L3165" s="32">
        <f t="shared" si="25"/>
        <v>336.875</v>
      </c>
      <c r="M3165" s="33">
        <v>0.35</v>
      </c>
      <c r="O3165" s="38"/>
      <c r="P3165" s="36"/>
      <c r="Q3165" s="34"/>
      <c r="R3165" s="35"/>
    </row>
    <row r="3166" spans="1:18" ht="15.75" customHeight="1" x14ac:dyDescent="0.3">
      <c r="A3166" s="23"/>
      <c r="B3166" s="28" t="s">
        <v>21</v>
      </c>
      <c r="C3166" s="28">
        <v>1185732</v>
      </c>
      <c r="D3166" s="29">
        <v>44510</v>
      </c>
      <c r="E3166" s="28" t="s">
        <v>40</v>
      </c>
      <c r="F3166" s="28" t="s">
        <v>117</v>
      </c>
      <c r="G3166" s="28" t="s">
        <v>118</v>
      </c>
      <c r="H3166" s="28" t="s">
        <v>28</v>
      </c>
      <c r="I3166" s="30">
        <v>0.6</v>
      </c>
      <c r="J3166" s="31">
        <v>2500</v>
      </c>
      <c r="K3166" s="32">
        <f t="shared" si="24"/>
        <v>1500</v>
      </c>
      <c r="L3166" s="32">
        <f t="shared" si="25"/>
        <v>450</v>
      </c>
      <c r="M3166" s="33">
        <v>0.3</v>
      </c>
      <c r="O3166" s="38"/>
      <c r="P3166" s="36"/>
      <c r="Q3166" s="34"/>
      <c r="R3166" s="35"/>
    </row>
    <row r="3167" spans="1:18" ht="15.75" customHeight="1" x14ac:dyDescent="0.3">
      <c r="A3167" s="23"/>
      <c r="B3167" s="28" t="s">
        <v>21</v>
      </c>
      <c r="C3167" s="28">
        <v>1185732</v>
      </c>
      <c r="D3167" s="29">
        <v>44510</v>
      </c>
      <c r="E3167" s="28" t="s">
        <v>40</v>
      </c>
      <c r="F3167" s="28" t="s">
        <v>117</v>
      </c>
      <c r="G3167" s="28" t="s">
        <v>118</v>
      </c>
      <c r="H3167" s="28" t="s">
        <v>29</v>
      </c>
      <c r="I3167" s="30">
        <v>0.64999999999999991</v>
      </c>
      <c r="J3167" s="31">
        <v>3500</v>
      </c>
      <c r="K3167" s="32">
        <f t="shared" si="24"/>
        <v>2274.9999999999995</v>
      </c>
      <c r="L3167" s="32">
        <f t="shared" si="25"/>
        <v>909.99999999999989</v>
      </c>
      <c r="M3167" s="33">
        <v>0.4</v>
      </c>
      <c r="O3167" s="38"/>
      <c r="P3167" s="36"/>
      <c r="Q3167" s="34"/>
      <c r="R3167" s="35"/>
    </row>
    <row r="3168" spans="1:18" ht="15.75" customHeight="1" x14ac:dyDescent="0.3">
      <c r="A3168" s="23"/>
      <c r="B3168" s="28" t="s">
        <v>21</v>
      </c>
      <c r="C3168" s="28">
        <v>1185732</v>
      </c>
      <c r="D3168" s="29">
        <v>44539</v>
      </c>
      <c r="E3168" s="28" t="s">
        <v>40</v>
      </c>
      <c r="F3168" s="28" t="s">
        <v>117</v>
      </c>
      <c r="G3168" s="28" t="s">
        <v>118</v>
      </c>
      <c r="H3168" s="28" t="s">
        <v>24</v>
      </c>
      <c r="I3168" s="30">
        <v>0.6</v>
      </c>
      <c r="J3168" s="31">
        <v>6000</v>
      </c>
      <c r="K3168" s="32">
        <f t="shared" si="24"/>
        <v>3600</v>
      </c>
      <c r="L3168" s="32">
        <f t="shared" si="25"/>
        <v>1440</v>
      </c>
      <c r="M3168" s="33">
        <v>0.4</v>
      </c>
      <c r="O3168" s="38"/>
      <c r="P3168" s="36"/>
      <c r="Q3168" s="34"/>
      <c r="R3168" s="35"/>
    </row>
    <row r="3169" spans="1:18" ht="15.75" customHeight="1" x14ac:dyDescent="0.3">
      <c r="A3169" s="23"/>
      <c r="B3169" s="28" t="s">
        <v>21</v>
      </c>
      <c r="C3169" s="28">
        <v>1185732</v>
      </c>
      <c r="D3169" s="29">
        <v>44539</v>
      </c>
      <c r="E3169" s="28" t="s">
        <v>40</v>
      </c>
      <c r="F3169" s="28" t="s">
        <v>117</v>
      </c>
      <c r="G3169" s="28" t="s">
        <v>118</v>
      </c>
      <c r="H3169" s="28" t="s">
        <v>25</v>
      </c>
      <c r="I3169" s="30">
        <v>0.5</v>
      </c>
      <c r="J3169" s="31">
        <v>4000</v>
      </c>
      <c r="K3169" s="32">
        <f t="shared" si="24"/>
        <v>2000</v>
      </c>
      <c r="L3169" s="32">
        <f t="shared" si="25"/>
        <v>800</v>
      </c>
      <c r="M3169" s="33">
        <v>0.4</v>
      </c>
      <c r="O3169" s="38"/>
      <c r="P3169" s="36"/>
      <c r="Q3169" s="34"/>
      <c r="R3169" s="35"/>
    </row>
    <row r="3170" spans="1:18" ht="15.75" customHeight="1" x14ac:dyDescent="0.3">
      <c r="A3170" s="23"/>
      <c r="B3170" s="28" t="s">
        <v>21</v>
      </c>
      <c r="C3170" s="28">
        <v>1185732</v>
      </c>
      <c r="D3170" s="29">
        <v>44539</v>
      </c>
      <c r="E3170" s="28" t="s">
        <v>40</v>
      </c>
      <c r="F3170" s="28" t="s">
        <v>117</v>
      </c>
      <c r="G3170" s="28" t="s">
        <v>118</v>
      </c>
      <c r="H3170" s="28" t="s">
        <v>26</v>
      </c>
      <c r="I3170" s="30">
        <v>0.5</v>
      </c>
      <c r="J3170" s="31">
        <v>3500</v>
      </c>
      <c r="K3170" s="32">
        <f t="shared" si="24"/>
        <v>1750</v>
      </c>
      <c r="L3170" s="32">
        <f t="shared" si="25"/>
        <v>612.5</v>
      </c>
      <c r="M3170" s="33">
        <v>0.35</v>
      </c>
      <c r="O3170" s="38"/>
      <c r="P3170" s="36"/>
      <c r="Q3170" s="34"/>
      <c r="R3170" s="35"/>
    </row>
    <row r="3171" spans="1:18" ht="15.75" customHeight="1" x14ac:dyDescent="0.3">
      <c r="A3171" s="23"/>
      <c r="B3171" s="28" t="s">
        <v>21</v>
      </c>
      <c r="C3171" s="28">
        <v>1185732</v>
      </c>
      <c r="D3171" s="29">
        <v>44539</v>
      </c>
      <c r="E3171" s="28" t="s">
        <v>40</v>
      </c>
      <c r="F3171" s="28" t="s">
        <v>117</v>
      </c>
      <c r="G3171" s="28" t="s">
        <v>118</v>
      </c>
      <c r="H3171" s="28" t="s">
        <v>27</v>
      </c>
      <c r="I3171" s="30">
        <v>0.5</v>
      </c>
      <c r="J3171" s="31">
        <v>3000</v>
      </c>
      <c r="K3171" s="32">
        <f t="shared" si="24"/>
        <v>1500</v>
      </c>
      <c r="L3171" s="32">
        <f t="shared" si="25"/>
        <v>525</v>
      </c>
      <c r="M3171" s="33">
        <v>0.35</v>
      </c>
      <c r="O3171" s="38"/>
      <c r="P3171" s="36"/>
      <c r="Q3171" s="34"/>
      <c r="R3171" s="35"/>
    </row>
    <row r="3172" spans="1:18" ht="15.75" customHeight="1" x14ac:dyDescent="0.3">
      <c r="A3172" s="23"/>
      <c r="B3172" s="28" t="s">
        <v>21</v>
      </c>
      <c r="C3172" s="28">
        <v>1185732</v>
      </c>
      <c r="D3172" s="29">
        <v>44539</v>
      </c>
      <c r="E3172" s="28" t="s">
        <v>40</v>
      </c>
      <c r="F3172" s="28" t="s">
        <v>117</v>
      </c>
      <c r="G3172" s="28" t="s">
        <v>118</v>
      </c>
      <c r="H3172" s="28" t="s">
        <v>28</v>
      </c>
      <c r="I3172" s="30">
        <v>0.6</v>
      </c>
      <c r="J3172" s="31">
        <v>3000</v>
      </c>
      <c r="K3172" s="32">
        <f t="shared" si="24"/>
        <v>1800</v>
      </c>
      <c r="L3172" s="32">
        <f t="shared" si="25"/>
        <v>540</v>
      </c>
      <c r="M3172" s="33">
        <v>0.3</v>
      </c>
      <c r="O3172" s="38"/>
      <c r="P3172" s="36"/>
      <c r="Q3172" s="34"/>
      <c r="R3172" s="35"/>
    </row>
    <row r="3173" spans="1:18" ht="15.75" customHeight="1" x14ac:dyDescent="0.3">
      <c r="A3173" s="23"/>
      <c r="B3173" s="28" t="s">
        <v>21</v>
      </c>
      <c r="C3173" s="28">
        <v>1185732</v>
      </c>
      <c r="D3173" s="29">
        <v>44539</v>
      </c>
      <c r="E3173" s="28" t="s">
        <v>40</v>
      </c>
      <c r="F3173" s="28" t="s">
        <v>117</v>
      </c>
      <c r="G3173" s="28" t="s">
        <v>118</v>
      </c>
      <c r="H3173" s="28" t="s">
        <v>29</v>
      </c>
      <c r="I3173" s="30">
        <v>0.64999999999999991</v>
      </c>
      <c r="J3173" s="31">
        <v>4000</v>
      </c>
      <c r="K3173" s="32">
        <f t="shared" si="24"/>
        <v>2599.9999999999995</v>
      </c>
      <c r="L3173" s="32">
        <f t="shared" si="25"/>
        <v>1039.9999999999998</v>
      </c>
      <c r="M3173" s="33">
        <v>0.4</v>
      </c>
      <c r="O3173" s="38"/>
      <c r="P3173" s="36"/>
      <c r="Q3173" s="34"/>
      <c r="R3173" s="35"/>
    </row>
    <row r="3174" spans="1:18" ht="15.75" customHeight="1" x14ac:dyDescent="0.3">
      <c r="A3174" s="23" t="s">
        <v>46</v>
      </c>
      <c r="B3174" s="28" t="s">
        <v>21</v>
      </c>
      <c r="C3174" s="28">
        <v>1185732</v>
      </c>
      <c r="D3174" s="29">
        <v>44213</v>
      </c>
      <c r="E3174" s="28" t="s">
        <v>40</v>
      </c>
      <c r="F3174" s="28" t="s">
        <v>119</v>
      </c>
      <c r="G3174" s="28" t="s">
        <v>120</v>
      </c>
      <c r="H3174" s="28" t="s">
        <v>24</v>
      </c>
      <c r="I3174" s="30">
        <v>0.35000000000000003</v>
      </c>
      <c r="J3174" s="31">
        <v>5000</v>
      </c>
      <c r="K3174" s="32">
        <f t="shared" si="24"/>
        <v>1750.0000000000002</v>
      </c>
      <c r="L3174" s="32">
        <f t="shared" si="25"/>
        <v>700.00000000000011</v>
      </c>
      <c r="M3174" s="33">
        <v>0.4</v>
      </c>
      <c r="O3174" s="38"/>
      <c r="P3174" s="36"/>
      <c r="Q3174" s="34"/>
      <c r="R3174" s="35"/>
    </row>
    <row r="3175" spans="1:18" ht="15.75" customHeight="1" x14ac:dyDescent="0.3">
      <c r="A3175" s="23"/>
      <c r="B3175" s="28" t="s">
        <v>21</v>
      </c>
      <c r="C3175" s="28">
        <v>1185732</v>
      </c>
      <c r="D3175" s="29">
        <v>44213</v>
      </c>
      <c r="E3175" s="28" t="s">
        <v>40</v>
      </c>
      <c r="F3175" s="28" t="s">
        <v>119</v>
      </c>
      <c r="G3175" s="28" t="s">
        <v>120</v>
      </c>
      <c r="H3175" s="28" t="s">
        <v>25</v>
      </c>
      <c r="I3175" s="30">
        <v>0.35000000000000003</v>
      </c>
      <c r="J3175" s="31">
        <v>3000</v>
      </c>
      <c r="K3175" s="32">
        <f t="shared" si="24"/>
        <v>1050</v>
      </c>
      <c r="L3175" s="32">
        <f t="shared" si="25"/>
        <v>420</v>
      </c>
      <c r="M3175" s="33">
        <v>0.4</v>
      </c>
      <c r="O3175" s="38"/>
      <c r="P3175" s="36"/>
      <c r="Q3175" s="34"/>
      <c r="R3175" s="35"/>
    </row>
    <row r="3176" spans="1:18" ht="15.75" customHeight="1" x14ac:dyDescent="0.3">
      <c r="A3176" s="23"/>
      <c r="B3176" s="28" t="s">
        <v>21</v>
      </c>
      <c r="C3176" s="28">
        <v>1185732</v>
      </c>
      <c r="D3176" s="29">
        <v>44213</v>
      </c>
      <c r="E3176" s="28" t="s">
        <v>40</v>
      </c>
      <c r="F3176" s="28" t="s">
        <v>119</v>
      </c>
      <c r="G3176" s="28" t="s">
        <v>120</v>
      </c>
      <c r="H3176" s="28" t="s">
        <v>26</v>
      </c>
      <c r="I3176" s="30">
        <v>0.25000000000000006</v>
      </c>
      <c r="J3176" s="31">
        <v>3000</v>
      </c>
      <c r="K3176" s="32">
        <f t="shared" si="24"/>
        <v>750.00000000000011</v>
      </c>
      <c r="L3176" s="32">
        <f t="shared" si="25"/>
        <v>300.00000000000006</v>
      </c>
      <c r="M3176" s="33">
        <v>0.4</v>
      </c>
      <c r="O3176" s="38"/>
      <c r="P3176" s="36"/>
      <c r="Q3176" s="34"/>
      <c r="R3176" s="35"/>
    </row>
    <row r="3177" spans="1:18" ht="15.75" customHeight="1" x14ac:dyDescent="0.3">
      <c r="A3177" s="23"/>
      <c r="B3177" s="28" t="s">
        <v>21</v>
      </c>
      <c r="C3177" s="28">
        <v>1185732</v>
      </c>
      <c r="D3177" s="29">
        <v>44213</v>
      </c>
      <c r="E3177" s="28" t="s">
        <v>40</v>
      </c>
      <c r="F3177" s="28" t="s">
        <v>119</v>
      </c>
      <c r="G3177" s="28" t="s">
        <v>120</v>
      </c>
      <c r="H3177" s="28" t="s">
        <v>27</v>
      </c>
      <c r="I3177" s="30">
        <v>0.30000000000000004</v>
      </c>
      <c r="J3177" s="31">
        <v>1500</v>
      </c>
      <c r="K3177" s="32">
        <f t="shared" si="24"/>
        <v>450.00000000000006</v>
      </c>
      <c r="L3177" s="32">
        <f t="shared" si="25"/>
        <v>180.00000000000003</v>
      </c>
      <c r="M3177" s="33">
        <v>0.4</v>
      </c>
      <c r="O3177" s="38"/>
      <c r="P3177" s="36"/>
      <c r="Q3177" s="34"/>
      <c r="R3177" s="35"/>
    </row>
    <row r="3178" spans="1:18" ht="15.75" customHeight="1" x14ac:dyDescent="0.3">
      <c r="A3178" s="23"/>
      <c r="B3178" s="28" t="s">
        <v>21</v>
      </c>
      <c r="C3178" s="28">
        <v>1185732</v>
      </c>
      <c r="D3178" s="29">
        <v>44213</v>
      </c>
      <c r="E3178" s="28" t="s">
        <v>40</v>
      </c>
      <c r="F3178" s="28" t="s">
        <v>119</v>
      </c>
      <c r="G3178" s="28" t="s">
        <v>120</v>
      </c>
      <c r="H3178" s="28" t="s">
        <v>28</v>
      </c>
      <c r="I3178" s="30">
        <v>0.44999999999999996</v>
      </c>
      <c r="J3178" s="31">
        <v>2000</v>
      </c>
      <c r="K3178" s="32">
        <f t="shared" si="24"/>
        <v>899.99999999999989</v>
      </c>
      <c r="L3178" s="32">
        <f t="shared" si="25"/>
        <v>360</v>
      </c>
      <c r="M3178" s="33">
        <v>0.4</v>
      </c>
      <c r="O3178" s="38"/>
      <c r="P3178" s="36"/>
      <c r="Q3178" s="34"/>
      <c r="R3178" s="35"/>
    </row>
    <row r="3179" spans="1:18" ht="15.75" customHeight="1" x14ac:dyDescent="0.3">
      <c r="A3179" s="23"/>
      <c r="B3179" s="28" t="s">
        <v>21</v>
      </c>
      <c r="C3179" s="28">
        <v>1185732</v>
      </c>
      <c r="D3179" s="29">
        <v>44213</v>
      </c>
      <c r="E3179" s="28" t="s">
        <v>40</v>
      </c>
      <c r="F3179" s="28" t="s">
        <v>119</v>
      </c>
      <c r="G3179" s="28" t="s">
        <v>120</v>
      </c>
      <c r="H3179" s="28" t="s">
        <v>29</v>
      </c>
      <c r="I3179" s="30">
        <v>0.35000000000000003</v>
      </c>
      <c r="J3179" s="31">
        <v>3000</v>
      </c>
      <c r="K3179" s="32">
        <f t="shared" si="24"/>
        <v>1050</v>
      </c>
      <c r="L3179" s="32">
        <f t="shared" si="25"/>
        <v>420</v>
      </c>
      <c r="M3179" s="33">
        <v>0.4</v>
      </c>
      <c r="O3179" s="38"/>
      <c r="P3179" s="36"/>
      <c r="Q3179" s="34"/>
      <c r="R3179" s="35"/>
    </row>
    <row r="3180" spans="1:18" ht="15.75" customHeight="1" x14ac:dyDescent="0.3">
      <c r="A3180" s="23"/>
      <c r="B3180" s="28" t="s">
        <v>21</v>
      </c>
      <c r="C3180" s="28">
        <v>1185732</v>
      </c>
      <c r="D3180" s="29">
        <v>44244</v>
      </c>
      <c r="E3180" s="28" t="s">
        <v>40</v>
      </c>
      <c r="F3180" s="28" t="s">
        <v>119</v>
      </c>
      <c r="G3180" s="28" t="s">
        <v>120</v>
      </c>
      <c r="H3180" s="28" t="s">
        <v>24</v>
      </c>
      <c r="I3180" s="30">
        <v>0.35000000000000003</v>
      </c>
      <c r="J3180" s="31">
        <v>5500</v>
      </c>
      <c r="K3180" s="32">
        <f t="shared" si="24"/>
        <v>1925.0000000000002</v>
      </c>
      <c r="L3180" s="32">
        <f t="shared" si="25"/>
        <v>770.00000000000011</v>
      </c>
      <c r="M3180" s="33">
        <v>0.4</v>
      </c>
      <c r="O3180" s="38"/>
      <c r="P3180" s="36"/>
      <c r="Q3180" s="34"/>
      <c r="R3180" s="35"/>
    </row>
    <row r="3181" spans="1:18" ht="15.75" customHeight="1" x14ac:dyDescent="0.3">
      <c r="A3181" s="23"/>
      <c r="B3181" s="28" t="s">
        <v>21</v>
      </c>
      <c r="C3181" s="28">
        <v>1185732</v>
      </c>
      <c r="D3181" s="29">
        <v>44244</v>
      </c>
      <c r="E3181" s="28" t="s">
        <v>40</v>
      </c>
      <c r="F3181" s="28" t="s">
        <v>119</v>
      </c>
      <c r="G3181" s="28" t="s">
        <v>120</v>
      </c>
      <c r="H3181" s="28" t="s">
        <v>25</v>
      </c>
      <c r="I3181" s="30">
        <v>0.4</v>
      </c>
      <c r="J3181" s="31">
        <v>2000</v>
      </c>
      <c r="K3181" s="32">
        <f t="shared" si="24"/>
        <v>800</v>
      </c>
      <c r="L3181" s="32">
        <f t="shared" si="25"/>
        <v>320</v>
      </c>
      <c r="M3181" s="33">
        <v>0.4</v>
      </c>
      <c r="O3181" s="38"/>
      <c r="P3181" s="36"/>
      <c r="Q3181" s="34"/>
      <c r="R3181" s="35"/>
    </row>
    <row r="3182" spans="1:18" ht="15.75" customHeight="1" x14ac:dyDescent="0.3">
      <c r="A3182" s="23"/>
      <c r="B3182" s="28" t="s">
        <v>21</v>
      </c>
      <c r="C3182" s="28">
        <v>1185732</v>
      </c>
      <c r="D3182" s="29">
        <v>44244</v>
      </c>
      <c r="E3182" s="28" t="s">
        <v>40</v>
      </c>
      <c r="F3182" s="28" t="s">
        <v>119</v>
      </c>
      <c r="G3182" s="28" t="s">
        <v>120</v>
      </c>
      <c r="H3182" s="28" t="s">
        <v>26</v>
      </c>
      <c r="I3182" s="30">
        <v>0.30000000000000004</v>
      </c>
      <c r="J3182" s="31">
        <v>3000</v>
      </c>
      <c r="K3182" s="32">
        <f t="shared" si="24"/>
        <v>900.00000000000011</v>
      </c>
      <c r="L3182" s="32">
        <f t="shared" si="25"/>
        <v>360.00000000000006</v>
      </c>
      <c r="M3182" s="33">
        <v>0.4</v>
      </c>
      <c r="O3182" s="38"/>
      <c r="P3182" s="36"/>
      <c r="Q3182" s="34"/>
      <c r="R3182" s="35"/>
    </row>
    <row r="3183" spans="1:18" ht="15.75" customHeight="1" x14ac:dyDescent="0.3">
      <c r="A3183" s="23"/>
      <c r="B3183" s="28" t="s">
        <v>21</v>
      </c>
      <c r="C3183" s="28">
        <v>1185732</v>
      </c>
      <c r="D3183" s="29">
        <v>44244</v>
      </c>
      <c r="E3183" s="28" t="s">
        <v>40</v>
      </c>
      <c r="F3183" s="28" t="s">
        <v>119</v>
      </c>
      <c r="G3183" s="28" t="s">
        <v>120</v>
      </c>
      <c r="H3183" s="28" t="s">
        <v>27</v>
      </c>
      <c r="I3183" s="30">
        <v>0.35000000000000003</v>
      </c>
      <c r="J3183" s="31">
        <v>1750</v>
      </c>
      <c r="K3183" s="32">
        <f t="shared" si="24"/>
        <v>612.50000000000011</v>
      </c>
      <c r="L3183" s="32">
        <f t="shared" si="25"/>
        <v>245.00000000000006</v>
      </c>
      <c r="M3183" s="33">
        <v>0.4</v>
      </c>
      <c r="O3183" s="38"/>
      <c r="P3183" s="36"/>
      <c r="Q3183" s="34"/>
      <c r="R3183" s="35"/>
    </row>
    <row r="3184" spans="1:18" ht="15.75" customHeight="1" x14ac:dyDescent="0.3">
      <c r="A3184" s="23"/>
      <c r="B3184" s="28" t="s">
        <v>21</v>
      </c>
      <c r="C3184" s="28">
        <v>1185732</v>
      </c>
      <c r="D3184" s="29">
        <v>44244</v>
      </c>
      <c r="E3184" s="28" t="s">
        <v>40</v>
      </c>
      <c r="F3184" s="28" t="s">
        <v>119</v>
      </c>
      <c r="G3184" s="28" t="s">
        <v>120</v>
      </c>
      <c r="H3184" s="28" t="s">
        <v>28</v>
      </c>
      <c r="I3184" s="30">
        <v>0.49999999999999994</v>
      </c>
      <c r="J3184" s="31">
        <v>2500</v>
      </c>
      <c r="K3184" s="32">
        <f t="shared" si="24"/>
        <v>1249.9999999999998</v>
      </c>
      <c r="L3184" s="32">
        <f t="shared" si="25"/>
        <v>499.99999999999994</v>
      </c>
      <c r="M3184" s="33">
        <v>0.4</v>
      </c>
      <c r="O3184" s="38"/>
      <c r="P3184" s="36"/>
      <c r="Q3184" s="34"/>
      <c r="R3184" s="35"/>
    </row>
    <row r="3185" spans="1:18" ht="15.75" customHeight="1" x14ac:dyDescent="0.3">
      <c r="A3185" s="23"/>
      <c r="B3185" s="28" t="s">
        <v>21</v>
      </c>
      <c r="C3185" s="28">
        <v>1185732</v>
      </c>
      <c r="D3185" s="29">
        <v>44244</v>
      </c>
      <c r="E3185" s="28" t="s">
        <v>40</v>
      </c>
      <c r="F3185" s="28" t="s">
        <v>119</v>
      </c>
      <c r="G3185" s="28" t="s">
        <v>120</v>
      </c>
      <c r="H3185" s="28" t="s">
        <v>29</v>
      </c>
      <c r="I3185" s="30">
        <v>0.24999999999999994</v>
      </c>
      <c r="J3185" s="31">
        <v>3500</v>
      </c>
      <c r="K3185" s="32">
        <f t="shared" si="24"/>
        <v>874.99999999999977</v>
      </c>
      <c r="L3185" s="32">
        <f t="shared" si="25"/>
        <v>349.99999999999994</v>
      </c>
      <c r="M3185" s="33">
        <v>0.4</v>
      </c>
      <c r="O3185" s="38"/>
      <c r="P3185" s="36"/>
      <c r="Q3185" s="34"/>
      <c r="R3185" s="35"/>
    </row>
    <row r="3186" spans="1:18" ht="15.75" customHeight="1" x14ac:dyDescent="0.3">
      <c r="A3186" s="23"/>
      <c r="B3186" s="28" t="s">
        <v>21</v>
      </c>
      <c r="C3186" s="28">
        <v>1185732</v>
      </c>
      <c r="D3186" s="29">
        <v>44271</v>
      </c>
      <c r="E3186" s="28" t="s">
        <v>40</v>
      </c>
      <c r="F3186" s="28" t="s">
        <v>119</v>
      </c>
      <c r="G3186" s="28" t="s">
        <v>120</v>
      </c>
      <c r="H3186" s="28" t="s">
        <v>24</v>
      </c>
      <c r="I3186" s="30">
        <v>0.30000000000000004</v>
      </c>
      <c r="J3186" s="31">
        <v>5700</v>
      </c>
      <c r="K3186" s="32">
        <f t="shared" si="24"/>
        <v>1710.0000000000002</v>
      </c>
      <c r="L3186" s="32">
        <f t="shared" si="25"/>
        <v>684.00000000000011</v>
      </c>
      <c r="M3186" s="33">
        <v>0.4</v>
      </c>
      <c r="O3186" s="38"/>
      <c r="P3186" s="36"/>
      <c r="Q3186" s="34"/>
      <c r="R3186" s="35"/>
    </row>
    <row r="3187" spans="1:18" ht="15.75" customHeight="1" x14ac:dyDescent="0.3">
      <c r="A3187" s="23"/>
      <c r="B3187" s="28" t="s">
        <v>21</v>
      </c>
      <c r="C3187" s="28">
        <v>1185732</v>
      </c>
      <c r="D3187" s="29">
        <v>44271</v>
      </c>
      <c r="E3187" s="28" t="s">
        <v>40</v>
      </c>
      <c r="F3187" s="28" t="s">
        <v>119</v>
      </c>
      <c r="G3187" s="28" t="s">
        <v>120</v>
      </c>
      <c r="H3187" s="28" t="s">
        <v>25</v>
      </c>
      <c r="I3187" s="30">
        <v>0.30000000000000004</v>
      </c>
      <c r="J3187" s="31">
        <v>2750</v>
      </c>
      <c r="K3187" s="32">
        <f t="shared" si="24"/>
        <v>825.00000000000011</v>
      </c>
      <c r="L3187" s="32">
        <f t="shared" si="25"/>
        <v>330.00000000000006</v>
      </c>
      <c r="M3187" s="33">
        <v>0.4</v>
      </c>
      <c r="O3187" s="38"/>
      <c r="P3187" s="36"/>
      <c r="Q3187" s="34"/>
      <c r="R3187" s="35"/>
    </row>
    <row r="3188" spans="1:18" ht="15.75" customHeight="1" x14ac:dyDescent="0.3">
      <c r="A3188" s="23"/>
      <c r="B3188" s="28" t="s">
        <v>21</v>
      </c>
      <c r="C3188" s="28">
        <v>1185732</v>
      </c>
      <c r="D3188" s="29">
        <v>44271</v>
      </c>
      <c r="E3188" s="28" t="s">
        <v>40</v>
      </c>
      <c r="F3188" s="28" t="s">
        <v>119</v>
      </c>
      <c r="G3188" s="28" t="s">
        <v>120</v>
      </c>
      <c r="H3188" s="28" t="s">
        <v>26</v>
      </c>
      <c r="I3188" s="30">
        <v>0.2</v>
      </c>
      <c r="J3188" s="31">
        <v>3250</v>
      </c>
      <c r="K3188" s="32">
        <f t="shared" si="24"/>
        <v>650</v>
      </c>
      <c r="L3188" s="32">
        <f t="shared" si="25"/>
        <v>260</v>
      </c>
      <c r="M3188" s="33">
        <v>0.4</v>
      </c>
      <c r="O3188" s="38"/>
      <c r="P3188" s="36"/>
      <c r="Q3188" s="34"/>
      <c r="R3188" s="35"/>
    </row>
    <row r="3189" spans="1:18" ht="15.75" customHeight="1" x14ac:dyDescent="0.3">
      <c r="A3189" s="23"/>
      <c r="B3189" s="28" t="s">
        <v>21</v>
      </c>
      <c r="C3189" s="28">
        <v>1185732</v>
      </c>
      <c r="D3189" s="29">
        <v>44271</v>
      </c>
      <c r="E3189" s="28" t="s">
        <v>40</v>
      </c>
      <c r="F3189" s="28" t="s">
        <v>119</v>
      </c>
      <c r="G3189" s="28" t="s">
        <v>120</v>
      </c>
      <c r="H3189" s="28" t="s">
        <v>27</v>
      </c>
      <c r="I3189" s="30">
        <v>0.24999999999999994</v>
      </c>
      <c r="J3189" s="31">
        <v>1750</v>
      </c>
      <c r="K3189" s="32">
        <f t="shared" si="24"/>
        <v>437.49999999999989</v>
      </c>
      <c r="L3189" s="32">
        <f t="shared" si="25"/>
        <v>174.99999999999997</v>
      </c>
      <c r="M3189" s="33">
        <v>0.4</v>
      </c>
      <c r="O3189" s="38"/>
      <c r="P3189" s="36"/>
      <c r="Q3189" s="34"/>
      <c r="R3189" s="35"/>
    </row>
    <row r="3190" spans="1:18" ht="15.75" customHeight="1" x14ac:dyDescent="0.3">
      <c r="A3190" s="23"/>
      <c r="B3190" s="28" t="s">
        <v>21</v>
      </c>
      <c r="C3190" s="28">
        <v>1185732</v>
      </c>
      <c r="D3190" s="29">
        <v>44271</v>
      </c>
      <c r="E3190" s="28" t="s">
        <v>40</v>
      </c>
      <c r="F3190" s="28" t="s">
        <v>119</v>
      </c>
      <c r="G3190" s="28" t="s">
        <v>120</v>
      </c>
      <c r="H3190" s="28" t="s">
        <v>28</v>
      </c>
      <c r="I3190" s="30">
        <v>0.4</v>
      </c>
      <c r="J3190" s="31">
        <v>2250</v>
      </c>
      <c r="K3190" s="32">
        <f t="shared" si="24"/>
        <v>900</v>
      </c>
      <c r="L3190" s="32">
        <f t="shared" si="25"/>
        <v>360</v>
      </c>
      <c r="M3190" s="33">
        <v>0.4</v>
      </c>
      <c r="O3190" s="38"/>
      <c r="P3190" s="36"/>
      <c r="Q3190" s="34"/>
      <c r="R3190" s="35"/>
    </row>
    <row r="3191" spans="1:18" ht="15.75" customHeight="1" x14ac:dyDescent="0.3">
      <c r="A3191" s="23"/>
      <c r="B3191" s="28" t="s">
        <v>21</v>
      </c>
      <c r="C3191" s="28">
        <v>1185732</v>
      </c>
      <c r="D3191" s="29">
        <v>44271</v>
      </c>
      <c r="E3191" s="28" t="s">
        <v>40</v>
      </c>
      <c r="F3191" s="28" t="s">
        <v>119</v>
      </c>
      <c r="G3191" s="28" t="s">
        <v>120</v>
      </c>
      <c r="H3191" s="28" t="s">
        <v>29</v>
      </c>
      <c r="I3191" s="30">
        <v>0.30000000000000004</v>
      </c>
      <c r="J3191" s="31">
        <v>3250</v>
      </c>
      <c r="K3191" s="32">
        <f t="shared" si="24"/>
        <v>975.00000000000011</v>
      </c>
      <c r="L3191" s="32">
        <f t="shared" si="25"/>
        <v>390.00000000000006</v>
      </c>
      <c r="M3191" s="33">
        <v>0.4</v>
      </c>
      <c r="O3191" s="38"/>
      <c r="P3191" s="36"/>
      <c r="Q3191" s="34"/>
      <c r="R3191" s="35"/>
    </row>
    <row r="3192" spans="1:18" ht="15.75" customHeight="1" x14ac:dyDescent="0.3">
      <c r="A3192" s="23"/>
      <c r="B3192" s="28" t="s">
        <v>21</v>
      </c>
      <c r="C3192" s="28">
        <v>1185732</v>
      </c>
      <c r="D3192" s="29">
        <v>44303</v>
      </c>
      <c r="E3192" s="28" t="s">
        <v>40</v>
      </c>
      <c r="F3192" s="28" t="s">
        <v>119</v>
      </c>
      <c r="G3192" s="28" t="s">
        <v>120</v>
      </c>
      <c r="H3192" s="28" t="s">
        <v>24</v>
      </c>
      <c r="I3192" s="30">
        <v>0.30000000000000004</v>
      </c>
      <c r="J3192" s="31">
        <v>5500</v>
      </c>
      <c r="K3192" s="32">
        <f t="shared" si="24"/>
        <v>1650.0000000000002</v>
      </c>
      <c r="L3192" s="32">
        <f t="shared" si="25"/>
        <v>660.00000000000011</v>
      </c>
      <c r="M3192" s="33">
        <v>0.4</v>
      </c>
      <c r="O3192" s="38"/>
      <c r="P3192" s="36"/>
      <c r="Q3192" s="34"/>
      <c r="R3192" s="35"/>
    </row>
    <row r="3193" spans="1:18" ht="15.75" customHeight="1" x14ac:dyDescent="0.3">
      <c r="A3193" s="23"/>
      <c r="B3193" s="28" t="s">
        <v>21</v>
      </c>
      <c r="C3193" s="28">
        <v>1185732</v>
      </c>
      <c r="D3193" s="29">
        <v>44303</v>
      </c>
      <c r="E3193" s="28" t="s">
        <v>40</v>
      </c>
      <c r="F3193" s="28" t="s">
        <v>119</v>
      </c>
      <c r="G3193" s="28" t="s">
        <v>120</v>
      </c>
      <c r="H3193" s="28" t="s">
        <v>25</v>
      </c>
      <c r="I3193" s="30">
        <v>0.30000000000000004</v>
      </c>
      <c r="J3193" s="31">
        <v>2500</v>
      </c>
      <c r="K3193" s="32">
        <f t="shared" si="24"/>
        <v>750.00000000000011</v>
      </c>
      <c r="L3193" s="32">
        <f t="shared" si="25"/>
        <v>300.00000000000006</v>
      </c>
      <c r="M3193" s="33">
        <v>0.4</v>
      </c>
      <c r="O3193" s="38"/>
      <c r="P3193" s="36"/>
      <c r="Q3193" s="34"/>
      <c r="R3193" s="35"/>
    </row>
    <row r="3194" spans="1:18" ht="15.75" customHeight="1" x14ac:dyDescent="0.3">
      <c r="A3194" s="23"/>
      <c r="B3194" s="28" t="s">
        <v>21</v>
      </c>
      <c r="C3194" s="28">
        <v>1185732</v>
      </c>
      <c r="D3194" s="29">
        <v>44303</v>
      </c>
      <c r="E3194" s="28" t="s">
        <v>40</v>
      </c>
      <c r="F3194" s="28" t="s">
        <v>119</v>
      </c>
      <c r="G3194" s="28" t="s">
        <v>120</v>
      </c>
      <c r="H3194" s="28" t="s">
        <v>26</v>
      </c>
      <c r="I3194" s="30">
        <v>0.2</v>
      </c>
      <c r="J3194" s="31">
        <v>2500</v>
      </c>
      <c r="K3194" s="32">
        <f t="shared" si="24"/>
        <v>500</v>
      </c>
      <c r="L3194" s="32">
        <f t="shared" si="25"/>
        <v>200</v>
      </c>
      <c r="M3194" s="33">
        <v>0.4</v>
      </c>
      <c r="O3194" s="38"/>
      <c r="P3194" s="36"/>
      <c r="Q3194" s="34"/>
      <c r="R3194" s="35"/>
    </row>
    <row r="3195" spans="1:18" ht="15.75" customHeight="1" x14ac:dyDescent="0.3">
      <c r="A3195" s="23"/>
      <c r="B3195" s="28" t="s">
        <v>21</v>
      </c>
      <c r="C3195" s="28">
        <v>1185732</v>
      </c>
      <c r="D3195" s="29">
        <v>44303</v>
      </c>
      <c r="E3195" s="28" t="s">
        <v>40</v>
      </c>
      <c r="F3195" s="28" t="s">
        <v>119</v>
      </c>
      <c r="G3195" s="28" t="s">
        <v>120</v>
      </c>
      <c r="H3195" s="28" t="s">
        <v>27</v>
      </c>
      <c r="I3195" s="30">
        <v>0.24999999999999994</v>
      </c>
      <c r="J3195" s="31">
        <v>1750</v>
      </c>
      <c r="K3195" s="32">
        <f t="shared" si="24"/>
        <v>437.49999999999989</v>
      </c>
      <c r="L3195" s="32">
        <f t="shared" si="25"/>
        <v>174.99999999999997</v>
      </c>
      <c r="M3195" s="33">
        <v>0.4</v>
      </c>
      <c r="O3195" s="38"/>
      <c r="P3195" s="36"/>
      <c r="Q3195" s="34"/>
      <c r="R3195" s="35"/>
    </row>
    <row r="3196" spans="1:18" ht="15.75" customHeight="1" x14ac:dyDescent="0.3">
      <c r="A3196" s="23"/>
      <c r="B3196" s="28" t="s">
        <v>21</v>
      </c>
      <c r="C3196" s="28">
        <v>1185732</v>
      </c>
      <c r="D3196" s="29">
        <v>44303</v>
      </c>
      <c r="E3196" s="28" t="s">
        <v>40</v>
      </c>
      <c r="F3196" s="28" t="s">
        <v>119</v>
      </c>
      <c r="G3196" s="28" t="s">
        <v>120</v>
      </c>
      <c r="H3196" s="28" t="s">
        <v>28</v>
      </c>
      <c r="I3196" s="30">
        <v>0.65</v>
      </c>
      <c r="J3196" s="31">
        <v>2000</v>
      </c>
      <c r="K3196" s="32">
        <f t="shared" si="24"/>
        <v>1300</v>
      </c>
      <c r="L3196" s="32">
        <f t="shared" si="25"/>
        <v>520</v>
      </c>
      <c r="M3196" s="33">
        <v>0.4</v>
      </c>
      <c r="O3196" s="38"/>
      <c r="P3196" s="36"/>
      <c r="Q3196" s="34"/>
      <c r="R3196" s="35"/>
    </row>
    <row r="3197" spans="1:18" ht="15.75" customHeight="1" x14ac:dyDescent="0.3">
      <c r="A3197" s="23"/>
      <c r="B3197" s="28" t="s">
        <v>21</v>
      </c>
      <c r="C3197" s="28">
        <v>1185732</v>
      </c>
      <c r="D3197" s="29">
        <v>44303</v>
      </c>
      <c r="E3197" s="28" t="s">
        <v>40</v>
      </c>
      <c r="F3197" s="28" t="s">
        <v>119</v>
      </c>
      <c r="G3197" s="28" t="s">
        <v>120</v>
      </c>
      <c r="H3197" s="28" t="s">
        <v>29</v>
      </c>
      <c r="I3197" s="30">
        <v>0.5</v>
      </c>
      <c r="J3197" s="31">
        <v>3250</v>
      </c>
      <c r="K3197" s="32">
        <f t="shared" si="24"/>
        <v>1625</v>
      </c>
      <c r="L3197" s="32">
        <f t="shared" si="25"/>
        <v>650</v>
      </c>
      <c r="M3197" s="33">
        <v>0.4</v>
      </c>
      <c r="O3197" s="38"/>
      <c r="P3197" s="36"/>
      <c r="Q3197" s="34"/>
      <c r="R3197" s="35"/>
    </row>
    <row r="3198" spans="1:18" ht="15.75" customHeight="1" x14ac:dyDescent="0.3">
      <c r="A3198" s="23"/>
      <c r="B3198" s="28" t="s">
        <v>21</v>
      </c>
      <c r="C3198" s="28">
        <v>1185732</v>
      </c>
      <c r="D3198" s="29">
        <v>44334</v>
      </c>
      <c r="E3198" s="28" t="s">
        <v>40</v>
      </c>
      <c r="F3198" s="28" t="s">
        <v>119</v>
      </c>
      <c r="G3198" s="28" t="s">
        <v>120</v>
      </c>
      <c r="H3198" s="28" t="s">
        <v>24</v>
      </c>
      <c r="I3198" s="30">
        <v>0.6</v>
      </c>
      <c r="J3198" s="31">
        <v>5950</v>
      </c>
      <c r="K3198" s="32">
        <f t="shared" si="24"/>
        <v>3570</v>
      </c>
      <c r="L3198" s="32">
        <f t="shared" si="25"/>
        <v>1428</v>
      </c>
      <c r="M3198" s="33">
        <v>0.4</v>
      </c>
      <c r="O3198" s="38"/>
      <c r="P3198" s="36"/>
      <c r="Q3198" s="34"/>
      <c r="R3198" s="35"/>
    </row>
    <row r="3199" spans="1:18" ht="15.75" customHeight="1" x14ac:dyDescent="0.3">
      <c r="A3199" s="23"/>
      <c r="B3199" s="28" t="s">
        <v>21</v>
      </c>
      <c r="C3199" s="28">
        <v>1185732</v>
      </c>
      <c r="D3199" s="29">
        <v>44334</v>
      </c>
      <c r="E3199" s="28" t="s">
        <v>40</v>
      </c>
      <c r="F3199" s="28" t="s">
        <v>119</v>
      </c>
      <c r="G3199" s="28" t="s">
        <v>120</v>
      </c>
      <c r="H3199" s="28" t="s">
        <v>25</v>
      </c>
      <c r="I3199" s="30">
        <v>0.4</v>
      </c>
      <c r="J3199" s="31">
        <v>3000</v>
      </c>
      <c r="K3199" s="32">
        <f t="shared" si="24"/>
        <v>1200</v>
      </c>
      <c r="L3199" s="32">
        <f t="shared" si="25"/>
        <v>480</v>
      </c>
      <c r="M3199" s="33">
        <v>0.4</v>
      </c>
      <c r="O3199" s="38"/>
      <c r="P3199" s="36"/>
      <c r="Q3199" s="34"/>
      <c r="R3199" s="35"/>
    </row>
    <row r="3200" spans="1:18" ht="15.75" customHeight="1" x14ac:dyDescent="0.3">
      <c r="A3200" s="23"/>
      <c r="B3200" s="28" t="s">
        <v>21</v>
      </c>
      <c r="C3200" s="28">
        <v>1185732</v>
      </c>
      <c r="D3200" s="29">
        <v>44334</v>
      </c>
      <c r="E3200" s="28" t="s">
        <v>40</v>
      </c>
      <c r="F3200" s="28" t="s">
        <v>119</v>
      </c>
      <c r="G3200" s="28" t="s">
        <v>120</v>
      </c>
      <c r="H3200" s="28" t="s">
        <v>26</v>
      </c>
      <c r="I3200" s="30">
        <v>0.35000000000000003</v>
      </c>
      <c r="J3200" s="31">
        <v>2750</v>
      </c>
      <c r="K3200" s="32">
        <f t="shared" si="24"/>
        <v>962.50000000000011</v>
      </c>
      <c r="L3200" s="32">
        <f t="shared" si="25"/>
        <v>385.00000000000006</v>
      </c>
      <c r="M3200" s="33">
        <v>0.4</v>
      </c>
      <c r="O3200" s="38"/>
      <c r="P3200" s="36"/>
      <c r="Q3200" s="34"/>
      <c r="R3200" s="35"/>
    </row>
    <row r="3201" spans="1:18" ht="15.75" customHeight="1" x14ac:dyDescent="0.3">
      <c r="A3201" s="23"/>
      <c r="B3201" s="28" t="s">
        <v>21</v>
      </c>
      <c r="C3201" s="28">
        <v>1185732</v>
      </c>
      <c r="D3201" s="29">
        <v>44334</v>
      </c>
      <c r="E3201" s="28" t="s">
        <v>40</v>
      </c>
      <c r="F3201" s="28" t="s">
        <v>119</v>
      </c>
      <c r="G3201" s="28" t="s">
        <v>120</v>
      </c>
      <c r="H3201" s="28" t="s">
        <v>27</v>
      </c>
      <c r="I3201" s="30">
        <v>0.35000000000000003</v>
      </c>
      <c r="J3201" s="31">
        <v>2000</v>
      </c>
      <c r="K3201" s="32">
        <f t="shared" si="24"/>
        <v>700.00000000000011</v>
      </c>
      <c r="L3201" s="32">
        <f t="shared" si="25"/>
        <v>280.00000000000006</v>
      </c>
      <c r="M3201" s="33">
        <v>0.4</v>
      </c>
      <c r="O3201" s="38"/>
      <c r="P3201" s="36"/>
      <c r="Q3201" s="34"/>
      <c r="R3201" s="35"/>
    </row>
    <row r="3202" spans="1:18" ht="15.75" customHeight="1" x14ac:dyDescent="0.3">
      <c r="A3202" s="23"/>
      <c r="B3202" s="28" t="s">
        <v>21</v>
      </c>
      <c r="C3202" s="28">
        <v>1185732</v>
      </c>
      <c r="D3202" s="29">
        <v>44334</v>
      </c>
      <c r="E3202" s="28" t="s">
        <v>40</v>
      </c>
      <c r="F3202" s="28" t="s">
        <v>119</v>
      </c>
      <c r="G3202" s="28" t="s">
        <v>120</v>
      </c>
      <c r="H3202" s="28" t="s">
        <v>28</v>
      </c>
      <c r="I3202" s="30">
        <v>0.44999999999999996</v>
      </c>
      <c r="J3202" s="31">
        <v>2250</v>
      </c>
      <c r="K3202" s="32">
        <f t="shared" si="24"/>
        <v>1012.4999999999999</v>
      </c>
      <c r="L3202" s="32">
        <f t="shared" si="25"/>
        <v>405</v>
      </c>
      <c r="M3202" s="33">
        <v>0.4</v>
      </c>
      <c r="O3202" s="38"/>
      <c r="P3202" s="36"/>
      <c r="Q3202" s="34"/>
      <c r="R3202" s="35"/>
    </row>
    <row r="3203" spans="1:18" ht="15.75" customHeight="1" x14ac:dyDescent="0.3">
      <c r="A3203" s="23"/>
      <c r="B3203" s="28" t="s">
        <v>21</v>
      </c>
      <c r="C3203" s="28">
        <v>1185732</v>
      </c>
      <c r="D3203" s="29">
        <v>44334</v>
      </c>
      <c r="E3203" s="28" t="s">
        <v>40</v>
      </c>
      <c r="F3203" s="28" t="s">
        <v>119</v>
      </c>
      <c r="G3203" s="28" t="s">
        <v>120</v>
      </c>
      <c r="H3203" s="28" t="s">
        <v>29</v>
      </c>
      <c r="I3203" s="30">
        <v>0.54999999999999993</v>
      </c>
      <c r="J3203" s="31">
        <v>3500</v>
      </c>
      <c r="K3203" s="32">
        <f t="shared" si="24"/>
        <v>1924.9999999999998</v>
      </c>
      <c r="L3203" s="32">
        <f t="shared" si="25"/>
        <v>770</v>
      </c>
      <c r="M3203" s="33">
        <v>0.4</v>
      </c>
      <c r="O3203" s="38"/>
      <c r="P3203" s="36"/>
      <c r="Q3203" s="34"/>
      <c r="R3203" s="35"/>
    </row>
    <row r="3204" spans="1:18" ht="15.75" customHeight="1" x14ac:dyDescent="0.3">
      <c r="A3204" s="23"/>
      <c r="B3204" s="28" t="s">
        <v>21</v>
      </c>
      <c r="C3204" s="28">
        <v>1185732</v>
      </c>
      <c r="D3204" s="29">
        <v>44364</v>
      </c>
      <c r="E3204" s="28" t="s">
        <v>40</v>
      </c>
      <c r="F3204" s="28" t="s">
        <v>119</v>
      </c>
      <c r="G3204" s="28" t="s">
        <v>120</v>
      </c>
      <c r="H3204" s="28" t="s">
        <v>24</v>
      </c>
      <c r="I3204" s="30">
        <v>0.45</v>
      </c>
      <c r="J3204" s="31">
        <v>6000</v>
      </c>
      <c r="K3204" s="32">
        <f t="shared" si="24"/>
        <v>2700</v>
      </c>
      <c r="L3204" s="32">
        <f t="shared" si="25"/>
        <v>1080</v>
      </c>
      <c r="M3204" s="33">
        <v>0.4</v>
      </c>
      <c r="O3204" s="38"/>
      <c r="P3204" s="36"/>
      <c r="Q3204" s="34"/>
      <c r="R3204" s="35"/>
    </row>
    <row r="3205" spans="1:18" ht="15.75" customHeight="1" x14ac:dyDescent="0.3">
      <c r="A3205" s="23"/>
      <c r="B3205" s="28" t="s">
        <v>21</v>
      </c>
      <c r="C3205" s="28">
        <v>1185732</v>
      </c>
      <c r="D3205" s="29">
        <v>44364</v>
      </c>
      <c r="E3205" s="28" t="s">
        <v>40</v>
      </c>
      <c r="F3205" s="28" t="s">
        <v>119</v>
      </c>
      <c r="G3205" s="28" t="s">
        <v>120</v>
      </c>
      <c r="H3205" s="28" t="s">
        <v>25</v>
      </c>
      <c r="I3205" s="30">
        <v>0.40000000000000008</v>
      </c>
      <c r="J3205" s="31">
        <v>4250</v>
      </c>
      <c r="K3205" s="32">
        <f t="shared" si="24"/>
        <v>1700.0000000000002</v>
      </c>
      <c r="L3205" s="32">
        <f t="shared" si="25"/>
        <v>680.00000000000011</v>
      </c>
      <c r="M3205" s="33">
        <v>0.4</v>
      </c>
      <c r="O3205" s="38"/>
      <c r="P3205" s="36"/>
      <c r="Q3205" s="34"/>
      <c r="R3205" s="35"/>
    </row>
    <row r="3206" spans="1:18" ht="15.75" customHeight="1" x14ac:dyDescent="0.3">
      <c r="A3206" s="23"/>
      <c r="B3206" s="28" t="s">
        <v>21</v>
      </c>
      <c r="C3206" s="28">
        <v>1185732</v>
      </c>
      <c r="D3206" s="29">
        <v>44364</v>
      </c>
      <c r="E3206" s="28" t="s">
        <v>40</v>
      </c>
      <c r="F3206" s="28" t="s">
        <v>119</v>
      </c>
      <c r="G3206" s="28" t="s">
        <v>120</v>
      </c>
      <c r="H3206" s="28" t="s">
        <v>26</v>
      </c>
      <c r="I3206" s="30">
        <v>0.35000000000000003</v>
      </c>
      <c r="J3206" s="31">
        <v>3000</v>
      </c>
      <c r="K3206" s="32">
        <f t="shared" si="24"/>
        <v>1050</v>
      </c>
      <c r="L3206" s="32">
        <f t="shared" si="25"/>
        <v>420</v>
      </c>
      <c r="M3206" s="33">
        <v>0.4</v>
      </c>
      <c r="O3206" s="38"/>
      <c r="P3206" s="36"/>
      <c r="Q3206" s="34"/>
      <c r="R3206" s="35"/>
    </row>
    <row r="3207" spans="1:18" ht="15.75" customHeight="1" x14ac:dyDescent="0.3">
      <c r="A3207" s="23"/>
      <c r="B3207" s="28" t="s">
        <v>21</v>
      </c>
      <c r="C3207" s="28">
        <v>1185732</v>
      </c>
      <c r="D3207" s="29">
        <v>44364</v>
      </c>
      <c r="E3207" s="28" t="s">
        <v>40</v>
      </c>
      <c r="F3207" s="28" t="s">
        <v>119</v>
      </c>
      <c r="G3207" s="28" t="s">
        <v>120</v>
      </c>
      <c r="H3207" s="28" t="s">
        <v>27</v>
      </c>
      <c r="I3207" s="30">
        <v>0.35000000000000003</v>
      </c>
      <c r="J3207" s="31">
        <v>2750</v>
      </c>
      <c r="K3207" s="32">
        <f t="shared" si="24"/>
        <v>962.50000000000011</v>
      </c>
      <c r="L3207" s="32">
        <f t="shared" si="25"/>
        <v>385.00000000000006</v>
      </c>
      <c r="M3207" s="33">
        <v>0.4</v>
      </c>
      <c r="O3207" s="38"/>
      <c r="P3207" s="36"/>
      <c r="Q3207" s="34"/>
      <c r="R3207" s="35"/>
    </row>
    <row r="3208" spans="1:18" ht="15.75" customHeight="1" x14ac:dyDescent="0.3">
      <c r="A3208" s="23"/>
      <c r="B3208" s="28" t="s">
        <v>21</v>
      </c>
      <c r="C3208" s="28">
        <v>1185732</v>
      </c>
      <c r="D3208" s="29">
        <v>44364</v>
      </c>
      <c r="E3208" s="28" t="s">
        <v>40</v>
      </c>
      <c r="F3208" s="28" t="s">
        <v>119</v>
      </c>
      <c r="G3208" s="28" t="s">
        <v>120</v>
      </c>
      <c r="H3208" s="28" t="s">
        <v>28</v>
      </c>
      <c r="I3208" s="30">
        <v>0.45</v>
      </c>
      <c r="J3208" s="31">
        <v>2750</v>
      </c>
      <c r="K3208" s="32">
        <f t="shared" si="24"/>
        <v>1237.5</v>
      </c>
      <c r="L3208" s="32">
        <f t="shared" si="25"/>
        <v>495</v>
      </c>
      <c r="M3208" s="33">
        <v>0.4</v>
      </c>
      <c r="O3208" s="38"/>
      <c r="P3208" s="36"/>
      <c r="Q3208" s="34"/>
      <c r="R3208" s="35"/>
    </row>
    <row r="3209" spans="1:18" ht="15.75" customHeight="1" x14ac:dyDescent="0.3">
      <c r="A3209" s="23"/>
      <c r="B3209" s="28" t="s">
        <v>21</v>
      </c>
      <c r="C3209" s="28">
        <v>1185732</v>
      </c>
      <c r="D3209" s="29">
        <v>44364</v>
      </c>
      <c r="E3209" s="28" t="s">
        <v>40</v>
      </c>
      <c r="F3209" s="28" t="s">
        <v>119</v>
      </c>
      <c r="G3209" s="28" t="s">
        <v>120</v>
      </c>
      <c r="H3209" s="28" t="s">
        <v>29</v>
      </c>
      <c r="I3209" s="30">
        <v>0.65000000000000013</v>
      </c>
      <c r="J3209" s="31">
        <v>4250</v>
      </c>
      <c r="K3209" s="32">
        <f t="shared" si="24"/>
        <v>2762.5000000000005</v>
      </c>
      <c r="L3209" s="32">
        <f t="shared" si="25"/>
        <v>1105.0000000000002</v>
      </c>
      <c r="M3209" s="33">
        <v>0.4</v>
      </c>
      <c r="O3209" s="38"/>
      <c r="P3209" s="36"/>
      <c r="Q3209" s="34"/>
      <c r="R3209" s="35"/>
    </row>
    <row r="3210" spans="1:18" ht="15.75" customHeight="1" x14ac:dyDescent="0.3">
      <c r="A3210" s="23"/>
      <c r="B3210" s="28" t="s">
        <v>21</v>
      </c>
      <c r="C3210" s="28">
        <v>1185732</v>
      </c>
      <c r="D3210" s="29">
        <v>44393</v>
      </c>
      <c r="E3210" s="28" t="s">
        <v>40</v>
      </c>
      <c r="F3210" s="28" t="s">
        <v>119</v>
      </c>
      <c r="G3210" s="28" t="s">
        <v>120</v>
      </c>
      <c r="H3210" s="28" t="s">
        <v>24</v>
      </c>
      <c r="I3210" s="30">
        <v>0.60000000000000009</v>
      </c>
      <c r="J3210" s="31">
        <v>6500</v>
      </c>
      <c r="K3210" s="32">
        <f t="shared" si="24"/>
        <v>3900.0000000000005</v>
      </c>
      <c r="L3210" s="32">
        <f t="shared" si="25"/>
        <v>1560.0000000000002</v>
      </c>
      <c r="M3210" s="33">
        <v>0.4</v>
      </c>
      <c r="O3210" s="38"/>
      <c r="P3210" s="36"/>
      <c r="Q3210" s="34"/>
      <c r="R3210" s="35"/>
    </row>
    <row r="3211" spans="1:18" ht="15.75" customHeight="1" x14ac:dyDescent="0.3">
      <c r="A3211" s="23"/>
      <c r="B3211" s="28" t="s">
        <v>21</v>
      </c>
      <c r="C3211" s="28">
        <v>1185732</v>
      </c>
      <c r="D3211" s="29">
        <v>44393</v>
      </c>
      <c r="E3211" s="28" t="s">
        <v>40</v>
      </c>
      <c r="F3211" s="28" t="s">
        <v>119</v>
      </c>
      <c r="G3211" s="28" t="s">
        <v>120</v>
      </c>
      <c r="H3211" s="28" t="s">
        <v>25</v>
      </c>
      <c r="I3211" s="30">
        <v>0.55000000000000016</v>
      </c>
      <c r="J3211" s="31">
        <v>4000</v>
      </c>
      <c r="K3211" s="32">
        <f t="shared" si="24"/>
        <v>2200.0000000000005</v>
      </c>
      <c r="L3211" s="32">
        <f t="shared" si="25"/>
        <v>880.00000000000023</v>
      </c>
      <c r="M3211" s="33">
        <v>0.4</v>
      </c>
      <c r="O3211" s="38"/>
      <c r="P3211" s="36"/>
      <c r="Q3211" s="34"/>
      <c r="R3211" s="35"/>
    </row>
    <row r="3212" spans="1:18" ht="15.75" customHeight="1" x14ac:dyDescent="0.3">
      <c r="A3212" s="23"/>
      <c r="B3212" s="28" t="s">
        <v>21</v>
      </c>
      <c r="C3212" s="28">
        <v>1185732</v>
      </c>
      <c r="D3212" s="29">
        <v>44393</v>
      </c>
      <c r="E3212" s="28" t="s">
        <v>40</v>
      </c>
      <c r="F3212" s="28" t="s">
        <v>119</v>
      </c>
      <c r="G3212" s="28" t="s">
        <v>120</v>
      </c>
      <c r="H3212" s="28" t="s">
        <v>26</v>
      </c>
      <c r="I3212" s="30">
        <v>0.5</v>
      </c>
      <c r="J3212" s="31">
        <v>3250</v>
      </c>
      <c r="K3212" s="32">
        <f t="shared" si="24"/>
        <v>1625</v>
      </c>
      <c r="L3212" s="32">
        <f t="shared" si="25"/>
        <v>650</v>
      </c>
      <c r="M3212" s="33">
        <v>0.4</v>
      </c>
      <c r="O3212" s="38"/>
      <c r="P3212" s="36"/>
      <c r="Q3212" s="34"/>
      <c r="R3212" s="35"/>
    </row>
    <row r="3213" spans="1:18" ht="15.75" customHeight="1" x14ac:dyDescent="0.3">
      <c r="A3213" s="23"/>
      <c r="B3213" s="28" t="s">
        <v>21</v>
      </c>
      <c r="C3213" s="28">
        <v>1185732</v>
      </c>
      <c r="D3213" s="29">
        <v>44393</v>
      </c>
      <c r="E3213" s="28" t="s">
        <v>40</v>
      </c>
      <c r="F3213" s="28" t="s">
        <v>119</v>
      </c>
      <c r="G3213" s="28" t="s">
        <v>120</v>
      </c>
      <c r="H3213" s="28" t="s">
        <v>27</v>
      </c>
      <c r="I3213" s="30">
        <v>0.5</v>
      </c>
      <c r="J3213" s="31">
        <v>2750</v>
      </c>
      <c r="K3213" s="32">
        <f t="shared" si="24"/>
        <v>1375</v>
      </c>
      <c r="L3213" s="32">
        <f t="shared" si="25"/>
        <v>550</v>
      </c>
      <c r="M3213" s="33">
        <v>0.4</v>
      </c>
      <c r="O3213" s="38"/>
      <c r="P3213" s="36"/>
      <c r="Q3213" s="34"/>
      <c r="R3213" s="35"/>
    </row>
    <row r="3214" spans="1:18" ht="15.75" customHeight="1" x14ac:dyDescent="0.3">
      <c r="A3214" s="23"/>
      <c r="B3214" s="28" t="s">
        <v>21</v>
      </c>
      <c r="C3214" s="28">
        <v>1185732</v>
      </c>
      <c r="D3214" s="29">
        <v>44393</v>
      </c>
      <c r="E3214" s="28" t="s">
        <v>40</v>
      </c>
      <c r="F3214" s="28" t="s">
        <v>119</v>
      </c>
      <c r="G3214" s="28" t="s">
        <v>120</v>
      </c>
      <c r="H3214" s="28" t="s">
        <v>28</v>
      </c>
      <c r="I3214" s="30">
        <v>0.60000000000000009</v>
      </c>
      <c r="J3214" s="31">
        <v>3000</v>
      </c>
      <c r="K3214" s="32">
        <f t="shared" si="24"/>
        <v>1800.0000000000002</v>
      </c>
      <c r="L3214" s="32">
        <f t="shared" si="25"/>
        <v>720.00000000000011</v>
      </c>
      <c r="M3214" s="33">
        <v>0.4</v>
      </c>
      <c r="O3214" s="38"/>
      <c r="P3214" s="36"/>
      <c r="Q3214" s="34"/>
      <c r="R3214" s="35"/>
    </row>
    <row r="3215" spans="1:18" ht="15.75" customHeight="1" x14ac:dyDescent="0.3">
      <c r="A3215" s="23"/>
      <c r="B3215" s="28" t="s">
        <v>21</v>
      </c>
      <c r="C3215" s="28">
        <v>1185732</v>
      </c>
      <c r="D3215" s="29">
        <v>44393</v>
      </c>
      <c r="E3215" s="28" t="s">
        <v>40</v>
      </c>
      <c r="F3215" s="28" t="s">
        <v>119</v>
      </c>
      <c r="G3215" s="28" t="s">
        <v>120</v>
      </c>
      <c r="H3215" s="28" t="s">
        <v>29</v>
      </c>
      <c r="I3215" s="30">
        <v>0.65000000000000013</v>
      </c>
      <c r="J3215" s="31">
        <v>4750</v>
      </c>
      <c r="K3215" s="32">
        <f t="shared" si="24"/>
        <v>3087.5000000000005</v>
      </c>
      <c r="L3215" s="32">
        <f t="shared" si="25"/>
        <v>1235.0000000000002</v>
      </c>
      <c r="M3215" s="33">
        <v>0.4</v>
      </c>
      <c r="O3215" s="38"/>
      <c r="P3215" s="36"/>
      <c r="Q3215" s="34"/>
      <c r="R3215" s="35"/>
    </row>
    <row r="3216" spans="1:18" ht="15.75" customHeight="1" x14ac:dyDescent="0.3">
      <c r="A3216" s="23"/>
      <c r="B3216" s="28" t="s">
        <v>21</v>
      </c>
      <c r="C3216" s="28">
        <v>1185732</v>
      </c>
      <c r="D3216" s="29">
        <v>44425</v>
      </c>
      <c r="E3216" s="28" t="s">
        <v>40</v>
      </c>
      <c r="F3216" s="28" t="s">
        <v>119</v>
      </c>
      <c r="G3216" s="28" t="s">
        <v>120</v>
      </c>
      <c r="H3216" s="28" t="s">
        <v>24</v>
      </c>
      <c r="I3216" s="30">
        <v>0.5</v>
      </c>
      <c r="J3216" s="31">
        <v>5250</v>
      </c>
      <c r="K3216" s="32">
        <f t="shared" si="24"/>
        <v>2625</v>
      </c>
      <c r="L3216" s="32">
        <f t="shared" si="25"/>
        <v>1050</v>
      </c>
      <c r="M3216" s="33">
        <v>0.4</v>
      </c>
      <c r="O3216" s="38"/>
      <c r="P3216" s="36"/>
      <c r="Q3216" s="34"/>
      <c r="R3216" s="35"/>
    </row>
    <row r="3217" spans="1:18" ht="15.75" customHeight="1" x14ac:dyDescent="0.3">
      <c r="A3217" s="23"/>
      <c r="B3217" s="28" t="s">
        <v>21</v>
      </c>
      <c r="C3217" s="28">
        <v>1185732</v>
      </c>
      <c r="D3217" s="29">
        <v>44425</v>
      </c>
      <c r="E3217" s="28" t="s">
        <v>40</v>
      </c>
      <c r="F3217" s="28" t="s">
        <v>119</v>
      </c>
      <c r="G3217" s="28" t="s">
        <v>120</v>
      </c>
      <c r="H3217" s="28" t="s">
        <v>25</v>
      </c>
      <c r="I3217" s="30">
        <v>0.45000000000000007</v>
      </c>
      <c r="J3217" s="31">
        <v>3000</v>
      </c>
      <c r="K3217" s="32">
        <f t="shared" si="24"/>
        <v>1350.0000000000002</v>
      </c>
      <c r="L3217" s="32">
        <f t="shared" si="25"/>
        <v>540.00000000000011</v>
      </c>
      <c r="M3217" s="33">
        <v>0.4</v>
      </c>
      <c r="O3217" s="38"/>
      <c r="P3217" s="36"/>
      <c r="Q3217" s="34"/>
      <c r="R3217" s="35"/>
    </row>
    <row r="3218" spans="1:18" ht="15.75" customHeight="1" x14ac:dyDescent="0.3">
      <c r="A3218" s="23"/>
      <c r="B3218" s="28" t="s">
        <v>21</v>
      </c>
      <c r="C3218" s="28">
        <v>1185732</v>
      </c>
      <c r="D3218" s="29">
        <v>44425</v>
      </c>
      <c r="E3218" s="28" t="s">
        <v>40</v>
      </c>
      <c r="F3218" s="28" t="s">
        <v>119</v>
      </c>
      <c r="G3218" s="28" t="s">
        <v>120</v>
      </c>
      <c r="H3218" s="28" t="s">
        <v>26</v>
      </c>
      <c r="I3218" s="30">
        <v>0.4</v>
      </c>
      <c r="J3218" s="31">
        <v>3000</v>
      </c>
      <c r="K3218" s="32">
        <f t="shared" si="24"/>
        <v>1200</v>
      </c>
      <c r="L3218" s="32">
        <f t="shared" si="25"/>
        <v>480</v>
      </c>
      <c r="M3218" s="33">
        <v>0.4</v>
      </c>
      <c r="O3218" s="38"/>
      <c r="P3218" s="36"/>
      <c r="Q3218" s="34"/>
      <c r="R3218" s="35"/>
    </row>
    <row r="3219" spans="1:18" ht="15.75" customHeight="1" x14ac:dyDescent="0.3">
      <c r="A3219" s="23"/>
      <c r="B3219" s="28" t="s">
        <v>21</v>
      </c>
      <c r="C3219" s="28">
        <v>1185732</v>
      </c>
      <c r="D3219" s="29">
        <v>44425</v>
      </c>
      <c r="E3219" s="28" t="s">
        <v>40</v>
      </c>
      <c r="F3219" s="28" t="s">
        <v>119</v>
      </c>
      <c r="G3219" s="28" t="s">
        <v>120</v>
      </c>
      <c r="H3219" s="28" t="s">
        <v>27</v>
      </c>
      <c r="I3219" s="30">
        <v>0.4</v>
      </c>
      <c r="J3219" s="31">
        <v>2750</v>
      </c>
      <c r="K3219" s="32">
        <f t="shared" si="24"/>
        <v>1100</v>
      </c>
      <c r="L3219" s="32">
        <f t="shared" si="25"/>
        <v>440</v>
      </c>
      <c r="M3219" s="33">
        <v>0.4</v>
      </c>
      <c r="O3219" s="38"/>
      <c r="P3219" s="36"/>
      <c r="Q3219" s="34"/>
      <c r="R3219" s="35"/>
    </row>
    <row r="3220" spans="1:18" ht="15.75" customHeight="1" x14ac:dyDescent="0.3">
      <c r="A3220" s="23"/>
      <c r="B3220" s="28" t="s">
        <v>21</v>
      </c>
      <c r="C3220" s="28">
        <v>1185732</v>
      </c>
      <c r="D3220" s="29">
        <v>44425</v>
      </c>
      <c r="E3220" s="28" t="s">
        <v>40</v>
      </c>
      <c r="F3220" s="28" t="s">
        <v>119</v>
      </c>
      <c r="G3220" s="28" t="s">
        <v>120</v>
      </c>
      <c r="H3220" s="28" t="s">
        <v>28</v>
      </c>
      <c r="I3220" s="30">
        <v>0.5</v>
      </c>
      <c r="J3220" s="31">
        <v>2500</v>
      </c>
      <c r="K3220" s="32">
        <f t="shared" si="24"/>
        <v>1250</v>
      </c>
      <c r="L3220" s="32">
        <f t="shared" si="25"/>
        <v>500</v>
      </c>
      <c r="M3220" s="33">
        <v>0.4</v>
      </c>
      <c r="O3220" s="38"/>
      <c r="P3220" s="36"/>
      <c r="Q3220" s="34"/>
      <c r="R3220" s="35"/>
    </row>
    <row r="3221" spans="1:18" ht="15.75" customHeight="1" x14ac:dyDescent="0.3">
      <c r="A3221" s="23"/>
      <c r="B3221" s="28" t="s">
        <v>21</v>
      </c>
      <c r="C3221" s="28">
        <v>1185732</v>
      </c>
      <c r="D3221" s="29">
        <v>44425</v>
      </c>
      <c r="E3221" s="28" t="s">
        <v>40</v>
      </c>
      <c r="F3221" s="28" t="s">
        <v>119</v>
      </c>
      <c r="G3221" s="28" t="s">
        <v>120</v>
      </c>
      <c r="H3221" s="28" t="s">
        <v>29</v>
      </c>
      <c r="I3221" s="30">
        <v>0.55000000000000004</v>
      </c>
      <c r="J3221" s="31">
        <v>4250</v>
      </c>
      <c r="K3221" s="32">
        <f t="shared" si="24"/>
        <v>2337.5</v>
      </c>
      <c r="L3221" s="32">
        <f t="shared" si="25"/>
        <v>935</v>
      </c>
      <c r="M3221" s="33">
        <v>0.4</v>
      </c>
      <c r="O3221" s="38"/>
      <c r="P3221" s="36"/>
      <c r="Q3221" s="34"/>
      <c r="R3221" s="35"/>
    </row>
    <row r="3222" spans="1:18" ht="15.75" customHeight="1" x14ac:dyDescent="0.3">
      <c r="A3222" s="23"/>
      <c r="B3222" s="28" t="s">
        <v>21</v>
      </c>
      <c r="C3222" s="28">
        <v>1185732</v>
      </c>
      <c r="D3222" s="29">
        <v>44457</v>
      </c>
      <c r="E3222" s="28" t="s">
        <v>40</v>
      </c>
      <c r="F3222" s="28" t="s">
        <v>119</v>
      </c>
      <c r="G3222" s="28" t="s">
        <v>120</v>
      </c>
      <c r="H3222" s="28" t="s">
        <v>24</v>
      </c>
      <c r="I3222" s="30">
        <v>0.35000000000000003</v>
      </c>
      <c r="J3222" s="31">
        <v>5500</v>
      </c>
      <c r="K3222" s="32">
        <f t="shared" si="24"/>
        <v>1925.0000000000002</v>
      </c>
      <c r="L3222" s="32">
        <f t="shared" si="25"/>
        <v>770.00000000000011</v>
      </c>
      <c r="M3222" s="33">
        <v>0.4</v>
      </c>
      <c r="O3222" s="38"/>
      <c r="P3222" s="36"/>
      <c r="Q3222" s="34"/>
      <c r="R3222" s="35"/>
    </row>
    <row r="3223" spans="1:18" ht="15.75" customHeight="1" x14ac:dyDescent="0.3">
      <c r="A3223" s="23"/>
      <c r="B3223" s="28" t="s">
        <v>21</v>
      </c>
      <c r="C3223" s="28">
        <v>1185732</v>
      </c>
      <c r="D3223" s="29">
        <v>44457</v>
      </c>
      <c r="E3223" s="28" t="s">
        <v>40</v>
      </c>
      <c r="F3223" s="28" t="s">
        <v>119</v>
      </c>
      <c r="G3223" s="28" t="s">
        <v>120</v>
      </c>
      <c r="H3223" s="28" t="s">
        <v>25</v>
      </c>
      <c r="I3223" s="30">
        <v>0.3000000000000001</v>
      </c>
      <c r="J3223" s="31">
        <v>3500</v>
      </c>
      <c r="K3223" s="32">
        <f t="shared" si="24"/>
        <v>1050.0000000000005</v>
      </c>
      <c r="L3223" s="32">
        <f t="shared" si="25"/>
        <v>420.00000000000023</v>
      </c>
      <c r="M3223" s="33">
        <v>0.4</v>
      </c>
      <c r="O3223" s="38"/>
      <c r="P3223" s="36"/>
      <c r="Q3223" s="34"/>
      <c r="R3223" s="35"/>
    </row>
    <row r="3224" spans="1:18" ht="15.75" customHeight="1" x14ac:dyDescent="0.3">
      <c r="A3224" s="23"/>
      <c r="B3224" s="28" t="s">
        <v>21</v>
      </c>
      <c r="C3224" s="28">
        <v>1185732</v>
      </c>
      <c r="D3224" s="29">
        <v>44457</v>
      </c>
      <c r="E3224" s="28" t="s">
        <v>40</v>
      </c>
      <c r="F3224" s="28" t="s">
        <v>119</v>
      </c>
      <c r="G3224" s="28" t="s">
        <v>120</v>
      </c>
      <c r="H3224" s="28" t="s">
        <v>26</v>
      </c>
      <c r="I3224" s="30">
        <v>0.25000000000000006</v>
      </c>
      <c r="J3224" s="31">
        <v>2500</v>
      </c>
      <c r="K3224" s="32">
        <f t="shared" si="24"/>
        <v>625.00000000000011</v>
      </c>
      <c r="L3224" s="32">
        <f t="shared" si="25"/>
        <v>250.00000000000006</v>
      </c>
      <c r="M3224" s="33">
        <v>0.4</v>
      </c>
      <c r="O3224" s="38"/>
      <c r="P3224" s="36"/>
      <c r="Q3224" s="34"/>
      <c r="R3224" s="35"/>
    </row>
    <row r="3225" spans="1:18" ht="15.75" customHeight="1" x14ac:dyDescent="0.3">
      <c r="A3225" s="23"/>
      <c r="B3225" s="28" t="s">
        <v>21</v>
      </c>
      <c r="C3225" s="28">
        <v>1185732</v>
      </c>
      <c r="D3225" s="29">
        <v>44457</v>
      </c>
      <c r="E3225" s="28" t="s">
        <v>40</v>
      </c>
      <c r="F3225" s="28" t="s">
        <v>119</v>
      </c>
      <c r="G3225" s="28" t="s">
        <v>120</v>
      </c>
      <c r="H3225" s="28" t="s">
        <v>27</v>
      </c>
      <c r="I3225" s="30">
        <v>0.25000000000000006</v>
      </c>
      <c r="J3225" s="31">
        <v>2250</v>
      </c>
      <c r="K3225" s="32">
        <f t="shared" si="24"/>
        <v>562.50000000000011</v>
      </c>
      <c r="L3225" s="32">
        <f t="shared" si="25"/>
        <v>225.00000000000006</v>
      </c>
      <c r="M3225" s="33">
        <v>0.4</v>
      </c>
      <c r="O3225" s="38"/>
      <c r="P3225" s="36"/>
      <c r="Q3225" s="34"/>
      <c r="R3225" s="35"/>
    </row>
    <row r="3226" spans="1:18" ht="15.75" customHeight="1" x14ac:dyDescent="0.3">
      <c r="A3226" s="23"/>
      <c r="B3226" s="28" t="s">
        <v>21</v>
      </c>
      <c r="C3226" s="28">
        <v>1185732</v>
      </c>
      <c r="D3226" s="29">
        <v>44457</v>
      </c>
      <c r="E3226" s="28" t="s">
        <v>40</v>
      </c>
      <c r="F3226" s="28" t="s">
        <v>119</v>
      </c>
      <c r="G3226" s="28" t="s">
        <v>120</v>
      </c>
      <c r="H3226" s="28" t="s">
        <v>28</v>
      </c>
      <c r="I3226" s="30">
        <v>0.35000000000000003</v>
      </c>
      <c r="J3226" s="31">
        <v>2250</v>
      </c>
      <c r="K3226" s="32">
        <f t="shared" si="24"/>
        <v>787.50000000000011</v>
      </c>
      <c r="L3226" s="32">
        <f t="shared" si="25"/>
        <v>315.00000000000006</v>
      </c>
      <c r="M3226" s="33">
        <v>0.4</v>
      </c>
      <c r="O3226" s="38"/>
      <c r="P3226" s="36"/>
      <c r="Q3226" s="34"/>
      <c r="R3226" s="35"/>
    </row>
    <row r="3227" spans="1:18" ht="15.75" customHeight="1" x14ac:dyDescent="0.3">
      <c r="A3227" s="23"/>
      <c r="B3227" s="28" t="s">
        <v>21</v>
      </c>
      <c r="C3227" s="28">
        <v>1185732</v>
      </c>
      <c r="D3227" s="29">
        <v>44457</v>
      </c>
      <c r="E3227" s="28" t="s">
        <v>40</v>
      </c>
      <c r="F3227" s="28" t="s">
        <v>119</v>
      </c>
      <c r="G3227" s="28" t="s">
        <v>120</v>
      </c>
      <c r="H3227" s="28" t="s">
        <v>29</v>
      </c>
      <c r="I3227" s="30">
        <v>0.4</v>
      </c>
      <c r="J3227" s="31">
        <v>3000</v>
      </c>
      <c r="K3227" s="32">
        <f t="shared" si="24"/>
        <v>1200</v>
      </c>
      <c r="L3227" s="32">
        <f t="shared" si="25"/>
        <v>480</v>
      </c>
      <c r="M3227" s="33">
        <v>0.4</v>
      </c>
      <c r="O3227" s="38"/>
      <c r="P3227" s="36"/>
      <c r="Q3227" s="34"/>
      <c r="R3227" s="35"/>
    </row>
    <row r="3228" spans="1:18" ht="15.75" customHeight="1" x14ac:dyDescent="0.3">
      <c r="A3228" s="23"/>
      <c r="B3228" s="28" t="s">
        <v>21</v>
      </c>
      <c r="C3228" s="28">
        <v>1185732</v>
      </c>
      <c r="D3228" s="29">
        <v>44486</v>
      </c>
      <c r="E3228" s="28" t="s">
        <v>40</v>
      </c>
      <c r="F3228" s="28" t="s">
        <v>119</v>
      </c>
      <c r="G3228" s="28" t="s">
        <v>120</v>
      </c>
      <c r="H3228" s="28" t="s">
        <v>24</v>
      </c>
      <c r="I3228" s="30">
        <v>0.44999999999999996</v>
      </c>
      <c r="J3228" s="31">
        <v>4250</v>
      </c>
      <c r="K3228" s="32">
        <f t="shared" si="24"/>
        <v>1912.4999999999998</v>
      </c>
      <c r="L3228" s="32">
        <f t="shared" si="25"/>
        <v>765</v>
      </c>
      <c r="M3228" s="33">
        <v>0.4</v>
      </c>
      <c r="O3228" s="38"/>
      <c r="P3228" s="36"/>
      <c r="Q3228" s="34"/>
      <c r="R3228" s="35"/>
    </row>
    <row r="3229" spans="1:18" ht="15.75" customHeight="1" x14ac:dyDescent="0.3">
      <c r="A3229" s="23"/>
      <c r="B3229" s="28" t="s">
        <v>21</v>
      </c>
      <c r="C3229" s="28">
        <v>1185732</v>
      </c>
      <c r="D3229" s="29">
        <v>44486</v>
      </c>
      <c r="E3229" s="28" t="s">
        <v>40</v>
      </c>
      <c r="F3229" s="28" t="s">
        <v>119</v>
      </c>
      <c r="G3229" s="28" t="s">
        <v>120</v>
      </c>
      <c r="H3229" s="28" t="s">
        <v>25</v>
      </c>
      <c r="I3229" s="30">
        <v>0.35000000000000003</v>
      </c>
      <c r="J3229" s="31">
        <v>2750</v>
      </c>
      <c r="K3229" s="32">
        <f t="shared" si="24"/>
        <v>962.50000000000011</v>
      </c>
      <c r="L3229" s="32">
        <f t="shared" si="25"/>
        <v>385.00000000000006</v>
      </c>
      <c r="M3229" s="33">
        <v>0.4</v>
      </c>
      <c r="O3229" s="38"/>
      <c r="P3229" s="36"/>
      <c r="Q3229" s="34"/>
      <c r="R3229" s="35"/>
    </row>
    <row r="3230" spans="1:18" ht="15.75" customHeight="1" x14ac:dyDescent="0.3">
      <c r="A3230" s="23"/>
      <c r="B3230" s="28" t="s">
        <v>21</v>
      </c>
      <c r="C3230" s="28">
        <v>1185732</v>
      </c>
      <c r="D3230" s="29">
        <v>44486</v>
      </c>
      <c r="E3230" s="28" t="s">
        <v>40</v>
      </c>
      <c r="F3230" s="28" t="s">
        <v>119</v>
      </c>
      <c r="G3230" s="28" t="s">
        <v>120</v>
      </c>
      <c r="H3230" s="28" t="s">
        <v>26</v>
      </c>
      <c r="I3230" s="30">
        <v>0.35000000000000003</v>
      </c>
      <c r="J3230" s="31">
        <v>1750</v>
      </c>
      <c r="K3230" s="32">
        <f t="shared" si="24"/>
        <v>612.50000000000011</v>
      </c>
      <c r="L3230" s="32">
        <f t="shared" si="25"/>
        <v>245.00000000000006</v>
      </c>
      <c r="M3230" s="33">
        <v>0.4</v>
      </c>
      <c r="O3230" s="38"/>
      <c r="P3230" s="36"/>
      <c r="Q3230" s="34"/>
      <c r="R3230" s="35"/>
    </row>
    <row r="3231" spans="1:18" ht="15.75" customHeight="1" x14ac:dyDescent="0.3">
      <c r="A3231" s="23"/>
      <c r="B3231" s="28" t="s">
        <v>21</v>
      </c>
      <c r="C3231" s="28">
        <v>1185732</v>
      </c>
      <c r="D3231" s="29">
        <v>44486</v>
      </c>
      <c r="E3231" s="28" t="s">
        <v>40</v>
      </c>
      <c r="F3231" s="28" t="s">
        <v>119</v>
      </c>
      <c r="G3231" s="28" t="s">
        <v>120</v>
      </c>
      <c r="H3231" s="28" t="s">
        <v>27</v>
      </c>
      <c r="I3231" s="30">
        <v>0.35000000000000003</v>
      </c>
      <c r="J3231" s="31">
        <v>1750</v>
      </c>
      <c r="K3231" s="32">
        <f t="shared" si="24"/>
        <v>612.50000000000011</v>
      </c>
      <c r="L3231" s="32">
        <f t="shared" si="25"/>
        <v>245.00000000000006</v>
      </c>
      <c r="M3231" s="33">
        <v>0.4</v>
      </c>
      <c r="O3231" s="38"/>
      <c r="P3231" s="36"/>
      <c r="Q3231" s="34"/>
      <c r="R3231" s="35"/>
    </row>
    <row r="3232" spans="1:18" ht="15.75" customHeight="1" x14ac:dyDescent="0.3">
      <c r="A3232" s="23"/>
      <c r="B3232" s="28" t="s">
        <v>21</v>
      </c>
      <c r="C3232" s="28">
        <v>1185732</v>
      </c>
      <c r="D3232" s="29">
        <v>44486</v>
      </c>
      <c r="E3232" s="28" t="s">
        <v>40</v>
      </c>
      <c r="F3232" s="28" t="s">
        <v>119</v>
      </c>
      <c r="G3232" s="28" t="s">
        <v>120</v>
      </c>
      <c r="H3232" s="28" t="s">
        <v>28</v>
      </c>
      <c r="I3232" s="30">
        <v>0.44999999999999996</v>
      </c>
      <c r="J3232" s="31">
        <v>1750</v>
      </c>
      <c r="K3232" s="32">
        <f t="shared" si="24"/>
        <v>787.49999999999989</v>
      </c>
      <c r="L3232" s="32">
        <f t="shared" si="25"/>
        <v>315</v>
      </c>
      <c r="M3232" s="33">
        <v>0.4</v>
      </c>
      <c r="O3232" s="38"/>
      <c r="P3232" s="36"/>
      <c r="Q3232" s="34"/>
      <c r="R3232" s="35"/>
    </row>
    <row r="3233" spans="1:18" ht="15.75" customHeight="1" x14ac:dyDescent="0.3">
      <c r="A3233" s="23"/>
      <c r="B3233" s="28" t="s">
        <v>21</v>
      </c>
      <c r="C3233" s="28">
        <v>1185732</v>
      </c>
      <c r="D3233" s="29">
        <v>44486</v>
      </c>
      <c r="E3233" s="28" t="s">
        <v>40</v>
      </c>
      <c r="F3233" s="28" t="s">
        <v>119</v>
      </c>
      <c r="G3233" s="28" t="s">
        <v>120</v>
      </c>
      <c r="H3233" s="28" t="s">
        <v>29</v>
      </c>
      <c r="I3233" s="30">
        <v>0.49999999999999983</v>
      </c>
      <c r="J3233" s="31">
        <v>3000</v>
      </c>
      <c r="K3233" s="32">
        <f t="shared" si="24"/>
        <v>1499.9999999999995</v>
      </c>
      <c r="L3233" s="32">
        <f t="shared" si="25"/>
        <v>599.99999999999989</v>
      </c>
      <c r="M3233" s="33">
        <v>0.4</v>
      </c>
      <c r="O3233" s="38"/>
      <c r="P3233" s="36"/>
      <c r="Q3233" s="34"/>
      <c r="R3233" s="35"/>
    </row>
    <row r="3234" spans="1:18" ht="15.75" customHeight="1" x14ac:dyDescent="0.3">
      <c r="A3234" s="23"/>
      <c r="B3234" s="28" t="s">
        <v>21</v>
      </c>
      <c r="C3234" s="28">
        <v>1185732</v>
      </c>
      <c r="D3234" s="29">
        <v>44517</v>
      </c>
      <c r="E3234" s="28" t="s">
        <v>40</v>
      </c>
      <c r="F3234" s="28" t="s">
        <v>119</v>
      </c>
      <c r="G3234" s="28" t="s">
        <v>120</v>
      </c>
      <c r="H3234" s="28" t="s">
        <v>24</v>
      </c>
      <c r="I3234" s="30">
        <v>0.44999999999999996</v>
      </c>
      <c r="J3234" s="31">
        <v>4500</v>
      </c>
      <c r="K3234" s="32">
        <f t="shared" si="24"/>
        <v>2024.9999999999998</v>
      </c>
      <c r="L3234" s="32">
        <f t="shared" si="25"/>
        <v>810</v>
      </c>
      <c r="M3234" s="33">
        <v>0.4</v>
      </c>
      <c r="O3234" s="38"/>
      <c r="P3234" s="36"/>
      <c r="Q3234" s="34"/>
      <c r="R3234" s="35"/>
    </row>
    <row r="3235" spans="1:18" ht="15.75" customHeight="1" x14ac:dyDescent="0.3">
      <c r="A3235" s="23"/>
      <c r="B3235" s="28" t="s">
        <v>21</v>
      </c>
      <c r="C3235" s="28">
        <v>1185732</v>
      </c>
      <c r="D3235" s="29">
        <v>44517</v>
      </c>
      <c r="E3235" s="28" t="s">
        <v>40</v>
      </c>
      <c r="F3235" s="28" t="s">
        <v>119</v>
      </c>
      <c r="G3235" s="28" t="s">
        <v>120</v>
      </c>
      <c r="H3235" s="28" t="s">
        <v>25</v>
      </c>
      <c r="I3235" s="30">
        <v>0.35000000000000003</v>
      </c>
      <c r="J3235" s="31">
        <v>3500</v>
      </c>
      <c r="K3235" s="32">
        <f t="shared" si="24"/>
        <v>1225.0000000000002</v>
      </c>
      <c r="L3235" s="32">
        <f t="shared" si="25"/>
        <v>490.00000000000011</v>
      </c>
      <c r="M3235" s="33">
        <v>0.4</v>
      </c>
      <c r="O3235" s="38"/>
      <c r="P3235" s="36"/>
      <c r="Q3235" s="34"/>
      <c r="R3235" s="35"/>
    </row>
    <row r="3236" spans="1:18" ht="15.75" customHeight="1" x14ac:dyDescent="0.3">
      <c r="A3236" s="23"/>
      <c r="B3236" s="28" t="s">
        <v>21</v>
      </c>
      <c r="C3236" s="28">
        <v>1185732</v>
      </c>
      <c r="D3236" s="29">
        <v>44517</v>
      </c>
      <c r="E3236" s="28" t="s">
        <v>40</v>
      </c>
      <c r="F3236" s="28" t="s">
        <v>119</v>
      </c>
      <c r="G3236" s="28" t="s">
        <v>120</v>
      </c>
      <c r="H3236" s="28" t="s">
        <v>26</v>
      </c>
      <c r="I3236" s="30">
        <v>0.35000000000000003</v>
      </c>
      <c r="J3236" s="31">
        <v>2950</v>
      </c>
      <c r="K3236" s="32">
        <f t="shared" si="24"/>
        <v>1032.5</v>
      </c>
      <c r="L3236" s="32">
        <f t="shared" si="25"/>
        <v>413</v>
      </c>
      <c r="M3236" s="33">
        <v>0.4</v>
      </c>
      <c r="O3236" s="38"/>
      <c r="P3236" s="36"/>
      <c r="Q3236" s="34"/>
      <c r="R3236" s="35"/>
    </row>
    <row r="3237" spans="1:18" ht="15.75" customHeight="1" x14ac:dyDescent="0.3">
      <c r="A3237" s="23"/>
      <c r="B3237" s="28" t="s">
        <v>21</v>
      </c>
      <c r="C3237" s="28">
        <v>1185732</v>
      </c>
      <c r="D3237" s="29">
        <v>44517</v>
      </c>
      <c r="E3237" s="28" t="s">
        <v>40</v>
      </c>
      <c r="F3237" s="28" t="s">
        <v>119</v>
      </c>
      <c r="G3237" s="28" t="s">
        <v>120</v>
      </c>
      <c r="H3237" s="28" t="s">
        <v>27</v>
      </c>
      <c r="I3237" s="30">
        <v>0.4</v>
      </c>
      <c r="J3237" s="31">
        <v>3250</v>
      </c>
      <c r="K3237" s="32">
        <f t="shared" si="24"/>
        <v>1300</v>
      </c>
      <c r="L3237" s="32">
        <f t="shared" si="25"/>
        <v>520</v>
      </c>
      <c r="M3237" s="33">
        <v>0.4</v>
      </c>
      <c r="O3237" s="38"/>
      <c r="P3237" s="36"/>
      <c r="Q3237" s="34"/>
      <c r="R3237" s="35"/>
    </row>
    <row r="3238" spans="1:18" ht="15.75" customHeight="1" x14ac:dyDescent="0.3">
      <c r="A3238" s="23"/>
      <c r="B3238" s="28" t="s">
        <v>21</v>
      </c>
      <c r="C3238" s="28">
        <v>1185732</v>
      </c>
      <c r="D3238" s="29">
        <v>44517</v>
      </c>
      <c r="E3238" s="28" t="s">
        <v>40</v>
      </c>
      <c r="F3238" s="28" t="s">
        <v>119</v>
      </c>
      <c r="G3238" s="28" t="s">
        <v>120</v>
      </c>
      <c r="H3238" s="28" t="s">
        <v>28</v>
      </c>
      <c r="I3238" s="30">
        <v>0.65</v>
      </c>
      <c r="J3238" s="31">
        <v>3000</v>
      </c>
      <c r="K3238" s="32">
        <f t="shared" si="24"/>
        <v>1950</v>
      </c>
      <c r="L3238" s="32">
        <f t="shared" si="25"/>
        <v>780</v>
      </c>
      <c r="M3238" s="33">
        <v>0.4</v>
      </c>
      <c r="O3238" s="38"/>
      <c r="P3238" s="36"/>
      <c r="Q3238" s="34"/>
      <c r="R3238" s="35"/>
    </row>
    <row r="3239" spans="1:18" ht="15.75" customHeight="1" x14ac:dyDescent="0.3">
      <c r="A3239" s="23"/>
      <c r="B3239" s="28" t="s">
        <v>21</v>
      </c>
      <c r="C3239" s="28">
        <v>1185732</v>
      </c>
      <c r="D3239" s="29">
        <v>44517</v>
      </c>
      <c r="E3239" s="28" t="s">
        <v>40</v>
      </c>
      <c r="F3239" s="28" t="s">
        <v>119</v>
      </c>
      <c r="G3239" s="28" t="s">
        <v>120</v>
      </c>
      <c r="H3239" s="28" t="s">
        <v>29</v>
      </c>
      <c r="I3239" s="30">
        <v>0.7</v>
      </c>
      <c r="J3239" s="31">
        <v>4000</v>
      </c>
      <c r="K3239" s="32">
        <f t="shared" si="24"/>
        <v>2800</v>
      </c>
      <c r="L3239" s="32">
        <f t="shared" si="25"/>
        <v>1120</v>
      </c>
      <c r="M3239" s="33">
        <v>0.4</v>
      </c>
      <c r="O3239" s="38"/>
      <c r="P3239" s="36"/>
      <c r="Q3239" s="34"/>
      <c r="R3239" s="35"/>
    </row>
    <row r="3240" spans="1:18" ht="15.75" customHeight="1" x14ac:dyDescent="0.3">
      <c r="A3240" s="23"/>
      <c r="B3240" s="28" t="s">
        <v>21</v>
      </c>
      <c r="C3240" s="28">
        <v>1185732</v>
      </c>
      <c r="D3240" s="29">
        <v>44546</v>
      </c>
      <c r="E3240" s="28" t="s">
        <v>40</v>
      </c>
      <c r="F3240" s="28" t="s">
        <v>119</v>
      </c>
      <c r="G3240" s="28" t="s">
        <v>120</v>
      </c>
      <c r="H3240" s="28" t="s">
        <v>24</v>
      </c>
      <c r="I3240" s="30">
        <v>0.65</v>
      </c>
      <c r="J3240" s="31">
        <v>6500</v>
      </c>
      <c r="K3240" s="32">
        <f t="shared" si="24"/>
        <v>4225</v>
      </c>
      <c r="L3240" s="32">
        <f t="shared" si="25"/>
        <v>1690</v>
      </c>
      <c r="M3240" s="33">
        <v>0.4</v>
      </c>
      <c r="O3240" s="38"/>
      <c r="P3240" s="36"/>
      <c r="Q3240" s="34"/>
      <c r="R3240" s="35"/>
    </row>
    <row r="3241" spans="1:18" ht="15.75" customHeight="1" x14ac:dyDescent="0.3">
      <c r="A3241" s="23"/>
      <c r="B3241" s="28" t="s">
        <v>21</v>
      </c>
      <c r="C3241" s="28">
        <v>1185732</v>
      </c>
      <c r="D3241" s="29">
        <v>44546</v>
      </c>
      <c r="E3241" s="28" t="s">
        <v>40</v>
      </c>
      <c r="F3241" s="28" t="s">
        <v>119</v>
      </c>
      <c r="G3241" s="28" t="s">
        <v>120</v>
      </c>
      <c r="H3241" s="28" t="s">
        <v>25</v>
      </c>
      <c r="I3241" s="30">
        <v>0.55000000000000004</v>
      </c>
      <c r="J3241" s="31">
        <v>4500</v>
      </c>
      <c r="K3241" s="32">
        <f t="shared" si="24"/>
        <v>2475</v>
      </c>
      <c r="L3241" s="32">
        <f t="shared" si="25"/>
        <v>990</v>
      </c>
      <c r="M3241" s="33">
        <v>0.4</v>
      </c>
      <c r="O3241" s="38"/>
      <c r="P3241" s="36"/>
      <c r="Q3241" s="34"/>
      <c r="R3241" s="35"/>
    </row>
    <row r="3242" spans="1:18" ht="15.75" customHeight="1" x14ac:dyDescent="0.3">
      <c r="A3242" s="23"/>
      <c r="B3242" s="28" t="s">
        <v>21</v>
      </c>
      <c r="C3242" s="28">
        <v>1185732</v>
      </c>
      <c r="D3242" s="29">
        <v>44546</v>
      </c>
      <c r="E3242" s="28" t="s">
        <v>40</v>
      </c>
      <c r="F3242" s="28" t="s">
        <v>119</v>
      </c>
      <c r="G3242" s="28" t="s">
        <v>120</v>
      </c>
      <c r="H3242" s="28" t="s">
        <v>26</v>
      </c>
      <c r="I3242" s="30">
        <v>0.55000000000000004</v>
      </c>
      <c r="J3242" s="31">
        <v>4000</v>
      </c>
      <c r="K3242" s="32">
        <f t="shared" si="24"/>
        <v>2200</v>
      </c>
      <c r="L3242" s="32">
        <f t="shared" si="25"/>
        <v>880</v>
      </c>
      <c r="M3242" s="33">
        <v>0.4</v>
      </c>
      <c r="O3242" s="38"/>
      <c r="P3242" s="36"/>
      <c r="Q3242" s="34"/>
      <c r="R3242" s="35"/>
    </row>
    <row r="3243" spans="1:18" ht="15.75" customHeight="1" x14ac:dyDescent="0.3">
      <c r="A3243" s="23"/>
      <c r="B3243" s="28" t="s">
        <v>21</v>
      </c>
      <c r="C3243" s="28">
        <v>1185732</v>
      </c>
      <c r="D3243" s="29">
        <v>44546</v>
      </c>
      <c r="E3243" s="28" t="s">
        <v>40</v>
      </c>
      <c r="F3243" s="28" t="s">
        <v>119</v>
      </c>
      <c r="G3243" s="28" t="s">
        <v>120</v>
      </c>
      <c r="H3243" s="28" t="s">
        <v>27</v>
      </c>
      <c r="I3243" s="30">
        <v>0.55000000000000004</v>
      </c>
      <c r="J3243" s="31">
        <v>3500</v>
      </c>
      <c r="K3243" s="32">
        <f t="shared" si="24"/>
        <v>1925.0000000000002</v>
      </c>
      <c r="L3243" s="32">
        <f t="shared" si="25"/>
        <v>770.00000000000011</v>
      </c>
      <c r="M3243" s="33">
        <v>0.4</v>
      </c>
      <c r="O3243" s="38"/>
      <c r="P3243" s="36"/>
      <c r="Q3243" s="34"/>
      <c r="R3243" s="35"/>
    </row>
    <row r="3244" spans="1:18" ht="15.75" customHeight="1" x14ac:dyDescent="0.3">
      <c r="A3244" s="23"/>
      <c r="B3244" s="28" t="s">
        <v>21</v>
      </c>
      <c r="C3244" s="28">
        <v>1185732</v>
      </c>
      <c r="D3244" s="29">
        <v>44546</v>
      </c>
      <c r="E3244" s="28" t="s">
        <v>40</v>
      </c>
      <c r="F3244" s="28" t="s">
        <v>119</v>
      </c>
      <c r="G3244" s="28" t="s">
        <v>120</v>
      </c>
      <c r="H3244" s="28" t="s">
        <v>28</v>
      </c>
      <c r="I3244" s="30">
        <v>0.65</v>
      </c>
      <c r="J3244" s="31">
        <v>3500</v>
      </c>
      <c r="K3244" s="32">
        <f t="shared" si="24"/>
        <v>2275</v>
      </c>
      <c r="L3244" s="32">
        <f t="shared" si="25"/>
        <v>910</v>
      </c>
      <c r="M3244" s="33">
        <v>0.4</v>
      </c>
      <c r="O3244" s="38"/>
      <c r="P3244" s="36"/>
      <c r="Q3244" s="34"/>
      <c r="R3244" s="35"/>
    </row>
    <row r="3245" spans="1:18" ht="15.75" customHeight="1" x14ac:dyDescent="0.3">
      <c r="A3245" s="23"/>
      <c r="B3245" s="28" t="s">
        <v>21</v>
      </c>
      <c r="C3245" s="28">
        <v>1185732</v>
      </c>
      <c r="D3245" s="29">
        <v>44546</v>
      </c>
      <c r="E3245" s="28" t="s">
        <v>40</v>
      </c>
      <c r="F3245" s="28" t="s">
        <v>119</v>
      </c>
      <c r="G3245" s="28" t="s">
        <v>120</v>
      </c>
      <c r="H3245" s="28" t="s">
        <v>29</v>
      </c>
      <c r="I3245" s="30">
        <v>0.7</v>
      </c>
      <c r="J3245" s="31">
        <v>4500</v>
      </c>
      <c r="K3245" s="32">
        <f t="shared" si="24"/>
        <v>3150</v>
      </c>
      <c r="L3245" s="32">
        <f t="shared" si="25"/>
        <v>1260</v>
      </c>
      <c r="M3245" s="33">
        <v>0.4</v>
      </c>
      <c r="O3245" s="38"/>
      <c r="P3245" s="36"/>
      <c r="Q3245" s="34"/>
      <c r="R3245" s="35"/>
    </row>
    <row r="3246" spans="1:18" ht="15.75" customHeight="1" x14ac:dyDescent="0.3">
      <c r="A3246" s="23" t="s">
        <v>46</v>
      </c>
      <c r="B3246" s="28" t="s">
        <v>21</v>
      </c>
      <c r="C3246" s="28">
        <v>1185732</v>
      </c>
      <c r="D3246" s="29">
        <v>44220</v>
      </c>
      <c r="E3246" s="28" t="s">
        <v>22</v>
      </c>
      <c r="F3246" s="28" t="s">
        <v>121</v>
      </c>
      <c r="G3246" s="28" t="s">
        <v>96</v>
      </c>
      <c r="H3246" s="28" t="s">
        <v>24</v>
      </c>
      <c r="I3246" s="30">
        <v>0.35000000000000003</v>
      </c>
      <c r="J3246" s="31">
        <v>4250</v>
      </c>
      <c r="K3246" s="32">
        <f t="shared" si="24"/>
        <v>1487.5000000000002</v>
      </c>
      <c r="L3246" s="32">
        <f t="shared" si="25"/>
        <v>595.00000000000011</v>
      </c>
      <c r="M3246" s="33">
        <v>0.4</v>
      </c>
      <c r="O3246" s="38"/>
      <c r="P3246" s="36"/>
      <c r="Q3246" s="34"/>
      <c r="R3246" s="35"/>
    </row>
    <row r="3247" spans="1:18" ht="15.75" customHeight="1" x14ac:dyDescent="0.3">
      <c r="A3247" s="23"/>
      <c r="B3247" s="28" t="s">
        <v>21</v>
      </c>
      <c r="C3247" s="28">
        <v>1185732</v>
      </c>
      <c r="D3247" s="29">
        <v>44220</v>
      </c>
      <c r="E3247" s="28" t="s">
        <v>22</v>
      </c>
      <c r="F3247" s="28" t="s">
        <v>121</v>
      </c>
      <c r="G3247" s="28" t="s">
        <v>96</v>
      </c>
      <c r="H3247" s="28" t="s">
        <v>25</v>
      </c>
      <c r="I3247" s="30">
        <v>0.35000000000000003</v>
      </c>
      <c r="J3247" s="31">
        <v>2250</v>
      </c>
      <c r="K3247" s="32">
        <f t="shared" si="24"/>
        <v>787.50000000000011</v>
      </c>
      <c r="L3247" s="32">
        <f t="shared" si="25"/>
        <v>275.625</v>
      </c>
      <c r="M3247" s="33">
        <v>0.35</v>
      </c>
      <c r="O3247" s="38"/>
      <c r="P3247" s="36"/>
      <c r="Q3247" s="34"/>
      <c r="R3247" s="35"/>
    </row>
    <row r="3248" spans="1:18" ht="15.75" customHeight="1" x14ac:dyDescent="0.3">
      <c r="A3248" s="23"/>
      <c r="B3248" s="28" t="s">
        <v>21</v>
      </c>
      <c r="C3248" s="28">
        <v>1185732</v>
      </c>
      <c r="D3248" s="29">
        <v>44220</v>
      </c>
      <c r="E3248" s="28" t="s">
        <v>22</v>
      </c>
      <c r="F3248" s="28" t="s">
        <v>121</v>
      </c>
      <c r="G3248" s="28" t="s">
        <v>96</v>
      </c>
      <c r="H3248" s="28" t="s">
        <v>26</v>
      </c>
      <c r="I3248" s="30">
        <v>0.25000000000000006</v>
      </c>
      <c r="J3248" s="31">
        <v>2250</v>
      </c>
      <c r="K3248" s="32">
        <f t="shared" si="24"/>
        <v>562.50000000000011</v>
      </c>
      <c r="L3248" s="32">
        <f t="shared" si="25"/>
        <v>196.87500000000003</v>
      </c>
      <c r="M3248" s="33">
        <v>0.35</v>
      </c>
      <c r="O3248" s="38"/>
      <c r="P3248" s="36"/>
      <c r="Q3248" s="34"/>
      <c r="R3248" s="35"/>
    </row>
    <row r="3249" spans="1:18" ht="15.75" customHeight="1" x14ac:dyDescent="0.3">
      <c r="A3249" s="23"/>
      <c r="B3249" s="28" t="s">
        <v>21</v>
      </c>
      <c r="C3249" s="28">
        <v>1185732</v>
      </c>
      <c r="D3249" s="29">
        <v>44220</v>
      </c>
      <c r="E3249" s="28" t="s">
        <v>22</v>
      </c>
      <c r="F3249" s="28" t="s">
        <v>121</v>
      </c>
      <c r="G3249" s="28" t="s">
        <v>96</v>
      </c>
      <c r="H3249" s="28" t="s">
        <v>27</v>
      </c>
      <c r="I3249" s="30">
        <v>0.3</v>
      </c>
      <c r="J3249" s="31">
        <v>750</v>
      </c>
      <c r="K3249" s="32">
        <f t="shared" si="24"/>
        <v>225</v>
      </c>
      <c r="L3249" s="32">
        <f t="shared" si="25"/>
        <v>78.75</v>
      </c>
      <c r="M3249" s="33">
        <v>0.35</v>
      </c>
      <c r="O3249" s="38"/>
      <c r="P3249" s="36"/>
      <c r="Q3249" s="34"/>
      <c r="R3249" s="35"/>
    </row>
    <row r="3250" spans="1:18" ht="15.75" customHeight="1" x14ac:dyDescent="0.3">
      <c r="A3250" s="23"/>
      <c r="B3250" s="28" t="s">
        <v>21</v>
      </c>
      <c r="C3250" s="28">
        <v>1185732</v>
      </c>
      <c r="D3250" s="29">
        <v>44220</v>
      </c>
      <c r="E3250" s="28" t="s">
        <v>22</v>
      </c>
      <c r="F3250" s="28" t="s">
        <v>121</v>
      </c>
      <c r="G3250" s="28" t="s">
        <v>96</v>
      </c>
      <c r="H3250" s="28" t="s">
        <v>28</v>
      </c>
      <c r="I3250" s="30">
        <v>0.45</v>
      </c>
      <c r="J3250" s="31">
        <v>1250</v>
      </c>
      <c r="K3250" s="32">
        <f t="shared" si="24"/>
        <v>562.5</v>
      </c>
      <c r="L3250" s="32">
        <f t="shared" si="25"/>
        <v>168.75</v>
      </c>
      <c r="M3250" s="33">
        <v>0.3</v>
      </c>
      <c r="O3250" s="38"/>
      <c r="P3250" s="36"/>
      <c r="Q3250" s="34"/>
      <c r="R3250" s="35"/>
    </row>
    <row r="3251" spans="1:18" ht="15.75" customHeight="1" x14ac:dyDescent="0.3">
      <c r="A3251" s="23"/>
      <c r="B3251" s="28" t="s">
        <v>21</v>
      </c>
      <c r="C3251" s="28">
        <v>1185732</v>
      </c>
      <c r="D3251" s="29">
        <v>44220</v>
      </c>
      <c r="E3251" s="28" t="s">
        <v>22</v>
      </c>
      <c r="F3251" s="28" t="s">
        <v>121</v>
      </c>
      <c r="G3251" s="28" t="s">
        <v>96</v>
      </c>
      <c r="H3251" s="28" t="s">
        <v>29</v>
      </c>
      <c r="I3251" s="30">
        <v>0.35000000000000003</v>
      </c>
      <c r="J3251" s="31">
        <v>2250</v>
      </c>
      <c r="K3251" s="32">
        <f t="shared" si="24"/>
        <v>787.50000000000011</v>
      </c>
      <c r="L3251" s="32">
        <f t="shared" si="25"/>
        <v>236.25000000000003</v>
      </c>
      <c r="M3251" s="33">
        <v>0.3</v>
      </c>
      <c r="O3251" s="38"/>
      <c r="P3251" s="36"/>
      <c r="Q3251" s="34"/>
      <c r="R3251" s="35"/>
    </row>
    <row r="3252" spans="1:18" ht="15.75" customHeight="1" x14ac:dyDescent="0.3">
      <c r="A3252" s="23"/>
      <c r="B3252" s="28" t="s">
        <v>21</v>
      </c>
      <c r="C3252" s="28">
        <v>1185732</v>
      </c>
      <c r="D3252" s="29">
        <v>44249</v>
      </c>
      <c r="E3252" s="28" t="s">
        <v>22</v>
      </c>
      <c r="F3252" s="28" t="s">
        <v>121</v>
      </c>
      <c r="G3252" s="28" t="s">
        <v>96</v>
      </c>
      <c r="H3252" s="28" t="s">
        <v>24</v>
      </c>
      <c r="I3252" s="30">
        <v>0.35000000000000003</v>
      </c>
      <c r="J3252" s="31">
        <v>4750</v>
      </c>
      <c r="K3252" s="32">
        <f t="shared" si="24"/>
        <v>1662.5000000000002</v>
      </c>
      <c r="L3252" s="32">
        <f t="shared" si="25"/>
        <v>665.00000000000011</v>
      </c>
      <c r="M3252" s="33">
        <v>0.4</v>
      </c>
      <c r="O3252" s="38"/>
      <c r="P3252" s="36"/>
      <c r="Q3252" s="34"/>
      <c r="R3252" s="35"/>
    </row>
    <row r="3253" spans="1:18" ht="15.75" customHeight="1" x14ac:dyDescent="0.3">
      <c r="A3253" s="23"/>
      <c r="B3253" s="28" t="s">
        <v>21</v>
      </c>
      <c r="C3253" s="28">
        <v>1185732</v>
      </c>
      <c r="D3253" s="29">
        <v>44249</v>
      </c>
      <c r="E3253" s="28" t="s">
        <v>22</v>
      </c>
      <c r="F3253" s="28" t="s">
        <v>121</v>
      </c>
      <c r="G3253" s="28" t="s">
        <v>96</v>
      </c>
      <c r="H3253" s="28" t="s">
        <v>25</v>
      </c>
      <c r="I3253" s="30">
        <v>0.35000000000000003</v>
      </c>
      <c r="J3253" s="31">
        <v>1250</v>
      </c>
      <c r="K3253" s="32">
        <f t="shared" si="24"/>
        <v>437.50000000000006</v>
      </c>
      <c r="L3253" s="32">
        <f t="shared" si="25"/>
        <v>153.125</v>
      </c>
      <c r="M3253" s="33">
        <v>0.35</v>
      </c>
      <c r="O3253" s="38"/>
      <c r="P3253" s="36"/>
      <c r="Q3253" s="34"/>
      <c r="R3253" s="35"/>
    </row>
    <row r="3254" spans="1:18" ht="15.75" customHeight="1" x14ac:dyDescent="0.3">
      <c r="A3254" s="23"/>
      <c r="B3254" s="28" t="s">
        <v>21</v>
      </c>
      <c r="C3254" s="28">
        <v>1185732</v>
      </c>
      <c r="D3254" s="29">
        <v>44249</v>
      </c>
      <c r="E3254" s="28" t="s">
        <v>22</v>
      </c>
      <c r="F3254" s="28" t="s">
        <v>121</v>
      </c>
      <c r="G3254" s="28" t="s">
        <v>96</v>
      </c>
      <c r="H3254" s="28" t="s">
        <v>26</v>
      </c>
      <c r="I3254" s="30">
        <v>0.25000000000000006</v>
      </c>
      <c r="J3254" s="31">
        <v>1750</v>
      </c>
      <c r="K3254" s="32">
        <f t="shared" si="24"/>
        <v>437.50000000000011</v>
      </c>
      <c r="L3254" s="32">
        <f t="shared" si="25"/>
        <v>153.12500000000003</v>
      </c>
      <c r="M3254" s="33">
        <v>0.35</v>
      </c>
      <c r="O3254" s="38"/>
      <c r="P3254" s="36"/>
      <c r="Q3254" s="34"/>
      <c r="R3254" s="35"/>
    </row>
    <row r="3255" spans="1:18" ht="15.75" customHeight="1" x14ac:dyDescent="0.3">
      <c r="A3255" s="23"/>
      <c r="B3255" s="28" t="s">
        <v>21</v>
      </c>
      <c r="C3255" s="28">
        <v>1185732</v>
      </c>
      <c r="D3255" s="29">
        <v>44249</v>
      </c>
      <c r="E3255" s="28" t="s">
        <v>22</v>
      </c>
      <c r="F3255" s="28" t="s">
        <v>121</v>
      </c>
      <c r="G3255" s="28" t="s">
        <v>96</v>
      </c>
      <c r="H3255" s="28" t="s">
        <v>27</v>
      </c>
      <c r="I3255" s="30">
        <v>0.3</v>
      </c>
      <c r="J3255" s="31">
        <v>500</v>
      </c>
      <c r="K3255" s="32">
        <f t="shared" si="24"/>
        <v>150</v>
      </c>
      <c r="L3255" s="32">
        <f t="shared" si="25"/>
        <v>52.5</v>
      </c>
      <c r="M3255" s="33">
        <v>0.35</v>
      </c>
      <c r="O3255" s="38"/>
      <c r="P3255" s="36"/>
      <c r="Q3255" s="34"/>
      <c r="R3255" s="35"/>
    </row>
    <row r="3256" spans="1:18" ht="15.75" customHeight="1" x14ac:dyDescent="0.3">
      <c r="A3256" s="23"/>
      <c r="B3256" s="28" t="s">
        <v>21</v>
      </c>
      <c r="C3256" s="28">
        <v>1185732</v>
      </c>
      <c r="D3256" s="29">
        <v>44249</v>
      </c>
      <c r="E3256" s="28" t="s">
        <v>22</v>
      </c>
      <c r="F3256" s="28" t="s">
        <v>121</v>
      </c>
      <c r="G3256" s="28" t="s">
        <v>96</v>
      </c>
      <c r="H3256" s="28" t="s">
        <v>28</v>
      </c>
      <c r="I3256" s="30">
        <v>0.45</v>
      </c>
      <c r="J3256" s="31">
        <v>1250</v>
      </c>
      <c r="K3256" s="32">
        <f t="shared" si="24"/>
        <v>562.5</v>
      </c>
      <c r="L3256" s="32">
        <f t="shared" si="25"/>
        <v>168.75</v>
      </c>
      <c r="M3256" s="33">
        <v>0.3</v>
      </c>
      <c r="O3256" s="38"/>
      <c r="P3256" s="36"/>
      <c r="Q3256" s="34"/>
      <c r="R3256" s="35"/>
    </row>
    <row r="3257" spans="1:18" ht="15.75" customHeight="1" x14ac:dyDescent="0.3">
      <c r="A3257" s="23"/>
      <c r="B3257" s="28" t="s">
        <v>21</v>
      </c>
      <c r="C3257" s="28">
        <v>1185732</v>
      </c>
      <c r="D3257" s="29">
        <v>44249</v>
      </c>
      <c r="E3257" s="28" t="s">
        <v>22</v>
      </c>
      <c r="F3257" s="28" t="s">
        <v>121</v>
      </c>
      <c r="G3257" s="28" t="s">
        <v>96</v>
      </c>
      <c r="H3257" s="28" t="s">
        <v>29</v>
      </c>
      <c r="I3257" s="30">
        <v>0.35000000000000003</v>
      </c>
      <c r="J3257" s="31">
        <v>2250</v>
      </c>
      <c r="K3257" s="32">
        <f t="shared" si="24"/>
        <v>787.50000000000011</v>
      </c>
      <c r="L3257" s="32">
        <f t="shared" si="25"/>
        <v>236.25000000000003</v>
      </c>
      <c r="M3257" s="33">
        <v>0.3</v>
      </c>
      <c r="O3257" s="38"/>
      <c r="P3257" s="36"/>
      <c r="Q3257" s="34"/>
      <c r="R3257" s="35"/>
    </row>
    <row r="3258" spans="1:18" ht="15.75" customHeight="1" x14ac:dyDescent="0.3">
      <c r="A3258" s="23"/>
      <c r="B3258" s="28" t="s">
        <v>21</v>
      </c>
      <c r="C3258" s="28">
        <v>1185732</v>
      </c>
      <c r="D3258" s="29">
        <v>44275</v>
      </c>
      <c r="E3258" s="28" t="s">
        <v>22</v>
      </c>
      <c r="F3258" s="28" t="s">
        <v>121</v>
      </c>
      <c r="G3258" s="28" t="s">
        <v>96</v>
      </c>
      <c r="H3258" s="28" t="s">
        <v>24</v>
      </c>
      <c r="I3258" s="30">
        <v>0.35000000000000003</v>
      </c>
      <c r="J3258" s="31">
        <v>4450</v>
      </c>
      <c r="K3258" s="32">
        <f t="shared" si="24"/>
        <v>1557.5000000000002</v>
      </c>
      <c r="L3258" s="32">
        <f t="shared" si="25"/>
        <v>623.00000000000011</v>
      </c>
      <c r="M3258" s="33">
        <v>0.4</v>
      </c>
      <c r="O3258" s="38"/>
      <c r="P3258" s="36"/>
      <c r="Q3258" s="34"/>
      <c r="R3258" s="35"/>
    </row>
    <row r="3259" spans="1:18" ht="15.75" customHeight="1" x14ac:dyDescent="0.3">
      <c r="A3259" s="23"/>
      <c r="B3259" s="28" t="s">
        <v>21</v>
      </c>
      <c r="C3259" s="28">
        <v>1185732</v>
      </c>
      <c r="D3259" s="29">
        <v>44275</v>
      </c>
      <c r="E3259" s="28" t="s">
        <v>22</v>
      </c>
      <c r="F3259" s="28" t="s">
        <v>121</v>
      </c>
      <c r="G3259" s="28" t="s">
        <v>96</v>
      </c>
      <c r="H3259" s="28" t="s">
        <v>25</v>
      </c>
      <c r="I3259" s="30">
        <v>0.35000000000000003</v>
      </c>
      <c r="J3259" s="31">
        <v>1500</v>
      </c>
      <c r="K3259" s="32">
        <f t="shared" si="24"/>
        <v>525</v>
      </c>
      <c r="L3259" s="32">
        <f t="shared" si="25"/>
        <v>183.75</v>
      </c>
      <c r="M3259" s="33">
        <v>0.35</v>
      </c>
      <c r="O3259" s="38"/>
      <c r="P3259" s="36"/>
      <c r="Q3259" s="34"/>
      <c r="R3259" s="35"/>
    </row>
    <row r="3260" spans="1:18" ht="15.75" customHeight="1" x14ac:dyDescent="0.3">
      <c r="A3260" s="23"/>
      <c r="B3260" s="28" t="s">
        <v>21</v>
      </c>
      <c r="C3260" s="28">
        <v>1185732</v>
      </c>
      <c r="D3260" s="29">
        <v>44275</v>
      </c>
      <c r="E3260" s="28" t="s">
        <v>22</v>
      </c>
      <c r="F3260" s="28" t="s">
        <v>121</v>
      </c>
      <c r="G3260" s="28" t="s">
        <v>96</v>
      </c>
      <c r="H3260" s="28" t="s">
        <v>26</v>
      </c>
      <c r="I3260" s="30">
        <v>0.25000000000000006</v>
      </c>
      <c r="J3260" s="31">
        <v>1750</v>
      </c>
      <c r="K3260" s="32">
        <f t="shared" si="24"/>
        <v>437.50000000000011</v>
      </c>
      <c r="L3260" s="32">
        <f t="shared" si="25"/>
        <v>153.12500000000003</v>
      </c>
      <c r="M3260" s="33">
        <v>0.35</v>
      </c>
      <c r="O3260" s="38"/>
      <c r="P3260" s="36"/>
      <c r="Q3260" s="34"/>
      <c r="R3260" s="35"/>
    </row>
    <row r="3261" spans="1:18" ht="15.75" customHeight="1" x14ac:dyDescent="0.3">
      <c r="A3261" s="23"/>
      <c r="B3261" s="28" t="s">
        <v>21</v>
      </c>
      <c r="C3261" s="28">
        <v>1185732</v>
      </c>
      <c r="D3261" s="29">
        <v>44275</v>
      </c>
      <c r="E3261" s="28" t="s">
        <v>22</v>
      </c>
      <c r="F3261" s="28" t="s">
        <v>121</v>
      </c>
      <c r="G3261" s="28" t="s">
        <v>96</v>
      </c>
      <c r="H3261" s="28" t="s">
        <v>27</v>
      </c>
      <c r="I3261" s="30">
        <v>0.3</v>
      </c>
      <c r="J3261" s="31">
        <v>250</v>
      </c>
      <c r="K3261" s="32">
        <f t="shared" si="24"/>
        <v>75</v>
      </c>
      <c r="L3261" s="32">
        <f t="shared" si="25"/>
        <v>26.25</v>
      </c>
      <c r="M3261" s="33">
        <v>0.35</v>
      </c>
      <c r="O3261" s="38"/>
      <c r="P3261" s="36"/>
      <c r="Q3261" s="34"/>
      <c r="R3261" s="35"/>
    </row>
    <row r="3262" spans="1:18" ht="15.75" customHeight="1" x14ac:dyDescent="0.3">
      <c r="A3262" s="23"/>
      <c r="B3262" s="28" t="s">
        <v>21</v>
      </c>
      <c r="C3262" s="28">
        <v>1185732</v>
      </c>
      <c r="D3262" s="29">
        <v>44275</v>
      </c>
      <c r="E3262" s="28" t="s">
        <v>22</v>
      </c>
      <c r="F3262" s="28" t="s">
        <v>121</v>
      </c>
      <c r="G3262" s="28" t="s">
        <v>96</v>
      </c>
      <c r="H3262" s="28" t="s">
        <v>28</v>
      </c>
      <c r="I3262" s="30">
        <v>0.45</v>
      </c>
      <c r="J3262" s="31">
        <v>750</v>
      </c>
      <c r="K3262" s="32">
        <f t="shared" si="24"/>
        <v>337.5</v>
      </c>
      <c r="L3262" s="32">
        <f t="shared" si="25"/>
        <v>101.25</v>
      </c>
      <c r="M3262" s="33">
        <v>0.3</v>
      </c>
      <c r="O3262" s="38"/>
      <c r="P3262" s="36"/>
      <c r="Q3262" s="34"/>
      <c r="R3262" s="35"/>
    </row>
    <row r="3263" spans="1:18" ht="15.75" customHeight="1" x14ac:dyDescent="0.3">
      <c r="A3263" s="23"/>
      <c r="B3263" s="28" t="s">
        <v>21</v>
      </c>
      <c r="C3263" s="28">
        <v>1185732</v>
      </c>
      <c r="D3263" s="29">
        <v>44275</v>
      </c>
      <c r="E3263" s="28" t="s">
        <v>22</v>
      </c>
      <c r="F3263" s="28" t="s">
        <v>121</v>
      </c>
      <c r="G3263" s="28" t="s">
        <v>96</v>
      </c>
      <c r="H3263" s="28" t="s">
        <v>29</v>
      </c>
      <c r="I3263" s="30">
        <v>0.35000000000000003</v>
      </c>
      <c r="J3263" s="31">
        <v>1750</v>
      </c>
      <c r="K3263" s="32">
        <f t="shared" si="24"/>
        <v>612.50000000000011</v>
      </c>
      <c r="L3263" s="32">
        <f t="shared" si="25"/>
        <v>183.75000000000003</v>
      </c>
      <c r="M3263" s="33">
        <v>0.3</v>
      </c>
      <c r="O3263" s="38"/>
      <c r="P3263" s="36"/>
      <c r="Q3263" s="34"/>
      <c r="R3263" s="35"/>
    </row>
    <row r="3264" spans="1:18" ht="15.75" customHeight="1" x14ac:dyDescent="0.3">
      <c r="A3264" s="23"/>
      <c r="B3264" s="28" t="s">
        <v>21</v>
      </c>
      <c r="C3264" s="28">
        <v>1185732</v>
      </c>
      <c r="D3264" s="29">
        <v>44307</v>
      </c>
      <c r="E3264" s="28" t="s">
        <v>22</v>
      </c>
      <c r="F3264" s="28" t="s">
        <v>121</v>
      </c>
      <c r="G3264" s="28" t="s">
        <v>96</v>
      </c>
      <c r="H3264" s="28" t="s">
        <v>24</v>
      </c>
      <c r="I3264" s="30">
        <v>0.35000000000000003</v>
      </c>
      <c r="J3264" s="31">
        <v>4250</v>
      </c>
      <c r="K3264" s="32">
        <f t="shared" si="24"/>
        <v>1487.5000000000002</v>
      </c>
      <c r="L3264" s="32">
        <f t="shared" si="25"/>
        <v>595.00000000000011</v>
      </c>
      <c r="M3264" s="33">
        <v>0.4</v>
      </c>
      <c r="O3264" s="38"/>
      <c r="P3264" s="36"/>
      <c r="Q3264" s="34"/>
      <c r="R3264" s="35"/>
    </row>
    <row r="3265" spans="1:18" ht="15.75" customHeight="1" x14ac:dyDescent="0.3">
      <c r="A3265" s="23"/>
      <c r="B3265" s="28" t="s">
        <v>21</v>
      </c>
      <c r="C3265" s="28">
        <v>1185732</v>
      </c>
      <c r="D3265" s="29">
        <v>44307</v>
      </c>
      <c r="E3265" s="28" t="s">
        <v>22</v>
      </c>
      <c r="F3265" s="28" t="s">
        <v>121</v>
      </c>
      <c r="G3265" s="28" t="s">
        <v>96</v>
      </c>
      <c r="H3265" s="28" t="s">
        <v>25</v>
      </c>
      <c r="I3265" s="30">
        <v>0.35000000000000003</v>
      </c>
      <c r="J3265" s="31">
        <v>1250</v>
      </c>
      <c r="K3265" s="32">
        <f t="shared" si="24"/>
        <v>437.50000000000006</v>
      </c>
      <c r="L3265" s="32">
        <f t="shared" si="25"/>
        <v>153.125</v>
      </c>
      <c r="M3265" s="33">
        <v>0.35</v>
      </c>
      <c r="O3265" s="38"/>
      <c r="P3265" s="36"/>
      <c r="Q3265" s="34"/>
      <c r="R3265" s="35"/>
    </row>
    <row r="3266" spans="1:18" ht="15.75" customHeight="1" x14ac:dyDescent="0.3">
      <c r="A3266" s="23"/>
      <c r="B3266" s="28" t="s">
        <v>21</v>
      </c>
      <c r="C3266" s="28">
        <v>1185732</v>
      </c>
      <c r="D3266" s="29">
        <v>44307</v>
      </c>
      <c r="E3266" s="28" t="s">
        <v>22</v>
      </c>
      <c r="F3266" s="28" t="s">
        <v>121</v>
      </c>
      <c r="G3266" s="28" t="s">
        <v>96</v>
      </c>
      <c r="H3266" s="28" t="s">
        <v>26</v>
      </c>
      <c r="I3266" s="30">
        <v>0.25000000000000006</v>
      </c>
      <c r="J3266" s="31">
        <v>1250</v>
      </c>
      <c r="K3266" s="32">
        <f t="shared" si="24"/>
        <v>312.50000000000006</v>
      </c>
      <c r="L3266" s="32">
        <f t="shared" si="25"/>
        <v>109.37500000000001</v>
      </c>
      <c r="M3266" s="33">
        <v>0.35</v>
      </c>
      <c r="O3266" s="38"/>
      <c r="P3266" s="36"/>
      <c r="Q3266" s="34"/>
      <c r="R3266" s="35"/>
    </row>
    <row r="3267" spans="1:18" ht="15.75" customHeight="1" x14ac:dyDescent="0.3">
      <c r="A3267" s="23"/>
      <c r="B3267" s="28" t="s">
        <v>21</v>
      </c>
      <c r="C3267" s="28">
        <v>1185732</v>
      </c>
      <c r="D3267" s="29">
        <v>44307</v>
      </c>
      <c r="E3267" s="28" t="s">
        <v>22</v>
      </c>
      <c r="F3267" s="28" t="s">
        <v>121</v>
      </c>
      <c r="G3267" s="28" t="s">
        <v>96</v>
      </c>
      <c r="H3267" s="28" t="s">
        <v>27</v>
      </c>
      <c r="I3267" s="30">
        <v>0.3</v>
      </c>
      <c r="J3267" s="31">
        <v>500</v>
      </c>
      <c r="K3267" s="32">
        <f t="shared" si="24"/>
        <v>150</v>
      </c>
      <c r="L3267" s="32">
        <f t="shared" si="25"/>
        <v>52.5</v>
      </c>
      <c r="M3267" s="33">
        <v>0.35</v>
      </c>
      <c r="O3267" s="38"/>
      <c r="P3267" s="36"/>
      <c r="Q3267" s="34"/>
      <c r="R3267" s="35"/>
    </row>
    <row r="3268" spans="1:18" ht="15.75" customHeight="1" x14ac:dyDescent="0.3">
      <c r="A3268" s="23"/>
      <c r="B3268" s="28" t="s">
        <v>21</v>
      </c>
      <c r="C3268" s="28">
        <v>1185732</v>
      </c>
      <c r="D3268" s="29">
        <v>44307</v>
      </c>
      <c r="E3268" s="28" t="s">
        <v>22</v>
      </c>
      <c r="F3268" s="28" t="s">
        <v>121</v>
      </c>
      <c r="G3268" s="28" t="s">
        <v>96</v>
      </c>
      <c r="H3268" s="28" t="s">
        <v>28</v>
      </c>
      <c r="I3268" s="30">
        <v>0.45</v>
      </c>
      <c r="J3268" s="31">
        <v>500</v>
      </c>
      <c r="K3268" s="32">
        <f t="shared" si="24"/>
        <v>225</v>
      </c>
      <c r="L3268" s="32">
        <f t="shared" si="25"/>
        <v>67.5</v>
      </c>
      <c r="M3268" s="33">
        <v>0.3</v>
      </c>
      <c r="O3268" s="38"/>
      <c r="P3268" s="36"/>
      <c r="Q3268" s="34"/>
      <c r="R3268" s="35"/>
    </row>
    <row r="3269" spans="1:18" ht="15.75" customHeight="1" x14ac:dyDescent="0.3">
      <c r="A3269" s="23"/>
      <c r="B3269" s="28" t="s">
        <v>21</v>
      </c>
      <c r="C3269" s="28">
        <v>1185732</v>
      </c>
      <c r="D3269" s="29">
        <v>44307</v>
      </c>
      <c r="E3269" s="28" t="s">
        <v>22</v>
      </c>
      <c r="F3269" s="28" t="s">
        <v>121</v>
      </c>
      <c r="G3269" s="28" t="s">
        <v>96</v>
      </c>
      <c r="H3269" s="28" t="s">
        <v>29</v>
      </c>
      <c r="I3269" s="30">
        <v>0.35000000000000003</v>
      </c>
      <c r="J3269" s="31">
        <v>2000</v>
      </c>
      <c r="K3269" s="32">
        <f t="shared" si="24"/>
        <v>700.00000000000011</v>
      </c>
      <c r="L3269" s="32">
        <f t="shared" si="25"/>
        <v>210.00000000000003</v>
      </c>
      <c r="M3269" s="33">
        <v>0.3</v>
      </c>
      <c r="O3269" s="38"/>
      <c r="P3269" s="36"/>
      <c r="Q3269" s="34"/>
      <c r="R3269" s="35"/>
    </row>
    <row r="3270" spans="1:18" ht="15.75" customHeight="1" x14ac:dyDescent="0.3">
      <c r="A3270" s="23"/>
      <c r="B3270" s="28" t="s">
        <v>21</v>
      </c>
      <c r="C3270" s="28">
        <v>1185732</v>
      </c>
      <c r="D3270" s="29">
        <v>44336</v>
      </c>
      <c r="E3270" s="28" t="s">
        <v>22</v>
      </c>
      <c r="F3270" s="28" t="s">
        <v>121</v>
      </c>
      <c r="G3270" s="28" t="s">
        <v>96</v>
      </c>
      <c r="H3270" s="28" t="s">
        <v>24</v>
      </c>
      <c r="I3270" s="30">
        <v>0.49999999999999994</v>
      </c>
      <c r="J3270" s="31">
        <v>4700</v>
      </c>
      <c r="K3270" s="32">
        <f t="shared" si="24"/>
        <v>2349.9999999999995</v>
      </c>
      <c r="L3270" s="32">
        <f t="shared" si="25"/>
        <v>939.99999999999989</v>
      </c>
      <c r="M3270" s="33">
        <v>0.4</v>
      </c>
      <c r="O3270" s="38"/>
      <c r="P3270" s="36"/>
      <c r="Q3270" s="34"/>
      <c r="R3270" s="35"/>
    </row>
    <row r="3271" spans="1:18" ht="15.75" customHeight="1" x14ac:dyDescent="0.3">
      <c r="A3271" s="23"/>
      <c r="B3271" s="28" t="s">
        <v>21</v>
      </c>
      <c r="C3271" s="28">
        <v>1185732</v>
      </c>
      <c r="D3271" s="29">
        <v>44336</v>
      </c>
      <c r="E3271" s="28" t="s">
        <v>22</v>
      </c>
      <c r="F3271" s="28" t="s">
        <v>121</v>
      </c>
      <c r="G3271" s="28" t="s">
        <v>96</v>
      </c>
      <c r="H3271" s="28" t="s">
        <v>25</v>
      </c>
      <c r="I3271" s="30">
        <v>0.45</v>
      </c>
      <c r="J3271" s="31">
        <v>1750</v>
      </c>
      <c r="K3271" s="32">
        <f t="shared" si="24"/>
        <v>787.5</v>
      </c>
      <c r="L3271" s="32">
        <f t="shared" si="25"/>
        <v>275.625</v>
      </c>
      <c r="M3271" s="33">
        <v>0.35</v>
      </c>
      <c r="O3271" s="38"/>
      <c r="P3271" s="36"/>
      <c r="Q3271" s="34"/>
      <c r="R3271" s="35"/>
    </row>
    <row r="3272" spans="1:18" ht="15.75" customHeight="1" x14ac:dyDescent="0.3">
      <c r="A3272" s="23"/>
      <c r="B3272" s="28" t="s">
        <v>21</v>
      </c>
      <c r="C3272" s="28">
        <v>1185732</v>
      </c>
      <c r="D3272" s="29">
        <v>44336</v>
      </c>
      <c r="E3272" s="28" t="s">
        <v>22</v>
      </c>
      <c r="F3272" s="28" t="s">
        <v>121</v>
      </c>
      <c r="G3272" s="28" t="s">
        <v>96</v>
      </c>
      <c r="H3272" s="28" t="s">
        <v>26</v>
      </c>
      <c r="I3272" s="30">
        <v>0.4</v>
      </c>
      <c r="J3272" s="31">
        <v>1500</v>
      </c>
      <c r="K3272" s="32">
        <f t="shared" si="24"/>
        <v>600</v>
      </c>
      <c r="L3272" s="32">
        <f t="shared" si="25"/>
        <v>210</v>
      </c>
      <c r="M3272" s="33">
        <v>0.35</v>
      </c>
      <c r="O3272" s="38"/>
      <c r="P3272" s="36"/>
      <c r="Q3272" s="34"/>
      <c r="R3272" s="35"/>
    </row>
    <row r="3273" spans="1:18" ht="15.75" customHeight="1" x14ac:dyDescent="0.3">
      <c r="A3273" s="23"/>
      <c r="B3273" s="28" t="s">
        <v>21</v>
      </c>
      <c r="C3273" s="28">
        <v>1185732</v>
      </c>
      <c r="D3273" s="29">
        <v>44336</v>
      </c>
      <c r="E3273" s="28" t="s">
        <v>22</v>
      </c>
      <c r="F3273" s="28" t="s">
        <v>121</v>
      </c>
      <c r="G3273" s="28" t="s">
        <v>96</v>
      </c>
      <c r="H3273" s="28" t="s">
        <v>27</v>
      </c>
      <c r="I3273" s="30">
        <v>0.4</v>
      </c>
      <c r="J3273" s="31">
        <v>1000</v>
      </c>
      <c r="K3273" s="32">
        <f t="shared" si="24"/>
        <v>400</v>
      </c>
      <c r="L3273" s="32">
        <f t="shared" si="25"/>
        <v>140</v>
      </c>
      <c r="M3273" s="33">
        <v>0.35</v>
      </c>
      <c r="O3273" s="38"/>
      <c r="P3273" s="36"/>
      <c r="Q3273" s="34"/>
      <c r="R3273" s="35"/>
    </row>
    <row r="3274" spans="1:18" ht="15.75" customHeight="1" x14ac:dyDescent="0.3">
      <c r="A3274" s="23"/>
      <c r="B3274" s="28" t="s">
        <v>21</v>
      </c>
      <c r="C3274" s="28">
        <v>1185732</v>
      </c>
      <c r="D3274" s="29">
        <v>44336</v>
      </c>
      <c r="E3274" s="28" t="s">
        <v>22</v>
      </c>
      <c r="F3274" s="28" t="s">
        <v>121</v>
      </c>
      <c r="G3274" s="28" t="s">
        <v>96</v>
      </c>
      <c r="H3274" s="28" t="s">
        <v>28</v>
      </c>
      <c r="I3274" s="30">
        <v>0.49999999999999994</v>
      </c>
      <c r="J3274" s="31">
        <v>1250</v>
      </c>
      <c r="K3274" s="32">
        <f t="shared" si="24"/>
        <v>624.99999999999989</v>
      </c>
      <c r="L3274" s="32">
        <f t="shared" si="25"/>
        <v>187.49999999999997</v>
      </c>
      <c r="M3274" s="33">
        <v>0.3</v>
      </c>
      <c r="O3274" s="38"/>
      <c r="P3274" s="36"/>
      <c r="Q3274" s="34"/>
      <c r="R3274" s="35"/>
    </row>
    <row r="3275" spans="1:18" ht="15.75" customHeight="1" x14ac:dyDescent="0.3">
      <c r="A3275" s="23"/>
      <c r="B3275" s="28" t="s">
        <v>21</v>
      </c>
      <c r="C3275" s="28">
        <v>1185732</v>
      </c>
      <c r="D3275" s="29">
        <v>44336</v>
      </c>
      <c r="E3275" s="28" t="s">
        <v>22</v>
      </c>
      <c r="F3275" s="28" t="s">
        <v>121</v>
      </c>
      <c r="G3275" s="28" t="s">
        <v>96</v>
      </c>
      <c r="H3275" s="28" t="s">
        <v>29</v>
      </c>
      <c r="I3275" s="30">
        <v>0.54999999999999993</v>
      </c>
      <c r="J3275" s="31">
        <v>2500</v>
      </c>
      <c r="K3275" s="32">
        <f t="shared" si="24"/>
        <v>1374.9999999999998</v>
      </c>
      <c r="L3275" s="32">
        <f t="shared" si="25"/>
        <v>412.49999999999994</v>
      </c>
      <c r="M3275" s="33">
        <v>0.3</v>
      </c>
      <c r="O3275" s="38"/>
      <c r="P3275" s="36"/>
      <c r="Q3275" s="34"/>
      <c r="R3275" s="35"/>
    </row>
    <row r="3276" spans="1:18" ht="15.75" customHeight="1" x14ac:dyDescent="0.3">
      <c r="A3276" s="23"/>
      <c r="B3276" s="28" t="s">
        <v>21</v>
      </c>
      <c r="C3276" s="28">
        <v>1185732</v>
      </c>
      <c r="D3276" s="29">
        <v>44369</v>
      </c>
      <c r="E3276" s="28" t="s">
        <v>22</v>
      </c>
      <c r="F3276" s="28" t="s">
        <v>121</v>
      </c>
      <c r="G3276" s="28" t="s">
        <v>96</v>
      </c>
      <c r="H3276" s="28" t="s">
        <v>24</v>
      </c>
      <c r="I3276" s="30">
        <v>0.49999999999999994</v>
      </c>
      <c r="J3276" s="31">
        <v>5000</v>
      </c>
      <c r="K3276" s="32">
        <f t="shared" si="24"/>
        <v>2499.9999999999995</v>
      </c>
      <c r="L3276" s="32">
        <f t="shared" si="25"/>
        <v>999.99999999999989</v>
      </c>
      <c r="M3276" s="33">
        <v>0.4</v>
      </c>
      <c r="O3276" s="38"/>
      <c r="P3276" s="36"/>
      <c r="Q3276" s="34"/>
      <c r="R3276" s="35"/>
    </row>
    <row r="3277" spans="1:18" ht="15.75" customHeight="1" x14ac:dyDescent="0.3">
      <c r="A3277" s="23"/>
      <c r="B3277" s="28" t="s">
        <v>21</v>
      </c>
      <c r="C3277" s="28">
        <v>1185732</v>
      </c>
      <c r="D3277" s="29">
        <v>44369</v>
      </c>
      <c r="E3277" s="28" t="s">
        <v>22</v>
      </c>
      <c r="F3277" s="28" t="s">
        <v>121</v>
      </c>
      <c r="G3277" s="28" t="s">
        <v>96</v>
      </c>
      <c r="H3277" s="28" t="s">
        <v>25</v>
      </c>
      <c r="I3277" s="30">
        <v>0.45</v>
      </c>
      <c r="J3277" s="31">
        <v>2500</v>
      </c>
      <c r="K3277" s="32">
        <f t="shared" si="24"/>
        <v>1125</v>
      </c>
      <c r="L3277" s="32">
        <f t="shared" si="25"/>
        <v>393.75</v>
      </c>
      <c r="M3277" s="33">
        <v>0.35</v>
      </c>
      <c r="O3277" s="38"/>
      <c r="P3277" s="36"/>
      <c r="Q3277" s="34"/>
      <c r="R3277" s="35"/>
    </row>
    <row r="3278" spans="1:18" ht="15.75" customHeight="1" x14ac:dyDescent="0.3">
      <c r="A3278" s="23"/>
      <c r="B3278" s="28" t="s">
        <v>21</v>
      </c>
      <c r="C3278" s="28">
        <v>1185732</v>
      </c>
      <c r="D3278" s="29">
        <v>44369</v>
      </c>
      <c r="E3278" s="28" t="s">
        <v>22</v>
      </c>
      <c r="F3278" s="28" t="s">
        <v>121</v>
      </c>
      <c r="G3278" s="28" t="s">
        <v>96</v>
      </c>
      <c r="H3278" s="28" t="s">
        <v>26</v>
      </c>
      <c r="I3278" s="30">
        <v>0.4</v>
      </c>
      <c r="J3278" s="31">
        <v>1750</v>
      </c>
      <c r="K3278" s="32">
        <f t="shared" si="24"/>
        <v>700</v>
      </c>
      <c r="L3278" s="32">
        <f t="shared" si="25"/>
        <v>244.99999999999997</v>
      </c>
      <c r="M3278" s="33">
        <v>0.35</v>
      </c>
      <c r="O3278" s="38"/>
      <c r="P3278" s="36"/>
      <c r="Q3278" s="34"/>
      <c r="R3278" s="35"/>
    </row>
    <row r="3279" spans="1:18" ht="15.75" customHeight="1" x14ac:dyDescent="0.3">
      <c r="A3279" s="23"/>
      <c r="B3279" s="28" t="s">
        <v>21</v>
      </c>
      <c r="C3279" s="28">
        <v>1185732</v>
      </c>
      <c r="D3279" s="29">
        <v>44369</v>
      </c>
      <c r="E3279" s="28" t="s">
        <v>22</v>
      </c>
      <c r="F3279" s="28" t="s">
        <v>121</v>
      </c>
      <c r="G3279" s="28" t="s">
        <v>96</v>
      </c>
      <c r="H3279" s="28" t="s">
        <v>27</v>
      </c>
      <c r="I3279" s="30">
        <v>0.4</v>
      </c>
      <c r="J3279" s="31">
        <v>1500</v>
      </c>
      <c r="K3279" s="32">
        <f t="shared" si="24"/>
        <v>600</v>
      </c>
      <c r="L3279" s="32">
        <f t="shared" si="25"/>
        <v>210</v>
      </c>
      <c r="M3279" s="33">
        <v>0.35</v>
      </c>
      <c r="O3279" s="38"/>
      <c r="P3279" s="36"/>
      <c r="Q3279" s="34"/>
      <c r="R3279" s="35"/>
    </row>
    <row r="3280" spans="1:18" ht="15.75" customHeight="1" x14ac:dyDescent="0.3">
      <c r="A3280" s="23"/>
      <c r="B3280" s="28" t="s">
        <v>21</v>
      </c>
      <c r="C3280" s="28">
        <v>1185732</v>
      </c>
      <c r="D3280" s="29">
        <v>44369</v>
      </c>
      <c r="E3280" s="28" t="s">
        <v>22</v>
      </c>
      <c r="F3280" s="28" t="s">
        <v>121</v>
      </c>
      <c r="G3280" s="28" t="s">
        <v>96</v>
      </c>
      <c r="H3280" s="28" t="s">
        <v>28</v>
      </c>
      <c r="I3280" s="30">
        <v>0.49999999999999994</v>
      </c>
      <c r="J3280" s="31">
        <v>1500</v>
      </c>
      <c r="K3280" s="32">
        <f t="shared" si="24"/>
        <v>749.99999999999989</v>
      </c>
      <c r="L3280" s="32">
        <f t="shared" si="25"/>
        <v>224.99999999999997</v>
      </c>
      <c r="M3280" s="33">
        <v>0.3</v>
      </c>
      <c r="O3280" s="38"/>
      <c r="P3280" s="36"/>
      <c r="Q3280" s="34"/>
      <c r="R3280" s="35"/>
    </row>
    <row r="3281" spans="1:18" ht="15.75" customHeight="1" x14ac:dyDescent="0.3">
      <c r="A3281" s="23"/>
      <c r="B3281" s="28" t="s">
        <v>21</v>
      </c>
      <c r="C3281" s="28">
        <v>1185732</v>
      </c>
      <c r="D3281" s="29">
        <v>44369</v>
      </c>
      <c r="E3281" s="28" t="s">
        <v>22</v>
      </c>
      <c r="F3281" s="28" t="s">
        <v>121</v>
      </c>
      <c r="G3281" s="28" t="s">
        <v>96</v>
      </c>
      <c r="H3281" s="28" t="s">
        <v>29</v>
      </c>
      <c r="I3281" s="30">
        <v>0.54999999999999993</v>
      </c>
      <c r="J3281" s="31">
        <v>3000</v>
      </c>
      <c r="K3281" s="32">
        <f t="shared" si="24"/>
        <v>1649.9999999999998</v>
      </c>
      <c r="L3281" s="32">
        <f t="shared" si="25"/>
        <v>494.99999999999989</v>
      </c>
      <c r="M3281" s="33">
        <v>0.3</v>
      </c>
      <c r="O3281" s="38"/>
      <c r="P3281" s="36"/>
      <c r="Q3281" s="34"/>
      <c r="R3281" s="35"/>
    </row>
    <row r="3282" spans="1:18" ht="15.75" customHeight="1" x14ac:dyDescent="0.3">
      <c r="A3282" s="23"/>
      <c r="B3282" s="28" t="s">
        <v>21</v>
      </c>
      <c r="C3282" s="28">
        <v>1185732</v>
      </c>
      <c r="D3282" s="29">
        <v>44397</v>
      </c>
      <c r="E3282" s="28" t="s">
        <v>22</v>
      </c>
      <c r="F3282" s="28" t="s">
        <v>121</v>
      </c>
      <c r="G3282" s="28" t="s">
        <v>96</v>
      </c>
      <c r="H3282" s="28" t="s">
        <v>24</v>
      </c>
      <c r="I3282" s="30">
        <v>0.49999999999999994</v>
      </c>
      <c r="J3282" s="31">
        <v>5250</v>
      </c>
      <c r="K3282" s="32">
        <f t="shared" si="24"/>
        <v>2624.9999999999995</v>
      </c>
      <c r="L3282" s="32">
        <f t="shared" si="25"/>
        <v>1049.9999999999998</v>
      </c>
      <c r="M3282" s="33">
        <v>0.4</v>
      </c>
      <c r="O3282" s="38"/>
      <c r="P3282" s="36"/>
      <c r="Q3282" s="34"/>
      <c r="R3282" s="35"/>
    </row>
    <row r="3283" spans="1:18" ht="15.75" customHeight="1" x14ac:dyDescent="0.3">
      <c r="A3283" s="23"/>
      <c r="B3283" s="28" t="s">
        <v>21</v>
      </c>
      <c r="C3283" s="28">
        <v>1185732</v>
      </c>
      <c r="D3283" s="29">
        <v>44397</v>
      </c>
      <c r="E3283" s="28" t="s">
        <v>22</v>
      </c>
      <c r="F3283" s="28" t="s">
        <v>121</v>
      </c>
      <c r="G3283" s="28" t="s">
        <v>96</v>
      </c>
      <c r="H3283" s="28" t="s">
        <v>25</v>
      </c>
      <c r="I3283" s="30">
        <v>0.45</v>
      </c>
      <c r="J3283" s="31">
        <v>2750</v>
      </c>
      <c r="K3283" s="32">
        <f t="shared" si="24"/>
        <v>1237.5</v>
      </c>
      <c r="L3283" s="32">
        <f t="shared" si="25"/>
        <v>433.125</v>
      </c>
      <c r="M3283" s="33">
        <v>0.35</v>
      </c>
      <c r="O3283" s="38"/>
      <c r="P3283" s="36"/>
      <c r="Q3283" s="34"/>
      <c r="R3283" s="35"/>
    </row>
    <row r="3284" spans="1:18" ht="15.75" customHeight="1" x14ac:dyDescent="0.3">
      <c r="A3284" s="23"/>
      <c r="B3284" s="28" t="s">
        <v>21</v>
      </c>
      <c r="C3284" s="28">
        <v>1185732</v>
      </c>
      <c r="D3284" s="29">
        <v>44397</v>
      </c>
      <c r="E3284" s="28" t="s">
        <v>22</v>
      </c>
      <c r="F3284" s="28" t="s">
        <v>121</v>
      </c>
      <c r="G3284" s="28" t="s">
        <v>96</v>
      </c>
      <c r="H3284" s="28" t="s">
        <v>26</v>
      </c>
      <c r="I3284" s="30">
        <v>0.4</v>
      </c>
      <c r="J3284" s="31">
        <v>2000</v>
      </c>
      <c r="K3284" s="32">
        <f t="shared" si="24"/>
        <v>800</v>
      </c>
      <c r="L3284" s="32">
        <f t="shared" si="25"/>
        <v>280</v>
      </c>
      <c r="M3284" s="33">
        <v>0.35</v>
      </c>
      <c r="O3284" s="38"/>
      <c r="P3284" s="36"/>
      <c r="Q3284" s="34"/>
      <c r="R3284" s="35"/>
    </row>
    <row r="3285" spans="1:18" ht="15.75" customHeight="1" x14ac:dyDescent="0.3">
      <c r="A3285" s="23"/>
      <c r="B3285" s="28" t="s">
        <v>21</v>
      </c>
      <c r="C3285" s="28">
        <v>1185732</v>
      </c>
      <c r="D3285" s="29">
        <v>44397</v>
      </c>
      <c r="E3285" s="28" t="s">
        <v>22</v>
      </c>
      <c r="F3285" s="28" t="s">
        <v>121</v>
      </c>
      <c r="G3285" s="28" t="s">
        <v>96</v>
      </c>
      <c r="H3285" s="28" t="s">
        <v>27</v>
      </c>
      <c r="I3285" s="30">
        <v>0.4</v>
      </c>
      <c r="J3285" s="31">
        <v>1500</v>
      </c>
      <c r="K3285" s="32">
        <f t="shared" si="24"/>
        <v>600</v>
      </c>
      <c r="L3285" s="32">
        <f t="shared" si="25"/>
        <v>210</v>
      </c>
      <c r="M3285" s="33">
        <v>0.35</v>
      </c>
      <c r="O3285" s="38"/>
      <c r="P3285" s="36"/>
      <c r="Q3285" s="34"/>
      <c r="R3285" s="35"/>
    </row>
    <row r="3286" spans="1:18" ht="15.75" customHeight="1" x14ac:dyDescent="0.3">
      <c r="A3286" s="23"/>
      <c r="B3286" s="28" t="s">
        <v>21</v>
      </c>
      <c r="C3286" s="28">
        <v>1185732</v>
      </c>
      <c r="D3286" s="29">
        <v>44397</v>
      </c>
      <c r="E3286" s="28" t="s">
        <v>22</v>
      </c>
      <c r="F3286" s="28" t="s">
        <v>121</v>
      </c>
      <c r="G3286" s="28" t="s">
        <v>96</v>
      </c>
      <c r="H3286" s="28" t="s">
        <v>28</v>
      </c>
      <c r="I3286" s="30">
        <v>0.49999999999999994</v>
      </c>
      <c r="J3286" s="31">
        <v>1750</v>
      </c>
      <c r="K3286" s="32">
        <f t="shared" si="24"/>
        <v>874.99999999999989</v>
      </c>
      <c r="L3286" s="32">
        <f t="shared" si="25"/>
        <v>262.49999999999994</v>
      </c>
      <c r="M3286" s="33">
        <v>0.3</v>
      </c>
      <c r="O3286" s="38"/>
      <c r="P3286" s="36"/>
      <c r="Q3286" s="34"/>
      <c r="R3286" s="35"/>
    </row>
    <row r="3287" spans="1:18" ht="15.75" customHeight="1" x14ac:dyDescent="0.3">
      <c r="A3287" s="23"/>
      <c r="B3287" s="28" t="s">
        <v>21</v>
      </c>
      <c r="C3287" s="28">
        <v>1185732</v>
      </c>
      <c r="D3287" s="29">
        <v>44397</v>
      </c>
      <c r="E3287" s="28" t="s">
        <v>22</v>
      </c>
      <c r="F3287" s="28" t="s">
        <v>121</v>
      </c>
      <c r="G3287" s="28" t="s">
        <v>96</v>
      </c>
      <c r="H3287" s="28" t="s">
        <v>29</v>
      </c>
      <c r="I3287" s="30">
        <v>0.54999999999999993</v>
      </c>
      <c r="J3287" s="31">
        <v>3500</v>
      </c>
      <c r="K3287" s="32">
        <f t="shared" si="24"/>
        <v>1924.9999999999998</v>
      </c>
      <c r="L3287" s="32">
        <f t="shared" si="25"/>
        <v>577.49999999999989</v>
      </c>
      <c r="M3287" s="33">
        <v>0.3</v>
      </c>
      <c r="O3287" s="38"/>
      <c r="P3287" s="36"/>
      <c r="Q3287" s="34"/>
      <c r="R3287" s="35"/>
    </row>
    <row r="3288" spans="1:18" ht="15.75" customHeight="1" x14ac:dyDescent="0.3">
      <c r="A3288" s="23"/>
      <c r="B3288" s="28" t="s">
        <v>21</v>
      </c>
      <c r="C3288" s="28">
        <v>1185732</v>
      </c>
      <c r="D3288" s="29">
        <v>44429</v>
      </c>
      <c r="E3288" s="28" t="s">
        <v>22</v>
      </c>
      <c r="F3288" s="28" t="s">
        <v>121</v>
      </c>
      <c r="G3288" s="28" t="s">
        <v>96</v>
      </c>
      <c r="H3288" s="28" t="s">
        <v>24</v>
      </c>
      <c r="I3288" s="30">
        <v>0.49999999999999994</v>
      </c>
      <c r="J3288" s="31">
        <v>5000</v>
      </c>
      <c r="K3288" s="32">
        <f t="shared" si="24"/>
        <v>2499.9999999999995</v>
      </c>
      <c r="L3288" s="32">
        <f t="shared" si="25"/>
        <v>999.99999999999989</v>
      </c>
      <c r="M3288" s="33">
        <v>0.4</v>
      </c>
      <c r="O3288" s="38"/>
      <c r="P3288" s="36"/>
      <c r="Q3288" s="34"/>
      <c r="R3288" s="35"/>
    </row>
    <row r="3289" spans="1:18" ht="15.75" customHeight="1" x14ac:dyDescent="0.3">
      <c r="A3289" s="23"/>
      <c r="B3289" s="28" t="s">
        <v>21</v>
      </c>
      <c r="C3289" s="28">
        <v>1185732</v>
      </c>
      <c r="D3289" s="29">
        <v>44429</v>
      </c>
      <c r="E3289" s="28" t="s">
        <v>22</v>
      </c>
      <c r="F3289" s="28" t="s">
        <v>121</v>
      </c>
      <c r="G3289" s="28" t="s">
        <v>96</v>
      </c>
      <c r="H3289" s="28" t="s">
        <v>25</v>
      </c>
      <c r="I3289" s="30">
        <v>0.45</v>
      </c>
      <c r="J3289" s="31">
        <v>2750</v>
      </c>
      <c r="K3289" s="32">
        <f t="shared" si="24"/>
        <v>1237.5</v>
      </c>
      <c r="L3289" s="32">
        <f t="shared" si="25"/>
        <v>433.125</v>
      </c>
      <c r="M3289" s="33">
        <v>0.35</v>
      </c>
      <c r="O3289" s="38"/>
      <c r="P3289" s="36"/>
      <c r="Q3289" s="34"/>
      <c r="R3289" s="35"/>
    </row>
    <row r="3290" spans="1:18" ht="15.75" customHeight="1" x14ac:dyDescent="0.3">
      <c r="A3290" s="23"/>
      <c r="B3290" s="28" t="s">
        <v>21</v>
      </c>
      <c r="C3290" s="28">
        <v>1185732</v>
      </c>
      <c r="D3290" s="29">
        <v>44429</v>
      </c>
      <c r="E3290" s="28" t="s">
        <v>22</v>
      </c>
      <c r="F3290" s="28" t="s">
        <v>121</v>
      </c>
      <c r="G3290" s="28" t="s">
        <v>96</v>
      </c>
      <c r="H3290" s="28" t="s">
        <v>26</v>
      </c>
      <c r="I3290" s="30">
        <v>0.4</v>
      </c>
      <c r="J3290" s="31">
        <v>2000</v>
      </c>
      <c r="K3290" s="32">
        <f t="shared" si="24"/>
        <v>800</v>
      </c>
      <c r="L3290" s="32">
        <f t="shared" si="25"/>
        <v>280</v>
      </c>
      <c r="M3290" s="33">
        <v>0.35</v>
      </c>
      <c r="O3290" s="38"/>
      <c r="P3290" s="36"/>
      <c r="Q3290" s="34"/>
      <c r="R3290" s="35"/>
    </row>
    <row r="3291" spans="1:18" ht="15.75" customHeight="1" x14ac:dyDescent="0.3">
      <c r="A3291" s="23"/>
      <c r="B3291" s="28" t="s">
        <v>21</v>
      </c>
      <c r="C3291" s="28">
        <v>1185732</v>
      </c>
      <c r="D3291" s="29">
        <v>44429</v>
      </c>
      <c r="E3291" s="28" t="s">
        <v>22</v>
      </c>
      <c r="F3291" s="28" t="s">
        <v>121</v>
      </c>
      <c r="G3291" s="28" t="s">
        <v>96</v>
      </c>
      <c r="H3291" s="28" t="s">
        <v>27</v>
      </c>
      <c r="I3291" s="30">
        <v>0.4</v>
      </c>
      <c r="J3291" s="31">
        <v>1500</v>
      </c>
      <c r="K3291" s="32">
        <f t="shared" si="24"/>
        <v>600</v>
      </c>
      <c r="L3291" s="32">
        <f t="shared" si="25"/>
        <v>210</v>
      </c>
      <c r="M3291" s="33">
        <v>0.35</v>
      </c>
      <c r="O3291" s="38"/>
      <c r="P3291" s="36"/>
      <c r="Q3291" s="34"/>
      <c r="R3291" s="35"/>
    </row>
    <row r="3292" spans="1:18" ht="15.75" customHeight="1" x14ac:dyDescent="0.3">
      <c r="A3292" s="23"/>
      <c r="B3292" s="28" t="s">
        <v>21</v>
      </c>
      <c r="C3292" s="28">
        <v>1185732</v>
      </c>
      <c r="D3292" s="29">
        <v>44429</v>
      </c>
      <c r="E3292" s="28" t="s">
        <v>22</v>
      </c>
      <c r="F3292" s="28" t="s">
        <v>121</v>
      </c>
      <c r="G3292" s="28" t="s">
        <v>96</v>
      </c>
      <c r="H3292" s="28" t="s">
        <v>28</v>
      </c>
      <c r="I3292" s="30">
        <v>0.49999999999999994</v>
      </c>
      <c r="J3292" s="31">
        <v>1250</v>
      </c>
      <c r="K3292" s="32">
        <f t="shared" si="24"/>
        <v>624.99999999999989</v>
      </c>
      <c r="L3292" s="32">
        <f t="shared" si="25"/>
        <v>187.49999999999997</v>
      </c>
      <c r="M3292" s="33">
        <v>0.3</v>
      </c>
      <c r="O3292" s="38"/>
      <c r="P3292" s="36"/>
      <c r="Q3292" s="34"/>
      <c r="R3292" s="35"/>
    </row>
    <row r="3293" spans="1:18" ht="15.75" customHeight="1" x14ac:dyDescent="0.3">
      <c r="A3293" s="23"/>
      <c r="B3293" s="28" t="s">
        <v>21</v>
      </c>
      <c r="C3293" s="28">
        <v>1185732</v>
      </c>
      <c r="D3293" s="29">
        <v>44429</v>
      </c>
      <c r="E3293" s="28" t="s">
        <v>22</v>
      </c>
      <c r="F3293" s="28" t="s">
        <v>121</v>
      </c>
      <c r="G3293" s="28" t="s">
        <v>96</v>
      </c>
      <c r="H3293" s="28" t="s">
        <v>29</v>
      </c>
      <c r="I3293" s="30">
        <v>0.54999999999999993</v>
      </c>
      <c r="J3293" s="31">
        <v>3000</v>
      </c>
      <c r="K3293" s="32">
        <f t="shared" si="24"/>
        <v>1649.9999999999998</v>
      </c>
      <c r="L3293" s="32">
        <f t="shared" si="25"/>
        <v>494.99999999999989</v>
      </c>
      <c r="M3293" s="33">
        <v>0.3</v>
      </c>
      <c r="O3293" s="38"/>
      <c r="P3293" s="36"/>
      <c r="Q3293" s="34"/>
      <c r="R3293" s="35"/>
    </row>
    <row r="3294" spans="1:18" ht="15.75" customHeight="1" x14ac:dyDescent="0.3">
      <c r="A3294" s="23"/>
      <c r="B3294" s="28" t="s">
        <v>21</v>
      </c>
      <c r="C3294" s="28">
        <v>1185732</v>
      </c>
      <c r="D3294" s="29">
        <v>44459</v>
      </c>
      <c r="E3294" s="28" t="s">
        <v>22</v>
      </c>
      <c r="F3294" s="28" t="s">
        <v>121</v>
      </c>
      <c r="G3294" s="28" t="s">
        <v>96</v>
      </c>
      <c r="H3294" s="28" t="s">
        <v>24</v>
      </c>
      <c r="I3294" s="30">
        <v>0.49999999999999994</v>
      </c>
      <c r="J3294" s="31">
        <v>4250</v>
      </c>
      <c r="K3294" s="32">
        <f t="shared" si="24"/>
        <v>2124.9999999999995</v>
      </c>
      <c r="L3294" s="32">
        <f t="shared" si="25"/>
        <v>849.99999999999989</v>
      </c>
      <c r="M3294" s="33">
        <v>0.4</v>
      </c>
      <c r="O3294" s="38"/>
      <c r="P3294" s="36"/>
      <c r="Q3294" s="34"/>
      <c r="R3294" s="35"/>
    </row>
    <row r="3295" spans="1:18" ht="15.75" customHeight="1" x14ac:dyDescent="0.3">
      <c r="A3295" s="23"/>
      <c r="B3295" s="28" t="s">
        <v>21</v>
      </c>
      <c r="C3295" s="28">
        <v>1185732</v>
      </c>
      <c r="D3295" s="29">
        <v>44459</v>
      </c>
      <c r="E3295" s="28" t="s">
        <v>22</v>
      </c>
      <c r="F3295" s="28" t="s">
        <v>121</v>
      </c>
      <c r="G3295" s="28" t="s">
        <v>96</v>
      </c>
      <c r="H3295" s="28" t="s">
        <v>25</v>
      </c>
      <c r="I3295" s="30">
        <v>0.45</v>
      </c>
      <c r="J3295" s="31">
        <v>2250</v>
      </c>
      <c r="K3295" s="32">
        <f t="shared" si="24"/>
        <v>1012.5</v>
      </c>
      <c r="L3295" s="32">
        <f t="shared" si="25"/>
        <v>354.375</v>
      </c>
      <c r="M3295" s="33">
        <v>0.35</v>
      </c>
      <c r="O3295" s="38"/>
      <c r="P3295" s="36"/>
      <c r="Q3295" s="34"/>
      <c r="R3295" s="35"/>
    </row>
    <row r="3296" spans="1:18" ht="15.75" customHeight="1" x14ac:dyDescent="0.3">
      <c r="A3296" s="23"/>
      <c r="B3296" s="28" t="s">
        <v>21</v>
      </c>
      <c r="C3296" s="28">
        <v>1185732</v>
      </c>
      <c r="D3296" s="29">
        <v>44459</v>
      </c>
      <c r="E3296" s="28" t="s">
        <v>22</v>
      </c>
      <c r="F3296" s="28" t="s">
        <v>121</v>
      </c>
      <c r="G3296" s="28" t="s">
        <v>96</v>
      </c>
      <c r="H3296" s="28" t="s">
        <v>26</v>
      </c>
      <c r="I3296" s="30">
        <v>0.4</v>
      </c>
      <c r="J3296" s="31">
        <v>1250</v>
      </c>
      <c r="K3296" s="32">
        <f t="shared" si="24"/>
        <v>500</v>
      </c>
      <c r="L3296" s="32">
        <f t="shared" si="25"/>
        <v>175</v>
      </c>
      <c r="M3296" s="33">
        <v>0.35</v>
      </c>
      <c r="O3296" s="38"/>
      <c r="P3296" s="36"/>
      <c r="Q3296" s="34"/>
      <c r="R3296" s="35"/>
    </row>
    <row r="3297" spans="1:18" ht="15.75" customHeight="1" x14ac:dyDescent="0.3">
      <c r="A3297" s="23"/>
      <c r="B3297" s="28" t="s">
        <v>21</v>
      </c>
      <c r="C3297" s="28">
        <v>1185732</v>
      </c>
      <c r="D3297" s="29">
        <v>44459</v>
      </c>
      <c r="E3297" s="28" t="s">
        <v>22</v>
      </c>
      <c r="F3297" s="28" t="s">
        <v>121</v>
      </c>
      <c r="G3297" s="28" t="s">
        <v>96</v>
      </c>
      <c r="H3297" s="28" t="s">
        <v>27</v>
      </c>
      <c r="I3297" s="30">
        <v>0.4</v>
      </c>
      <c r="J3297" s="31">
        <v>1000</v>
      </c>
      <c r="K3297" s="32">
        <f t="shared" si="24"/>
        <v>400</v>
      </c>
      <c r="L3297" s="32">
        <f t="shared" si="25"/>
        <v>140</v>
      </c>
      <c r="M3297" s="33">
        <v>0.35</v>
      </c>
      <c r="O3297" s="38"/>
      <c r="P3297" s="36"/>
      <c r="Q3297" s="34"/>
      <c r="R3297" s="35"/>
    </row>
    <row r="3298" spans="1:18" ht="15.75" customHeight="1" x14ac:dyDescent="0.3">
      <c r="A3298" s="23"/>
      <c r="B3298" s="28" t="s">
        <v>21</v>
      </c>
      <c r="C3298" s="28">
        <v>1185732</v>
      </c>
      <c r="D3298" s="29">
        <v>44459</v>
      </c>
      <c r="E3298" s="28" t="s">
        <v>22</v>
      </c>
      <c r="F3298" s="28" t="s">
        <v>121</v>
      </c>
      <c r="G3298" s="28" t="s">
        <v>96</v>
      </c>
      <c r="H3298" s="28" t="s">
        <v>28</v>
      </c>
      <c r="I3298" s="30">
        <v>0.49999999999999994</v>
      </c>
      <c r="J3298" s="31">
        <v>1000</v>
      </c>
      <c r="K3298" s="32">
        <f t="shared" si="24"/>
        <v>499.99999999999994</v>
      </c>
      <c r="L3298" s="32">
        <f t="shared" si="25"/>
        <v>149.99999999999997</v>
      </c>
      <c r="M3298" s="33">
        <v>0.3</v>
      </c>
      <c r="O3298" s="38"/>
      <c r="P3298" s="36"/>
      <c r="Q3298" s="34"/>
      <c r="R3298" s="35"/>
    </row>
    <row r="3299" spans="1:18" ht="15.75" customHeight="1" x14ac:dyDescent="0.3">
      <c r="A3299" s="23"/>
      <c r="B3299" s="28" t="s">
        <v>21</v>
      </c>
      <c r="C3299" s="28">
        <v>1185732</v>
      </c>
      <c r="D3299" s="29">
        <v>44459</v>
      </c>
      <c r="E3299" s="28" t="s">
        <v>22</v>
      </c>
      <c r="F3299" s="28" t="s">
        <v>121</v>
      </c>
      <c r="G3299" s="28" t="s">
        <v>96</v>
      </c>
      <c r="H3299" s="28" t="s">
        <v>29</v>
      </c>
      <c r="I3299" s="30">
        <v>0.54999999999999993</v>
      </c>
      <c r="J3299" s="31">
        <v>2000</v>
      </c>
      <c r="K3299" s="32">
        <f t="shared" si="24"/>
        <v>1099.9999999999998</v>
      </c>
      <c r="L3299" s="32">
        <f t="shared" si="25"/>
        <v>329.99999999999994</v>
      </c>
      <c r="M3299" s="33">
        <v>0.3</v>
      </c>
      <c r="O3299" s="38"/>
      <c r="P3299" s="36"/>
      <c r="Q3299" s="34"/>
      <c r="R3299" s="35"/>
    </row>
    <row r="3300" spans="1:18" ht="15.75" customHeight="1" x14ac:dyDescent="0.3">
      <c r="A3300" s="23"/>
      <c r="B3300" s="28" t="s">
        <v>21</v>
      </c>
      <c r="C3300" s="28">
        <v>1185732</v>
      </c>
      <c r="D3300" s="29">
        <v>44491</v>
      </c>
      <c r="E3300" s="28" t="s">
        <v>22</v>
      </c>
      <c r="F3300" s="28" t="s">
        <v>121</v>
      </c>
      <c r="G3300" s="28" t="s">
        <v>96</v>
      </c>
      <c r="H3300" s="28" t="s">
        <v>24</v>
      </c>
      <c r="I3300" s="30">
        <v>0.54999999999999993</v>
      </c>
      <c r="J3300" s="31">
        <v>3750</v>
      </c>
      <c r="K3300" s="32">
        <f t="shared" si="24"/>
        <v>2062.4999999999995</v>
      </c>
      <c r="L3300" s="32">
        <f t="shared" si="25"/>
        <v>824.99999999999989</v>
      </c>
      <c r="M3300" s="33">
        <v>0.4</v>
      </c>
      <c r="O3300" s="38"/>
      <c r="P3300" s="36"/>
      <c r="Q3300" s="34"/>
      <c r="R3300" s="35"/>
    </row>
    <row r="3301" spans="1:18" ht="15.75" customHeight="1" x14ac:dyDescent="0.3">
      <c r="A3301" s="23"/>
      <c r="B3301" s="28" t="s">
        <v>21</v>
      </c>
      <c r="C3301" s="28">
        <v>1185732</v>
      </c>
      <c r="D3301" s="29">
        <v>44491</v>
      </c>
      <c r="E3301" s="28" t="s">
        <v>22</v>
      </c>
      <c r="F3301" s="28" t="s">
        <v>121</v>
      </c>
      <c r="G3301" s="28" t="s">
        <v>96</v>
      </c>
      <c r="H3301" s="28" t="s">
        <v>25</v>
      </c>
      <c r="I3301" s="30">
        <v>0.5</v>
      </c>
      <c r="J3301" s="31">
        <v>2000</v>
      </c>
      <c r="K3301" s="32">
        <f t="shared" si="24"/>
        <v>1000</v>
      </c>
      <c r="L3301" s="32">
        <f t="shared" si="25"/>
        <v>350</v>
      </c>
      <c r="M3301" s="33">
        <v>0.35</v>
      </c>
      <c r="O3301" s="38"/>
      <c r="P3301" s="36"/>
      <c r="Q3301" s="34"/>
      <c r="R3301" s="35"/>
    </row>
    <row r="3302" spans="1:18" ht="15.75" customHeight="1" x14ac:dyDescent="0.3">
      <c r="A3302" s="23"/>
      <c r="B3302" s="28" t="s">
        <v>21</v>
      </c>
      <c r="C3302" s="28">
        <v>1185732</v>
      </c>
      <c r="D3302" s="29">
        <v>44491</v>
      </c>
      <c r="E3302" s="28" t="s">
        <v>22</v>
      </c>
      <c r="F3302" s="28" t="s">
        <v>121</v>
      </c>
      <c r="G3302" s="28" t="s">
        <v>96</v>
      </c>
      <c r="H3302" s="28" t="s">
        <v>26</v>
      </c>
      <c r="I3302" s="30">
        <v>0.5</v>
      </c>
      <c r="J3302" s="31">
        <v>1000</v>
      </c>
      <c r="K3302" s="32">
        <f t="shared" si="24"/>
        <v>500</v>
      </c>
      <c r="L3302" s="32">
        <f t="shared" si="25"/>
        <v>175</v>
      </c>
      <c r="M3302" s="33">
        <v>0.35</v>
      </c>
      <c r="O3302" s="38"/>
      <c r="P3302" s="36"/>
      <c r="Q3302" s="34"/>
      <c r="R3302" s="35"/>
    </row>
    <row r="3303" spans="1:18" ht="15.75" customHeight="1" x14ac:dyDescent="0.3">
      <c r="A3303" s="23"/>
      <c r="B3303" s="28" t="s">
        <v>21</v>
      </c>
      <c r="C3303" s="28">
        <v>1185732</v>
      </c>
      <c r="D3303" s="29">
        <v>44491</v>
      </c>
      <c r="E3303" s="28" t="s">
        <v>22</v>
      </c>
      <c r="F3303" s="28" t="s">
        <v>121</v>
      </c>
      <c r="G3303" s="28" t="s">
        <v>96</v>
      </c>
      <c r="H3303" s="28" t="s">
        <v>27</v>
      </c>
      <c r="I3303" s="30">
        <v>0.5</v>
      </c>
      <c r="J3303" s="31">
        <v>750</v>
      </c>
      <c r="K3303" s="32">
        <f t="shared" si="24"/>
        <v>375</v>
      </c>
      <c r="L3303" s="32">
        <f t="shared" si="25"/>
        <v>131.25</v>
      </c>
      <c r="M3303" s="33">
        <v>0.35</v>
      </c>
      <c r="O3303" s="38"/>
      <c r="P3303" s="36"/>
      <c r="Q3303" s="34"/>
      <c r="R3303" s="35"/>
    </row>
    <row r="3304" spans="1:18" ht="15.75" customHeight="1" x14ac:dyDescent="0.3">
      <c r="A3304" s="23"/>
      <c r="B3304" s="28" t="s">
        <v>21</v>
      </c>
      <c r="C3304" s="28">
        <v>1185732</v>
      </c>
      <c r="D3304" s="29">
        <v>44491</v>
      </c>
      <c r="E3304" s="28" t="s">
        <v>22</v>
      </c>
      <c r="F3304" s="28" t="s">
        <v>121</v>
      </c>
      <c r="G3304" s="28" t="s">
        <v>96</v>
      </c>
      <c r="H3304" s="28" t="s">
        <v>28</v>
      </c>
      <c r="I3304" s="30">
        <v>0.6</v>
      </c>
      <c r="J3304" s="31">
        <v>750</v>
      </c>
      <c r="K3304" s="32">
        <f t="shared" si="24"/>
        <v>450</v>
      </c>
      <c r="L3304" s="32">
        <f t="shared" si="25"/>
        <v>135</v>
      </c>
      <c r="M3304" s="33">
        <v>0.3</v>
      </c>
      <c r="O3304" s="38"/>
      <c r="P3304" s="36"/>
      <c r="Q3304" s="34"/>
      <c r="R3304" s="35"/>
    </row>
    <row r="3305" spans="1:18" ht="15.75" customHeight="1" x14ac:dyDescent="0.3">
      <c r="A3305" s="23"/>
      <c r="B3305" s="28" t="s">
        <v>21</v>
      </c>
      <c r="C3305" s="28">
        <v>1185732</v>
      </c>
      <c r="D3305" s="29">
        <v>44491</v>
      </c>
      <c r="E3305" s="28" t="s">
        <v>22</v>
      </c>
      <c r="F3305" s="28" t="s">
        <v>121</v>
      </c>
      <c r="G3305" s="28" t="s">
        <v>96</v>
      </c>
      <c r="H3305" s="28" t="s">
        <v>29</v>
      </c>
      <c r="I3305" s="30">
        <v>0.64999999999999991</v>
      </c>
      <c r="J3305" s="31">
        <v>2000</v>
      </c>
      <c r="K3305" s="32">
        <f t="shared" si="24"/>
        <v>1299.9999999999998</v>
      </c>
      <c r="L3305" s="32">
        <f t="shared" si="25"/>
        <v>389.99999999999994</v>
      </c>
      <c r="M3305" s="33">
        <v>0.3</v>
      </c>
      <c r="O3305" s="38"/>
      <c r="P3305" s="36"/>
      <c r="Q3305" s="34"/>
      <c r="R3305" s="35"/>
    </row>
    <row r="3306" spans="1:18" ht="15.75" customHeight="1" x14ac:dyDescent="0.3">
      <c r="A3306" s="23"/>
      <c r="B3306" s="28" t="s">
        <v>21</v>
      </c>
      <c r="C3306" s="28">
        <v>1185732</v>
      </c>
      <c r="D3306" s="29">
        <v>44521</v>
      </c>
      <c r="E3306" s="28" t="s">
        <v>22</v>
      </c>
      <c r="F3306" s="28" t="s">
        <v>121</v>
      </c>
      <c r="G3306" s="28" t="s">
        <v>96</v>
      </c>
      <c r="H3306" s="28" t="s">
        <v>24</v>
      </c>
      <c r="I3306" s="30">
        <v>0.6</v>
      </c>
      <c r="J3306" s="31">
        <v>3500</v>
      </c>
      <c r="K3306" s="32">
        <f t="shared" si="24"/>
        <v>2100</v>
      </c>
      <c r="L3306" s="32">
        <f t="shared" si="25"/>
        <v>840</v>
      </c>
      <c r="M3306" s="33">
        <v>0.4</v>
      </c>
      <c r="O3306" s="38"/>
      <c r="P3306" s="36"/>
      <c r="Q3306" s="34"/>
      <c r="R3306" s="35"/>
    </row>
    <row r="3307" spans="1:18" ht="15.75" customHeight="1" x14ac:dyDescent="0.3">
      <c r="A3307" s="23"/>
      <c r="B3307" s="28" t="s">
        <v>21</v>
      </c>
      <c r="C3307" s="28">
        <v>1185732</v>
      </c>
      <c r="D3307" s="29">
        <v>44521</v>
      </c>
      <c r="E3307" s="28" t="s">
        <v>22</v>
      </c>
      <c r="F3307" s="28" t="s">
        <v>121</v>
      </c>
      <c r="G3307" s="28" t="s">
        <v>96</v>
      </c>
      <c r="H3307" s="28" t="s">
        <v>25</v>
      </c>
      <c r="I3307" s="30">
        <v>0.5</v>
      </c>
      <c r="J3307" s="31">
        <v>1750</v>
      </c>
      <c r="K3307" s="32">
        <f t="shared" si="24"/>
        <v>875</v>
      </c>
      <c r="L3307" s="32">
        <f t="shared" si="25"/>
        <v>306.25</v>
      </c>
      <c r="M3307" s="33">
        <v>0.35</v>
      </c>
      <c r="O3307" s="38"/>
      <c r="P3307" s="36"/>
      <c r="Q3307" s="34"/>
      <c r="R3307" s="35"/>
    </row>
    <row r="3308" spans="1:18" ht="15.75" customHeight="1" x14ac:dyDescent="0.3">
      <c r="A3308" s="23"/>
      <c r="B3308" s="28" t="s">
        <v>21</v>
      </c>
      <c r="C3308" s="28">
        <v>1185732</v>
      </c>
      <c r="D3308" s="29">
        <v>44521</v>
      </c>
      <c r="E3308" s="28" t="s">
        <v>22</v>
      </c>
      <c r="F3308" s="28" t="s">
        <v>121</v>
      </c>
      <c r="G3308" s="28" t="s">
        <v>96</v>
      </c>
      <c r="H3308" s="28" t="s">
        <v>26</v>
      </c>
      <c r="I3308" s="30">
        <v>0.5</v>
      </c>
      <c r="J3308" s="31">
        <v>1700</v>
      </c>
      <c r="K3308" s="32">
        <f t="shared" si="24"/>
        <v>850</v>
      </c>
      <c r="L3308" s="32">
        <f t="shared" si="25"/>
        <v>297.5</v>
      </c>
      <c r="M3308" s="33">
        <v>0.35</v>
      </c>
      <c r="O3308" s="38"/>
      <c r="P3308" s="36"/>
      <c r="Q3308" s="34"/>
      <c r="R3308" s="35"/>
    </row>
    <row r="3309" spans="1:18" ht="15.75" customHeight="1" x14ac:dyDescent="0.3">
      <c r="A3309" s="23"/>
      <c r="B3309" s="28" t="s">
        <v>21</v>
      </c>
      <c r="C3309" s="28">
        <v>1185732</v>
      </c>
      <c r="D3309" s="29">
        <v>44521</v>
      </c>
      <c r="E3309" s="28" t="s">
        <v>22</v>
      </c>
      <c r="F3309" s="28" t="s">
        <v>121</v>
      </c>
      <c r="G3309" s="28" t="s">
        <v>96</v>
      </c>
      <c r="H3309" s="28" t="s">
        <v>27</v>
      </c>
      <c r="I3309" s="30">
        <v>0.5</v>
      </c>
      <c r="J3309" s="31">
        <v>1500</v>
      </c>
      <c r="K3309" s="32">
        <f t="shared" si="24"/>
        <v>750</v>
      </c>
      <c r="L3309" s="32">
        <f t="shared" si="25"/>
        <v>262.5</v>
      </c>
      <c r="M3309" s="33">
        <v>0.35</v>
      </c>
      <c r="O3309" s="38"/>
      <c r="P3309" s="36"/>
      <c r="Q3309" s="34"/>
      <c r="R3309" s="35"/>
    </row>
    <row r="3310" spans="1:18" ht="15.75" customHeight="1" x14ac:dyDescent="0.3">
      <c r="A3310" s="23"/>
      <c r="B3310" s="28" t="s">
        <v>21</v>
      </c>
      <c r="C3310" s="28">
        <v>1185732</v>
      </c>
      <c r="D3310" s="29">
        <v>44521</v>
      </c>
      <c r="E3310" s="28" t="s">
        <v>22</v>
      </c>
      <c r="F3310" s="28" t="s">
        <v>121</v>
      </c>
      <c r="G3310" s="28" t="s">
        <v>96</v>
      </c>
      <c r="H3310" s="28" t="s">
        <v>28</v>
      </c>
      <c r="I3310" s="30">
        <v>0.6</v>
      </c>
      <c r="J3310" s="31">
        <v>1250</v>
      </c>
      <c r="K3310" s="32">
        <f t="shared" si="24"/>
        <v>750</v>
      </c>
      <c r="L3310" s="32">
        <f t="shared" si="25"/>
        <v>225</v>
      </c>
      <c r="M3310" s="33">
        <v>0.3</v>
      </c>
      <c r="O3310" s="38"/>
      <c r="P3310" s="36"/>
      <c r="Q3310" s="34"/>
      <c r="R3310" s="35"/>
    </row>
    <row r="3311" spans="1:18" ht="15.75" customHeight="1" x14ac:dyDescent="0.3">
      <c r="A3311" s="23"/>
      <c r="B3311" s="28" t="s">
        <v>21</v>
      </c>
      <c r="C3311" s="28">
        <v>1185732</v>
      </c>
      <c r="D3311" s="29">
        <v>44521</v>
      </c>
      <c r="E3311" s="28" t="s">
        <v>22</v>
      </c>
      <c r="F3311" s="28" t="s">
        <v>121</v>
      </c>
      <c r="G3311" s="28" t="s">
        <v>96</v>
      </c>
      <c r="H3311" s="28" t="s">
        <v>29</v>
      </c>
      <c r="I3311" s="30">
        <v>0.64999999999999991</v>
      </c>
      <c r="J3311" s="31">
        <v>2250</v>
      </c>
      <c r="K3311" s="32">
        <f t="shared" si="24"/>
        <v>1462.4999999999998</v>
      </c>
      <c r="L3311" s="32">
        <f t="shared" si="25"/>
        <v>438.74999999999994</v>
      </c>
      <c r="M3311" s="33">
        <v>0.3</v>
      </c>
      <c r="O3311" s="38"/>
      <c r="P3311" s="36"/>
      <c r="Q3311" s="34"/>
      <c r="R3311" s="35"/>
    </row>
    <row r="3312" spans="1:18" ht="15.75" customHeight="1" x14ac:dyDescent="0.3">
      <c r="A3312" s="23"/>
      <c r="B3312" s="28" t="s">
        <v>21</v>
      </c>
      <c r="C3312" s="28">
        <v>1185732</v>
      </c>
      <c r="D3312" s="29">
        <v>44550</v>
      </c>
      <c r="E3312" s="28" t="s">
        <v>22</v>
      </c>
      <c r="F3312" s="28" t="s">
        <v>121</v>
      </c>
      <c r="G3312" s="28" t="s">
        <v>96</v>
      </c>
      <c r="H3312" s="28" t="s">
        <v>24</v>
      </c>
      <c r="I3312" s="30">
        <v>0.6</v>
      </c>
      <c r="J3312" s="31">
        <v>4500</v>
      </c>
      <c r="K3312" s="32">
        <f t="shared" si="24"/>
        <v>2700</v>
      </c>
      <c r="L3312" s="32">
        <f t="shared" si="25"/>
        <v>1080</v>
      </c>
      <c r="M3312" s="33">
        <v>0.4</v>
      </c>
      <c r="O3312" s="38"/>
      <c r="P3312" s="36"/>
      <c r="Q3312" s="34"/>
      <c r="R3312" s="35"/>
    </row>
    <row r="3313" spans="1:18" ht="15.75" customHeight="1" x14ac:dyDescent="0.3">
      <c r="A3313" s="23"/>
      <c r="B3313" s="28" t="s">
        <v>21</v>
      </c>
      <c r="C3313" s="28">
        <v>1185732</v>
      </c>
      <c r="D3313" s="29">
        <v>44550</v>
      </c>
      <c r="E3313" s="28" t="s">
        <v>22</v>
      </c>
      <c r="F3313" s="28" t="s">
        <v>121</v>
      </c>
      <c r="G3313" s="28" t="s">
        <v>96</v>
      </c>
      <c r="H3313" s="28" t="s">
        <v>25</v>
      </c>
      <c r="I3313" s="30">
        <v>0.5</v>
      </c>
      <c r="J3313" s="31">
        <v>2500</v>
      </c>
      <c r="K3313" s="32">
        <f t="shared" si="24"/>
        <v>1250</v>
      </c>
      <c r="L3313" s="32">
        <f t="shared" si="25"/>
        <v>437.5</v>
      </c>
      <c r="M3313" s="33">
        <v>0.35</v>
      </c>
      <c r="O3313" s="38"/>
      <c r="P3313" s="36"/>
      <c r="Q3313" s="34"/>
      <c r="R3313" s="35"/>
    </row>
    <row r="3314" spans="1:18" ht="15.75" customHeight="1" x14ac:dyDescent="0.3">
      <c r="A3314" s="23"/>
      <c r="B3314" s="28" t="s">
        <v>21</v>
      </c>
      <c r="C3314" s="28">
        <v>1185732</v>
      </c>
      <c r="D3314" s="29">
        <v>44550</v>
      </c>
      <c r="E3314" s="28" t="s">
        <v>22</v>
      </c>
      <c r="F3314" s="28" t="s">
        <v>121</v>
      </c>
      <c r="G3314" s="28" t="s">
        <v>96</v>
      </c>
      <c r="H3314" s="28" t="s">
        <v>26</v>
      </c>
      <c r="I3314" s="30">
        <v>0.5</v>
      </c>
      <c r="J3314" s="31">
        <v>2250</v>
      </c>
      <c r="K3314" s="32">
        <f t="shared" si="24"/>
        <v>1125</v>
      </c>
      <c r="L3314" s="32">
        <f t="shared" si="25"/>
        <v>393.75</v>
      </c>
      <c r="M3314" s="33">
        <v>0.35</v>
      </c>
      <c r="O3314" s="38"/>
      <c r="P3314" s="36"/>
      <c r="Q3314" s="34"/>
      <c r="R3314" s="35"/>
    </row>
    <row r="3315" spans="1:18" ht="15.75" customHeight="1" x14ac:dyDescent="0.3">
      <c r="A3315" s="23"/>
      <c r="B3315" s="28" t="s">
        <v>21</v>
      </c>
      <c r="C3315" s="28">
        <v>1185732</v>
      </c>
      <c r="D3315" s="29">
        <v>44550</v>
      </c>
      <c r="E3315" s="28" t="s">
        <v>22</v>
      </c>
      <c r="F3315" s="28" t="s">
        <v>121</v>
      </c>
      <c r="G3315" s="28" t="s">
        <v>96</v>
      </c>
      <c r="H3315" s="28" t="s">
        <v>27</v>
      </c>
      <c r="I3315" s="30">
        <v>0.5</v>
      </c>
      <c r="J3315" s="31">
        <v>1750</v>
      </c>
      <c r="K3315" s="32">
        <f t="shared" si="24"/>
        <v>875</v>
      </c>
      <c r="L3315" s="32">
        <f t="shared" si="25"/>
        <v>306.25</v>
      </c>
      <c r="M3315" s="33">
        <v>0.35</v>
      </c>
      <c r="O3315" s="38"/>
      <c r="P3315" s="36"/>
      <c r="Q3315" s="34"/>
      <c r="R3315" s="35"/>
    </row>
    <row r="3316" spans="1:18" ht="15.75" customHeight="1" x14ac:dyDescent="0.3">
      <c r="A3316" s="23"/>
      <c r="B3316" s="28" t="s">
        <v>21</v>
      </c>
      <c r="C3316" s="28">
        <v>1185732</v>
      </c>
      <c r="D3316" s="29">
        <v>44550</v>
      </c>
      <c r="E3316" s="28" t="s">
        <v>22</v>
      </c>
      <c r="F3316" s="28" t="s">
        <v>121</v>
      </c>
      <c r="G3316" s="28" t="s">
        <v>96</v>
      </c>
      <c r="H3316" s="28" t="s">
        <v>28</v>
      </c>
      <c r="I3316" s="30">
        <v>0.6</v>
      </c>
      <c r="J3316" s="31">
        <v>1750</v>
      </c>
      <c r="K3316" s="32">
        <f t="shared" si="24"/>
        <v>1050</v>
      </c>
      <c r="L3316" s="32">
        <f t="shared" si="25"/>
        <v>315</v>
      </c>
      <c r="M3316" s="33">
        <v>0.3</v>
      </c>
      <c r="O3316" s="38"/>
      <c r="P3316" s="36"/>
      <c r="Q3316" s="34"/>
      <c r="R3316" s="35"/>
    </row>
    <row r="3317" spans="1:18" ht="15.75" customHeight="1" x14ac:dyDescent="0.3">
      <c r="A3317" s="23"/>
      <c r="B3317" s="28" t="s">
        <v>21</v>
      </c>
      <c r="C3317" s="28">
        <v>1185732</v>
      </c>
      <c r="D3317" s="29">
        <v>44550</v>
      </c>
      <c r="E3317" s="28" t="s">
        <v>22</v>
      </c>
      <c r="F3317" s="28" t="s">
        <v>121</v>
      </c>
      <c r="G3317" s="28" t="s">
        <v>96</v>
      </c>
      <c r="H3317" s="28" t="s">
        <v>29</v>
      </c>
      <c r="I3317" s="30">
        <v>0.64999999999999991</v>
      </c>
      <c r="J3317" s="31">
        <v>2750</v>
      </c>
      <c r="K3317" s="32">
        <f t="shared" si="24"/>
        <v>1787.4999999999998</v>
      </c>
      <c r="L3317" s="32">
        <f t="shared" si="25"/>
        <v>536.24999999999989</v>
      </c>
      <c r="M3317" s="33">
        <v>0.3</v>
      </c>
      <c r="O3317" s="38"/>
      <c r="P3317" s="36"/>
      <c r="Q3317" s="34"/>
      <c r="R3317" s="35"/>
    </row>
    <row r="3318" spans="1:18" ht="15.75" customHeight="1" x14ac:dyDescent="0.3">
      <c r="A3318" s="23" t="s">
        <v>46</v>
      </c>
      <c r="B3318" s="28" t="s">
        <v>21</v>
      </c>
      <c r="C3318" s="28">
        <v>1185732</v>
      </c>
      <c r="D3318" s="29">
        <v>44213</v>
      </c>
      <c r="E3318" s="28" t="s">
        <v>22</v>
      </c>
      <c r="F3318" s="28" t="s">
        <v>122</v>
      </c>
      <c r="G3318" s="28" t="s">
        <v>123</v>
      </c>
      <c r="H3318" s="28" t="s">
        <v>24</v>
      </c>
      <c r="I3318" s="30">
        <v>0.4</v>
      </c>
      <c r="J3318" s="31">
        <v>5250</v>
      </c>
      <c r="K3318" s="32">
        <f t="shared" si="24"/>
        <v>2100</v>
      </c>
      <c r="L3318" s="32">
        <f t="shared" si="25"/>
        <v>735</v>
      </c>
      <c r="M3318" s="33">
        <v>0.35</v>
      </c>
      <c r="O3318" s="38"/>
      <c r="P3318" s="36"/>
      <c r="Q3318" s="34"/>
      <c r="R3318" s="35"/>
    </row>
    <row r="3319" spans="1:18" ht="15.75" customHeight="1" x14ac:dyDescent="0.3">
      <c r="A3319" s="23"/>
      <c r="B3319" s="28" t="s">
        <v>21</v>
      </c>
      <c r="C3319" s="28">
        <v>1185732</v>
      </c>
      <c r="D3319" s="29">
        <v>44213</v>
      </c>
      <c r="E3319" s="28" t="s">
        <v>22</v>
      </c>
      <c r="F3319" s="28" t="s">
        <v>122</v>
      </c>
      <c r="G3319" s="28" t="s">
        <v>123</v>
      </c>
      <c r="H3319" s="28" t="s">
        <v>25</v>
      </c>
      <c r="I3319" s="30">
        <v>0.4</v>
      </c>
      <c r="J3319" s="31">
        <v>3250</v>
      </c>
      <c r="K3319" s="32">
        <f t="shared" si="24"/>
        <v>1300</v>
      </c>
      <c r="L3319" s="32">
        <f t="shared" si="25"/>
        <v>454.99999999999994</v>
      </c>
      <c r="M3319" s="33">
        <v>0.35</v>
      </c>
      <c r="O3319" s="38"/>
      <c r="P3319" s="36"/>
      <c r="Q3319" s="34"/>
      <c r="R3319" s="35"/>
    </row>
    <row r="3320" spans="1:18" ht="15.75" customHeight="1" x14ac:dyDescent="0.3">
      <c r="A3320" s="23"/>
      <c r="B3320" s="28" t="s">
        <v>21</v>
      </c>
      <c r="C3320" s="28">
        <v>1185732</v>
      </c>
      <c r="D3320" s="29">
        <v>44213</v>
      </c>
      <c r="E3320" s="28" t="s">
        <v>22</v>
      </c>
      <c r="F3320" s="28" t="s">
        <v>122</v>
      </c>
      <c r="G3320" s="28" t="s">
        <v>123</v>
      </c>
      <c r="H3320" s="28" t="s">
        <v>26</v>
      </c>
      <c r="I3320" s="30">
        <v>0.30000000000000004</v>
      </c>
      <c r="J3320" s="31">
        <v>3250</v>
      </c>
      <c r="K3320" s="32">
        <f t="shared" si="24"/>
        <v>975.00000000000011</v>
      </c>
      <c r="L3320" s="32">
        <f t="shared" si="25"/>
        <v>390.00000000000006</v>
      </c>
      <c r="M3320" s="33">
        <v>0.4</v>
      </c>
      <c r="O3320" s="38"/>
      <c r="P3320" s="36"/>
      <c r="Q3320" s="34"/>
      <c r="R3320" s="35"/>
    </row>
    <row r="3321" spans="1:18" ht="15.75" customHeight="1" x14ac:dyDescent="0.3">
      <c r="A3321" s="23"/>
      <c r="B3321" s="28" t="s">
        <v>21</v>
      </c>
      <c r="C3321" s="28">
        <v>1185732</v>
      </c>
      <c r="D3321" s="29">
        <v>44213</v>
      </c>
      <c r="E3321" s="28" t="s">
        <v>22</v>
      </c>
      <c r="F3321" s="28" t="s">
        <v>122</v>
      </c>
      <c r="G3321" s="28" t="s">
        <v>123</v>
      </c>
      <c r="H3321" s="28" t="s">
        <v>27</v>
      </c>
      <c r="I3321" s="30">
        <v>0.35</v>
      </c>
      <c r="J3321" s="31">
        <v>1750</v>
      </c>
      <c r="K3321" s="32">
        <f t="shared" ref="K3321:K3575" si="26">I3321*J3321</f>
        <v>612.5</v>
      </c>
      <c r="L3321" s="32">
        <f t="shared" ref="L3321:L3575" si="27">K3321*M3321</f>
        <v>245</v>
      </c>
      <c r="M3321" s="33">
        <v>0.4</v>
      </c>
      <c r="O3321" s="38"/>
      <c r="P3321" s="36"/>
      <c r="Q3321" s="34"/>
      <c r="R3321" s="35"/>
    </row>
    <row r="3322" spans="1:18" ht="15.75" customHeight="1" x14ac:dyDescent="0.3">
      <c r="A3322" s="23"/>
      <c r="B3322" s="28" t="s">
        <v>21</v>
      </c>
      <c r="C3322" s="28">
        <v>1185732</v>
      </c>
      <c r="D3322" s="29">
        <v>44213</v>
      </c>
      <c r="E3322" s="28" t="s">
        <v>22</v>
      </c>
      <c r="F3322" s="28" t="s">
        <v>122</v>
      </c>
      <c r="G3322" s="28" t="s">
        <v>123</v>
      </c>
      <c r="H3322" s="28" t="s">
        <v>28</v>
      </c>
      <c r="I3322" s="30">
        <v>0.5</v>
      </c>
      <c r="J3322" s="31">
        <v>2250</v>
      </c>
      <c r="K3322" s="32">
        <f t="shared" si="26"/>
        <v>1125</v>
      </c>
      <c r="L3322" s="32">
        <f t="shared" si="27"/>
        <v>337.5</v>
      </c>
      <c r="M3322" s="33">
        <v>0.3</v>
      </c>
      <c r="O3322" s="38"/>
      <c r="P3322" s="36"/>
      <c r="Q3322" s="34"/>
      <c r="R3322" s="35"/>
    </row>
    <row r="3323" spans="1:18" ht="15.75" customHeight="1" x14ac:dyDescent="0.3">
      <c r="A3323" s="23"/>
      <c r="B3323" s="28" t="s">
        <v>21</v>
      </c>
      <c r="C3323" s="28">
        <v>1185732</v>
      </c>
      <c r="D3323" s="29">
        <v>44213</v>
      </c>
      <c r="E3323" s="28" t="s">
        <v>22</v>
      </c>
      <c r="F3323" s="28" t="s">
        <v>122</v>
      </c>
      <c r="G3323" s="28" t="s">
        <v>123</v>
      </c>
      <c r="H3323" s="28" t="s">
        <v>29</v>
      </c>
      <c r="I3323" s="30">
        <v>0.4</v>
      </c>
      <c r="J3323" s="31">
        <v>3250</v>
      </c>
      <c r="K3323" s="32">
        <f t="shared" si="26"/>
        <v>1300</v>
      </c>
      <c r="L3323" s="32">
        <f t="shared" si="27"/>
        <v>520</v>
      </c>
      <c r="M3323" s="33">
        <v>0.4</v>
      </c>
      <c r="O3323" s="38"/>
      <c r="P3323" s="36"/>
      <c r="Q3323" s="34"/>
      <c r="R3323" s="35"/>
    </row>
    <row r="3324" spans="1:18" ht="15.75" customHeight="1" x14ac:dyDescent="0.3">
      <c r="A3324" s="23"/>
      <c r="B3324" s="28" t="s">
        <v>21</v>
      </c>
      <c r="C3324" s="28">
        <v>1185732</v>
      </c>
      <c r="D3324" s="29">
        <v>44242</v>
      </c>
      <c r="E3324" s="28" t="s">
        <v>22</v>
      </c>
      <c r="F3324" s="28" t="s">
        <v>122</v>
      </c>
      <c r="G3324" s="28" t="s">
        <v>123</v>
      </c>
      <c r="H3324" s="28" t="s">
        <v>24</v>
      </c>
      <c r="I3324" s="30">
        <v>0.4</v>
      </c>
      <c r="J3324" s="31">
        <v>5750</v>
      </c>
      <c r="K3324" s="32">
        <f t="shared" si="26"/>
        <v>2300</v>
      </c>
      <c r="L3324" s="32">
        <f t="shared" si="27"/>
        <v>805</v>
      </c>
      <c r="M3324" s="33">
        <v>0.35</v>
      </c>
      <c r="O3324" s="38"/>
      <c r="P3324" s="36"/>
      <c r="Q3324" s="34"/>
      <c r="R3324" s="35"/>
    </row>
    <row r="3325" spans="1:18" ht="15.75" customHeight="1" x14ac:dyDescent="0.3">
      <c r="A3325" s="23"/>
      <c r="B3325" s="28" t="s">
        <v>21</v>
      </c>
      <c r="C3325" s="28">
        <v>1185732</v>
      </c>
      <c r="D3325" s="29">
        <v>44242</v>
      </c>
      <c r="E3325" s="28" t="s">
        <v>22</v>
      </c>
      <c r="F3325" s="28" t="s">
        <v>122</v>
      </c>
      <c r="G3325" s="28" t="s">
        <v>123</v>
      </c>
      <c r="H3325" s="28" t="s">
        <v>25</v>
      </c>
      <c r="I3325" s="30">
        <v>0.4</v>
      </c>
      <c r="J3325" s="31">
        <v>2250</v>
      </c>
      <c r="K3325" s="32">
        <f t="shared" si="26"/>
        <v>900</v>
      </c>
      <c r="L3325" s="32">
        <f t="shared" si="27"/>
        <v>315</v>
      </c>
      <c r="M3325" s="33">
        <v>0.35</v>
      </c>
      <c r="O3325" s="38"/>
      <c r="P3325" s="36"/>
      <c r="Q3325" s="34"/>
      <c r="R3325" s="35"/>
    </row>
    <row r="3326" spans="1:18" ht="15.75" customHeight="1" x14ac:dyDescent="0.3">
      <c r="A3326" s="23"/>
      <c r="B3326" s="28" t="s">
        <v>21</v>
      </c>
      <c r="C3326" s="28">
        <v>1185732</v>
      </c>
      <c r="D3326" s="29">
        <v>44242</v>
      </c>
      <c r="E3326" s="28" t="s">
        <v>22</v>
      </c>
      <c r="F3326" s="28" t="s">
        <v>122</v>
      </c>
      <c r="G3326" s="28" t="s">
        <v>123</v>
      </c>
      <c r="H3326" s="28" t="s">
        <v>26</v>
      </c>
      <c r="I3326" s="30">
        <v>0.30000000000000004</v>
      </c>
      <c r="J3326" s="31">
        <v>2750</v>
      </c>
      <c r="K3326" s="32">
        <f t="shared" si="26"/>
        <v>825.00000000000011</v>
      </c>
      <c r="L3326" s="32">
        <f t="shared" si="27"/>
        <v>330.00000000000006</v>
      </c>
      <c r="M3326" s="33">
        <v>0.4</v>
      </c>
      <c r="O3326" s="38"/>
      <c r="P3326" s="36"/>
      <c r="Q3326" s="34"/>
      <c r="R3326" s="35"/>
    </row>
    <row r="3327" spans="1:18" ht="15.75" customHeight="1" x14ac:dyDescent="0.3">
      <c r="A3327" s="23"/>
      <c r="B3327" s="28" t="s">
        <v>21</v>
      </c>
      <c r="C3327" s="28">
        <v>1185732</v>
      </c>
      <c r="D3327" s="29">
        <v>44242</v>
      </c>
      <c r="E3327" s="28" t="s">
        <v>22</v>
      </c>
      <c r="F3327" s="28" t="s">
        <v>122</v>
      </c>
      <c r="G3327" s="28" t="s">
        <v>123</v>
      </c>
      <c r="H3327" s="28" t="s">
        <v>27</v>
      </c>
      <c r="I3327" s="30">
        <v>0.35</v>
      </c>
      <c r="J3327" s="31">
        <v>1500</v>
      </c>
      <c r="K3327" s="32">
        <f t="shared" si="26"/>
        <v>525</v>
      </c>
      <c r="L3327" s="32">
        <f t="shared" si="27"/>
        <v>210</v>
      </c>
      <c r="M3327" s="33">
        <v>0.4</v>
      </c>
      <c r="O3327" s="38"/>
      <c r="P3327" s="36"/>
      <c r="Q3327" s="34"/>
      <c r="R3327" s="35"/>
    </row>
    <row r="3328" spans="1:18" ht="15.75" customHeight="1" x14ac:dyDescent="0.3">
      <c r="A3328" s="23"/>
      <c r="B3328" s="28" t="s">
        <v>21</v>
      </c>
      <c r="C3328" s="28">
        <v>1185732</v>
      </c>
      <c r="D3328" s="29">
        <v>44242</v>
      </c>
      <c r="E3328" s="28" t="s">
        <v>22</v>
      </c>
      <c r="F3328" s="28" t="s">
        <v>122</v>
      </c>
      <c r="G3328" s="28" t="s">
        <v>123</v>
      </c>
      <c r="H3328" s="28" t="s">
        <v>28</v>
      </c>
      <c r="I3328" s="30">
        <v>0.5</v>
      </c>
      <c r="J3328" s="31">
        <v>2250</v>
      </c>
      <c r="K3328" s="32">
        <f t="shared" si="26"/>
        <v>1125</v>
      </c>
      <c r="L3328" s="32">
        <f t="shared" si="27"/>
        <v>337.5</v>
      </c>
      <c r="M3328" s="33">
        <v>0.3</v>
      </c>
      <c r="O3328" s="38"/>
      <c r="P3328" s="36"/>
      <c r="Q3328" s="34"/>
      <c r="R3328" s="35"/>
    </row>
    <row r="3329" spans="1:18" ht="15.75" customHeight="1" x14ac:dyDescent="0.3">
      <c r="A3329" s="23"/>
      <c r="B3329" s="28" t="s">
        <v>21</v>
      </c>
      <c r="C3329" s="28">
        <v>1185732</v>
      </c>
      <c r="D3329" s="29">
        <v>44242</v>
      </c>
      <c r="E3329" s="28" t="s">
        <v>22</v>
      </c>
      <c r="F3329" s="28" t="s">
        <v>122</v>
      </c>
      <c r="G3329" s="28" t="s">
        <v>123</v>
      </c>
      <c r="H3329" s="28" t="s">
        <v>29</v>
      </c>
      <c r="I3329" s="30">
        <v>0.4</v>
      </c>
      <c r="J3329" s="31">
        <v>3250</v>
      </c>
      <c r="K3329" s="32">
        <f t="shared" si="26"/>
        <v>1300</v>
      </c>
      <c r="L3329" s="32">
        <f t="shared" si="27"/>
        <v>520</v>
      </c>
      <c r="M3329" s="33">
        <v>0.4</v>
      </c>
      <c r="O3329" s="38"/>
      <c r="P3329" s="36"/>
      <c r="Q3329" s="34"/>
      <c r="R3329" s="35"/>
    </row>
    <row r="3330" spans="1:18" ht="15.75" customHeight="1" x14ac:dyDescent="0.3">
      <c r="A3330" s="23"/>
      <c r="B3330" s="28" t="s">
        <v>21</v>
      </c>
      <c r="C3330" s="28">
        <v>1185732</v>
      </c>
      <c r="D3330" s="29">
        <v>44268</v>
      </c>
      <c r="E3330" s="28" t="s">
        <v>22</v>
      </c>
      <c r="F3330" s="28" t="s">
        <v>122</v>
      </c>
      <c r="G3330" s="28" t="s">
        <v>123</v>
      </c>
      <c r="H3330" s="28" t="s">
        <v>24</v>
      </c>
      <c r="I3330" s="30">
        <v>0.4</v>
      </c>
      <c r="J3330" s="31">
        <v>5450</v>
      </c>
      <c r="K3330" s="32">
        <f t="shared" si="26"/>
        <v>2180</v>
      </c>
      <c r="L3330" s="32">
        <f t="shared" si="27"/>
        <v>763</v>
      </c>
      <c r="M3330" s="33">
        <v>0.35</v>
      </c>
      <c r="O3330" s="38"/>
      <c r="P3330" s="36"/>
      <c r="Q3330" s="34"/>
      <c r="R3330" s="35"/>
    </row>
    <row r="3331" spans="1:18" ht="15.75" customHeight="1" x14ac:dyDescent="0.3">
      <c r="A3331" s="23"/>
      <c r="B3331" s="28" t="s">
        <v>21</v>
      </c>
      <c r="C3331" s="28">
        <v>1185732</v>
      </c>
      <c r="D3331" s="29">
        <v>44268</v>
      </c>
      <c r="E3331" s="28" t="s">
        <v>22</v>
      </c>
      <c r="F3331" s="28" t="s">
        <v>122</v>
      </c>
      <c r="G3331" s="28" t="s">
        <v>123</v>
      </c>
      <c r="H3331" s="28" t="s">
        <v>25</v>
      </c>
      <c r="I3331" s="30">
        <v>0.4</v>
      </c>
      <c r="J3331" s="31">
        <v>2500</v>
      </c>
      <c r="K3331" s="32">
        <f t="shared" si="26"/>
        <v>1000</v>
      </c>
      <c r="L3331" s="32">
        <f t="shared" si="27"/>
        <v>350</v>
      </c>
      <c r="M3331" s="33">
        <v>0.35</v>
      </c>
      <c r="O3331" s="38"/>
      <c r="P3331" s="36"/>
      <c r="Q3331" s="34"/>
      <c r="R3331" s="35"/>
    </row>
    <row r="3332" spans="1:18" ht="15.75" customHeight="1" x14ac:dyDescent="0.3">
      <c r="A3332" s="23"/>
      <c r="B3332" s="28" t="s">
        <v>21</v>
      </c>
      <c r="C3332" s="28">
        <v>1185732</v>
      </c>
      <c r="D3332" s="29">
        <v>44268</v>
      </c>
      <c r="E3332" s="28" t="s">
        <v>22</v>
      </c>
      <c r="F3332" s="28" t="s">
        <v>122</v>
      </c>
      <c r="G3332" s="28" t="s">
        <v>123</v>
      </c>
      <c r="H3332" s="28" t="s">
        <v>26</v>
      </c>
      <c r="I3332" s="30">
        <v>0.30000000000000004</v>
      </c>
      <c r="J3332" s="31">
        <v>2750</v>
      </c>
      <c r="K3332" s="32">
        <f t="shared" si="26"/>
        <v>825.00000000000011</v>
      </c>
      <c r="L3332" s="32">
        <f t="shared" si="27"/>
        <v>330.00000000000006</v>
      </c>
      <c r="M3332" s="33">
        <v>0.4</v>
      </c>
      <c r="O3332" s="38"/>
      <c r="P3332" s="36"/>
      <c r="Q3332" s="34"/>
      <c r="R3332" s="35"/>
    </row>
    <row r="3333" spans="1:18" ht="15.75" customHeight="1" x14ac:dyDescent="0.3">
      <c r="A3333" s="23"/>
      <c r="B3333" s="28" t="s">
        <v>21</v>
      </c>
      <c r="C3333" s="28">
        <v>1185732</v>
      </c>
      <c r="D3333" s="29">
        <v>44268</v>
      </c>
      <c r="E3333" s="28" t="s">
        <v>22</v>
      </c>
      <c r="F3333" s="28" t="s">
        <v>122</v>
      </c>
      <c r="G3333" s="28" t="s">
        <v>123</v>
      </c>
      <c r="H3333" s="28" t="s">
        <v>27</v>
      </c>
      <c r="I3333" s="30">
        <v>0.35</v>
      </c>
      <c r="J3333" s="31">
        <v>1250</v>
      </c>
      <c r="K3333" s="32">
        <f t="shared" si="26"/>
        <v>437.5</v>
      </c>
      <c r="L3333" s="32">
        <f t="shared" si="27"/>
        <v>175</v>
      </c>
      <c r="M3333" s="33">
        <v>0.4</v>
      </c>
      <c r="O3333" s="38"/>
      <c r="P3333" s="36"/>
      <c r="Q3333" s="34"/>
      <c r="R3333" s="35"/>
    </row>
    <row r="3334" spans="1:18" ht="15.75" customHeight="1" x14ac:dyDescent="0.3">
      <c r="A3334" s="23"/>
      <c r="B3334" s="28" t="s">
        <v>21</v>
      </c>
      <c r="C3334" s="28">
        <v>1185732</v>
      </c>
      <c r="D3334" s="29">
        <v>44268</v>
      </c>
      <c r="E3334" s="28" t="s">
        <v>22</v>
      </c>
      <c r="F3334" s="28" t="s">
        <v>122</v>
      </c>
      <c r="G3334" s="28" t="s">
        <v>123</v>
      </c>
      <c r="H3334" s="28" t="s">
        <v>28</v>
      </c>
      <c r="I3334" s="30">
        <v>0.5</v>
      </c>
      <c r="J3334" s="31">
        <v>1750</v>
      </c>
      <c r="K3334" s="32">
        <f t="shared" si="26"/>
        <v>875</v>
      </c>
      <c r="L3334" s="32">
        <f t="shared" si="27"/>
        <v>262.5</v>
      </c>
      <c r="M3334" s="33">
        <v>0.3</v>
      </c>
      <c r="O3334" s="38"/>
      <c r="P3334" s="36"/>
      <c r="Q3334" s="34"/>
      <c r="R3334" s="35"/>
    </row>
    <row r="3335" spans="1:18" ht="15.75" customHeight="1" x14ac:dyDescent="0.3">
      <c r="A3335" s="23"/>
      <c r="B3335" s="28" t="s">
        <v>21</v>
      </c>
      <c r="C3335" s="28">
        <v>1185732</v>
      </c>
      <c r="D3335" s="29">
        <v>44268</v>
      </c>
      <c r="E3335" s="28" t="s">
        <v>22</v>
      </c>
      <c r="F3335" s="28" t="s">
        <v>122</v>
      </c>
      <c r="G3335" s="28" t="s">
        <v>123</v>
      </c>
      <c r="H3335" s="28" t="s">
        <v>29</v>
      </c>
      <c r="I3335" s="30">
        <v>0.4</v>
      </c>
      <c r="J3335" s="31">
        <v>2750</v>
      </c>
      <c r="K3335" s="32">
        <f t="shared" si="26"/>
        <v>1100</v>
      </c>
      <c r="L3335" s="32">
        <f t="shared" si="27"/>
        <v>440</v>
      </c>
      <c r="M3335" s="33">
        <v>0.4</v>
      </c>
      <c r="O3335" s="38"/>
      <c r="P3335" s="36"/>
      <c r="Q3335" s="34"/>
      <c r="R3335" s="35"/>
    </row>
    <row r="3336" spans="1:18" ht="15.75" customHeight="1" x14ac:dyDescent="0.3">
      <c r="A3336" s="23"/>
      <c r="B3336" s="28" t="s">
        <v>21</v>
      </c>
      <c r="C3336" s="28">
        <v>1185732</v>
      </c>
      <c r="D3336" s="29">
        <v>44300</v>
      </c>
      <c r="E3336" s="28" t="s">
        <v>22</v>
      </c>
      <c r="F3336" s="28" t="s">
        <v>122</v>
      </c>
      <c r="G3336" s="28" t="s">
        <v>123</v>
      </c>
      <c r="H3336" s="28" t="s">
        <v>24</v>
      </c>
      <c r="I3336" s="30">
        <v>0.4</v>
      </c>
      <c r="J3336" s="31">
        <v>5250</v>
      </c>
      <c r="K3336" s="32">
        <f t="shared" si="26"/>
        <v>2100</v>
      </c>
      <c r="L3336" s="32">
        <f t="shared" si="27"/>
        <v>735</v>
      </c>
      <c r="M3336" s="33">
        <v>0.35</v>
      </c>
      <c r="O3336" s="38"/>
      <c r="P3336" s="36"/>
      <c r="Q3336" s="34"/>
      <c r="R3336" s="35"/>
    </row>
    <row r="3337" spans="1:18" ht="15.75" customHeight="1" x14ac:dyDescent="0.3">
      <c r="A3337" s="23"/>
      <c r="B3337" s="28" t="s">
        <v>21</v>
      </c>
      <c r="C3337" s="28">
        <v>1185732</v>
      </c>
      <c r="D3337" s="29">
        <v>44300</v>
      </c>
      <c r="E3337" s="28" t="s">
        <v>22</v>
      </c>
      <c r="F3337" s="28" t="s">
        <v>122</v>
      </c>
      <c r="G3337" s="28" t="s">
        <v>123</v>
      </c>
      <c r="H3337" s="28" t="s">
        <v>25</v>
      </c>
      <c r="I3337" s="30">
        <v>0.4</v>
      </c>
      <c r="J3337" s="31">
        <v>2250</v>
      </c>
      <c r="K3337" s="32">
        <f t="shared" si="26"/>
        <v>900</v>
      </c>
      <c r="L3337" s="32">
        <f t="shared" si="27"/>
        <v>315</v>
      </c>
      <c r="M3337" s="33">
        <v>0.35</v>
      </c>
      <c r="O3337" s="38"/>
      <c r="P3337" s="36"/>
      <c r="Q3337" s="34"/>
      <c r="R3337" s="35"/>
    </row>
    <row r="3338" spans="1:18" ht="15.75" customHeight="1" x14ac:dyDescent="0.3">
      <c r="A3338" s="23"/>
      <c r="B3338" s="28" t="s">
        <v>21</v>
      </c>
      <c r="C3338" s="28">
        <v>1185732</v>
      </c>
      <c r="D3338" s="29">
        <v>44300</v>
      </c>
      <c r="E3338" s="28" t="s">
        <v>22</v>
      </c>
      <c r="F3338" s="28" t="s">
        <v>122</v>
      </c>
      <c r="G3338" s="28" t="s">
        <v>123</v>
      </c>
      <c r="H3338" s="28" t="s">
        <v>26</v>
      </c>
      <c r="I3338" s="30">
        <v>0.30000000000000004</v>
      </c>
      <c r="J3338" s="31">
        <v>2250</v>
      </c>
      <c r="K3338" s="32">
        <f t="shared" si="26"/>
        <v>675.00000000000011</v>
      </c>
      <c r="L3338" s="32">
        <f t="shared" si="27"/>
        <v>270.00000000000006</v>
      </c>
      <c r="M3338" s="33">
        <v>0.4</v>
      </c>
      <c r="O3338" s="38"/>
      <c r="P3338" s="36"/>
      <c r="Q3338" s="34"/>
      <c r="R3338" s="35"/>
    </row>
    <row r="3339" spans="1:18" ht="15.75" customHeight="1" x14ac:dyDescent="0.3">
      <c r="A3339" s="23"/>
      <c r="B3339" s="28" t="s">
        <v>21</v>
      </c>
      <c r="C3339" s="28">
        <v>1185732</v>
      </c>
      <c r="D3339" s="29">
        <v>44300</v>
      </c>
      <c r="E3339" s="28" t="s">
        <v>22</v>
      </c>
      <c r="F3339" s="28" t="s">
        <v>122</v>
      </c>
      <c r="G3339" s="28" t="s">
        <v>123</v>
      </c>
      <c r="H3339" s="28" t="s">
        <v>27</v>
      </c>
      <c r="I3339" s="30">
        <v>0.35</v>
      </c>
      <c r="J3339" s="31">
        <v>1500</v>
      </c>
      <c r="K3339" s="32">
        <f t="shared" si="26"/>
        <v>525</v>
      </c>
      <c r="L3339" s="32">
        <f t="shared" si="27"/>
        <v>210</v>
      </c>
      <c r="M3339" s="33">
        <v>0.4</v>
      </c>
      <c r="O3339" s="38"/>
      <c r="P3339" s="36"/>
      <c r="Q3339" s="34"/>
      <c r="R3339" s="35"/>
    </row>
    <row r="3340" spans="1:18" ht="15.75" customHeight="1" x14ac:dyDescent="0.3">
      <c r="A3340" s="23"/>
      <c r="B3340" s="28" t="s">
        <v>21</v>
      </c>
      <c r="C3340" s="28">
        <v>1185732</v>
      </c>
      <c r="D3340" s="29">
        <v>44300</v>
      </c>
      <c r="E3340" s="28" t="s">
        <v>22</v>
      </c>
      <c r="F3340" s="28" t="s">
        <v>122</v>
      </c>
      <c r="G3340" s="28" t="s">
        <v>123</v>
      </c>
      <c r="H3340" s="28" t="s">
        <v>28</v>
      </c>
      <c r="I3340" s="30">
        <v>0.5</v>
      </c>
      <c r="J3340" s="31">
        <v>1500</v>
      </c>
      <c r="K3340" s="32">
        <f t="shared" si="26"/>
        <v>750</v>
      </c>
      <c r="L3340" s="32">
        <f t="shared" si="27"/>
        <v>225</v>
      </c>
      <c r="M3340" s="33">
        <v>0.3</v>
      </c>
      <c r="O3340" s="38"/>
      <c r="P3340" s="36"/>
      <c r="Q3340" s="34"/>
      <c r="R3340" s="35"/>
    </row>
    <row r="3341" spans="1:18" ht="15.75" customHeight="1" x14ac:dyDescent="0.3">
      <c r="A3341" s="23"/>
      <c r="B3341" s="28" t="s">
        <v>21</v>
      </c>
      <c r="C3341" s="28">
        <v>1185732</v>
      </c>
      <c r="D3341" s="29">
        <v>44300</v>
      </c>
      <c r="E3341" s="28" t="s">
        <v>22</v>
      </c>
      <c r="F3341" s="28" t="s">
        <v>122</v>
      </c>
      <c r="G3341" s="28" t="s">
        <v>123</v>
      </c>
      <c r="H3341" s="28" t="s">
        <v>29</v>
      </c>
      <c r="I3341" s="30">
        <v>0.4</v>
      </c>
      <c r="J3341" s="31">
        <v>3000</v>
      </c>
      <c r="K3341" s="32">
        <f t="shared" si="26"/>
        <v>1200</v>
      </c>
      <c r="L3341" s="32">
        <f t="shared" si="27"/>
        <v>480</v>
      </c>
      <c r="M3341" s="33">
        <v>0.4</v>
      </c>
      <c r="O3341" s="38"/>
      <c r="P3341" s="36"/>
      <c r="Q3341" s="34"/>
      <c r="R3341" s="35"/>
    </row>
    <row r="3342" spans="1:18" ht="15.75" customHeight="1" x14ac:dyDescent="0.3">
      <c r="A3342" s="23"/>
      <c r="B3342" s="28" t="s">
        <v>21</v>
      </c>
      <c r="C3342" s="28">
        <v>1185732</v>
      </c>
      <c r="D3342" s="29">
        <v>44329</v>
      </c>
      <c r="E3342" s="28" t="s">
        <v>22</v>
      </c>
      <c r="F3342" s="28" t="s">
        <v>122</v>
      </c>
      <c r="G3342" s="28" t="s">
        <v>123</v>
      </c>
      <c r="H3342" s="28" t="s">
        <v>24</v>
      </c>
      <c r="I3342" s="30">
        <v>0.54999999999999993</v>
      </c>
      <c r="J3342" s="31">
        <v>5700</v>
      </c>
      <c r="K3342" s="32">
        <f t="shared" si="26"/>
        <v>3134.9999999999995</v>
      </c>
      <c r="L3342" s="32">
        <f t="shared" si="27"/>
        <v>1097.2499999999998</v>
      </c>
      <c r="M3342" s="33">
        <v>0.35</v>
      </c>
      <c r="O3342" s="38"/>
      <c r="P3342" s="36"/>
      <c r="Q3342" s="34"/>
      <c r="R3342" s="35"/>
    </row>
    <row r="3343" spans="1:18" ht="15.75" customHeight="1" x14ac:dyDescent="0.3">
      <c r="A3343" s="23"/>
      <c r="B3343" s="28" t="s">
        <v>21</v>
      </c>
      <c r="C3343" s="28">
        <v>1185732</v>
      </c>
      <c r="D3343" s="29">
        <v>44329</v>
      </c>
      <c r="E3343" s="28" t="s">
        <v>22</v>
      </c>
      <c r="F3343" s="28" t="s">
        <v>122</v>
      </c>
      <c r="G3343" s="28" t="s">
        <v>123</v>
      </c>
      <c r="H3343" s="28" t="s">
        <v>25</v>
      </c>
      <c r="I3343" s="30">
        <v>0.5</v>
      </c>
      <c r="J3343" s="31">
        <v>2750</v>
      </c>
      <c r="K3343" s="32">
        <f t="shared" si="26"/>
        <v>1375</v>
      </c>
      <c r="L3343" s="32">
        <f t="shared" si="27"/>
        <v>481.24999999999994</v>
      </c>
      <c r="M3343" s="33">
        <v>0.35</v>
      </c>
      <c r="O3343" s="38"/>
      <c r="P3343" s="36"/>
      <c r="Q3343" s="34"/>
      <c r="R3343" s="35"/>
    </row>
    <row r="3344" spans="1:18" ht="15.75" customHeight="1" x14ac:dyDescent="0.3">
      <c r="A3344" s="23"/>
      <c r="B3344" s="28" t="s">
        <v>21</v>
      </c>
      <c r="C3344" s="28">
        <v>1185732</v>
      </c>
      <c r="D3344" s="29">
        <v>44329</v>
      </c>
      <c r="E3344" s="28" t="s">
        <v>22</v>
      </c>
      <c r="F3344" s="28" t="s">
        <v>122</v>
      </c>
      <c r="G3344" s="28" t="s">
        <v>123</v>
      </c>
      <c r="H3344" s="28" t="s">
        <v>26</v>
      </c>
      <c r="I3344" s="30">
        <v>0.45</v>
      </c>
      <c r="J3344" s="31">
        <v>3000</v>
      </c>
      <c r="K3344" s="32">
        <f t="shared" si="26"/>
        <v>1350</v>
      </c>
      <c r="L3344" s="32">
        <f t="shared" si="27"/>
        <v>540</v>
      </c>
      <c r="M3344" s="33">
        <v>0.4</v>
      </c>
      <c r="O3344" s="38"/>
      <c r="P3344" s="36"/>
      <c r="Q3344" s="34"/>
      <c r="R3344" s="35"/>
    </row>
    <row r="3345" spans="1:18" ht="15.75" customHeight="1" x14ac:dyDescent="0.3">
      <c r="A3345" s="23"/>
      <c r="B3345" s="28" t="s">
        <v>21</v>
      </c>
      <c r="C3345" s="28">
        <v>1185732</v>
      </c>
      <c r="D3345" s="29">
        <v>44329</v>
      </c>
      <c r="E3345" s="28" t="s">
        <v>22</v>
      </c>
      <c r="F3345" s="28" t="s">
        <v>122</v>
      </c>
      <c r="G3345" s="28" t="s">
        <v>123</v>
      </c>
      <c r="H3345" s="28" t="s">
        <v>27</v>
      </c>
      <c r="I3345" s="30">
        <v>0.45</v>
      </c>
      <c r="J3345" s="31">
        <v>2500</v>
      </c>
      <c r="K3345" s="32">
        <f t="shared" si="26"/>
        <v>1125</v>
      </c>
      <c r="L3345" s="32">
        <f t="shared" si="27"/>
        <v>450</v>
      </c>
      <c r="M3345" s="33">
        <v>0.4</v>
      </c>
      <c r="O3345" s="38"/>
      <c r="P3345" s="36"/>
      <c r="Q3345" s="34"/>
      <c r="R3345" s="35"/>
    </row>
    <row r="3346" spans="1:18" ht="15.75" customHeight="1" x14ac:dyDescent="0.3">
      <c r="A3346" s="23"/>
      <c r="B3346" s="28" t="s">
        <v>21</v>
      </c>
      <c r="C3346" s="28">
        <v>1185732</v>
      </c>
      <c r="D3346" s="29">
        <v>44329</v>
      </c>
      <c r="E3346" s="28" t="s">
        <v>22</v>
      </c>
      <c r="F3346" s="28" t="s">
        <v>122</v>
      </c>
      <c r="G3346" s="28" t="s">
        <v>123</v>
      </c>
      <c r="H3346" s="28" t="s">
        <v>28</v>
      </c>
      <c r="I3346" s="30">
        <v>0.54999999999999993</v>
      </c>
      <c r="J3346" s="31">
        <v>2750</v>
      </c>
      <c r="K3346" s="32">
        <f t="shared" si="26"/>
        <v>1512.4999999999998</v>
      </c>
      <c r="L3346" s="32">
        <f t="shared" si="27"/>
        <v>453.74999999999994</v>
      </c>
      <c r="M3346" s="33">
        <v>0.3</v>
      </c>
      <c r="O3346" s="38"/>
      <c r="P3346" s="36"/>
      <c r="Q3346" s="34"/>
      <c r="R3346" s="35"/>
    </row>
    <row r="3347" spans="1:18" ht="15.75" customHeight="1" x14ac:dyDescent="0.3">
      <c r="A3347" s="23"/>
      <c r="B3347" s="28" t="s">
        <v>21</v>
      </c>
      <c r="C3347" s="28">
        <v>1185732</v>
      </c>
      <c r="D3347" s="29">
        <v>44329</v>
      </c>
      <c r="E3347" s="28" t="s">
        <v>22</v>
      </c>
      <c r="F3347" s="28" t="s">
        <v>122</v>
      </c>
      <c r="G3347" s="28" t="s">
        <v>123</v>
      </c>
      <c r="H3347" s="28" t="s">
        <v>29</v>
      </c>
      <c r="I3347" s="30">
        <v>0.6</v>
      </c>
      <c r="J3347" s="31">
        <v>4000</v>
      </c>
      <c r="K3347" s="32">
        <f t="shared" si="26"/>
        <v>2400</v>
      </c>
      <c r="L3347" s="32">
        <f t="shared" si="27"/>
        <v>960</v>
      </c>
      <c r="M3347" s="33">
        <v>0.4</v>
      </c>
      <c r="O3347" s="38"/>
      <c r="P3347" s="36"/>
      <c r="Q3347" s="34"/>
      <c r="R3347" s="35"/>
    </row>
    <row r="3348" spans="1:18" ht="15.75" customHeight="1" x14ac:dyDescent="0.3">
      <c r="A3348" s="23"/>
      <c r="B3348" s="28" t="s">
        <v>21</v>
      </c>
      <c r="C3348" s="28">
        <v>1185732</v>
      </c>
      <c r="D3348" s="29">
        <v>44362</v>
      </c>
      <c r="E3348" s="28" t="s">
        <v>22</v>
      </c>
      <c r="F3348" s="28" t="s">
        <v>122</v>
      </c>
      <c r="G3348" s="28" t="s">
        <v>123</v>
      </c>
      <c r="H3348" s="28" t="s">
        <v>24</v>
      </c>
      <c r="I3348" s="30">
        <v>0.54999999999999993</v>
      </c>
      <c r="J3348" s="31">
        <v>6500</v>
      </c>
      <c r="K3348" s="32">
        <f t="shared" si="26"/>
        <v>3574.9999999999995</v>
      </c>
      <c r="L3348" s="32">
        <f t="shared" si="27"/>
        <v>1251.2499999999998</v>
      </c>
      <c r="M3348" s="33">
        <v>0.35</v>
      </c>
      <c r="O3348" s="38"/>
      <c r="P3348" s="36"/>
      <c r="Q3348" s="34"/>
      <c r="R3348" s="35"/>
    </row>
    <row r="3349" spans="1:18" ht="15.75" customHeight="1" x14ac:dyDescent="0.3">
      <c r="A3349" s="23"/>
      <c r="B3349" s="28" t="s">
        <v>21</v>
      </c>
      <c r="C3349" s="28">
        <v>1185732</v>
      </c>
      <c r="D3349" s="29">
        <v>44362</v>
      </c>
      <c r="E3349" s="28" t="s">
        <v>22</v>
      </c>
      <c r="F3349" s="28" t="s">
        <v>122</v>
      </c>
      <c r="G3349" s="28" t="s">
        <v>123</v>
      </c>
      <c r="H3349" s="28" t="s">
        <v>25</v>
      </c>
      <c r="I3349" s="30">
        <v>0.5</v>
      </c>
      <c r="J3349" s="31">
        <v>4000</v>
      </c>
      <c r="K3349" s="32">
        <f t="shared" si="26"/>
        <v>2000</v>
      </c>
      <c r="L3349" s="32">
        <f t="shared" si="27"/>
        <v>700</v>
      </c>
      <c r="M3349" s="33">
        <v>0.35</v>
      </c>
      <c r="O3349" s="38"/>
      <c r="P3349" s="36"/>
      <c r="Q3349" s="34"/>
      <c r="R3349" s="35"/>
    </row>
    <row r="3350" spans="1:18" ht="15.75" customHeight="1" x14ac:dyDescent="0.3">
      <c r="A3350" s="23"/>
      <c r="B3350" s="28" t="s">
        <v>21</v>
      </c>
      <c r="C3350" s="28">
        <v>1185732</v>
      </c>
      <c r="D3350" s="29">
        <v>44362</v>
      </c>
      <c r="E3350" s="28" t="s">
        <v>22</v>
      </c>
      <c r="F3350" s="28" t="s">
        <v>122</v>
      </c>
      <c r="G3350" s="28" t="s">
        <v>123</v>
      </c>
      <c r="H3350" s="28" t="s">
        <v>26</v>
      </c>
      <c r="I3350" s="30">
        <v>0.45</v>
      </c>
      <c r="J3350" s="31">
        <v>3250</v>
      </c>
      <c r="K3350" s="32">
        <f t="shared" si="26"/>
        <v>1462.5</v>
      </c>
      <c r="L3350" s="32">
        <f t="shared" si="27"/>
        <v>585</v>
      </c>
      <c r="M3350" s="33">
        <v>0.4</v>
      </c>
      <c r="O3350" s="38"/>
      <c r="P3350" s="36"/>
      <c r="Q3350" s="34"/>
      <c r="R3350" s="35"/>
    </row>
    <row r="3351" spans="1:18" ht="15.75" customHeight="1" x14ac:dyDescent="0.3">
      <c r="A3351" s="23"/>
      <c r="B3351" s="28" t="s">
        <v>21</v>
      </c>
      <c r="C3351" s="28">
        <v>1185732</v>
      </c>
      <c r="D3351" s="29">
        <v>44362</v>
      </c>
      <c r="E3351" s="28" t="s">
        <v>22</v>
      </c>
      <c r="F3351" s="28" t="s">
        <v>122</v>
      </c>
      <c r="G3351" s="28" t="s">
        <v>123</v>
      </c>
      <c r="H3351" s="28" t="s">
        <v>27</v>
      </c>
      <c r="I3351" s="30">
        <v>0.45</v>
      </c>
      <c r="J3351" s="31">
        <v>3000</v>
      </c>
      <c r="K3351" s="32">
        <f t="shared" si="26"/>
        <v>1350</v>
      </c>
      <c r="L3351" s="32">
        <f t="shared" si="27"/>
        <v>540</v>
      </c>
      <c r="M3351" s="33">
        <v>0.4</v>
      </c>
      <c r="O3351" s="38"/>
      <c r="P3351" s="36"/>
      <c r="Q3351" s="34"/>
      <c r="R3351" s="35"/>
    </row>
    <row r="3352" spans="1:18" ht="15.75" customHeight="1" x14ac:dyDescent="0.3">
      <c r="A3352" s="23"/>
      <c r="B3352" s="28" t="s">
        <v>21</v>
      </c>
      <c r="C3352" s="28">
        <v>1185732</v>
      </c>
      <c r="D3352" s="29">
        <v>44362</v>
      </c>
      <c r="E3352" s="28" t="s">
        <v>22</v>
      </c>
      <c r="F3352" s="28" t="s">
        <v>122</v>
      </c>
      <c r="G3352" s="28" t="s">
        <v>123</v>
      </c>
      <c r="H3352" s="28" t="s">
        <v>28</v>
      </c>
      <c r="I3352" s="30">
        <v>0.54999999999999993</v>
      </c>
      <c r="J3352" s="31">
        <v>3000</v>
      </c>
      <c r="K3352" s="32">
        <f t="shared" si="26"/>
        <v>1649.9999999999998</v>
      </c>
      <c r="L3352" s="32">
        <f t="shared" si="27"/>
        <v>494.99999999999989</v>
      </c>
      <c r="M3352" s="33">
        <v>0.3</v>
      </c>
      <c r="O3352" s="38"/>
      <c r="P3352" s="36"/>
      <c r="Q3352" s="34"/>
      <c r="R3352" s="35"/>
    </row>
    <row r="3353" spans="1:18" ht="15.75" customHeight="1" x14ac:dyDescent="0.3">
      <c r="A3353" s="23"/>
      <c r="B3353" s="28" t="s">
        <v>21</v>
      </c>
      <c r="C3353" s="28">
        <v>1185732</v>
      </c>
      <c r="D3353" s="29">
        <v>44362</v>
      </c>
      <c r="E3353" s="28" t="s">
        <v>22</v>
      </c>
      <c r="F3353" s="28" t="s">
        <v>122</v>
      </c>
      <c r="G3353" s="28" t="s">
        <v>123</v>
      </c>
      <c r="H3353" s="28" t="s">
        <v>29</v>
      </c>
      <c r="I3353" s="30">
        <v>0.6</v>
      </c>
      <c r="J3353" s="31">
        <v>4500</v>
      </c>
      <c r="K3353" s="32">
        <f t="shared" si="26"/>
        <v>2700</v>
      </c>
      <c r="L3353" s="32">
        <f t="shared" si="27"/>
        <v>1080</v>
      </c>
      <c r="M3353" s="33">
        <v>0.4</v>
      </c>
      <c r="O3353" s="38"/>
      <c r="P3353" s="36"/>
      <c r="Q3353" s="34"/>
      <c r="R3353" s="35"/>
    </row>
    <row r="3354" spans="1:18" ht="15.75" customHeight="1" x14ac:dyDescent="0.3">
      <c r="A3354" s="23"/>
      <c r="B3354" s="28" t="s">
        <v>21</v>
      </c>
      <c r="C3354" s="28">
        <v>1185732</v>
      </c>
      <c r="D3354" s="29">
        <v>44390</v>
      </c>
      <c r="E3354" s="28" t="s">
        <v>22</v>
      </c>
      <c r="F3354" s="28" t="s">
        <v>122</v>
      </c>
      <c r="G3354" s="28" t="s">
        <v>123</v>
      </c>
      <c r="H3354" s="28" t="s">
        <v>24</v>
      </c>
      <c r="I3354" s="30">
        <v>0.54999999999999993</v>
      </c>
      <c r="J3354" s="31">
        <v>6750</v>
      </c>
      <c r="K3354" s="32">
        <f t="shared" si="26"/>
        <v>3712.4999999999995</v>
      </c>
      <c r="L3354" s="32">
        <f t="shared" si="27"/>
        <v>1299.3749999999998</v>
      </c>
      <c r="M3354" s="33">
        <v>0.35</v>
      </c>
      <c r="O3354" s="38"/>
      <c r="P3354" s="36"/>
      <c r="Q3354" s="34"/>
      <c r="R3354" s="35"/>
    </row>
    <row r="3355" spans="1:18" ht="15.75" customHeight="1" x14ac:dyDescent="0.3">
      <c r="A3355" s="23"/>
      <c r="B3355" s="28" t="s">
        <v>21</v>
      </c>
      <c r="C3355" s="28">
        <v>1185732</v>
      </c>
      <c r="D3355" s="29">
        <v>44390</v>
      </c>
      <c r="E3355" s="28" t="s">
        <v>22</v>
      </c>
      <c r="F3355" s="28" t="s">
        <v>122</v>
      </c>
      <c r="G3355" s="28" t="s">
        <v>123</v>
      </c>
      <c r="H3355" s="28" t="s">
        <v>25</v>
      </c>
      <c r="I3355" s="30">
        <v>0.5</v>
      </c>
      <c r="J3355" s="31">
        <v>4250</v>
      </c>
      <c r="K3355" s="32">
        <f t="shared" si="26"/>
        <v>2125</v>
      </c>
      <c r="L3355" s="32">
        <f t="shared" si="27"/>
        <v>743.75</v>
      </c>
      <c r="M3355" s="33">
        <v>0.35</v>
      </c>
      <c r="O3355" s="38"/>
      <c r="P3355" s="36"/>
      <c r="Q3355" s="34"/>
      <c r="R3355" s="35"/>
    </row>
    <row r="3356" spans="1:18" ht="15.75" customHeight="1" x14ac:dyDescent="0.3">
      <c r="A3356" s="23"/>
      <c r="B3356" s="28" t="s">
        <v>21</v>
      </c>
      <c r="C3356" s="28">
        <v>1185732</v>
      </c>
      <c r="D3356" s="29">
        <v>44390</v>
      </c>
      <c r="E3356" s="28" t="s">
        <v>22</v>
      </c>
      <c r="F3356" s="28" t="s">
        <v>122</v>
      </c>
      <c r="G3356" s="28" t="s">
        <v>123</v>
      </c>
      <c r="H3356" s="28" t="s">
        <v>26</v>
      </c>
      <c r="I3356" s="30">
        <v>0.45</v>
      </c>
      <c r="J3356" s="31">
        <v>3500</v>
      </c>
      <c r="K3356" s="32">
        <f t="shared" si="26"/>
        <v>1575</v>
      </c>
      <c r="L3356" s="32">
        <f t="shared" si="27"/>
        <v>630</v>
      </c>
      <c r="M3356" s="33">
        <v>0.4</v>
      </c>
      <c r="O3356" s="38"/>
      <c r="P3356" s="36"/>
      <c r="Q3356" s="34"/>
      <c r="R3356" s="35"/>
    </row>
    <row r="3357" spans="1:18" ht="15.75" customHeight="1" x14ac:dyDescent="0.3">
      <c r="A3357" s="23"/>
      <c r="B3357" s="28" t="s">
        <v>21</v>
      </c>
      <c r="C3357" s="28">
        <v>1185732</v>
      </c>
      <c r="D3357" s="29">
        <v>44390</v>
      </c>
      <c r="E3357" s="28" t="s">
        <v>22</v>
      </c>
      <c r="F3357" s="28" t="s">
        <v>122</v>
      </c>
      <c r="G3357" s="28" t="s">
        <v>123</v>
      </c>
      <c r="H3357" s="28" t="s">
        <v>27</v>
      </c>
      <c r="I3357" s="30">
        <v>0.45</v>
      </c>
      <c r="J3357" s="31">
        <v>3000</v>
      </c>
      <c r="K3357" s="32">
        <f t="shared" si="26"/>
        <v>1350</v>
      </c>
      <c r="L3357" s="32">
        <f t="shared" si="27"/>
        <v>540</v>
      </c>
      <c r="M3357" s="33">
        <v>0.4</v>
      </c>
      <c r="O3357" s="38"/>
      <c r="P3357" s="36"/>
      <c r="Q3357" s="34"/>
      <c r="R3357" s="35"/>
    </row>
    <row r="3358" spans="1:18" ht="15.75" customHeight="1" x14ac:dyDescent="0.3">
      <c r="A3358" s="23"/>
      <c r="B3358" s="28" t="s">
        <v>21</v>
      </c>
      <c r="C3358" s="28">
        <v>1185732</v>
      </c>
      <c r="D3358" s="29">
        <v>44390</v>
      </c>
      <c r="E3358" s="28" t="s">
        <v>22</v>
      </c>
      <c r="F3358" s="28" t="s">
        <v>122</v>
      </c>
      <c r="G3358" s="28" t="s">
        <v>123</v>
      </c>
      <c r="H3358" s="28" t="s">
        <v>28</v>
      </c>
      <c r="I3358" s="30">
        <v>0.54999999999999993</v>
      </c>
      <c r="J3358" s="31">
        <v>3250</v>
      </c>
      <c r="K3358" s="32">
        <f t="shared" si="26"/>
        <v>1787.4999999999998</v>
      </c>
      <c r="L3358" s="32">
        <f t="shared" si="27"/>
        <v>536.24999999999989</v>
      </c>
      <c r="M3358" s="33">
        <v>0.3</v>
      </c>
      <c r="O3358" s="38"/>
      <c r="P3358" s="36"/>
      <c r="Q3358" s="34"/>
      <c r="R3358" s="35"/>
    </row>
    <row r="3359" spans="1:18" ht="15.75" customHeight="1" x14ac:dyDescent="0.3">
      <c r="A3359" s="23"/>
      <c r="B3359" s="28" t="s">
        <v>21</v>
      </c>
      <c r="C3359" s="28">
        <v>1185732</v>
      </c>
      <c r="D3359" s="29">
        <v>44390</v>
      </c>
      <c r="E3359" s="28" t="s">
        <v>22</v>
      </c>
      <c r="F3359" s="28" t="s">
        <v>122</v>
      </c>
      <c r="G3359" s="28" t="s">
        <v>123</v>
      </c>
      <c r="H3359" s="28" t="s">
        <v>29</v>
      </c>
      <c r="I3359" s="30">
        <v>0.6</v>
      </c>
      <c r="J3359" s="31">
        <v>5000</v>
      </c>
      <c r="K3359" s="32">
        <f t="shared" si="26"/>
        <v>3000</v>
      </c>
      <c r="L3359" s="32">
        <f t="shared" si="27"/>
        <v>1200</v>
      </c>
      <c r="M3359" s="33">
        <v>0.4</v>
      </c>
      <c r="O3359" s="38"/>
      <c r="P3359" s="36"/>
      <c r="Q3359" s="34"/>
      <c r="R3359" s="35"/>
    </row>
    <row r="3360" spans="1:18" ht="15.75" customHeight="1" x14ac:dyDescent="0.3">
      <c r="A3360" s="23"/>
      <c r="B3360" s="28" t="s">
        <v>21</v>
      </c>
      <c r="C3360" s="28">
        <v>1185732</v>
      </c>
      <c r="D3360" s="29">
        <v>44422</v>
      </c>
      <c r="E3360" s="28" t="s">
        <v>22</v>
      </c>
      <c r="F3360" s="28" t="s">
        <v>122</v>
      </c>
      <c r="G3360" s="28" t="s">
        <v>123</v>
      </c>
      <c r="H3360" s="28" t="s">
        <v>24</v>
      </c>
      <c r="I3360" s="30">
        <v>0.54999999999999993</v>
      </c>
      <c r="J3360" s="31">
        <v>6500</v>
      </c>
      <c r="K3360" s="32">
        <f t="shared" si="26"/>
        <v>3574.9999999999995</v>
      </c>
      <c r="L3360" s="32">
        <f t="shared" si="27"/>
        <v>1251.2499999999998</v>
      </c>
      <c r="M3360" s="33">
        <v>0.35</v>
      </c>
      <c r="O3360" s="38"/>
      <c r="P3360" s="36"/>
      <c r="Q3360" s="34"/>
      <c r="R3360" s="35"/>
    </row>
    <row r="3361" spans="1:18" ht="15.75" customHeight="1" x14ac:dyDescent="0.3">
      <c r="A3361" s="23"/>
      <c r="B3361" s="28" t="s">
        <v>21</v>
      </c>
      <c r="C3361" s="28">
        <v>1185732</v>
      </c>
      <c r="D3361" s="29">
        <v>44422</v>
      </c>
      <c r="E3361" s="28" t="s">
        <v>22</v>
      </c>
      <c r="F3361" s="28" t="s">
        <v>122</v>
      </c>
      <c r="G3361" s="28" t="s">
        <v>123</v>
      </c>
      <c r="H3361" s="28" t="s">
        <v>25</v>
      </c>
      <c r="I3361" s="30">
        <v>0.5</v>
      </c>
      <c r="J3361" s="31">
        <v>4250</v>
      </c>
      <c r="K3361" s="32">
        <f t="shared" si="26"/>
        <v>2125</v>
      </c>
      <c r="L3361" s="32">
        <f t="shared" si="27"/>
        <v>743.75</v>
      </c>
      <c r="M3361" s="33">
        <v>0.35</v>
      </c>
      <c r="O3361" s="38"/>
      <c r="P3361" s="36"/>
      <c r="Q3361" s="34"/>
      <c r="R3361" s="35"/>
    </row>
    <row r="3362" spans="1:18" ht="15.75" customHeight="1" x14ac:dyDescent="0.3">
      <c r="A3362" s="23"/>
      <c r="B3362" s="28" t="s">
        <v>21</v>
      </c>
      <c r="C3362" s="28">
        <v>1185732</v>
      </c>
      <c r="D3362" s="29">
        <v>44422</v>
      </c>
      <c r="E3362" s="28" t="s">
        <v>22</v>
      </c>
      <c r="F3362" s="28" t="s">
        <v>122</v>
      </c>
      <c r="G3362" s="28" t="s">
        <v>123</v>
      </c>
      <c r="H3362" s="28" t="s">
        <v>26</v>
      </c>
      <c r="I3362" s="30">
        <v>0.45</v>
      </c>
      <c r="J3362" s="31">
        <v>3500</v>
      </c>
      <c r="K3362" s="32">
        <f t="shared" si="26"/>
        <v>1575</v>
      </c>
      <c r="L3362" s="32">
        <f t="shared" si="27"/>
        <v>630</v>
      </c>
      <c r="M3362" s="33">
        <v>0.4</v>
      </c>
      <c r="O3362" s="38"/>
      <c r="P3362" s="36"/>
      <c r="Q3362" s="34"/>
      <c r="R3362" s="35"/>
    </row>
    <row r="3363" spans="1:18" ht="15.75" customHeight="1" x14ac:dyDescent="0.3">
      <c r="A3363" s="23"/>
      <c r="B3363" s="28" t="s">
        <v>21</v>
      </c>
      <c r="C3363" s="28">
        <v>1185732</v>
      </c>
      <c r="D3363" s="29">
        <v>44422</v>
      </c>
      <c r="E3363" s="28" t="s">
        <v>22</v>
      </c>
      <c r="F3363" s="28" t="s">
        <v>122</v>
      </c>
      <c r="G3363" s="28" t="s">
        <v>123</v>
      </c>
      <c r="H3363" s="28" t="s">
        <v>27</v>
      </c>
      <c r="I3363" s="30">
        <v>0.45</v>
      </c>
      <c r="J3363" s="31">
        <v>2500</v>
      </c>
      <c r="K3363" s="32">
        <f t="shared" si="26"/>
        <v>1125</v>
      </c>
      <c r="L3363" s="32">
        <f t="shared" si="27"/>
        <v>450</v>
      </c>
      <c r="M3363" s="33">
        <v>0.4</v>
      </c>
      <c r="O3363" s="38"/>
      <c r="P3363" s="36"/>
      <c r="Q3363" s="34"/>
      <c r="R3363" s="35"/>
    </row>
    <row r="3364" spans="1:18" ht="15.75" customHeight="1" x14ac:dyDescent="0.3">
      <c r="A3364" s="23"/>
      <c r="B3364" s="28" t="s">
        <v>21</v>
      </c>
      <c r="C3364" s="28">
        <v>1185732</v>
      </c>
      <c r="D3364" s="29">
        <v>44422</v>
      </c>
      <c r="E3364" s="28" t="s">
        <v>22</v>
      </c>
      <c r="F3364" s="28" t="s">
        <v>122</v>
      </c>
      <c r="G3364" s="28" t="s">
        <v>123</v>
      </c>
      <c r="H3364" s="28" t="s">
        <v>28</v>
      </c>
      <c r="I3364" s="30">
        <v>0.54999999999999993</v>
      </c>
      <c r="J3364" s="31">
        <v>2250</v>
      </c>
      <c r="K3364" s="32">
        <f t="shared" si="26"/>
        <v>1237.4999999999998</v>
      </c>
      <c r="L3364" s="32">
        <f t="shared" si="27"/>
        <v>371.24999999999994</v>
      </c>
      <c r="M3364" s="33">
        <v>0.3</v>
      </c>
      <c r="O3364" s="38"/>
      <c r="P3364" s="36"/>
      <c r="Q3364" s="34"/>
      <c r="R3364" s="35"/>
    </row>
    <row r="3365" spans="1:18" ht="15.75" customHeight="1" x14ac:dyDescent="0.3">
      <c r="A3365" s="23"/>
      <c r="B3365" s="28" t="s">
        <v>21</v>
      </c>
      <c r="C3365" s="28">
        <v>1185732</v>
      </c>
      <c r="D3365" s="29">
        <v>44422</v>
      </c>
      <c r="E3365" s="28" t="s">
        <v>22</v>
      </c>
      <c r="F3365" s="28" t="s">
        <v>122</v>
      </c>
      <c r="G3365" s="28" t="s">
        <v>123</v>
      </c>
      <c r="H3365" s="28" t="s">
        <v>29</v>
      </c>
      <c r="I3365" s="30">
        <v>0.6</v>
      </c>
      <c r="J3365" s="31">
        <v>4000</v>
      </c>
      <c r="K3365" s="32">
        <f t="shared" si="26"/>
        <v>2400</v>
      </c>
      <c r="L3365" s="32">
        <f t="shared" si="27"/>
        <v>960</v>
      </c>
      <c r="M3365" s="33">
        <v>0.4</v>
      </c>
      <c r="O3365" s="38"/>
      <c r="P3365" s="36"/>
      <c r="Q3365" s="34"/>
      <c r="R3365" s="35"/>
    </row>
    <row r="3366" spans="1:18" ht="15.75" customHeight="1" x14ac:dyDescent="0.3">
      <c r="A3366" s="23"/>
      <c r="B3366" s="28" t="s">
        <v>21</v>
      </c>
      <c r="C3366" s="28">
        <v>1185732</v>
      </c>
      <c r="D3366" s="29">
        <v>44452</v>
      </c>
      <c r="E3366" s="28" t="s">
        <v>22</v>
      </c>
      <c r="F3366" s="28" t="s">
        <v>122</v>
      </c>
      <c r="G3366" s="28" t="s">
        <v>123</v>
      </c>
      <c r="H3366" s="28" t="s">
        <v>24</v>
      </c>
      <c r="I3366" s="30">
        <v>0.54999999999999993</v>
      </c>
      <c r="J3366" s="31">
        <v>5250</v>
      </c>
      <c r="K3366" s="32">
        <f t="shared" si="26"/>
        <v>2887.4999999999995</v>
      </c>
      <c r="L3366" s="32">
        <f t="shared" si="27"/>
        <v>1010.6249999999998</v>
      </c>
      <c r="M3366" s="33">
        <v>0.35</v>
      </c>
      <c r="O3366" s="38"/>
      <c r="P3366" s="36"/>
      <c r="Q3366" s="34"/>
      <c r="R3366" s="35"/>
    </row>
    <row r="3367" spans="1:18" ht="15.75" customHeight="1" x14ac:dyDescent="0.3">
      <c r="A3367" s="23"/>
      <c r="B3367" s="28" t="s">
        <v>21</v>
      </c>
      <c r="C3367" s="28">
        <v>1185732</v>
      </c>
      <c r="D3367" s="29">
        <v>44452</v>
      </c>
      <c r="E3367" s="28" t="s">
        <v>22</v>
      </c>
      <c r="F3367" s="28" t="s">
        <v>122</v>
      </c>
      <c r="G3367" s="28" t="s">
        <v>123</v>
      </c>
      <c r="H3367" s="28" t="s">
        <v>25</v>
      </c>
      <c r="I3367" s="30">
        <v>0.5</v>
      </c>
      <c r="J3367" s="31">
        <v>3250</v>
      </c>
      <c r="K3367" s="32">
        <f t="shared" si="26"/>
        <v>1625</v>
      </c>
      <c r="L3367" s="32">
        <f t="shared" si="27"/>
        <v>568.75</v>
      </c>
      <c r="M3367" s="33">
        <v>0.35</v>
      </c>
      <c r="O3367" s="38"/>
      <c r="P3367" s="36"/>
      <c r="Q3367" s="34"/>
      <c r="R3367" s="35"/>
    </row>
    <row r="3368" spans="1:18" ht="15.75" customHeight="1" x14ac:dyDescent="0.3">
      <c r="A3368" s="23"/>
      <c r="B3368" s="28" t="s">
        <v>21</v>
      </c>
      <c r="C3368" s="28">
        <v>1185732</v>
      </c>
      <c r="D3368" s="29">
        <v>44452</v>
      </c>
      <c r="E3368" s="28" t="s">
        <v>22</v>
      </c>
      <c r="F3368" s="28" t="s">
        <v>122</v>
      </c>
      <c r="G3368" s="28" t="s">
        <v>123</v>
      </c>
      <c r="H3368" s="28" t="s">
        <v>26</v>
      </c>
      <c r="I3368" s="30">
        <v>0.45</v>
      </c>
      <c r="J3368" s="31">
        <v>2250</v>
      </c>
      <c r="K3368" s="32">
        <f t="shared" si="26"/>
        <v>1012.5</v>
      </c>
      <c r="L3368" s="32">
        <f t="shared" si="27"/>
        <v>405</v>
      </c>
      <c r="M3368" s="33">
        <v>0.4</v>
      </c>
      <c r="O3368" s="38"/>
      <c r="P3368" s="36"/>
      <c r="Q3368" s="34"/>
      <c r="R3368" s="35"/>
    </row>
    <row r="3369" spans="1:18" ht="15.75" customHeight="1" x14ac:dyDescent="0.3">
      <c r="A3369" s="23"/>
      <c r="B3369" s="28" t="s">
        <v>21</v>
      </c>
      <c r="C3369" s="28">
        <v>1185732</v>
      </c>
      <c r="D3369" s="29">
        <v>44452</v>
      </c>
      <c r="E3369" s="28" t="s">
        <v>22</v>
      </c>
      <c r="F3369" s="28" t="s">
        <v>122</v>
      </c>
      <c r="G3369" s="28" t="s">
        <v>123</v>
      </c>
      <c r="H3369" s="28" t="s">
        <v>27</v>
      </c>
      <c r="I3369" s="30">
        <v>0.45</v>
      </c>
      <c r="J3369" s="31">
        <v>2000</v>
      </c>
      <c r="K3369" s="32">
        <f t="shared" si="26"/>
        <v>900</v>
      </c>
      <c r="L3369" s="32">
        <f t="shared" si="27"/>
        <v>360</v>
      </c>
      <c r="M3369" s="33">
        <v>0.4</v>
      </c>
      <c r="O3369" s="38"/>
      <c r="P3369" s="36"/>
      <c r="Q3369" s="34"/>
      <c r="R3369" s="35"/>
    </row>
    <row r="3370" spans="1:18" ht="15.75" customHeight="1" x14ac:dyDescent="0.3">
      <c r="A3370" s="23"/>
      <c r="B3370" s="28" t="s">
        <v>21</v>
      </c>
      <c r="C3370" s="28">
        <v>1185732</v>
      </c>
      <c r="D3370" s="29">
        <v>44452</v>
      </c>
      <c r="E3370" s="28" t="s">
        <v>22</v>
      </c>
      <c r="F3370" s="28" t="s">
        <v>122</v>
      </c>
      <c r="G3370" s="28" t="s">
        <v>123</v>
      </c>
      <c r="H3370" s="28" t="s">
        <v>28</v>
      </c>
      <c r="I3370" s="30">
        <v>0.54999999999999993</v>
      </c>
      <c r="J3370" s="31">
        <v>2000</v>
      </c>
      <c r="K3370" s="32">
        <f t="shared" si="26"/>
        <v>1099.9999999999998</v>
      </c>
      <c r="L3370" s="32">
        <f t="shared" si="27"/>
        <v>329.99999999999994</v>
      </c>
      <c r="M3370" s="33">
        <v>0.3</v>
      </c>
      <c r="O3370" s="38"/>
      <c r="P3370" s="36"/>
      <c r="Q3370" s="34"/>
      <c r="R3370" s="35"/>
    </row>
    <row r="3371" spans="1:18" ht="15.75" customHeight="1" x14ac:dyDescent="0.3">
      <c r="A3371" s="23"/>
      <c r="B3371" s="28" t="s">
        <v>21</v>
      </c>
      <c r="C3371" s="28">
        <v>1185732</v>
      </c>
      <c r="D3371" s="29">
        <v>44452</v>
      </c>
      <c r="E3371" s="28" t="s">
        <v>22</v>
      </c>
      <c r="F3371" s="28" t="s">
        <v>122</v>
      </c>
      <c r="G3371" s="28" t="s">
        <v>123</v>
      </c>
      <c r="H3371" s="28" t="s">
        <v>29</v>
      </c>
      <c r="I3371" s="30">
        <v>0.6</v>
      </c>
      <c r="J3371" s="31">
        <v>3000</v>
      </c>
      <c r="K3371" s="32">
        <f t="shared" si="26"/>
        <v>1800</v>
      </c>
      <c r="L3371" s="32">
        <f t="shared" si="27"/>
        <v>720</v>
      </c>
      <c r="M3371" s="33">
        <v>0.4</v>
      </c>
      <c r="O3371" s="38"/>
      <c r="P3371" s="36"/>
      <c r="Q3371" s="34"/>
      <c r="R3371" s="35"/>
    </row>
    <row r="3372" spans="1:18" ht="15.75" customHeight="1" x14ac:dyDescent="0.3">
      <c r="A3372" s="23"/>
      <c r="B3372" s="28" t="s">
        <v>21</v>
      </c>
      <c r="C3372" s="28">
        <v>1185732</v>
      </c>
      <c r="D3372" s="29">
        <v>44484</v>
      </c>
      <c r="E3372" s="28" t="s">
        <v>22</v>
      </c>
      <c r="F3372" s="28" t="s">
        <v>122</v>
      </c>
      <c r="G3372" s="28" t="s">
        <v>123</v>
      </c>
      <c r="H3372" s="28" t="s">
        <v>24</v>
      </c>
      <c r="I3372" s="30">
        <v>0.6</v>
      </c>
      <c r="J3372" s="31">
        <v>4750</v>
      </c>
      <c r="K3372" s="32">
        <f t="shared" si="26"/>
        <v>2850</v>
      </c>
      <c r="L3372" s="32">
        <f t="shared" si="27"/>
        <v>997.49999999999989</v>
      </c>
      <c r="M3372" s="33">
        <v>0.35</v>
      </c>
      <c r="O3372" s="38"/>
      <c r="P3372" s="36"/>
      <c r="Q3372" s="34"/>
      <c r="R3372" s="35"/>
    </row>
    <row r="3373" spans="1:18" ht="15.75" customHeight="1" x14ac:dyDescent="0.3">
      <c r="A3373" s="23"/>
      <c r="B3373" s="28" t="s">
        <v>21</v>
      </c>
      <c r="C3373" s="28">
        <v>1185732</v>
      </c>
      <c r="D3373" s="29">
        <v>44484</v>
      </c>
      <c r="E3373" s="28" t="s">
        <v>22</v>
      </c>
      <c r="F3373" s="28" t="s">
        <v>122</v>
      </c>
      <c r="G3373" s="28" t="s">
        <v>123</v>
      </c>
      <c r="H3373" s="28" t="s">
        <v>25</v>
      </c>
      <c r="I3373" s="30">
        <v>0.55000000000000004</v>
      </c>
      <c r="J3373" s="31">
        <v>3000</v>
      </c>
      <c r="K3373" s="32">
        <f t="shared" si="26"/>
        <v>1650.0000000000002</v>
      </c>
      <c r="L3373" s="32">
        <f t="shared" si="27"/>
        <v>577.5</v>
      </c>
      <c r="M3373" s="33">
        <v>0.35</v>
      </c>
      <c r="O3373" s="38"/>
      <c r="P3373" s="36"/>
      <c r="Q3373" s="34"/>
      <c r="R3373" s="35"/>
    </row>
    <row r="3374" spans="1:18" ht="15.75" customHeight="1" x14ac:dyDescent="0.3">
      <c r="A3374" s="23"/>
      <c r="B3374" s="28" t="s">
        <v>21</v>
      </c>
      <c r="C3374" s="28">
        <v>1185732</v>
      </c>
      <c r="D3374" s="29">
        <v>44484</v>
      </c>
      <c r="E3374" s="28" t="s">
        <v>22</v>
      </c>
      <c r="F3374" s="28" t="s">
        <v>122</v>
      </c>
      <c r="G3374" s="28" t="s">
        <v>123</v>
      </c>
      <c r="H3374" s="28" t="s">
        <v>26</v>
      </c>
      <c r="I3374" s="30">
        <v>0.55000000000000004</v>
      </c>
      <c r="J3374" s="31">
        <v>2000</v>
      </c>
      <c r="K3374" s="32">
        <f t="shared" si="26"/>
        <v>1100</v>
      </c>
      <c r="L3374" s="32">
        <f t="shared" si="27"/>
        <v>440</v>
      </c>
      <c r="M3374" s="33">
        <v>0.4</v>
      </c>
      <c r="O3374" s="38"/>
      <c r="P3374" s="36"/>
      <c r="Q3374" s="34"/>
      <c r="R3374" s="35"/>
    </row>
    <row r="3375" spans="1:18" ht="15.75" customHeight="1" x14ac:dyDescent="0.3">
      <c r="A3375" s="23"/>
      <c r="B3375" s="28" t="s">
        <v>21</v>
      </c>
      <c r="C3375" s="28">
        <v>1185732</v>
      </c>
      <c r="D3375" s="29">
        <v>44484</v>
      </c>
      <c r="E3375" s="28" t="s">
        <v>22</v>
      </c>
      <c r="F3375" s="28" t="s">
        <v>122</v>
      </c>
      <c r="G3375" s="28" t="s">
        <v>123</v>
      </c>
      <c r="H3375" s="28" t="s">
        <v>27</v>
      </c>
      <c r="I3375" s="30">
        <v>0.55000000000000004</v>
      </c>
      <c r="J3375" s="31">
        <v>1750</v>
      </c>
      <c r="K3375" s="32">
        <f t="shared" si="26"/>
        <v>962.50000000000011</v>
      </c>
      <c r="L3375" s="32">
        <f t="shared" si="27"/>
        <v>385.00000000000006</v>
      </c>
      <c r="M3375" s="33">
        <v>0.4</v>
      </c>
      <c r="O3375" s="38"/>
      <c r="P3375" s="36"/>
      <c r="Q3375" s="34"/>
      <c r="R3375" s="35"/>
    </row>
    <row r="3376" spans="1:18" ht="15.75" customHeight="1" x14ac:dyDescent="0.3">
      <c r="A3376" s="23"/>
      <c r="B3376" s="28" t="s">
        <v>21</v>
      </c>
      <c r="C3376" s="28">
        <v>1185732</v>
      </c>
      <c r="D3376" s="29">
        <v>44484</v>
      </c>
      <c r="E3376" s="28" t="s">
        <v>22</v>
      </c>
      <c r="F3376" s="28" t="s">
        <v>122</v>
      </c>
      <c r="G3376" s="28" t="s">
        <v>123</v>
      </c>
      <c r="H3376" s="28" t="s">
        <v>28</v>
      </c>
      <c r="I3376" s="30">
        <v>0.65</v>
      </c>
      <c r="J3376" s="31">
        <v>1750</v>
      </c>
      <c r="K3376" s="32">
        <f t="shared" si="26"/>
        <v>1137.5</v>
      </c>
      <c r="L3376" s="32">
        <f t="shared" si="27"/>
        <v>341.25</v>
      </c>
      <c r="M3376" s="33">
        <v>0.3</v>
      </c>
      <c r="O3376" s="38"/>
      <c r="P3376" s="36"/>
      <c r="Q3376" s="34"/>
      <c r="R3376" s="35"/>
    </row>
    <row r="3377" spans="1:18" ht="15.75" customHeight="1" x14ac:dyDescent="0.3">
      <c r="A3377" s="23"/>
      <c r="B3377" s="28" t="s">
        <v>21</v>
      </c>
      <c r="C3377" s="28">
        <v>1185732</v>
      </c>
      <c r="D3377" s="29">
        <v>44484</v>
      </c>
      <c r="E3377" s="28" t="s">
        <v>22</v>
      </c>
      <c r="F3377" s="28" t="s">
        <v>122</v>
      </c>
      <c r="G3377" s="28" t="s">
        <v>123</v>
      </c>
      <c r="H3377" s="28" t="s">
        <v>29</v>
      </c>
      <c r="I3377" s="30">
        <v>0.7</v>
      </c>
      <c r="J3377" s="31">
        <v>3000</v>
      </c>
      <c r="K3377" s="32">
        <f t="shared" si="26"/>
        <v>2100</v>
      </c>
      <c r="L3377" s="32">
        <f t="shared" si="27"/>
        <v>840</v>
      </c>
      <c r="M3377" s="33">
        <v>0.4</v>
      </c>
      <c r="O3377" s="38"/>
      <c r="P3377" s="36"/>
      <c r="Q3377" s="34"/>
      <c r="R3377" s="35"/>
    </row>
    <row r="3378" spans="1:18" ht="15.75" customHeight="1" x14ac:dyDescent="0.3">
      <c r="A3378" s="23"/>
      <c r="B3378" s="28" t="s">
        <v>21</v>
      </c>
      <c r="C3378" s="28">
        <v>1185732</v>
      </c>
      <c r="D3378" s="29">
        <v>44514</v>
      </c>
      <c r="E3378" s="28" t="s">
        <v>22</v>
      </c>
      <c r="F3378" s="28" t="s">
        <v>122</v>
      </c>
      <c r="G3378" s="28" t="s">
        <v>123</v>
      </c>
      <c r="H3378" s="28" t="s">
        <v>24</v>
      </c>
      <c r="I3378" s="30">
        <v>0.65</v>
      </c>
      <c r="J3378" s="31">
        <v>4500</v>
      </c>
      <c r="K3378" s="32">
        <f t="shared" si="26"/>
        <v>2925</v>
      </c>
      <c r="L3378" s="32">
        <f t="shared" si="27"/>
        <v>1023.7499999999999</v>
      </c>
      <c r="M3378" s="33">
        <v>0.35</v>
      </c>
      <c r="O3378" s="38"/>
      <c r="P3378" s="36"/>
      <c r="Q3378" s="34"/>
      <c r="R3378" s="35"/>
    </row>
    <row r="3379" spans="1:18" ht="15.75" customHeight="1" x14ac:dyDescent="0.3">
      <c r="A3379" s="23"/>
      <c r="B3379" s="28" t="s">
        <v>21</v>
      </c>
      <c r="C3379" s="28">
        <v>1185732</v>
      </c>
      <c r="D3379" s="29">
        <v>44514</v>
      </c>
      <c r="E3379" s="28" t="s">
        <v>22</v>
      </c>
      <c r="F3379" s="28" t="s">
        <v>122</v>
      </c>
      <c r="G3379" s="28" t="s">
        <v>123</v>
      </c>
      <c r="H3379" s="28" t="s">
        <v>25</v>
      </c>
      <c r="I3379" s="30">
        <v>0.55000000000000004</v>
      </c>
      <c r="J3379" s="31">
        <v>3250</v>
      </c>
      <c r="K3379" s="32">
        <f t="shared" si="26"/>
        <v>1787.5000000000002</v>
      </c>
      <c r="L3379" s="32">
        <f t="shared" si="27"/>
        <v>625.625</v>
      </c>
      <c r="M3379" s="33">
        <v>0.35</v>
      </c>
      <c r="O3379" s="38"/>
      <c r="P3379" s="36"/>
      <c r="Q3379" s="34"/>
      <c r="R3379" s="35"/>
    </row>
    <row r="3380" spans="1:18" ht="15.75" customHeight="1" x14ac:dyDescent="0.3">
      <c r="A3380" s="23"/>
      <c r="B3380" s="28" t="s">
        <v>21</v>
      </c>
      <c r="C3380" s="28">
        <v>1185732</v>
      </c>
      <c r="D3380" s="29">
        <v>44514</v>
      </c>
      <c r="E3380" s="28" t="s">
        <v>22</v>
      </c>
      <c r="F3380" s="28" t="s">
        <v>122</v>
      </c>
      <c r="G3380" s="28" t="s">
        <v>123</v>
      </c>
      <c r="H3380" s="28" t="s">
        <v>26</v>
      </c>
      <c r="I3380" s="30">
        <v>0.55000000000000004</v>
      </c>
      <c r="J3380" s="31">
        <v>3200</v>
      </c>
      <c r="K3380" s="32">
        <f t="shared" si="26"/>
        <v>1760.0000000000002</v>
      </c>
      <c r="L3380" s="32">
        <f t="shared" si="27"/>
        <v>704.00000000000011</v>
      </c>
      <c r="M3380" s="33">
        <v>0.4</v>
      </c>
      <c r="O3380" s="38"/>
      <c r="P3380" s="36"/>
      <c r="Q3380" s="34"/>
      <c r="R3380" s="35"/>
    </row>
    <row r="3381" spans="1:18" ht="15.75" customHeight="1" x14ac:dyDescent="0.3">
      <c r="A3381" s="23"/>
      <c r="B3381" s="28" t="s">
        <v>21</v>
      </c>
      <c r="C3381" s="28">
        <v>1185732</v>
      </c>
      <c r="D3381" s="29">
        <v>44514</v>
      </c>
      <c r="E3381" s="28" t="s">
        <v>22</v>
      </c>
      <c r="F3381" s="28" t="s">
        <v>122</v>
      </c>
      <c r="G3381" s="28" t="s">
        <v>123</v>
      </c>
      <c r="H3381" s="28" t="s">
        <v>27</v>
      </c>
      <c r="I3381" s="30">
        <v>0.55000000000000004</v>
      </c>
      <c r="J3381" s="31">
        <v>3000</v>
      </c>
      <c r="K3381" s="32">
        <f t="shared" si="26"/>
        <v>1650.0000000000002</v>
      </c>
      <c r="L3381" s="32">
        <f t="shared" si="27"/>
        <v>660.00000000000011</v>
      </c>
      <c r="M3381" s="33">
        <v>0.4</v>
      </c>
      <c r="O3381" s="38"/>
      <c r="P3381" s="36"/>
      <c r="Q3381" s="34"/>
      <c r="R3381" s="35"/>
    </row>
    <row r="3382" spans="1:18" ht="15.75" customHeight="1" x14ac:dyDescent="0.3">
      <c r="A3382" s="23"/>
      <c r="B3382" s="28" t="s">
        <v>21</v>
      </c>
      <c r="C3382" s="28">
        <v>1185732</v>
      </c>
      <c r="D3382" s="29">
        <v>44514</v>
      </c>
      <c r="E3382" s="28" t="s">
        <v>22</v>
      </c>
      <c r="F3382" s="28" t="s">
        <v>122</v>
      </c>
      <c r="G3382" s="28" t="s">
        <v>123</v>
      </c>
      <c r="H3382" s="28" t="s">
        <v>28</v>
      </c>
      <c r="I3382" s="30">
        <v>0.65</v>
      </c>
      <c r="J3382" s="31">
        <v>2750</v>
      </c>
      <c r="K3382" s="32">
        <f t="shared" si="26"/>
        <v>1787.5</v>
      </c>
      <c r="L3382" s="32">
        <f t="shared" si="27"/>
        <v>536.25</v>
      </c>
      <c r="M3382" s="33">
        <v>0.3</v>
      </c>
      <c r="O3382" s="38"/>
      <c r="P3382" s="36"/>
      <c r="Q3382" s="34"/>
      <c r="R3382" s="35"/>
    </row>
    <row r="3383" spans="1:18" ht="15.75" customHeight="1" x14ac:dyDescent="0.3">
      <c r="A3383" s="23"/>
      <c r="B3383" s="28" t="s">
        <v>21</v>
      </c>
      <c r="C3383" s="28">
        <v>1185732</v>
      </c>
      <c r="D3383" s="29">
        <v>44514</v>
      </c>
      <c r="E3383" s="28" t="s">
        <v>22</v>
      </c>
      <c r="F3383" s="28" t="s">
        <v>122</v>
      </c>
      <c r="G3383" s="28" t="s">
        <v>123</v>
      </c>
      <c r="H3383" s="28" t="s">
        <v>29</v>
      </c>
      <c r="I3383" s="30">
        <v>0.7</v>
      </c>
      <c r="J3383" s="31">
        <v>3750</v>
      </c>
      <c r="K3383" s="32">
        <f t="shared" si="26"/>
        <v>2625</v>
      </c>
      <c r="L3383" s="32">
        <f t="shared" si="27"/>
        <v>1050</v>
      </c>
      <c r="M3383" s="33">
        <v>0.4</v>
      </c>
      <c r="O3383" s="38"/>
      <c r="P3383" s="36"/>
      <c r="Q3383" s="34"/>
      <c r="R3383" s="35"/>
    </row>
    <row r="3384" spans="1:18" ht="15.75" customHeight="1" x14ac:dyDescent="0.3">
      <c r="A3384" s="23"/>
      <c r="B3384" s="28" t="s">
        <v>21</v>
      </c>
      <c r="C3384" s="28">
        <v>1185732</v>
      </c>
      <c r="D3384" s="29">
        <v>44543</v>
      </c>
      <c r="E3384" s="28" t="s">
        <v>22</v>
      </c>
      <c r="F3384" s="28" t="s">
        <v>122</v>
      </c>
      <c r="G3384" s="28" t="s">
        <v>123</v>
      </c>
      <c r="H3384" s="28" t="s">
        <v>24</v>
      </c>
      <c r="I3384" s="30">
        <v>0.65</v>
      </c>
      <c r="J3384" s="31">
        <v>6000</v>
      </c>
      <c r="K3384" s="32">
        <f t="shared" si="26"/>
        <v>3900</v>
      </c>
      <c r="L3384" s="32">
        <f t="shared" si="27"/>
        <v>1365</v>
      </c>
      <c r="M3384" s="33">
        <v>0.35</v>
      </c>
      <c r="O3384" s="38"/>
      <c r="P3384" s="36"/>
      <c r="Q3384" s="34"/>
      <c r="R3384" s="35"/>
    </row>
    <row r="3385" spans="1:18" ht="15.75" customHeight="1" x14ac:dyDescent="0.3">
      <c r="A3385" s="23"/>
      <c r="B3385" s="28" t="s">
        <v>21</v>
      </c>
      <c r="C3385" s="28">
        <v>1185732</v>
      </c>
      <c r="D3385" s="29">
        <v>44543</v>
      </c>
      <c r="E3385" s="28" t="s">
        <v>22</v>
      </c>
      <c r="F3385" s="28" t="s">
        <v>122</v>
      </c>
      <c r="G3385" s="28" t="s">
        <v>123</v>
      </c>
      <c r="H3385" s="28" t="s">
        <v>25</v>
      </c>
      <c r="I3385" s="30">
        <v>0.55000000000000004</v>
      </c>
      <c r="J3385" s="31">
        <v>4000</v>
      </c>
      <c r="K3385" s="32">
        <f t="shared" si="26"/>
        <v>2200</v>
      </c>
      <c r="L3385" s="32">
        <f t="shared" si="27"/>
        <v>770</v>
      </c>
      <c r="M3385" s="33">
        <v>0.35</v>
      </c>
      <c r="O3385" s="38"/>
      <c r="P3385" s="36"/>
      <c r="Q3385" s="34"/>
      <c r="R3385" s="35"/>
    </row>
    <row r="3386" spans="1:18" ht="15.75" customHeight="1" x14ac:dyDescent="0.3">
      <c r="A3386" s="23"/>
      <c r="B3386" s="28" t="s">
        <v>21</v>
      </c>
      <c r="C3386" s="28">
        <v>1185732</v>
      </c>
      <c r="D3386" s="29">
        <v>44543</v>
      </c>
      <c r="E3386" s="28" t="s">
        <v>22</v>
      </c>
      <c r="F3386" s="28" t="s">
        <v>122</v>
      </c>
      <c r="G3386" s="28" t="s">
        <v>123</v>
      </c>
      <c r="H3386" s="28" t="s">
        <v>26</v>
      </c>
      <c r="I3386" s="30">
        <v>0.55000000000000004</v>
      </c>
      <c r="J3386" s="31">
        <v>3750</v>
      </c>
      <c r="K3386" s="32">
        <f t="shared" si="26"/>
        <v>2062.5</v>
      </c>
      <c r="L3386" s="32">
        <f t="shared" si="27"/>
        <v>825</v>
      </c>
      <c r="M3386" s="33">
        <v>0.4</v>
      </c>
      <c r="O3386" s="38"/>
      <c r="P3386" s="36"/>
      <c r="Q3386" s="34"/>
      <c r="R3386" s="35"/>
    </row>
    <row r="3387" spans="1:18" ht="15.75" customHeight="1" x14ac:dyDescent="0.3">
      <c r="A3387" s="23"/>
      <c r="B3387" s="28" t="s">
        <v>21</v>
      </c>
      <c r="C3387" s="28">
        <v>1185732</v>
      </c>
      <c r="D3387" s="29">
        <v>44543</v>
      </c>
      <c r="E3387" s="28" t="s">
        <v>22</v>
      </c>
      <c r="F3387" s="28" t="s">
        <v>122</v>
      </c>
      <c r="G3387" s="28" t="s">
        <v>123</v>
      </c>
      <c r="H3387" s="28" t="s">
        <v>27</v>
      </c>
      <c r="I3387" s="30">
        <v>0.55000000000000004</v>
      </c>
      <c r="J3387" s="31">
        <v>3250</v>
      </c>
      <c r="K3387" s="32">
        <f t="shared" si="26"/>
        <v>1787.5000000000002</v>
      </c>
      <c r="L3387" s="32">
        <f t="shared" si="27"/>
        <v>715.00000000000011</v>
      </c>
      <c r="M3387" s="33">
        <v>0.4</v>
      </c>
      <c r="O3387" s="38"/>
      <c r="P3387" s="36"/>
      <c r="Q3387" s="34"/>
      <c r="R3387" s="35"/>
    </row>
    <row r="3388" spans="1:18" ht="15.75" customHeight="1" x14ac:dyDescent="0.3">
      <c r="A3388" s="23"/>
      <c r="B3388" s="28" t="s">
        <v>21</v>
      </c>
      <c r="C3388" s="28">
        <v>1185732</v>
      </c>
      <c r="D3388" s="29">
        <v>44543</v>
      </c>
      <c r="E3388" s="28" t="s">
        <v>22</v>
      </c>
      <c r="F3388" s="28" t="s">
        <v>122</v>
      </c>
      <c r="G3388" s="28" t="s">
        <v>123</v>
      </c>
      <c r="H3388" s="28" t="s">
        <v>28</v>
      </c>
      <c r="I3388" s="30">
        <v>0.65</v>
      </c>
      <c r="J3388" s="31">
        <v>3250</v>
      </c>
      <c r="K3388" s="32">
        <f t="shared" si="26"/>
        <v>2112.5</v>
      </c>
      <c r="L3388" s="32">
        <f t="shared" si="27"/>
        <v>633.75</v>
      </c>
      <c r="M3388" s="33">
        <v>0.3</v>
      </c>
      <c r="O3388" s="38"/>
      <c r="P3388" s="36"/>
      <c r="Q3388" s="34"/>
      <c r="R3388" s="35"/>
    </row>
    <row r="3389" spans="1:18" ht="15.75" customHeight="1" x14ac:dyDescent="0.3">
      <c r="A3389" s="23"/>
      <c r="B3389" s="28" t="s">
        <v>21</v>
      </c>
      <c r="C3389" s="28">
        <v>1185732</v>
      </c>
      <c r="D3389" s="29">
        <v>44543</v>
      </c>
      <c r="E3389" s="28" t="s">
        <v>22</v>
      </c>
      <c r="F3389" s="28" t="s">
        <v>122</v>
      </c>
      <c r="G3389" s="28" t="s">
        <v>123</v>
      </c>
      <c r="H3389" s="28" t="s">
        <v>29</v>
      </c>
      <c r="I3389" s="30">
        <v>0.7</v>
      </c>
      <c r="J3389" s="31">
        <v>4250</v>
      </c>
      <c r="K3389" s="32">
        <f t="shared" si="26"/>
        <v>2975</v>
      </c>
      <c r="L3389" s="32">
        <f t="shared" si="27"/>
        <v>1190</v>
      </c>
      <c r="M3389" s="33">
        <v>0.4</v>
      </c>
      <c r="O3389" s="38"/>
      <c r="P3389" s="36"/>
      <c r="Q3389" s="34"/>
      <c r="R3389" s="35"/>
    </row>
    <row r="3390" spans="1:18" ht="15.75" customHeight="1" x14ac:dyDescent="0.3">
      <c r="A3390" s="23" t="s">
        <v>46</v>
      </c>
      <c r="B3390" s="28" t="s">
        <v>21</v>
      </c>
      <c r="C3390" s="28">
        <v>1185732</v>
      </c>
      <c r="D3390" s="29">
        <v>44206</v>
      </c>
      <c r="E3390" s="28" t="s">
        <v>22</v>
      </c>
      <c r="F3390" s="28" t="s">
        <v>124</v>
      </c>
      <c r="G3390" s="28" t="s">
        <v>125</v>
      </c>
      <c r="H3390" s="28" t="s">
        <v>24</v>
      </c>
      <c r="I3390" s="30">
        <v>0.35000000000000003</v>
      </c>
      <c r="J3390" s="31">
        <v>4750</v>
      </c>
      <c r="K3390" s="32">
        <f t="shared" si="26"/>
        <v>1662.5000000000002</v>
      </c>
      <c r="L3390" s="32">
        <f t="shared" si="27"/>
        <v>581.875</v>
      </c>
      <c r="M3390" s="33">
        <v>0.35</v>
      </c>
      <c r="O3390" s="38"/>
      <c r="P3390" s="36"/>
      <c r="Q3390" s="34"/>
      <c r="R3390" s="35"/>
    </row>
    <row r="3391" spans="1:18" ht="15.75" customHeight="1" x14ac:dyDescent="0.3">
      <c r="A3391" s="23"/>
      <c r="B3391" s="28" t="s">
        <v>21</v>
      </c>
      <c r="C3391" s="28">
        <v>1185732</v>
      </c>
      <c r="D3391" s="29">
        <v>44206</v>
      </c>
      <c r="E3391" s="28" t="s">
        <v>22</v>
      </c>
      <c r="F3391" s="28" t="s">
        <v>124</v>
      </c>
      <c r="G3391" s="28" t="s">
        <v>125</v>
      </c>
      <c r="H3391" s="28" t="s">
        <v>25</v>
      </c>
      <c r="I3391" s="30">
        <v>0.35000000000000003</v>
      </c>
      <c r="J3391" s="31">
        <v>2750</v>
      </c>
      <c r="K3391" s="32">
        <f t="shared" si="26"/>
        <v>962.50000000000011</v>
      </c>
      <c r="L3391" s="32">
        <f t="shared" si="27"/>
        <v>336.875</v>
      </c>
      <c r="M3391" s="33">
        <v>0.35</v>
      </c>
      <c r="O3391" s="38"/>
      <c r="P3391" s="36"/>
      <c r="Q3391" s="34"/>
      <c r="R3391" s="35"/>
    </row>
    <row r="3392" spans="1:18" ht="15.75" customHeight="1" x14ac:dyDescent="0.3">
      <c r="A3392" s="23"/>
      <c r="B3392" s="28" t="s">
        <v>21</v>
      </c>
      <c r="C3392" s="28">
        <v>1185732</v>
      </c>
      <c r="D3392" s="29">
        <v>44206</v>
      </c>
      <c r="E3392" s="28" t="s">
        <v>22</v>
      </c>
      <c r="F3392" s="28" t="s">
        <v>124</v>
      </c>
      <c r="G3392" s="28" t="s">
        <v>125</v>
      </c>
      <c r="H3392" s="28" t="s">
        <v>26</v>
      </c>
      <c r="I3392" s="30">
        <v>0.25000000000000006</v>
      </c>
      <c r="J3392" s="31">
        <v>2750</v>
      </c>
      <c r="K3392" s="32">
        <f t="shared" si="26"/>
        <v>687.50000000000011</v>
      </c>
      <c r="L3392" s="32">
        <f t="shared" si="27"/>
        <v>275.00000000000006</v>
      </c>
      <c r="M3392" s="33">
        <v>0.4</v>
      </c>
      <c r="O3392" s="38"/>
      <c r="P3392" s="36"/>
      <c r="Q3392" s="34"/>
      <c r="R3392" s="35"/>
    </row>
    <row r="3393" spans="1:18" ht="15.75" customHeight="1" x14ac:dyDescent="0.3">
      <c r="A3393" s="23"/>
      <c r="B3393" s="28" t="s">
        <v>21</v>
      </c>
      <c r="C3393" s="28">
        <v>1185732</v>
      </c>
      <c r="D3393" s="29">
        <v>44206</v>
      </c>
      <c r="E3393" s="28" t="s">
        <v>22</v>
      </c>
      <c r="F3393" s="28" t="s">
        <v>124</v>
      </c>
      <c r="G3393" s="28" t="s">
        <v>125</v>
      </c>
      <c r="H3393" s="28" t="s">
        <v>27</v>
      </c>
      <c r="I3393" s="30">
        <v>0.3</v>
      </c>
      <c r="J3393" s="31">
        <v>1250</v>
      </c>
      <c r="K3393" s="32">
        <f t="shared" si="26"/>
        <v>375</v>
      </c>
      <c r="L3393" s="32">
        <f t="shared" si="27"/>
        <v>150</v>
      </c>
      <c r="M3393" s="33">
        <v>0.4</v>
      </c>
      <c r="O3393" s="38"/>
      <c r="P3393" s="36"/>
      <c r="Q3393" s="34"/>
      <c r="R3393" s="35"/>
    </row>
    <row r="3394" spans="1:18" ht="15.75" customHeight="1" x14ac:dyDescent="0.3">
      <c r="A3394" s="23"/>
      <c r="B3394" s="28" t="s">
        <v>21</v>
      </c>
      <c r="C3394" s="28">
        <v>1185732</v>
      </c>
      <c r="D3394" s="29">
        <v>44206</v>
      </c>
      <c r="E3394" s="28" t="s">
        <v>22</v>
      </c>
      <c r="F3394" s="28" t="s">
        <v>124</v>
      </c>
      <c r="G3394" s="28" t="s">
        <v>125</v>
      </c>
      <c r="H3394" s="28" t="s">
        <v>28</v>
      </c>
      <c r="I3394" s="30">
        <v>0.45</v>
      </c>
      <c r="J3394" s="31">
        <v>1750</v>
      </c>
      <c r="K3394" s="32">
        <f t="shared" si="26"/>
        <v>787.5</v>
      </c>
      <c r="L3394" s="32">
        <f t="shared" si="27"/>
        <v>236.25</v>
      </c>
      <c r="M3394" s="33">
        <v>0.3</v>
      </c>
      <c r="O3394" s="38"/>
      <c r="P3394" s="36"/>
      <c r="Q3394" s="34"/>
      <c r="R3394" s="35"/>
    </row>
    <row r="3395" spans="1:18" ht="15.75" customHeight="1" x14ac:dyDescent="0.3">
      <c r="A3395" s="23"/>
      <c r="B3395" s="28" t="s">
        <v>21</v>
      </c>
      <c r="C3395" s="28">
        <v>1185732</v>
      </c>
      <c r="D3395" s="29">
        <v>44206</v>
      </c>
      <c r="E3395" s="28" t="s">
        <v>22</v>
      </c>
      <c r="F3395" s="28" t="s">
        <v>124</v>
      </c>
      <c r="G3395" s="28" t="s">
        <v>125</v>
      </c>
      <c r="H3395" s="28" t="s">
        <v>29</v>
      </c>
      <c r="I3395" s="30">
        <v>0.35000000000000003</v>
      </c>
      <c r="J3395" s="31">
        <v>2750</v>
      </c>
      <c r="K3395" s="32">
        <f t="shared" si="26"/>
        <v>962.50000000000011</v>
      </c>
      <c r="L3395" s="32">
        <f t="shared" si="27"/>
        <v>385.00000000000006</v>
      </c>
      <c r="M3395" s="33">
        <v>0.4</v>
      </c>
      <c r="O3395" s="38"/>
      <c r="P3395" s="36"/>
      <c r="Q3395" s="34"/>
      <c r="R3395" s="35"/>
    </row>
    <row r="3396" spans="1:18" ht="15.75" customHeight="1" x14ac:dyDescent="0.3">
      <c r="A3396" s="23"/>
      <c r="B3396" s="28" t="s">
        <v>21</v>
      </c>
      <c r="C3396" s="28">
        <v>1185732</v>
      </c>
      <c r="D3396" s="29">
        <v>44235</v>
      </c>
      <c r="E3396" s="28" t="s">
        <v>22</v>
      </c>
      <c r="F3396" s="28" t="s">
        <v>124</v>
      </c>
      <c r="G3396" s="28" t="s">
        <v>125</v>
      </c>
      <c r="H3396" s="28" t="s">
        <v>24</v>
      </c>
      <c r="I3396" s="30">
        <v>0.35000000000000003</v>
      </c>
      <c r="J3396" s="31">
        <v>5250</v>
      </c>
      <c r="K3396" s="32">
        <f t="shared" si="26"/>
        <v>1837.5000000000002</v>
      </c>
      <c r="L3396" s="32">
        <f t="shared" si="27"/>
        <v>643.125</v>
      </c>
      <c r="M3396" s="33">
        <v>0.35</v>
      </c>
      <c r="O3396" s="38"/>
      <c r="P3396" s="36"/>
      <c r="Q3396" s="34"/>
      <c r="R3396" s="35"/>
    </row>
    <row r="3397" spans="1:18" ht="15.75" customHeight="1" x14ac:dyDescent="0.3">
      <c r="A3397" s="23"/>
      <c r="B3397" s="28" t="s">
        <v>21</v>
      </c>
      <c r="C3397" s="28">
        <v>1185732</v>
      </c>
      <c r="D3397" s="29">
        <v>44235</v>
      </c>
      <c r="E3397" s="28" t="s">
        <v>22</v>
      </c>
      <c r="F3397" s="28" t="s">
        <v>124</v>
      </c>
      <c r="G3397" s="28" t="s">
        <v>125</v>
      </c>
      <c r="H3397" s="28" t="s">
        <v>25</v>
      </c>
      <c r="I3397" s="30">
        <v>0.35000000000000003</v>
      </c>
      <c r="J3397" s="31">
        <v>1750</v>
      </c>
      <c r="K3397" s="32">
        <f t="shared" si="26"/>
        <v>612.50000000000011</v>
      </c>
      <c r="L3397" s="32">
        <f t="shared" si="27"/>
        <v>214.37500000000003</v>
      </c>
      <c r="M3397" s="33">
        <v>0.35</v>
      </c>
      <c r="O3397" s="38"/>
      <c r="P3397" s="36"/>
      <c r="Q3397" s="34"/>
      <c r="R3397" s="35"/>
    </row>
    <row r="3398" spans="1:18" ht="15.75" customHeight="1" x14ac:dyDescent="0.3">
      <c r="A3398" s="23"/>
      <c r="B3398" s="28" t="s">
        <v>21</v>
      </c>
      <c r="C3398" s="28">
        <v>1185732</v>
      </c>
      <c r="D3398" s="29">
        <v>44235</v>
      </c>
      <c r="E3398" s="28" t="s">
        <v>22</v>
      </c>
      <c r="F3398" s="28" t="s">
        <v>124</v>
      </c>
      <c r="G3398" s="28" t="s">
        <v>125</v>
      </c>
      <c r="H3398" s="28" t="s">
        <v>26</v>
      </c>
      <c r="I3398" s="30">
        <v>0.25000000000000006</v>
      </c>
      <c r="J3398" s="31">
        <v>2250</v>
      </c>
      <c r="K3398" s="32">
        <f t="shared" si="26"/>
        <v>562.50000000000011</v>
      </c>
      <c r="L3398" s="32">
        <f t="shared" si="27"/>
        <v>225.00000000000006</v>
      </c>
      <c r="M3398" s="33">
        <v>0.4</v>
      </c>
      <c r="O3398" s="38"/>
      <c r="P3398" s="36"/>
      <c r="Q3398" s="34"/>
      <c r="R3398" s="35"/>
    </row>
    <row r="3399" spans="1:18" ht="15.75" customHeight="1" x14ac:dyDescent="0.3">
      <c r="A3399" s="23"/>
      <c r="B3399" s="28" t="s">
        <v>21</v>
      </c>
      <c r="C3399" s="28">
        <v>1185732</v>
      </c>
      <c r="D3399" s="29">
        <v>44235</v>
      </c>
      <c r="E3399" s="28" t="s">
        <v>22</v>
      </c>
      <c r="F3399" s="28" t="s">
        <v>124</v>
      </c>
      <c r="G3399" s="28" t="s">
        <v>125</v>
      </c>
      <c r="H3399" s="28" t="s">
        <v>27</v>
      </c>
      <c r="I3399" s="30">
        <v>0.3</v>
      </c>
      <c r="J3399" s="31">
        <v>1000</v>
      </c>
      <c r="K3399" s="32">
        <f t="shared" si="26"/>
        <v>300</v>
      </c>
      <c r="L3399" s="32">
        <f t="shared" si="27"/>
        <v>120</v>
      </c>
      <c r="M3399" s="33">
        <v>0.4</v>
      </c>
      <c r="O3399" s="38"/>
      <c r="P3399" s="36"/>
      <c r="Q3399" s="34"/>
      <c r="R3399" s="35"/>
    </row>
    <row r="3400" spans="1:18" ht="15.75" customHeight="1" x14ac:dyDescent="0.3">
      <c r="A3400" s="23"/>
      <c r="B3400" s="28" t="s">
        <v>21</v>
      </c>
      <c r="C3400" s="28">
        <v>1185732</v>
      </c>
      <c r="D3400" s="29">
        <v>44235</v>
      </c>
      <c r="E3400" s="28" t="s">
        <v>22</v>
      </c>
      <c r="F3400" s="28" t="s">
        <v>124</v>
      </c>
      <c r="G3400" s="28" t="s">
        <v>125</v>
      </c>
      <c r="H3400" s="28" t="s">
        <v>28</v>
      </c>
      <c r="I3400" s="30">
        <v>0.45</v>
      </c>
      <c r="J3400" s="31">
        <v>1750</v>
      </c>
      <c r="K3400" s="32">
        <f t="shared" si="26"/>
        <v>787.5</v>
      </c>
      <c r="L3400" s="32">
        <f t="shared" si="27"/>
        <v>236.25</v>
      </c>
      <c r="M3400" s="33">
        <v>0.3</v>
      </c>
      <c r="O3400" s="38"/>
      <c r="P3400" s="36"/>
      <c r="Q3400" s="34"/>
      <c r="R3400" s="35"/>
    </row>
    <row r="3401" spans="1:18" ht="15.75" customHeight="1" x14ac:dyDescent="0.3">
      <c r="A3401" s="23"/>
      <c r="B3401" s="28" t="s">
        <v>21</v>
      </c>
      <c r="C3401" s="28">
        <v>1185732</v>
      </c>
      <c r="D3401" s="29">
        <v>44235</v>
      </c>
      <c r="E3401" s="28" t="s">
        <v>22</v>
      </c>
      <c r="F3401" s="28" t="s">
        <v>124</v>
      </c>
      <c r="G3401" s="28" t="s">
        <v>125</v>
      </c>
      <c r="H3401" s="28" t="s">
        <v>29</v>
      </c>
      <c r="I3401" s="30">
        <v>0.35000000000000003</v>
      </c>
      <c r="J3401" s="31">
        <v>2750</v>
      </c>
      <c r="K3401" s="32">
        <f t="shared" si="26"/>
        <v>962.50000000000011</v>
      </c>
      <c r="L3401" s="32">
        <f t="shared" si="27"/>
        <v>385.00000000000006</v>
      </c>
      <c r="M3401" s="33">
        <v>0.4</v>
      </c>
      <c r="O3401" s="38"/>
      <c r="P3401" s="36"/>
      <c r="Q3401" s="34"/>
      <c r="R3401" s="35"/>
    </row>
    <row r="3402" spans="1:18" ht="15.75" customHeight="1" x14ac:dyDescent="0.3">
      <c r="A3402" s="23"/>
      <c r="B3402" s="28" t="s">
        <v>21</v>
      </c>
      <c r="C3402" s="28">
        <v>1185732</v>
      </c>
      <c r="D3402" s="29">
        <v>44261</v>
      </c>
      <c r="E3402" s="28" t="s">
        <v>22</v>
      </c>
      <c r="F3402" s="28" t="s">
        <v>124</v>
      </c>
      <c r="G3402" s="28" t="s">
        <v>125</v>
      </c>
      <c r="H3402" s="28" t="s">
        <v>24</v>
      </c>
      <c r="I3402" s="30">
        <v>0.35000000000000003</v>
      </c>
      <c r="J3402" s="31">
        <v>4950</v>
      </c>
      <c r="K3402" s="32">
        <f t="shared" si="26"/>
        <v>1732.5000000000002</v>
      </c>
      <c r="L3402" s="32">
        <f t="shared" si="27"/>
        <v>606.375</v>
      </c>
      <c r="M3402" s="33">
        <v>0.35</v>
      </c>
      <c r="O3402" s="38"/>
      <c r="P3402" s="36"/>
      <c r="Q3402" s="34"/>
      <c r="R3402" s="35"/>
    </row>
    <row r="3403" spans="1:18" ht="15.75" customHeight="1" x14ac:dyDescent="0.3">
      <c r="A3403" s="23"/>
      <c r="B3403" s="28" t="s">
        <v>21</v>
      </c>
      <c r="C3403" s="28">
        <v>1185732</v>
      </c>
      <c r="D3403" s="29">
        <v>44261</v>
      </c>
      <c r="E3403" s="28" t="s">
        <v>22</v>
      </c>
      <c r="F3403" s="28" t="s">
        <v>124</v>
      </c>
      <c r="G3403" s="28" t="s">
        <v>125</v>
      </c>
      <c r="H3403" s="28" t="s">
        <v>25</v>
      </c>
      <c r="I3403" s="30">
        <v>0.35000000000000003</v>
      </c>
      <c r="J3403" s="31">
        <v>2000</v>
      </c>
      <c r="K3403" s="32">
        <f t="shared" si="26"/>
        <v>700.00000000000011</v>
      </c>
      <c r="L3403" s="32">
        <f t="shared" si="27"/>
        <v>245.00000000000003</v>
      </c>
      <c r="M3403" s="33">
        <v>0.35</v>
      </c>
      <c r="O3403" s="38"/>
      <c r="P3403" s="36"/>
      <c r="Q3403" s="34"/>
      <c r="R3403" s="35"/>
    </row>
    <row r="3404" spans="1:18" ht="15.75" customHeight="1" x14ac:dyDescent="0.3">
      <c r="A3404" s="23"/>
      <c r="B3404" s="28" t="s">
        <v>21</v>
      </c>
      <c r="C3404" s="28">
        <v>1185732</v>
      </c>
      <c r="D3404" s="29">
        <v>44261</v>
      </c>
      <c r="E3404" s="28" t="s">
        <v>22</v>
      </c>
      <c r="F3404" s="28" t="s">
        <v>124</v>
      </c>
      <c r="G3404" s="28" t="s">
        <v>125</v>
      </c>
      <c r="H3404" s="28" t="s">
        <v>26</v>
      </c>
      <c r="I3404" s="30">
        <v>0.25000000000000006</v>
      </c>
      <c r="J3404" s="31">
        <v>2250</v>
      </c>
      <c r="K3404" s="32">
        <f t="shared" si="26"/>
        <v>562.50000000000011</v>
      </c>
      <c r="L3404" s="32">
        <f t="shared" si="27"/>
        <v>225.00000000000006</v>
      </c>
      <c r="M3404" s="33">
        <v>0.4</v>
      </c>
      <c r="O3404" s="38"/>
      <c r="P3404" s="36"/>
      <c r="Q3404" s="34"/>
      <c r="R3404" s="35"/>
    </row>
    <row r="3405" spans="1:18" ht="15.75" customHeight="1" x14ac:dyDescent="0.3">
      <c r="A3405" s="23"/>
      <c r="B3405" s="28" t="s">
        <v>21</v>
      </c>
      <c r="C3405" s="28">
        <v>1185732</v>
      </c>
      <c r="D3405" s="29">
        <v>44261</v>
      </c>
      <c r="E3405" s="28" t="s">
        <v>22</v>
      </c>
      <c r="F3405" s="28" t="s">
        <v>124</v>
      </c>
      <c r="G3405" s="28" t="s">
        <v>125</v>
      </c>
      <c r="H3405" s="28" t="s">
        <v>27</v>
      </c>
      <c r="I3405" s="30">
        <v>0.3</v>
      </c>
      <c r="J3405" s="31">
        <v>750</v>
      </c>
      <c r="K3405" s="32">
        <f t="shared" si="26"/>
        <v>225</v>
      </c>
      <c r="L3405" s="32">
        <f t="shared" si="27"/>
        <v>90</v>
      </c>
      <c r="M3405" s="33">
        <v>0.4</v>
      </c>
      <c r="O3405" s="38"/>
      <c r="P3405" s="36"/>
      <c r="Q3405" s="34"/>
      <c r="R3405" s="35"/>
    </row>
    <row r="3406" spans="1:18" ht="15.75" customHeight="1" x14ac:dyDescent="0.3">
      <c r="A3406" s="23"/>
      <c r="B3406" s="28" t="s">
        <v>21</v>
      </c>
      <c r="C3406" s="28">
        <v>1185732</v>
      </c>
      <c r="D3406" s="29">
        <v>44261</v>
      </c>
      <c r="E3406" s="28" t="s">
        <v>22</v>
      </c>
      <c r="F3406" s="28" t="s">
        <v>124</v>
      </c>
      <c r="G3406" s="28" t="s">
        <v>125</v>
      </c>
      <c r="H3406" s="28" t="s">
        <v>28</v>
      </c>
      <c r="I3406" s="30">
        <v>0.45</v>
      </c>
      <c r="J3406" s="31">
        <v>1250</v>
      </c>
      <c r="K3406" s="32">
        <f t="shared" si="26"/>
        <v>562.5</v>
      </c>
      <c r="L3406" s="32">
        <f t="shared" si="27"/>
        <v>168.75</v>
      </c>
      <c r="M3406" s="33">
        <v>0.3</v>
      </c>
      <c r="O3406" s="38"/>
      <c r="P3406" s="36"/>
      <c r="Q3406" s="34"/>
      <c r="R3406" s="35"/>
    </row>
    <row r="3407" spans="1:18" ht="15.75" customHeight="1" x14ac:dyDescent="0.3">
      <c r="A3407" s="23"/>
      <c r="B3407" s="28" t="s">
        <v>21</v>
      </c>
      <c r="C3407" s="28">
        <v>1185732</v>
      </c>
      <c r="D3407" s="29">
        <v>44261</v>
      </c>
      <c r="E3407" s="28" t="s">
        <v>22</v>
      </c>
      <c r="F3407" s="28" t="s">
        <v>124</v>
      </c>
      <c r="G3407" s="28" t="s">
        <v>125</v>
      </c>
      <c r="H3407" s="28" t="s">
        <v>29</v>
      </c>
      <c r="I3407" s="30">
        <v>0.35000000000000003</v>
      </c>
      <c r="J3407" s="31">
        <v>2250</v>
      </c>
      <c r="K3407" s="32">
        <f t="shared" si="26"/>
        <v>787.50000000000011</v>
      </c>
      <c r="L3407" s="32">
        <f t="shared" si="27"/>
        <v>315.00000000000006</v>
      </c>
      <c r="M3407" s="33">
        <v>0.4</v>
      </c>
      <c r="O3407" s="38"/>
      <c r="P3407" s="36"/>
      <c r="Q3407" s="34"/>
      <c r="R3407" s="35"/>
    </row>
    <row r="3408" spans="1:18" ht="15.75" customHeight="1" x14ac:dyDescent="0.3">
      <c r="A3408" s="23"/>
      <c r="B3408" s="28" t="s">
        <v>21</v>
      </c>
      <c r="C3408" s="28">
        <v>1185732</v>
      </c>
      <c r="D3408" s="29">
        <v>44293</v>
      </c>
      <c r="E3408" s="28" t="s">
        <v>22</v>
      </c>
      <c r="F3408" s="28" t="s">
        <v>124</v>
      </c>
      <c r="G3408" s="28" t="s">
        <v>125</v>
      </c>
      <c r="H3408" s="28" t="s">
        <v>24</v>
      </c>
      <c r="I3408" s="30">
        <v>0.35000000000000003</v>
      </c>
      <c r="J3408" s="31">
        <v>4750</v>
      </c>
      <c r="K3408" s="32">
        <f t="shared" si="26"/>
        <v>1662.5000000000002</v>
      </c>
      <c r="L3408" s="32">
        <f t="shared" si="27"/>
        <v>581.875</v>
      </c>
      <c r="M3408" s="33">
        <v>0.35</v>
      </c>
      <c r="O3408" s="38"/>
      <c r="P3408" s="36"/>
      <c r="Q3408" s="34"/>
      <c r="R3408" s="35"/>
    </row>
    <row r="3409" spans="1:18" ht="15.75" customHeight="1" x14ac:dyDescent="0.3">
      <c r="A3409" s="23"/>
      <c r="B3409" s="28" t="s">
        <v>21</v>
      </c>
      <c r="C3409" s="28">
        <v>1185732</v>
      </c>
      <c r="D3409" s="29">
        <v>44293</v>
      </c>
      <c r="E3409" s="28" t="s">
        <v>22</v>
      </c>
      <c r="F3409" s="28" t="s">
        <v>124</v>
      </c>
      <c r="G3409" s="28" t="s">
        <v>125</v>
      </c>
      <c r="H3409" s="28" t="s">
        <v>25</v>
      </c>
      <c r="I3409" s="30">
        <v>0.35000000000000003</v>
      </c>
      <c r="J3409" s="31">
        <v>1750</v>
      </c>
      <c r="K3409" s="32">
        <f t="shared" si="26"/>
        <v>612.50000000000011</v>
      </c>
      <c r="L3409" s="32">
        <f t="shared" si="27"/>
        <v>214.37500000000003</v>
      </c>
      <c r="M3409" s="33">
        <v>0.35</v>
      </c>
      <c r="O3409" s="38"/>
      <c r="P3409" s="36"/>
      <c r="Q3409" s="34"/>
      <c r="R3409" s="35"/>
    </row>
    <row r="3410" spans="1:18" ht="15.75" customHeight="1" x14ac:dyDescent="0.3">
      <c r="A3410" s="23"/>
      <c r="B3410" s="28" t="s">
        <v>21</v>
      </c>
      <c r="C3410" s="28">
        <v>1185732</v>
      </c>
      <c r="D3410" s="29">
        <v>44293</v>
      </c>
      <c r="E3410" s="28" t="s">
        <v>22</v>
      </c>
      <c r="F3410" s="28" t="s">
        <v>124</v>
      </c>
      <c r="G3410" s="28" t="s">
        <v>125</v>
      </c>
      <c r="H3410" s="28" t="s">
        <v>26</v>
      </c>
      <c r="I3410" s="30">
        <v>0.25000000000000006</v>
      </c>
      <c r="J3410" s="31">
        <v>1750</v>
      </c>
      <c r="K3410" s="32">
        <f t="shared" si="26"/>
        <v>437.50000000000011</v>
      </c>
      <c r="L3410" s="32">
        <f t="shared" si="27"/>
        <v>175.00000000000006</v>
      </c>
      <c r="M3410" s="33">
        <v>0.4</v>
      </c>
      <c r="O3410" s="38"/>
      <c r="P3410" s="36"/>
      <c r="Q3410" s="34"/>
      <c r="R3410" s="35"/>
    </row>
    <row r="3411" spans="1:18" ht="15.75" customHeight="1" x14ac:dyDescent="0.3">
      <c r="A3411" s="23"/>
      <c r="B3411" s="28" t="s">
        <v>21</v>
      </c>
      <c r="C3411" s="28">
        <v>1185732</v>
      </c>
      <c r="D3411" s="29">
        <v>44293</v>
      </c>
      <c r="E3411" s="28" t="s">
        <v>22</v>
      </c>
      <c r="F3411" s="28" t="s">
        <v>124</v>
      </c>
      <c r="G3411" s="28" t="s">
        <v>125</v>
      </c>
      <c r="H3411" s="28" t="s">
        <v>27</v>
      </c>
      <c r="I3411" s="30">
        <v>0.3</v>
      </c>
      <c r="J3411" s="31">
        <v>1000</v>
      </c>
      <c r="K3411" s="32">
        <f t="shared" si="26"/>
        <v>300</v>
      </c>
      <c r="L3411" s="32">
        <f t="shared" si="27"/>
        <v>120</v>
      </c>
      <c r="M3411" s="33">
        <v>0.4</v>
      </c>
      <c r="O3411" s="38"/>
      <c r="P3411" s="36"/>
      <c r="Q3411" s="34"/>
      <c r="R3411" s="35"/>
    </row>
    <row r="3412" spans="1:18" ht="15.75" customHeight="1" x14ac:dyDescent="0.3">
      <c r="A3412" s="23"/>
      <c r="B3412" s="28" t="s">
        <v>21</v>
      </c>
      <c r="C3412" s="28">
        <v>1185732</v>
      </c>
      <c r="D3412" s="29">
        <v>44293</v>
      </c>
      <c r="E3412" s="28" t="s">
        <v>22</v>
      </c>
      <c r="F3412" s="28" t="s">
        <v>124</v>
      </c>
      <c r="G3412" s="28" t="s">
        <v>125</v>
      </c>
      <c r="H3412" s="28" t="s">
        <v>28</v>
      </c>
      <c r="I3412" s="30">
        <v>0.45</v>
      </c>
      <c r="J3412" s="31">
        <v>1000</v>
      </c>
      <c r="K3412" s="32">
        <f t="shared" si="26"/>
        <v>450</v>
      </c>
      <c r="L3412" s="32">
        <f t="shared" si="27"/>
        <v>135</v>
      </c>
      <c r="M3412" s="33">
        <v>0.3</v>
      </c>
      <c r="O3412" s="38"/>
      <c r="P3412" s="36"/>
      <c r="Q3412" s="34"/>
      <c r="R3412" s="35"/>
    </row>
    <row r="3413" spans="1:18" ht="15.75" customHeight="1" x14ac:dyDescent="0.3">
      <c r="A3413" s="23"/>
      <c r="B3413" s="28" t="s">
        <v>21</v>
      </c>
      <c r="C3413" s="28">
        <v>1185732</v>
      </c>
      <c r="D3413" s="29">
        <v>44293</v>
      </c>
      <c r="E3413" s="28" t="s">
        <v>22</v>
      </c>
      <c r="F3413" s="28" t="s">
        <v>124</v>
      </c>
      <c r="G3413" s="28" t="s">
        <v>125</v>
      </c>
      <c r="H3413" s="28" t="s">
        <v>29</v>
      </c>
      <c r="I3413" s="30">
        <v>0.35000000000000003</v>
      </c>
      <c r="J3413" s="31">
        <v>2500</v>
      </c>
      <c r="K3413" s="32">
        <f t="shared" si="26"/>
        <v>875.00000000000011</v>
      </c>
      <c r="L3413" s="32">
        <f t="shared" si="27"/>
        <v>350.00000000000006</v>
      </c>
      <c r="M3413" s="33">
        <v>0.4</v>
      </c>
      <c r="O3413" s="38"/>
      <c r="P3413" s="36"/>
      <c r="Q3413" s="34"/>
      <c r="R3413" s="35"/>
    </row>
    <row r="3414" spans="1:18" ht="15.75" customHeight="1" x14ac:dyDescent="0.3">
      <c r="A3414" s="23"/>
      <c r="B3414" s="28" t="s">
        <v>21</v>
      </c>
      <c r="C3414" s="28">
        <v>1185732</v>
      </c>
      <c r="D3414" s="29">
        <v>44322</v>
      </c>
      <c r="E3414" s="28" t="s">
        <v>22</v>
      </c>
      <c r="F3414" s="28" t="s">
        <v>124</v>
      </c>
      <c r="G3414" s="28" t="s">
        <v>125</v>
      </c>
      <c r="H3414" s="28" t="s">
        <v>24</v>
      </c>
      <c r="I3414" s="30">
        <v>0.49999999999999994</v>
      </c>
      <c r="J3414" s="31">
        <v>5200</v>
      </c>
      <c r="K3414" s="32">
        <f t="shared" si="26"/>
        <v>2599.9999999999995</v>
      </c>
      <c r="L3414" s="32">
        <f t="shared" si="27"/>
        <v>909.99999999999977</v>
      </c>
      <c r="M3414" s="33">
        <v>0.35</v>
      </c>
      <c r="O3414" s="38"/>
      <c r="P3414" s="36"/>
      <c r="Q3414" s="34"/>
      <c r="R3414" s="35"/>
    </row>
    <row r="3415" spans="1:18" ht="15.75" customHeight="1" x14ac:dyDescent="0.3">
      <c r="A3415" s="23"/>
      <c r="B3415" s="28" t="s">
        <v>21</v>
      </c>
      <c r="C3415" s="28">
        <v>1185732</v>
      </c>
      <c r="D3415" s="29">
        <v>44322</v>
      </c>
      <c r="E3415" s="28" t="s">
        <v>22</v>
      </c>
      <c r="F3415" s="28" t="s">
        <v>124</v>
      </c>
      <c r="G3415" s="28" t="s">
        <v>125</v>
      </c>
      <c r="H3415" s="28" t="s">
        <v>25</v>
      </c>
      <c r="I3415" s="30">
        <v>0.45</v>
      </c>
      <c r="J3415" s="31">
        <v>2250</v>
      </c>
      <c r="K3415" s="32">
        <f t="shared" si="26"/>
        <v>1012.5</v>
      </c>
      <c r="L3415" s="32">
        <f t="shared" si="27"/>
        <v>354.375</v>
      </c>
      <c r="M3415" s="33">
        <v>0.35</v>
      </c>
      <c r="O3415" s="38"/>
      <c r="P3415" s="36"/>
      <c r="Q3415" s="34"/>
      <c r="R3415" s="35"/>
    </row>
    <row r="3416" spans="1:18" ht="15.75" customHeight="1" x14ac:dyDescent="0.3">
      <c r="A3416" s="23"/>
      <c r="B3416" s="28" t="s">
        <v>21</v>
      </c>
      <c r="C3416" s="28">
        <v>1185732</v>
      </c>
      <c r="D3416" s="29">
        <v>44322</v>
      </c>
      <c r="E3416" s="28" t="s">
        <v>22</v>
      </c>
      <c r="F3416" s="28" t="s">
        <v>124</v>
      </c>
      <c r="G3416" s="28" t="s">
        <v>125</v>
      </c>
      <c r="H3416" s="28" t="s">
        <v>26</v>
      </c>
      <c r="I3416" s="30">
        <v>0.4</v>
      </c>
      <c r="J3416" s="31">
        <v>2500</v>
      </c>
      <c r="K3416" s="32">
        <f t="shared" si="26"/>
        <v>1000</v>
      </c>
      <c r="L3416" s="32">
        <f t="shared" si="27"/>
        <v>400</v>
      </c>
      <c r="M3416" s="33">
        <v>0.4</v>
      </c>
      <c r="O3416" s="38"/>
      <c r="P3416" s="36"/>
      <c r="Q3416" s="34"/>
      <c r="R3416" s="35"/>
    </row>
    <row r="3417" spans="1:18" ht="15.75" customHeight="1" x14ac:dyDescent="0.3">
      <c r="A3417" s="23"/>
      <c r="B3417" s="28" t="s">
        <v>21</v>
      </c>
      <c r="C3417" s="28">
        <v>1185732</v>
      </c>
      <c r="D3417" s="29">
        <v>44322</v>
      </c>
      <c r="E3417" s="28" t="s">
        <v>22</v>
      </c>
      <c r="F3417" s="28" t="s">
        <v>124</v>
      </c>
      <c r="G3417" s="28" t="s">
        <v>125</v>
      </c>
      <c r="H3417" s="28" t="s">
        <v>27</v>
      </c>
      <c r="I3417" s="30">
        <v>0.4</v>
      </c>
      <c r="J3417" s="31">
        <v>2000</v>
      </c>
      <c r="K3417" s="32">
        <f t="shared" si="26"/>
        <v>800</v>
      </c>
      <c r="L3417" s="32">
        <f t="shared" si="27"/>
        <v>320</v>
      </c>
      <c r="M3417" s="33">
        <v>0.4</v>
      </c>
      <c r="O3417" s="38"/>
      <c r="P3417" s="36"/>
      <c r="Q3417" s="34"/>
      <c r="R3417" s="35"/>
    </row>
    <row r="3418" spans="1:18" ht="15.75" customHeight="1" x14ac:dyDescent="0.3">
      <c r="A3418" s="23"/>
      <c r="B3418" s="28" t="s">
        <v>21</v>
      </c>
      <c r="C3418" s="28">
        <v>1185732</v>
      </c>
      <c r="D3418" s="29">
        <v>44322</v>
      </c>
      <c r="E3418" s="28" t="s">
        <v>22</v>
      </c>
      <c r="F3418" s="28" t="s">
        <v>124</v>
      </c>
      <c r="G3418" s="28" t="s">
        <v>125</v>
      </c>
      <c r="H3418" s="28" t="s">
        <v>28</v>
      </c>
      <c r="I3418" s="30">
        <v>0.49999999999999994</v>
      </c>
      <c r="J3418" s="31">
        <v>2250</v>
      </c>
      <c r="K3418" s="32">
        <f t="shared" si="26"/>
        <v>1124.9999999999998</v>
      </c>
      <c r="L3418" s="32">
        <f t="shared" si="27"/>
        <v>337.49999999999994</v>
      </c>
      <c r="M3418" s="33">
        <v>0.3</v>
      </c>
      <c r="O3418" s="38"/>
      <c r="P3418" s="36"/>
      <c r="Q3418" s="34"/>
      <c r="R3418" s="35"/>
    </row>
    <row r="3419" spans="1:18" ht="15.75" customHeight="1" x14ac:dyDescent="0.3">
      <c r="A3419" s="23"/>
      <c r="B3419" s="28" t="s">
        <v>21</v>
      </c>
      <c r="C3419" s="28">
        <v>1185732</v>
      </c>
      <c r="D3419" s="29">
        <v>44322</v>
      </c>
      <c r="E3419" s="28" t="s">
        <v>22</v>
      </c>
      <c r="F3419" s="28" t="s">
        <v>124</v>
      </c>
      <c r="G3419" s="28" t="s">
        <v>125</v>
      </c>
      <c r="H3419" s="28" t="s">
        <v>29</v>
      </c>
      <c r="I3419" s="30">
        <v>0.54999999999999993</v>
      </c>
      <c r="J3419" s="31">
        <v>3500</v>
      </c>
      <c r="K3419" s="32">
        <f t="shared" si="26"/>
        <v>1924.9999999999998</v>
      </c>
      <c r="L3419" s="32">
        <f t="shared" si="27"/>
        <v>770</v>
      </c>
      <c r="M3419" s="33">
        <v>0.4</v>
      </c>
      <c r="O3419" s="38"/>
      <c r="P3419" s="36"/>
      <c r="Q3419" s="34"/>
      <c r="R3419" s="35"/>
    </row>
    <row r="3420" spans="1:18" ht="15.75" customHeight="1" x14ac:dyDescent="0.3">
      <c r="A3420" s="23"/>
      <c r="B3420" s="28" t="s">
        <v>21</v>
      </c>
      <c r="C3420" s="28">
        <v>1185732</v>
      </c>
      <c r="D3420" s="29">
        <v>44355</v>
      </c>
      <c r="E3420" s="28" t="s">
        <v>22</v>
      </c>
      <c r="F3420" s="28" t="s">
        <v>124</v>
      </c>
      <c r="G3420" s="28" t="s">
        <v>125</v>
      </c>
      <c r="H3420" s="28" t="s">
        <v>24</v>
      </c>
      <c r="I3420" s="30">
        <v>0.49999999999999994</v>
      </c>
      <c r="J3420" s="31">
        <v>6000</v>
      </c>
      <c r="K3420" s="32">
        <f t="shared" si="26"/>
        <v>2999.9999999999995</v>
      </c>
      <c r="L3420" s="32">
        <f t="shared" si="27"/>
        <v>1049.9999999999998</v>
      </c>
      <c r="M3420" s="33">
        <v>0.35</v>
      </c>
      <c r="O3420" s="38"/>
      <c r="P3420" s="36"/>
      <c r="Q3420" s="34"/>
      <c r="R3420" s="35"/>
    </row>
    <row r="3421" spans="1:18" ht="15.75" customHeight="1" x14ac:dyDescent="0.3">
      <c r="A3421" s="23"/>
      <c r="B3421" s="28" t="s">
        <v>21</v>
      </c>
      <c r="C3421" s="28">
        <v>1185732</v>
      </c>
      <c r="D3421" s="29">
        <v>44355</v>
      </c>
      <c r="E3421" s="28" t="s">
        <v>22</v>
      </c>
      <c r="F3421" s="28" t="s">
        <v>124</v>
      </c>
      <c r="G3421" s="28" t="s">
        <v>125</v>
      </c>
      <c r="H3421" s="28" t="s">
        <v>25</v>
      </c>
      <c r="I3421" s="30">
        <v>0.45</v>
      </c>
      <c r="J3421" s="31">
        <v>3500</v>
      </c>
      <c r="K3421" s="32">
        <f t="shared" si="26"/>
        <v>1575</v>
      </c>
      <c r="L3421" s="32">
        <f t="shared" si="27"/>
        <v>551.25</v>
      </c>
      <c r="M3421" s="33">
        <v>0.35</v>
      </c>
      <c r="O3421" s="38"/>
      <c r="P3421" s="36"/>
      <c r="Q3421" s="34"/>
      <c r="R3421" s="35"/>
    </row>
    <row r="3422" spans="1:18" ht="15.75" customHeight="1" x14ac:dyDescent="0.3">
      <c r="A3422" s="23"/>
      <c r="B3422" s="28" t="s">
        <v>21</v>
      </c>
      <c r="C3422" s="28">
        <v>1185732</v>
      </c>
      <c r="D3422" s="29">
        <v>44355</v>
      </c>
      <c r="E3422" s="28" t="s">
        <v>22</v>
      </c>
      <c r="F3422" s="28" t="s">
        <v>124</v>
      </c>
      <c r="G3422" s="28" t="s">
        <v>125</v>
      </c>
      <c r="H3422" s="28" t="s">
        <v>26</v>
      </c>
      <c r="I3422" s="30">
        <v>0.4</v>
      </c>
      <c r="J3422" s="31">
        <v>2750</v>
      </c>
      <c r="K3422" s="32">
        <f t="shared" si="26"/>
        <v>1100</v>
      </c>
      <c r="L3422" s="32">
        <f t="shared" si="27"/>
        <v>440</v>
      </c>
      <c r="M3422" s="33">
        <v>0.4</v>
      </c>
      <c r="O3422" s="38"/>
      <c r="P3422" s="36"/>
      <c r="Q3422" s="34"/>
      <c r="R3422" s="35"/>
    </row>
    <row r="3423" spans="1:18" ht="15.75" customHeight="1" x14ac:dyDescent="0.3">
      <c r="A3423" s="23"/>
      <c r="B3423" s="28" t="s">
        <v>21</v>
      </c>
      <c r="C3423" s="28">
        <v>1185732</v>
      </c>
      <c r="D3423" s="29">
        <v>44355</v>
      </c>
      <c r="E3423" s="28" t="s">
        <v>22</v>
      </c>
      <c r="F3423" s="28" t="s">
        <v>124</v>
      </c>
      <c r="G3423" s="28" t="s">
        <v>125</v>
      </c>
      <c r="H3423" s="28" t="s">
        <v>27</v>
      </c>
      <c r="I3423" s="30">
        <v>0.4</v>
      </c>
      <c r="J3423" s="31">
        <v>2500</v>
      </c>
      <c r="K3423" s="32">
        <f t="shared" si="26"/>
        <v>1000</v>
      </c>
      <c r="L3423" s="32">
        <f t="shared" si="27"/>
        <v>400</v>
      </c>
      <c r="M3423" s="33">
        <v>0.4</v>
      </c>
      <c r="O3423" s="38"/>
      <c r="P3423" s="36"/>
      <c r="Q3423" s="34"/>
      <c r="R3423" s="35"/>
    </row>
    <row r="3424" spans="1:18" ht="15.75" customHeight="1" x14ac:dyDescent="0.3">
      <c r="A3424" s="23"/>
      <c r="B3424" s="28" t="s">
        <v>21</v>
      </c>
      <c r="C3424" s="28">
        <v>1185732</v>
      </c>
      <c r="D3424" s="29">
        <v>44355</v>
      </c>
      <c r="E3424" s="28" t="s">
        <v>22</v>
      </c>
      <c r="F3424" s="28" t="s">
        <v>124</v>
      </c>
      <c r="G3424" s="28" t="s">
        <v>125</v>
      </c>
      <c r="H3424" s="28" t="s">
        <v>28</v>
      </c>
      <c r="I3424" s="30">
        <v>0.49999999999999994</v>
      </c>
      <c r="J3424" s="31">
        <v>2500</v>
      </c>
      <c r="K3424" s="32">
        <f t="shared" si="26"/>
        <v>1249.9999999999998</v>
      </c>
      <c r="L3424" s="32">
        <f t="shared" si="27"/>
        <v>374.99999999999994</v>
      </c>
      <c r="M3424" s="33">
        <v>0.3</v>
      </c>
      <c r="O3424" s="38"/>
      <c r="P3424" s="36"/>
      <c r="Q3424" s="34"/>
      <c r="R3424" s="35"/>
    </row>
    <row r="3425" spans="1:18" ht="15.75" customHeight="1" x14ac:dyDescent="0.3">
      <c r="A3425" s="23"/>
      <c r="B3425" s="28" t="s">
        <v>21</v>
      </c>
      <c r="C3425" s="28">
        <v>1185732</v>
      </c>
      <c r="D3425" s="29">
        <v>44355</v>
      </c>
      <c r="E3425" s="28" t="s">
        <v>22</v>
      </c>
      <c r="F3425" s="28" t="s">
        <v>124</v>
      </c>
      <c r="G3425" s="28" t="s">
        <v>125</v>
      </c>
      <c r="H3425" s="28" t="s">
        <v>29</v>
      </c>
      <c r="I3425" s="30">
        <v>0.54999999999999993</v>
      </c>
      <c r="J3425" s="31">
        <v>4000</v>
      </c>
      <c r="K3425" s="32">
        <f t="shared" si="26"/>
        <v>2199.9999999999995</v>
      </c>
      <c r="L3425" s="32">
        <f t="shared" si="27"/>
        <v>879.99999999999989</v>
      </c>
      <c r="M3425" s="33">
        <v>0.4</v>
      </c>
      <c r="O3425" s="38"/>
      <c r="P3425" s="36"/>
      <c r="Q3425" s="34"/>
      <c r="R3425" s="35"/>
    </row>
    <row r="3426" spans="1:18" ht="15.75" customHeight="1" x14ac:dyDescent="0.3">
      <c r="A3426" s="23"/>
      <c r="B3426" s="28" t="s">
        <v>21</v>
      </c>
      <c r="C3426" s="28">
        <v>1185732</v>
      </c>
      <c r="D3426" s="29">
        <v>44383</v>
      </c>
      <c r="E3426" s="28" t="s">
        <v>22</v>
      </c>
      <c r="F3426" s="28" t="s">
        <v>124</v>
      </c>
      <c r="G3426" s="28" t="s">
        <v>125</v>
      </c>
      <c r="H3426" s="28" t="s">
        <v>24</v>
      </c>
      <c r="I3426" s="30">
        <v>0.49999999999999994</v>
      </c>
      <c r="J3426" s="31">
        <v>6250</v>
      </c>
      <c r="K3426" s="32">
        <f t="shared" si="26"/>
        <v>3124.9999999999995</v>
      </c>
      <c r="L3426" s="32">
        <f t="shared" si="27"/>
        <v>1093.7499999999998</v>
      </c>
      <c r="M3426" s="33">
        <v>0.35</v>
      </c>
      <c r="O3426" s="38"/>
      <c r="P3426" s="36"/>
      <c r="Q3426" s="34"/>
      <c r="R3426" s="35"/>
    </row>
    <row r="3427" spans="1:18" ht="15.75" customHeight="1" x14ac:dyDescent="0.3">
      <c r="A3427" s="23"/>
      <c r="B3427" s="28" t="s">
        <v>21</v>
      </c>
      <c r="C3427" s="28">
        <v>1185732</v>
      </c>
      <c r="D3427" s="29">
        <v>44383</v>
      </c>
      <c r="E3427" s="28" t="s">
        <v>22</v>
      </c>
      <c r="F3427" s="28" t="s">
        <v>124</v>
      </c>
      <c r="G3427" s="28" t="s">
        <v>125</v>
      </c>
      <c r="H3427" s="28" t="s">
        <v>25</v>
      </c>
      <c r="I3427" s="30">
        <v>0.45</v>
      </c>
      <c r="J3427" s="31">
        <v>3750</v>
      </c>
      <c r="K3427" s="32">
        <f t="shared" si="26"/>
        <v>1687.5</v>
      </c>
      <c r="L3427" s="32">
        <f t="shared" si="27"/>
        <v>590.625</v>
      </c>
      <c r="M3427" s="33">
        <v>0.35</v>
      </c>
      <c r="O3427" s="38"/>
      <c r="P3427" s="36"/>
      <c r="Q3427" s="34"/>
      <c r="R3427" s="35"/>
    </row>
    <row r="3428" spans="1:18" ht="15.75" customHeight="1" x14ac:dyDescent="0.3">
      <c r="A3428" s="23"/>
      <c r="B3428" s="28" t="s">
        <v>21</v>
      </c>
      <c r="C3428" s="28">
        <v>1185732</v>
      </c>
      <c r="D3428" s="29">
        <v>44383</v>
      </c>
      <c r="E3428" s="28" t="s">
        <v>22</v>
      </c>
      <c r="F3428" s="28" t="s">
        <v>124</v>
      </c>
      <c r="G3428" s="28" t="s">
        <v>125</v>
      </c>
      <c r="H3428" s="28" t="s">
        <v>26</v>
      </c>
      <c r="I3428" s="30">
        <v>0.4</v>
      </c>
      <c r="J3428" s="31">
        <v>3000</v>
      </c>
      <c r="K3428" s="32">
        <f t="shared" si="26"/>
        <v>1200</v>
      </c>
      <c r="L3428" s="32">
        <f t="shared" si="27"/>
        <v>480</v>
      </c>
      <c r="M3428" s="33">
        <v>0.4</v>
      </c>
      <c r="O3428" s="38"/>
      <c r="P3428" s="36"/>
      <c r="Q3428" s="34"/>
      <c r="R3428" s="35"/>
    </row>
    <row r="3429" spans="1:18" ht="15.75" customHeight="1" x14ac:dyDescent="0.3">
      <c r="A3429" s="23"/>
      <c r="B3429" s="28" t="s">
        <v>21</v>
      </c>
      <c r="C3429" s="28">
        <v>1185732</v>
      </c>
      <c r="D3429" s="29">
        <v>44383</v>
      </c>
      <c r="E3429" s="28" t="s">
        <v>22</v>
      </c>
      <c r="F3429" s="28" t="s">
        <v>124</v>
      </c>
      <c r="G3429" s="28" t="s">
        <v>125</v>
      </c>
      <c r="H3429" s="28" t="s">
        <v>27</v>
      </c>
      <c r="I3429" s="30">
        <v>0.4</v>
      </c>
      <c r="J3429" s="31">
        <v>2500</v>
      </c>
      <c r="K3429" s="32">
        <f t="shared" si="26"/>
        <v>1000</v>
      </c>
      <c r="L3429" s="32">
        <f t="shared" si="27"/>
        <v>400</v>
      </c>
      <c r="M3429" s="33">
        <v>0.4</v>
      </c>
      <c r="O3429" s="38"/>
      <c r="P3429" s="36"/>
      <c r="Q3429" s="34"/>
      <c r="R3429" s="35"/>
    </row>
    <row r="3430" spans="1:18" ht="15.75" customHeight="1" x14ac:dyDescent="0.3">
      <c r="A3430" s="23"/>
      <c r="B3430" s="28" t="s">
        <v>21</v>
      </c>
      <c r="C3430" s="28">
        <v>1185732</v>
      </c>
      <c r="D3430" s="29">
        <v>44383</v>
      </c>
      <c r="E3430" s="28" t="s">
        <v>22</v>
      </c>
      <c r="F3430" s="28" t="s">
        <v>124</v>
      </c>
      <c r="G3430" s="28" t="s">
        <v>125</v>
      </c>
      <c r="H3430" s="28" t="s">
        <v>28</v>
      </c>
      <c r="I3430" s="30">
        <v>0.49999999999999994</v>
      </c>
      <c r="J3430" s="31">
        <v>2750</v>
      </c>
      <c r="K3430" s="32">
        <f t="shared" si="26"/>
        <v>1374.9999999999998</v>
      </c>
      <c r="L3430" s="32">
        <f t="shared" si="27"/>
        <v>412.49999999999994</v>
      </c>
      <c r="M3430" s="33">
        <v>0.3</v>
      </c>
      <c r="O3430" s="38"/>
      <c r="P3430" s="36"/>
      <c r="Q3430" s="34"/>
      <c r="R3430" s="35"/>
    </row>
    <row r="3431" spans="1:18" ht="15.75" customHeight="1" x14ac:dyDescent="0.3">
      <c r="A3431" s="23"/>
      <c r="B3431" s="28" t="s">
        <v>21</v>
      </c>
      <c r="C3431" s="28">
        <v>1185732</v>
      </c>
      <c r="D3431" s="29">
        <v>44383</v>
      </c>
      <c r="E3431" s="28" t="s">
        <v>22</v>
      </c>
      <c r="F3431" s="28" t="s">
        <v>124</v>
      </c>
      <c r="G3431" s="28" t="s">
        <v>125</v>
      </c>
      <c r="H3431" s="28" t="s">
        <v>29</v>
      </c>
      <c r="I3431" s="30">
        <v>0.54999999999999993</v>
      </c>
      <c r="J3431" s="31">
        <v>4500</v>
      </c>
      <c r="K3431" s="32">
        <f t="shared" si="26"/>
        <v>2474.9999999999995</v>
      </c>
      <c r="L3431" s="32">
        <f t="shared" si="27"/>
        <v>989.99999999999989</v>
      </c>
      <c r="M3431" s="33">
        <v>0.4</v>
      </c>
      <c r="O3431" s="38"/>
      <c r="P3431" s="36"/>
      <c r="Q3431" s="34"/>
      <c r="R3431" s="35"/>
    </row>
    <row r="3432" spans="1:18" ht="15.75" customHeight="1" x14ac:dyDescent="0.3">
      <c r="A3432" s="23"/>
      <c r="B3432" s="28" t="s">
        <v>21</v>
      </c>
      <c r="C3432" s="28">
        <v>1185732</v>
      </c>
      <c r="D3432" s="29">
        <v>44415</v>
      </c>
      <c r="E3432" s="28" t="s">
        <v>22</v>
      </c>
      <c r="F3432" s="28" t="s">
        <v>124</v>
      </c>
      <c r="G3432" s="28" t="s">
        <v>125</v>
      </c>
      <c r="H3432" s="28" t="s">
        <v>24</v>
      </c>
      <c r="I3432" s="30">
        <v>0.49999999999999994</v>
      </c>
      <c r="J3432" s="31">
        <v>6000</v>
      </c>
      <c r="K3432" s="32">
        <f t="shared" si="26"/>
        <v>2999.9999999999995</v>
      </c>
      <c r="L3432" s="32">
        <f t="shared" si="27"/>
        <v>1049.9999999999998</v>
      </c>
      <c r="M3432" s="33">
        <v>0.35</v>
      </c>
      <c r="O3432" s="38"/>
      <c r="P3432" s="36"/>
      <c r="Q3432" s="34"/>
      <c r="R3432" s="35"/>
    </row>
    <row r="3433" spans="1:18" ht="15.75" customHeight="1" x14ac:dyDescent="0.3">
      <c r="A3433" s="23"/>
      <c r="B3433" s="28" t="s">
        <v>21</v>
      </c>
      <c r="C3433" s="28">
        <v>1185732</v>
      </c>
      <c r="D3433" s="29">
        <v>44415</v>
      </c>
      <c r="E3433" s="28" t="s">
        <v>22</v>
      </c>
      <c r="F3433" s="28" t="s">
        <v>124</v>
      </c>
      <c r="G3433" s="28" t="s">
        <v>125</v>
      </c>
      <c r="H3433" s="28" t="s">
        <v>25</v>
      </c>
      <c r="I3433" s="30">
        <v>0.45</v>
      </c>
      <c r="J3433" s="31">
        <v>3750</v>
      </c>
      <c r="K3433" s="32">
        <f t="shared" si="26"/>
        <v>1687.5</v>
      </c>
      <c r="L3433" s="32">
        <f t="shared" si="27"/>
        <v>590.625</v>
      </c>
      <c r="M3433" s="33">
        <v>0.35</v>
      </c>
      <c r="O3433" s="38"/>
      <c r="P3433" s="36"/>
      <c r="Q3433" s="34"/>
      <c r="R3433" s="35"/>
    </row>
    <row r="3434" spans="1:18" ht="15.75" customHeight="1" x14ac:dyDescent="0.3">
      <c r="A3434" s="23"/>
      <c r="B3434" s="28" t="s">
        <v>21</v>
      </c>
      <c r="C3434" s="28">
        <v>1185732</v>
      </c>
      <c r="D3434" s="29">
        <v>44415</v>
      </c>
      <c r="E3434" s="28" t="s">
        <v>22</v>
      </c>
      <c r="F3434" s="28" t="s">
        <v>124</v>
      </c>
      <c r="G3434" s="28" t="s">
        <v>125</v>
      </c>
      <c r="H3434" s="28" t="s">
        <v>26</v>
      </c>
      <c r="I3434" s="30">
        <v>0.4</v>
      </c>
      <c r="J3434" s="31">
        <v>3000</v>
      </c>
      <c r="K3434" s="32">
        <f t="shared" si="26"/>
        <v>1200</v>
      </c>
      <c r="L3434" s="32">
        <f t="shared" si="27"/>
        <v>480</v>
      </c>
      <c r="M3434" s="33">
        <v>0.4</v>
      </c>
      <c r="O3434" s="38"/>
      <c r="P3434" s="36"/>
      <c r="Q3434" s="34"/>
      <c r="R3434" s="35"/>
    </row>
    <row r="3435" spans="1:18" ht="15.75" customHeight="1" x14ac:dyDescent="0.3">
      <c r="A3435" s="23"/>
      <c r="B3435" s="28" t="s">
        <v>21</v>
      </c>
      <c r="C3435" s="28">
        <v>1185732</v>
      </c>
      <c r="D3435" s="29">
        <v>44415</v>
      </c>
      <c r="E3435" s="28" t="s">
        <v>22</v>
      </c>
      <c r="F3435" s="28" t="s">
        <v>124</v>
      </c>
      <c r="G3435" s="28" t="s">
        <v>125</v>
      </c>
      <c r="H3435" s="28" t="s">
        <v>27</v>
      </c>
      <c r="I3435" s="30">
        <v>0.4</v>
      </c>
      <c r="J3435" s="31">
        <v>2000</v>
      </c>
      <c r="K3435" s="32">
        <f t="shared" si="26"/>
        <v>800</v>
      </c>
      <c r="L3435" s="32">
        <f t="shared" si="27"/>
        <v>320</v>
      </c>
      <c r="M3435" s="33">
        <v>0.4</v>
      </c>
      <c r="O3435" s="38"/>
      <c r="P3435" s="36"/>
      <c r="Q3435" s="34"/>
      <c r="R3435" s="35"/>
    </row>
    <row r="3436" spans="1:18" ht="15.75" customHeight="1" x14ac:dyDescent="0.3">
      <c r="A3436" s="23"/>
      <c r="B3436" s="28" t="s">
        <v>21</v>
      </c>
      <c r="C3436" s="28">
        <v>1185732</v>
      </c>
      <c r="D3436" s="29">
        <v>44415</v>
      </c>
      <c r="E3436" s="28" t="s">
        <v>22</v>
      </c>
      <c r="F3436" s="28" t="s">
        <v>124</v>
      </c>
      <c r="G3436" s="28" t="s">
        <v>125</v>
      </c>
      <c r="H3436" s="28" t="s">
        <v>28</v>
      </c>
      <c r="I3436" s="30">
        <v>0.49999999999999994</v>
      </c>
      <c r="J3436" s="31">
        <v>1750</v>
      </c>
      <c r="K3436" s="32">
        <f t="shared" si="26"/>
        <v>874.99999999999989</v>
      </c>
      <c r="L3436" s="32">
        <f t="shared" si="27"/>
        <v>262.49999999999994</v>
      </c>
      <c r="M3436" s="33">
        <v>0.3</v>
      </c>
      <c r="O3436" s="38"/>
      <c r="P3436" s="36"/>
      <c r="Q3436" s="34"/>
      <c r="R3436" s="35"/>
    </row>
    <row r="3437" spans="1:18" ht="15.75" customHeight="1" x14ac:dyDescent="0.3">
      <c r="A3437" s="23"/>
      <c r="B3437" s="28" t="s">
        <v>21</v>
      </c>
      <c r="C3437" s="28">
        <v>1185732</v>
      </c>
      <c r="D3437" s="29">
        <v>44415</v>
      </c>
      <c r="E3437" s="28" t="s">
        <v>22</v>
      </c>
      <c r="F3437" s="28" t="s">
        <v>124</v>
      </c>
      <c r="G3437" s="28" t="s">
        <v>125</v>
      </c>
      <c r="H3437" s="28" t="s">
        <v>29</v>
      </c>
      <c r="I3437" s="30">
        <v>0.54999999999999993</v>
      </c>
      <c r="J3437" s="31">
        <v>3500</v>
      </c>
      <c r="K3437" s="32">
        <f t="shared" si="26"/>
        <v>1924.9999999999998</v>
      </c>
      <c r="L3437" s="32">
        <f t="shared" si="27"/>
        <v>770</v>
      </c>
      <c r="M3437" s="33">
        <v>0.4</v>
      </c>
      <c r="O3437" s="38"/>
      <c r="P3437" s="36"/>
      <c r="Q3437" s="34"/>
      <c r="R3437" s="35"/>
    </row>
    <row r="3438" spans="1:18" ht="15.75" customHeight="1" x14ac:dyDescent="0.3">
      <c r="A3438" s="23"/>
      <c r="B3438" s="28" t="s">
        <v>21</v>
      </c>
      <c r="C3438" s="28">
        <v>1185732</v>
      </c>
      <c r="D3438" s="29">
        <v>44445</v>
      </c>
      <c r="E3438" s="28" t="s">
        <v>22</v>
      </c>
      <c r="F3438" s="28" t="s">
        <v>124</v>
      </c>
      <c r="G3438" s="28" t="s">
        <v>125</v>
      </c>
      <c r="H3438" s="28" t="s">
        <v>24</v>
      </c>
      <c r="I3438" s="30">
        <v>0.49999999999999994</v>
      </c>
      <c r="J3438" s="31">
        <v>4750</v>
      </c>
      <c r="K3438" s="32">
        <f t="shared" si="26"/>
        <v>2374.9999999999995</v>
      </c>
      <c r="L3438" s="32">
        <f t="shared" si="27"/>
        <v>831.24999999999977</v>
      </c>
      <c r="M3438" s="33">
        <v>0.35</v>
      </c>
      <c r="O3438" s="38"/>
      <c r="P3438" s="36"/>
      <c r="Q3438" s="34"/>
      <c r="R3438" s="35"/>
    </row>
    <row r="3439" spans="1:18" ht="15.75" customHeight="1" x14ac:dyDescent="0.3">
      <c r="A3439" s="23"/>
      <c r="B3439" s="28" t="s">
        <v>21</v>
      </c>
      <c r="C3439" s="28">
        <v>1185732</v>
      </c>
      <c r="D3439" s="29">
        <v>44445</v>
      </c>
      <c r="E3439" s="28" t="s">
        <v>22</v>
      </c>
      <c r="F3439" s="28" t="s">
        <v>124</v>
      </c>
      <c r="G3439" s="28" t="s">
        <v>125</v>
      </c>
      <c r="H3439" s="28" t="s">
        <v>25</v>
      </c>
      <c r="I3439" s="30">
        <v>0.45</v>
      </c>
      <c r="J3439" s="31">
        <v>2750</v>
      </c>
      <c r="K3439" s="32">
        <f t="shared" si="26"/>
        <v>1237.5</v>
      </c>
      <c r="L3439" s="32">
        <f t="shared" si="27"/>
        <v>433.125</v>
      </c>
      <c r="M3439" s="33">
        <v>0.35</v>
      </c>
      <c r="O3439" s="38"/>
      <c r="P3439" s="36"/>
      <c r="Q3439" s="34"/>
      <c r="R3439" s="35"/>
    </row>
    <row r="3440" spans="1:18" ht="15.75" customHeight="1" x14ac:dyDescent="0.3">
      <c r="A3440" s="23"/>
      <c r="B3440" s="28" t="s">
        <v>21</v>
      </c>
      <c r="C3440" s="28">
        <v>1185732</v>
      </c>
      <c r="D3440" s="29">
        <v>44445</v>
      </c>
      <c r="E3440" s="28" t="s">
        <v>22</v>
      </c>
      <c r="F3440" s="28" t="s">
        <v>124</v>
      </c>
      <c r="G3440" s="28" t="s">
        <v>125</v>
      </c>
      <c r="H3440" s="28" t="s">
        <v>26</v>
      </c>
      <c r="I3440" s="30">
        <v>0.4</v>
      </c>
      <c r="J3440" s="31">
        <v>1750</v>
      </c>
      <c r="K3440" s="32">
        <f t="shared" si="26"/>
        <v>700</v>
      </c>
      <c r="L3440" s="32">
        <f t="shared" si="27"/>
        <v>280</v>
      </c>
      <c r="M3440" s="33">
        <v>0.4</v>
      </c>
      <c r="O3440" s="38"/>
      <c r="P3440" s="36"/>
      <c r="Q3440" s="34"/>
      <c r="R3440" s="35"/>
    </row>
    <row r="3441" spans="1:18" ht="15.75" customHeight="1" x14ac:dyDescent="0.3">
      <c r="A3441" s="23"/>
      <c r="B3441" s="28" t="s">
        <v>21</v>
      </c>
      <c r="C3441" s="28">
        <v>1185732</v>
      </c>
      <c r="D3441" s="29">
        <v>44445</v>
      </c>
      <c r="E3441" s="28" t="s">
        <v>22</v>
      </c>
      <c r="F3441" s="28" t="s">
        <v>124</v>
      </c>
      <c r="G3441" s="28" t="s">
        <v>125</v>
      </c>
      <c r="H3441" s="28" t="s">
        <v>27</v>
      </c>
      <c r="I3441" s="30">
        <v>0.4</v>
      </c>
      <c r="J3441" s="31">
        <v>1500</v>
      </c>
      <c r="K3441" s="32">
        <f t="shared" si="26"/>
        <v>600</v>
      </c>
      <c r="L3441" s="32">
        <f t="shared" si="27"/>
        <v>240</v>
      </c>
      <c r="M3441" s="33">
        <v>0.4</v>
      </c>
      <c r="O3441" s="38"/>
      <c r="P3441" s="36"/>
      <c r="Q3441" s="34"/>
      <c r="R3441" s="35"/>
    </row>
    <row r="3442" spans="1:18" ht="15.75" customHeight="1" x14ac:dyDescent="0.3">
      <c r="A3442" s="23"/>
      <c r="B3442" s="28" t="s">
        <v>21</v>
      </c>
      <c r="C3442" s="28">
        <v>1185732</v>
      </c>
      <c r="D3442" s="29">
        <v>44445</v>
      </c>
      <c r="E3442" s="28" t="s">
        <v>22</v>
      </c>
      <c r="F3442" s="28" t="s">
        <v>124</v>
      </c>
      <c r="G3442" s="28" t="s">
        <v>125</v>
      </c>
      <c r="H3442" s="28" t="s">
        <v>28</v>
      </c>
      <c r="I3442" s="30">
        <v>0.49999999999999994</v>
      </c>
      <c r="J3442" s="31">
        <v>1500</v>
      </c>
      <c r="K3442" s="32">
        <f t="shared" si="26"/>
        <v>749.99999999999989</v>
      </c>
      <c r="L3442" s="32">
        <f t="shared" si="27"/>
        <v>224.99999999999997</v>
      </c>
      <c r="M3442" s="33">
        <v>0.3</v>
      </c>
      <c r="O3442" s="38"/>
      <c r="P3442" s="36"/>
      <c r="Q3442" s="34"/>
      <c r="R3442" s="35"/>
    </row>
    <row r="3443" spans="1:18" ht="15.75" customHeight="1" x14ac:dyDescent="0.3">
      <c r="A3443" s="23"/>
      <c r="B3443" s="28" t="s">
        <v>21</v>
      </c>
      <c r="C3443" s="28">
        <v>1185732</v>
      </c>
      <c r="D3443" s="29">
        <v>44445</v>
      </c>
      <c r="E3443" s="28" t="s">
        <v>22</v>
      </c>
      <c r="F3443" s="28" t="s">
        <v>124</v>
      </c>
      <c r="G3443" s="28" t="s">
        <v>125</v>
      </c>
      <c r="H3443" s="28" t="s">
        <v>29</v>
      </c>
      <c r="I3443" s="30">
        <v>0.54999999999999993</v>
      </c>
      <c r="J3443" s="31">
        <v>2500</v>
      </c>
      <c r="K3443" s="32">
        <f t="shared" si="26"/>
        <v>1374.9999999999998</v>
      </c>
      <c r="L3443" s="32">
        <f t="shared" si="27"/>
        <v>549.99999999999989</v>
      </c>
      <c r="M3443" s="33">
        <v>0.4</v>
      </c>
      <c r="O3443" s="38"/>
      <c r="P3443" s="36"/>
      <c r="Q3443" s="34"/>
      <c r="R3443" s="35"/>
    </row>
    <row r="3444" spans="1:18" ht="15.75" customHeight="1" x14ac:dyDescent="0.3">
      <c r="A3444" s="23"/>
      <c r="B3444" s="28" t="s">
        <v>21</v>
      </c>
      <c r="C3444" s="28">
        <v>1185732</v>
      </c>
      <c r="D3444" s="29">
        <v>44477</v>
      </c>
      <c r="E3444" s="28" t="s">
        <v>22</v>
      </c>
      <c r="F3444" s="28" t="s">
        <v>124</v>
      </c>
      <c r="G3444" s="28" t="s">
        <v>125</v>
      </c>
      <c r="H3444" s="28" t="s">
        <v>24</v>
      </c>
      <c r="I3444" s="30">
        <v>0.54999999999999993</v>
      </c>
      <c r="J3444" s="31">
        <v>4250</v>
      </c>
      <c r="K3444" s="32">
        <f t="shared" si="26"/>
        <v>2337.4999999999995</v>
      </c>
      <c r="L3444" s="32">
        <f t="shared" si="27"/>
        <v>818.12499999999977</v>
      </c>
      <c r="M3444" s="33">
        <v>0.35</v>
      </c>
      <c r="O3444" s="38"/>
      <c r="P3444" s="36"/>
      <c r="Q3444" s="34"/>
      <c r="R3444" s="35"/>
    </row>
    <row r="3445" spans="1:18" ht="15.75" customHeight="1" x14ac:dyDescent="0.3">
      <c r="A3445" s="23"/>
      <c r="B3445" s="28" t="s">
        <v>21</v>
      </c>
      <c r="C3445" s="28">
        <v>1185732</v>
      </c>
      <c r="D3445" s="29">
        <v>44477</v>
      </c>
      <c r="E3445" s="28" t="s">
        <v>22</v>
      </c>
      <c r="F3445" s="28" t="s">
        <v>124</v>
      </c>
      <c r="G3445" s="28" t="s">
        <v>125</v>
      </c>
      <c r="H3445" s="28" t="s">
        <v>25</v>
      </c>
      <c r="I3445" s="30">
        <v>0.5</v>
      </c>
      <c r="J3445" s="31">
        <v>2500</v>
      </c>
      <c r="K3445" s="32">
        <f t="shared" si="26"/>
        <v>1250</v>
      </c>
      <c r="L3445" s="32">
        <f t="shared" si="27"/>
        <v>437.5</v>
      </c>
      <c r="M3445" s="33">
        <v>0.35</v>
      </c>
      <c r="O3445" s="38"/>
      <c r="P3445" s="36"/>
      <c r="Q3445" s="34"/>
      <c r="R3445" s="35"/>
    </row>
    <row r="3446" spans="1:18" ht="15.75" customHeight="1" x14ac:dyDescent="0.3">
      <c r="A3446" s="23"/>
      <c r="B3446" s="28" t="s">
        <v>21</v>
      </c>
      <c r="C3446" s="28">
        <v>1185732</v>
      </c>
      <c r="D3446" s="29">
        <v>44477</v>
      </c>
      <c r="E3446" s="28" t="s">
        <v>22</v>
      </c>
      <c r="F3446" s="28" t="s">
        <v>124</v>
      </c>
      <c r="G3446" s="28" t="s">
        <v>125</v>
      </c>
      <c r="H3446" s="28" t="s">
        <v>26</v>
      </c>
      <c r="I3446" s="30">
        <v>0.5</v>
      </c>
      <c r="J3446" s="31">
        <v>1500</v>
      </c>
      <c r="K3446" s="32">
        <f t="shared" si="26"/>
        <v>750</v>
      </c>
      <c r="L3446" s="32">
        <f t="shared" si="27"/>
        <v>300</v>
      </c>
      <c r="M3446" s="33">
        <v>0.4</v>
      </c>
      <c r="O3446" s="38"/>
      <c r="P3446" s="36"/>
      <c r="Q3446" s="34"/>
      <c r="R3446" s="35"/>
    </row>
    <row r="3447" spans="1:18" ht="15.75" customHeight="1" x14ac:dyDescent="0.3">
      <c r="A3447" s="23"/>
      <c r="B3447" s="28" t="s">
        <v>21</v>
      </c>
      <c r="C3447" s="28">
        <v>1185732</v>
      </c>
      <c r="D3447" s="29">
        <v>44477</v>
      </c>
      <c r="E3447" s="28" t="s">
        <v>22</v>
      </c>
      <c r="F3447" s="28" t="s">
        <v>124</v>
      </c>
      <c r="G3447" s="28" t="s">
        <v>125</v>
      </c>
      <c r="H3447" s="28" t="s">
        <v>27</v>
      </c>
      <c r="I3447" s="30">
        <v>0.5</v>
      </c>
      <c r="J3447" s="31">
        <v>1250</v>
      </c>
      <c r="K3447" s="32">
        <f t="shared" si="26"/>
        <v>625</v>
      </c>
      <c r="L3447" s="32">
        <f t="shared" si="27"/>
        <v>250</v>
      </c>
      <c r="M3447" s="33">
        <v>0.4</v>
      </c>
      <c r="O3447" s="38"/>
      <c r="P3447" s="36"/>
      <c r="Q3447" s="34"/>
      <c r="R3447" s="35"/>
    </row>
    <row r="3448" spans="1:18" ht="15.75" customHeight="1" x14ac:dyDescent="0.3">
      <c r="A3448" s="23"/>
      <c r="B3448" s="28" t="s">
        <v>21</v>
      </c>
      <c r="C3448" s="28">
        <v>1185732</v>
      </c>
      <c r="D3448" s="29">
        <v>44477</v>
      </c>
      <c r="E3448" s="28" t="s">
        <v>22</v>
      </c>
      <c r="F3448" s="28" t="s">
        <v>124</v>
      </c>
      <c r="G3448" s="28" t="s">
        <v>125</v>
      </c>
      <c r="H3448" s="28" t="s">
        <v>28</v>
      </c>
      <c r="I3448" s="30">
        <v>0.6</v>
      </c>
      <c r="J3448" s="31">
        <v>1250</v>
      </c>
      <c r="K3448" s="32">
        <f t="shared" si="26"/>
        <v>750</v>
      </c>
      <c r="L3448" s="32">
        <f t="shared" si="27"/>
        <v>225</v>
      </c>
      <c r="M3448" s="33">
        <v>0.3</v>
      </c>
      <c r="O3448" s="38"/>
      <c r="P3448" s="36"/>
      <c r="Q3448" s="34"/>
      <c r="R3448" s="35"/>
    </row>
    <row r="3449" spans="1:18" ht="15.75" customHeight="1" x14ac:dyDescent="0.3">
      <c r="A3449" s="23"/>
      <c r="B3449" s="28" t="s">
        <v>21</v>
      </c>
      <c r="C3449" s="28">
        <v>1185732</v>
      </c>
      <c r="D3449" s="29">
        <v>44477</v>
      </c>
      <c r="E3449" s="28" t="s">
        <v>22</v>
      </c>
      <c r="F3449" s="28" t="s">
        <v>124</v>
      </c>
      <c r="G3449" s="28" t="s">
        <v>125</v>
      </c>
      <c r="H3449" s="28" t="s">
        <v>29</v>
      </c>
      <c r="I3449" s="30">
        <v>0.64999999999999991</v>
      </c>
      <c r="J3449" s="31">
        <v>2500</v>
      </c>
      <c r="K3449" s="32">
        <f t="shared" si="26"/>
        <v>1624.9999999999998</v>
      </c>
      <c r="L3449" s="32">
        <f t="shared" si="27"/>
        <v>650</v>
      </c>
      <c r="M3449" s="33">
        <v>0.4</v>
      </c>
      <c r="O3449" s="38"/>
      <c r="P3449" s="36"/>
      <c r="Q3449" s="34"/>
      <c r="R3449" s="35"/>
    </row>
    <row r="3450" spans="1:18" ht="15.75" customHeight="1" x14ac:dyDescent="0.3">
      <c r="A3450" s="23"/>
      <c r="B3450" s="28" t="s">
        <v>21</v>
      </c>
      <c r="C3450" s="28">
        <v>1185732</v>
      </c>
      <c r="D3450" s="29">
        <v>44507</v>
      </c>
      <c r="E3450" s="28" t="s">
        <v>22</v>
      </c>
      <c r="F3450" s="28" t="s">
        <v>124</v>
      </c>
      <c r="G3450" s="28" t="s">
        <v>125</v>
      </c>
      <c r="H3450" s="28" t="s">
        <v>24</v>
      </c>
      <c r="I3450" s="30">
        <v>0.6</v>
      </c>
      <c r="J3450" s="31">
        <v>4000</v>
      </c>
      <c r="K3450" s="32">
        <f t="shared" si="26"/>
        <v>2400</v>
      </c>
      <c r="L3450" s="32">
        <f t="shared" si="27"/>
        <v>840</v>
      </c>
      <c r="M3450" s="33">
        <v>0.35</v>
      </c>
      <c r="O3450" s="38"/>
      <c r="P3450" s="36"/>
      <c r="Q3450" s="34"/>
      <c r="R3450" s="35"/>
    </row>
    <row r="3451" spans="1:18" ht="15.75" customHeight="1" x14ac:dyDescent="0.3">
      <c r="A3451" s="23"/>
      <c r="B3451" s="28" t="s">
        <v>21</v>
      </c>
      <c r="C3451" s="28">
        <v>1185732</v>
      </c>
      <c r="D3451" s="29">
        <v>44507</v>
      </c>
      <c r="E3451" s="28" t="s">
        <v>22</v>
      </c>
      <c r="F3451" s="28" t="s">
        <v>124</v>
      </c>
      <c r="G3451" s="28" t="s">
        <v>125</v>
      </c>
      <c r="H3451" s="28" t="s">
        <v>25</v>
      </c>
      <c r="I3451" s="30">
        <v>0.5</v>
      </c>
      <c r="J3451" s="31">
        <v>2750</v>
      </c>
      <c r="K3451" s="32">
        <f t="shared" si="26"/>
        <v>1375</v>
      </c>
      <c r="L3451" s="32">
        <f t="shared" si="27"/>
        <v>481.24999999999994</v>
      </c>
      <c r="M3451" s="33">
        <v>0.35</v>
      </c>
      <c r="O3451" s="38"/>
      <c r="P3451" s="36"/>
      <c r="Q3451" s="34"/>
      <c r="R3451" s="35"/>
    </row>
    <row r="3452" spans="1:18" ht="15.75" customHeight="1" x14ac:dyDescent="0.3">
      <c r="A3452" s="23"/>
      <c r="B3452" s="28" t="s">
        <v>21</v>
      </c>
      <c r="C3452" s="28">
        <v>1185732</v>
      </c>
      <c r="D3452" s="29">
        <v>44507</v>
      </c>
      <c r="E3452" s="28" t="s">
        <v>22</v>
      </c>
      <c r="F3452" s="28" t="s">
        <v>124</v>
      </c>
      <c r="G3452" s="28" t="s">
        <v>125</v>
      </c>
      <c r="H3452" s="28" t="s">
        <v>26</v>
      </c>
      <c r="I3452" s="30">
        <v>0.5</v>
      </c>
      <c r="J3452" s="31">
        <v>2700</v>
      </c>
      <c r="K3452" s="32">
        <f t="shared" si="26"/>
        <v>1350</v>
      </c>
      <c r="L3452" s="32">
        <f t="shared" si="27"/>
        <v>540</v>
      </c>
      <c r="M3452" s="33">
        <v>0.4</v>
      </c>
      <c r="O3452" s="38"/>
      <c r="P3452" s="36"/>
      <c r="Q3452" s="34"/>
      <c r="R3452" s="35"/>
    </row>
    <row r="3453" spans="1:18" ht="15.75" customHeight="1" x14ac:dyDescent="0.3">
      <c r="A3453" s="23"/>
      <c r="B3453" s="28" t="s">
        <v>21</v>
      </c>
      <c r="C3453" s="28">
        <v>1185732</v>
      </c>
      <c r="D3453" s="29">
        <v>44507</v>
      </c>
      <c r="E3453" s="28" t="s">
        <v>22</v>
      </c>
      <c r="F3453" s="28" t="s">
        <v>124</v>
      </c>
      <c r="G3453" s="28" t="s">
        <v>125</v>
      </c>
      <c r="H3453" s="28" t="s">
        <v>27</v>
      </c>
      <c r="I3453" s="30">
        <v>0.5</v>
      </c>
      <c r="J3453" s="31">
        <v>2500</v>
      </c>
      <c r="K3453" s="32">
        <f t="shared" si="26"/>
        <v>1250</v>
      </c>
      <c r="L3453" s="32">
        <f t="shared" si="27"/>
        <v>500</v>
      </c>
      <c r="M3453" s="33">
        <v>0.4</v>
      </c>
      <c r="O3453" s="38"/>
      <c r="P3453" s="36"/>
      <c r="Q3453" s="34"/>
      <c r="R3453" s="35"/>
    </row>
    <row r="3454" spans="1:18" ht="15.75" customHeight="1" x14ac:dyDescent="0.3">
      <c r="A3454" s="23"/>
      <c r="B3454" s="28" t="s">
        <v>21</v>
      </c>
      <c r="C3454" s="28">
        <v>1185732</v>
      </c>
      <c r="D3454" s="29">
        <v>44507</v>
      </c>
      <c r="E3454" s="28" t="s">
        <v>22</v>
      </c>
      <c r="F3454" s="28" t="s">
        <v>124</v>
      </c>
      <c r="G3454" s="28" t="s">
        <v>125</v>
      </c>
      <c r="H3454" s="28" t="s">
        <v>28</v>
      </c>
      <c r="I3454" s="30">
        <v>0.6</v>
      </c>
      <c r="J3454" s="31">
        <v>2250</v>
      </c>
      <c r="K3454" s="32">
        <f t="shared" si="26"/>
        <v>1350</v>
      </c>
      <c r="L3454" s="32">
        <f t="shared" si="27"/>
        <v>405</v>
      </c>
      <c r="M3454" s="33">
        <v>0.3</v>
      </c>
      <c r="O3454" s="38"/>
      <c r="P3454" s="36"/>
      <c r="Q3454" s="34"/>
      <c r="R3454" s="35"/>
    </row>
    <row r="3455" spans="1:18" ht="15.75" customHeight="1" x14ac:dyDescent="0.3">
      <c r="A3455" s="23"/>
      <c r="B3455" s="28" t="s">
        <v>21</v>
      </c>
      <c r="C3455" s="28">
        <v>1185732</v>
      </c>
      <c r="D3455" s="29">
        <v>44507</v>
      </c>
      <c r="E3455" s="28" t="s">
        <v>22</v>
      </c>
      <c r="F3455" s="28" t="s">
        <v>124</v>
      </c>
      <c r="G3455" s="28" t="s">
        <v>125</v>
      </c>
      <c r="H3455" s="28" t="s">
        <v>29</v>
      </c>
      <c r="I3455" s="30">
        <v>0.64999999999999991</v>
      </c>
      <c r="J3455" s="31">
        <v>3250</v>
      </c>
      <c r="K3455" s="32">
        <f t="shared" si="26"/>
        <v>2112.4999999999995</v>
      </c>
      <c r="L3455" s="32">
        <f t="shared" si="27"/>
        <v>844.99999999999989</v>
      </c>
      <c r="M3455" s="33">
        <v>0.4</v>
      </c>
      <c r="O3455" s="38"/>
      <c r="P3455" s="36"/>
      <c r="Q3455" s="34"/>
      <c r="R3455" s="35"/>
    </row>
    <row r="3456" spans="1:18" ht="15.75" customHeight="1" x14ac:dyDescent="0.3">
      <c r="A3456" s="23"/>
      <c r="B3456" s="28" t="s">
        <v>21</v>
      </c>
      <c r="C3456" s="28">
        <v>1185732</v>
      </c>
      <c r="D3456" s="29">
        <v>44536</v>
      </c>
      <c r="E3456" s="28" t="s">
        <v>22</v>
      </c>
      <c r="F3456" s="28" t="s">
        <v>124</v>
      </c>
      <c r="G3456" s="28" t="s">
        <v>125</v>
      </c>
      <c r="H3456" s="28" t="s">
        <v>24</v>
      </c>
      <c r="I3456" s="30">
        <v>0.6</v>
      </c>
      <c r="J3456" s="31">
        <v>5500</v>
      </c>
      <c r="K3456" s="32">
        <f t="shared" si="26"/>
        <v>3300</v>
      </c>
      <c r="L3456" s="32">
        <f t="shared" si="27"/>
        <v>1155</v>
      </c>
      <c r="M3456" s="33">
        <v>0.35</v>
      </c>
      <c r="O3456" s="38"/>
      <c r="P3456" s="36"/>
      <c r="Q3456" s="34"/>
      <c r="R3456" s="35"/>
    </row>
    <row r="3457" spans="1:18" ht="15.75" customHeight="1" x14ac:dyDescent="0.3">
      <c r="A3457" s="23"/>
      <c r="B3457" s="28" t="s">
        <v>21</v>
      </c>
      <c r="C3457" s="28">
        <v>1185732</v>
      </c>
      <c r="D3457" s="29">
        <v>44536</v>
      </c>
      <c r="E3457" s="28" t="s">
        <v>22</v>
      </c>
      <c r="F3457" s="28" t="s">
        <v>124</v>
      </c>
      <c r="G3457" s="28" t="s">
        <v>125</v>
      </c>
      <c r="H3457" s="28" t="s">
        <v>25</v>
      </c>
      <c r="I3457" s="30">
        <v>0.5</v>
      </c>
      <c r="J3457" s="31">
        <v>3500</v>
      </c>
      <c r="K3457" s="32">
        <f t="shared" si="26"/>
        <v>1750</v>
      </c>
      <c r="L3457" s="32">
        <f t="shared" si="27"/>
        <v>612.5</v>
      </c>
      <c r="M3457" s="33">
        <v>0.35</v>
      </c>
      <c r="O3457" s="38"/>
      <c r="P3457" s="36"/>
      <c r="Q3457" s="34"/>
      <c r="R3457" s="35"/>
    </row>
    <row r="3458" spans="1:18" ht="15.75" customHeight="1" x14ac:dyDescent="0.3">
      <c r="A3458" s="23"/>
      <c r="B3458" s="28" t="s">
        <v>21</v>
      </c>
      <c r="C3458" s="28">
        <v>1185732</v>
      </c>
      <c r="D3458" s="29">
        <v>44536</v>
      </c>
      <c r="E3458" s="28" t="s">
        <v>22</v>
      </c>
      <c r="F3458" s="28" t="s">
        <v>124</v>
      </c>
      <c r="G3458" s="28" t="s">
        <v>125</v>
      </c>
      <c r="H3458" s="28" t="s">
        <v>26</v>
      </c>
      <c r="I3458" s="30">
        <v>0.5</v>
      </c>
      <c r="J3458" s="31">
        <v>3250</v>
      </c>
      <c r="K3458" s="32">
        <f t="shared" si="26"/>
        <v>1625</v>
      </c>
      <c r="L3458" s="32">
        <f t="shared" si="27"/>
        <v>650</v>
      </c>
      <c r="M3458" s="33">
        <v>0.4</v>
      </c>
      <c r="O3458" s="38"/>
      <c r="P3458" s="36"/>
      <c r="Q3458" s="34"/>
      <c r="R3458" s="35"/>
    </row>
    <row r="3459" spans="1:18" ht="15.75" customHeight="1" x14ac:dyDescent="0.3">
      <c r="A3459" s="23"/>
      <c r="B3459" s="28" t="s">
        <v>21</v>
      </c>
      <c r="C3459" s="28">
        <v>1185732</v>
      </c>
      <c r="D3459" s="29">
        <v>44536</v>
      </c>
      <c r="E3459" s="28" t="s">
        <v>22</v>
      </c>
      <c r="F3459" s="28" t="s">
        <v>124</v>
      </c>
      <c r="G3459" s="28" t="s">
        <v>125</v>
      </c>
      <c r="H3459" s="28" t="s">
        <v>27</v>
      </c>
      <c r="I3459" s="30">
        <v>0.5</v>
      </c>
      <c r="J3459" s="31">
        <v>2750</v>
      </c>
      <c r="K3459" s="32">
        <f t="shared" si="26"/>
        <v>1375</v>
      </c>
      <c r="L3459" s="32">
        <f t="shared" si="27"/>
        <v>550</v>
      </c>
      <c r="M3459" s="33">
        <v>0.4</v>
      </c>
      <c r="O3459" s="38"/>
      <c r="P3459" s="36"/>
      <c r="Q3459" s="34"/>
      <c r="R3459" s="35"/>
    </row>
    <row r="3460" spans="1:18" ht="15.75" customHeight="1" x14ac:dyDescent="0.3">
      <c r="A3460" s="23"/>
      <c r="B3460" s="28" t="s">
        <v>21</v>
      </c>
      <c r="C3460" s="28">
        <v>1185732</v>
      </c>
      <c r="D3460" s="29">
        <v>44536</v>
      </c>
      <c r="E3460" s="28" t="s">
        <v>22</v>
      </c>
      <c r="F3460" s="28" t="s">
        <v>124</v>
      </c>
      <c r="G3460" s="28" t="s">
        <v>125</v>
      </c>
      <c r="H3460" s="28" t="s">
        <v>28</v>
      </c>
      <c r="I3460" s="30">
        <v>0.6</v>
      </c>
      <c r="J3460" s="31">
        <v>2750</v>
      </c>
      <c r="K3460" s="32">
        <f t="shared" si="26"/>
        <v>1650</v>
      </c>
      <c r="L3460" s="32">
        <f t="shared" si="27"/>
        <v>495</v>
      </c>
      <c r="M3460" s="33">
        <v>0.3</v>
      </c>
      <c r="O3460" s="38"/>
      <c r="P3460" s="36"/>
      <c r="Q3460" s="34"/>
      <c r="R3460" s="35"/>
    </row>
    <row r="3461" spans="1:18" ht="15.75" customHeight="1" x14ac:dyDescent="0.3">
      <c r="A3461" s="23"/>
      <c r="B3461" s="28" t="s">
        <v>21</v>
      </c>
      <c r="C3461" s="28">
        <v>1185732</v>
      </c>
      <c r="D3461" s="29">
        <v>44536</v>
      </c>
      <c r="E3461" s="28" t="s">
        <v>22</v>
      </c>
      <c r="F3461" s="28" t="s">
        <v>124</v>
      </c>
      <c r="G3461" s="28" t="s">
        <v>125</v>
      </c>
      <c r="H3461" s="28" t="s">
        <v>29</v>
      </c>
      <c r="I3461" s="30">
        <v>0.64999999999999991</v>
      </c>
      <c r="J3461" s="31">
        <v>3750</v>
      </c>
      <c r="K3461" s="32">
        <f t="shared" si="26"/>
        <v>2437.4999999999995</v>
      </c>
      <c r="L3461" s="32">
        <f t="shared" si="27"/>
        <v>974.99999999999989</v>
      </c>
      <c r="M3461" s="33">
        <v>0.4</v>
      </c>
      <c r="O3461" s="38"/>
      <c r="P3461" s="36"/>
      <c r="Q3461" s="34"/>
      <c r="R3461" s="35"/>
    </row>
    <row r="3462" spans="1:18" ht="15.75" customHeight="1" x14ac:dyDescent="0.3">
      <c r="A3462" s="23" t="s">
        <v>46</v>
      </c>
      <c r="B3462" s="28" t="s">
        <v>21</v>
      </c>
      <c r="C3462" s="28">
        <v>1185732</v>
      </c>
      <c r="D3462" s="29">
        <v>44203</v>
      </c>
      <c r="E3462" s="28" t="s">
        <v>22</v>
      </c>
      <c r="F3462" s="28" t="s">
        <v>126</v>
      </c>
      <c r="G3462" s="28" t="s">
        <v>127</v>
      </c>
      <c r="H3462" s="28" t="s">
        <v>24</v>
      </c>
      <c r="I3462" s="30">
        <v>0.4</v>
      </c>
      <c r="J3462" s="31">
        <v>5000</v>
      </c>
      <c r="K3462" s="32">
        <f t="shared" si="26"/>
        <v>2000</v>
      </c>
      <c r="L3462" s="32">
        <f t="shared" si="27"/>
        <v>800</v>
      </c>
      <c r="M3462" s="33">
        <v>0.4</v>
      </c>
      <c r="O3462" s="38"/>
      <c r="P3462" s="36"/>
      <c r="Q3462" s="34"/>
      <c r="R3462" s="35"/>
    </row>
    <row r="3463" spans="1:18" ht="15.75" customHeight="1" x14ac:dyDescent="0.3">
      <c r="A3463" s="23"/>
      <c r="B3463" s="28" t="s">
        <v>21</v>
      </c>
      <c r="C3463" s="28">
        <v>1185732</v>
      </c>
      <c r="D3463" s="29">
        <v>44203</v>
      </c>
      <c r="E3463" s="28" t="s">
        <v>22</v>
      </c>
      <c r="F3463" s="28" t="s">
        <v>126</v>
      </c>
      <c r="G3463" s="28" t="s">
        <v>127</v>
      </c>
      <c r="H3463" s="28" t="s">
        <v>25</v>
      </c>
      <c r="I3463" s="30">
        <v>0.4</v>
      </c>
      <c r="J3463" s="31">
        <v>3000</v>
      </c>
      <c r="K3463" s="32">
        <f t="shared" si="26"/>
        <v>1200</v>
      </c>
      <c r="L3463" s="32">
        <f t="shared" si="27"/>
        <v>480</v>
      </c>
      <c r="M3463" s="33">
        <v>0.4</v>
      </c>
      <c r="O3463" s="38"/>
      <c r="P3463" s="36"/>
      <c r="Q3463" s="34"/>
      <c r="R3463" s="35"/>
    </row>
    <row r="3464" spans="1:18" ht="15.75" customHeight="1" x14ac:dyDescent="0.3">
      <c r="A3464" s="23"/>
      <c r="B3464" s="28" t="s">
        <v>21</v>
      </c>
      <c r="C3464" s="28">
        <v>1185732</v>
      </c>
      <c r="D3464" s="29">
        <v>44203</v>
      </c>
      <c r="E3464" s="28" t="s">
        <v>22</v>
      </c>
      <c r="F3464" s="28" t="s">
        <v>126</v>
      </c>
      <c r="G3464" s="28" t="s">
        <v>127</v>
      </c>
      <c r="H3464" s="28" t="s">
        <v>26</v>
      </c>
      <c r="I3464" s="30">
        <v>0.30000000000000004</v>
      </c>
      <c r="J3464" s="31">
        <v>3000</v>
      </c>
      <c r="K3464" s="32">
        <f t="shared" si="26"/>
        <v>900.00000000000011</v>
      </c>
      <c r="L3464" s="32">
        <f t="shared" si="27"/>
        <v>270</v>
      </c>
      <c r="M3464" s="33">
        <v>0.3</v>
      </c>
      <c r="O3464" s="38"/>
      <c r="P3464" s="36"/>
      <c r="Q3464" s="34"/>
      <c r="R3464" s="35"/>
    </row>
    <row r="3465" spans="1:18" ht="15.75" customHeight="1" x14ac:dyDescent="0.3">
      <c r="A3465" s="23"/>
      <c r="B3465" s="28" t="s">
        <v>21</v>
      </c>
      <c r="C3465" s="28">
        <v>1185732</v>
      </c>
      <c r="D3465" s="29">
        <v>44203</v>
      </c>
      <c r="E3465" s="28" t="s">
        <v>22</v>
      </c>
      <c r="F3465" s="28" t="s">
        <v>126</v>
      </c>
      <c r="G3465" s="28" t="s">
        <v>127</v>
      </c>
      <c r="H3465" s="28" t="s">
        <v>27</v>
      </c>
      <c r="I3465" s="30">
        <v>0.35</v>
      </c>
      <c r="J3465" s="31">
        <v>1500</v>
      </c>
      <c r="K3465" s="32">
        <f t="shared" si="26"/>
        <v>525</v>
      </c>
      <c r="L3465" s="32">
        <f t="shared" si="27"/>
        <v>157.5</v>
      </c>
      <c r="M3465" s="33">
        <v>0.3</v>
      </c>
      <c r="O3465" s="38"/>
      <c r="P3465" s="36"/>
      <c r="Q3465" s="34"/>
      <c r="R3465" s="35"/>
    </row>
    <row r="3466" spans="1:18" ht="15.75" customHeight="1" x14ac:dyDescent="0.3">
      <c r="A3466" s="23"/>
      <c r="B3466" s="28" t="s">
        <v>21</v>
      </c>
      <c r="C3466" s="28">
        <v>1185732</v>
      </c>
      <c r="D3466" s="29">
        <v>44203</v>
      </c>
      <c r="E3466" s="28" t="s">
        <v>22</v>
      </c>
      <c r="F3466" s="28" t="s">
        <v>126</v>
      </c>
      <c r="G3466" s="28" t="s">
        <v>127</v>
      </c>
      <c r="H3466" s="28" t="s">
        <v>28</v>
      </c>
      <c r="I3466" s="30">
        <v>0.5</v>
      </c>
      <c r="J3466" s="31">
        <v>2000</v>
      </c>
      <c r="K3466" s="32">
        <f t="shared" si="26"/>
        <v>1000</v>
      </c>
      <c r="L3466" s="32">
        <f t="shared" si="27"/>
        <v>300</v>
      </c>
      <c r="M3466" s="33">
        <v>0.3</v>
      </c>
      <c r="O3466" s="38"/>
      <c r="P3466" s="36"/>
      <c r="Q3466" s="34"/>
      <c r="R3466" s="35"/>
    </row>
    <row r="3467" spans="1:18" ht="15.75" customHeight="1" x14ac:dyDescent="0.3">
      <c r="A3467" s="23"/>
      <c r="B3467" s="28" t="s">
        <v>21</v>
      </c>
      <c r="C3467" s="28">
        <v>1185732</v>
      </c>
      <c r="D3467" s="29">
        <v>44203</v>
      </c>
      <c r="E3467" s="28" t="s">
        <v>22</v>
      </c>
      <c r="F3467" s="28" t="s">
        <v>126</v>
      </c>
      <c r="G3467" s="28" t="s">
        <v>127</v>
      </c>
      <c r="H3467" s="28" t="s">
        <v>29</v>
      </c>
      <c r="I3467" s="30">
        <v>0.4</v>
      </c>
      <c r="J3467" s="31">
        <v>3000</v>
      </c>
      <c r="K3467" s="32">
        <f t="shared" si="26"/>
        <v>1200</v>
      </c>
      <c r="L3467" s="32">
        <f t="shared" si="27"/>
        <v>420</v>
      </c>
      <c r="M3467" s="33">
        <v>0.35</v>
      </c>
      <c r="O3467" s="38"/>
      <c r="P3467" s="36"/>
      <c r="Q3467" s="34"/>
      <c r="R3467" s="35"/>
    </row>
    <row r="3468" spans="1:18" ht="15.75" customHeight="1" x14ac:dyDescent="0.3">
      <c r="A3468" s="23"/>
      <c r="B3468" s="28" t="s">
        <v>21</v>
      </c>
      <c r="C3468" s="28">
        <v>1185732</v>
      </c>
      <c r="D3468" s="29">
        <v>44232</v>
      </c>
      <c r="E3468" s="28" t="s">
        <v>22</v>
      </c>
      <c r="F3468" s="28" t="s">
        <v>126</v>
      </c>
      <c r="G3468" s="28" t="s">
        <v>127</v>
      </c>
      <c r="H3468" s="28" t="s">
        <v>24</v>
      </c>
      <c r="I3468" s="30">
        <v>0.4</v>
      </c>
      <c r="J3468" s="31">
        <v>5500</v>
      </c>
      <c r="K3468" s="32">
        <f t="shared" si="26"/>
        <v>2200</v>
      </c>
      <c r="L3468" s="32">
        <f t="shared" si="27"/>
        <v>880</v>
      </c>
      <c r="M3468" s="33">
        <v>0.4</v>
      </c>
      <c r="O3468" s="38"/>
      <c r="P3468" s="36"/>
      <c r="Q3468" s="34"/>
      <c r="R3468" s="35"/>
    </row>
    <row r="3469" spans="1:18" ht="15.75" customHeight="1" x14ac:dyDescent="0.3">
      <c r="A3469" s="23"/>
      <c r="B3469" s="28" t="s">
        <v>21</v>
      </c>
      <c r="C3469" s="28">
        <v>1185732</v>
      </c>
      <c r="D3469" s="29">
        <v>44232</v>
      </c>
      <c r="E3469" s="28" t="s">
        <v>22</v>
      </c>
      <c r="F3469" s="28" t="s">
        <v>126</v>
      </c>
      <c r="G3469" s="28" t="s">
        <v>127</v>
      </c>
      <c r="H3469" s="28" t="s">
        <v>25</v>
      </c>
      <c r="I3469" s="30">
        <v>0.4</v>
      </c>
      <c r="J3469" s="31">
        <v>2000</v>
      </c>
      <c r="K3469" s="32">
        <f t="shared" si="26"/>
        <v>800</v>
      </c>
      <c r="L3469" s="32">
        <f t="shared" si="27"/>
        <v>320</v>
      </c>
      <c r="M3469" s="33">
        <v>0.4</v>
      </c>
      <c r="O3469" s="38"/>
      <c r="P3469" s="36"/>
      <c r="Q3469" s="34"/>
      <c r="R3469" s="35"/>
    </row>
    <row r="3470" spans="1:18" ht="15.75" customHeight="1" x14ac:dyDescent="0.3">
      <c r="A3470" s="23"/>
      <c r="B3470" s="28" t="s">
        <v>21</v>
      </c>
      <c r="C3470" s="28">
        <v>1185732</v>
      </c>
      <c r="D3470" s="29">
        <v>44232</v>
      </c>
      <c r="E3470" s="28" t="s">
        <v>22</v>
      </c>
      <c r="F3470" s="28" t="s">
        <v>126</v>
      </c>
      <c r="G3470" s="28" t="s">
        <v>127</v>
      </c>
      <c r="H3470" s="28" t="s">
        <v>26</v>
      </c>
      <c r="I3470" s="30">
        <v>0.30000000000000004</v>
      </c>
      <c r="J3470" s="31">
        <v>2500</v>
      </c>
      <c r="K3470" s="32">
        <f t="shared" si="26"/>
        <v>750.00000000000011</v>
      </c>
      <c r="L3470" s="32">
        <f t="shared" si="27"/>
        <v>225.00000000000003</v>
      </c>
      <c r="M3470" s="33">
        <v>0.3</v>
      </c>
      <c r="O3470" s="38"/>
      <c r="P3470" s="36"/>
      <c r="Q3470" s="34"/>
      <c r="R3470" s="35"/>
    </row>
    <row r="3471" spans="1:18" ht="15.75" customHeight="1" x14ac:dyDescent="0.3">
      <c r="A3471" s="23"/>
      <c r="B3471" s="28" t="s">
        <v>21</v>
      </c>
      <c r="C3471" s="28">
        <v>1185732</v>
      </c>
      <c r="D3471" s="29">
        <v>44232</v>
      </c>
      <c r="E3471" s="28" t="s">
        <v>22</v>
      </c>
      <c r="F3471" s="28" t="s">
        <v>126</v>
      </c>
      <c r="G3471" s="28" t="s">
        <v>127</v>
      </c>
      <c r="H3471" s="28" t="s">
        <v>27</v>
      </c>
      <c r="I3471" s="30">
        <v>0.35</v>
      </c>
      <c r="J3471" s="31">
        <v>1250</v>
      </c>
      <c r="K3471" s="32">
        <f t="shared" si="26"/>
        <v>437.5</v>
      </c>
      <c r="L3471" s="32">
        <f t="shared" si="27"/>
        <v>131.25</v>
      </c>
      <c r="M3471" s="33">
        <v>0.3</v>
      </c>
      <c r="O3471" s="38"/>
      <c r="P3471" s="36"/>
      <c r="Q3471" s="34"/>
      <c r="R3471" s="35"/>
    </row>
    <row r="3472" spans="1:18" ht="15.75" customHeight="1" x14ac:dyDescent="0.3">
      <c r="A3472" s="23"/>
      <c r="B3472" s="28" t="s">
        <v>21</v>
      </c>
      <c r="C3472" s="28">
        <v>1185732</v>
      </c>
      <c r="D3472" s="29">
        <v>44232</v>
      </c>
      <c r="E3472" s="28" t="s">
        <v>22</v>
      </c>
      <c r="F3472" s="28" t="s">
        <v>126</v>
      </c>
      <c r="G3472" s="28" t="s">
        <v>127</v>
      </c>
      <c r="H3472" s="28" t="s">
        <v>28</v>
      </c>
      <c r="I3472" s="30">
        <v>0.5</v>
      </c>
      <c r="J3472" s="31">
        <v>2000</v>
      </c>
      <c r="K3472" s="32">
        <f t="shared" si="26"/>
        <v>1000</v>
      </c>
      <c r="L3472" s="32">
        <f t="shared" si="27"/>
        <v>300</v>
      </c>
      <c r="M3472" s="33">
        <v>0.3</v>
      </c>
      <c r="O3472" s="38"/>
      <c r="P3472" s="36"/>
      <c r="Q3472" s="34"/>
      <c r="R3472" s="35"/>
    </row>
    <row r="3473" spans="1:18" ht="15.75" customHeight="1" x14ac:dyDescent="0.3">
      <c r="A3473" s="23"/>
      <c r="B3473" s="28" t="s">
        <v>21</v>
      </c>
      <c r="C3473" s="28">
        <v>1185732</v>
      </c>
      <c r="D3473" s="29">
        <v>44232</v>
      </c>
      <c r="E3473" s="28" t="s">
        <v>22</v>
      </c>
      <c r="F3473" s="28" t="s">
        <v>126</v>
      </c>
      <c r="G3473" s="28" t="s">
        <v>127</v>
      </c>
      <c r="H3473" s="28" t="s">
        <v>29</v>
      </c>
      <c r="I3473" s="30">
        <v>0.4</v>
      </c>
      <c r="J3473" s="31">
        <v>3000</v>
      </c>
      <c r="K3473" s="32">
        <f t="shared" si="26"/>
        <v>1200</v>
      </c>
      <c r="L3473" s="32">
        <f t="shared" si="27"/>
        <v>420</v>
      </c>
      <c r="M3473" s="33">
        <v>0.35</v>
      </c>
      <c r="O3473" s="38"/>
      <c r="P3473" s="36"/>
      <c r="Q3473" s="34"/>
      <c r="R3473" s="35"/>
    </row>
    <row r="3474" spans="1:18" ht="15.75" customHeight="1" x14ac:dyDescent="0.3">
      <c r="A3474" s="23"/>
      <c r="B3474" s="28" t="s">
        <v>21</v>
      </c>
      <c r="C3474" s="28">
        <v>1185732</v>
      </c>
      <c r="D3474" s="29">
        <v>44258</v>
      </c>
      <c r="E3474" s="28" t="s">
        <v>22</v>
      </c>
      <c r="F3474" s="28" t="s">
        <v>126</v>
      </c>
      <c r="G3474" s="28" t="s">
        <v>127</v>
      </c>
      <c r="H3474" s="28" t="s">
        <v>24</v>
      </c>
      <c r="I3474" s="30">
        <v>0.4</v>
      </c>
      <c r="J3474" s="31">
        <v>5200</v>
      </c>
      <c r="K3474" s="32">
        <f t="shared" si="26"/>
        <v>2080</v>
      </c>
      <c r="L3474" s="32">
        <f t="shared" si="27"/>
        <v>832</v>
      </c>
      <c r="M3474" s="33">
        <v>0.4</v>
      </c>
      <c r="O3474" s="38"/>
      <c r="P3474" s="36"/>
      <c r="Q3474" s="34"/>
      <c r="R3474" s="35"/>
    </row>
    <row r="3475" spans="1:18" ht="15.75" customHeight="1" x14ac:dyDescent="0.3">
      <c r="A3475" s="23"/>
      <c r="B3475" s="28" t="s">
        <v>21</v>
      </c>
      <c r="C3475" s="28">
        <v>1185732</v>
      </c>
      <c r="D3475" s="29">
        <v>44258</v>
      </c>
      <c r="E3475" s="28" t="s">
        <v>22</v>
      </c>
      <c r="F3475" s="28" t="s">
        <v>126</v>
      </c>
      <c r="G3475" s="28" t="s">
        <v>127</v>
      </c>
      <c r="H3475" s="28" t="s">
        <v>25</v>
      </c>
      <c r="I3475" s="30">
        <v>0.4</v>
      </c>
      <c r="J3475" s="31">
        <v>2250</v>
      </c>
      <c r="K3475" s="32">
        <f t="shared" si="26"/>
        <v>900</v>
      </c>
      <c r="L3475" s="32">
        <f t="shared" si="27"/>
        <v>360</v>
      </c>
      <c r="M3475" s="33">
        <v>0.4</v>
      </c>
      <c r="O3475" s="38"/>
      <c r="P3475" s="36"/>
      <c r="Q3475" s="34"/>
      <c r="R3475" s="35"/>
    </row>
    <row r="3476" spans="1:18" ht="15.75" customHeight="1" x14ac:dyDescent="0.3">
      <c r="A3476" s="23"/>
      <c r="B3476" s="28" t="s">
        <v>21</v>
      </c>
      <c r="C3476" s="28">
        <v>1185732</v>
      </c>
      <c r="D3476" s="29">
        <v>44258</v>
      </c>
      <c r="E3476" s="28" t="s">
        <v>22</v>
      </c>
      <c r="F3476" s="28" t="s">
        <v>126</v>
      </c>
      <c r="G3476" s="28" t="s">
        <v>127</v>
      </c>
      <c r="H3476" s="28" t="s">
        <v>26</v>
      </c>
      <c r="I3476" s="30">
        <v>0.30000000000000004</v>
      </c>
      <c r="J3476" s="31">
        <v>2500</v>
      </c>
      <c r="K3476" s="32">
        <f t="shared" si="26"/>
        <v>750.00000000000011</v>
      </c>
      <c r="L3476" s="32">
        <f t="shared" si="27"/>
        <v>225.00000000000003</v>
      </c>
      <c r="M3476" s="33">
        <v>0.3</v>
      </c>
      <c r="O3476" s="38"/>
      <c r="P3476" s="36"/>
      <c r="Q3476" s="34"/>
      <c r="R3476" s="35"/>
    </row>
    <row r="3477" spans="1:18" ht="15.75" customHeight="1" x14ac:dyDescent="0.3">
      <c r="A3477" s="23"/>
      <c r="B3477" s="28" t="s">
        <v>21</v>
      </c>
      <c r="C3477" s="28">
        <v>1185732</v>
      </c>
      <c r="D3477" s="29">
        <v>44258</v>
      </c>
      <c r="E3477" s="28" t="s">
        <v>22</v>
      </c>
      <c r="F3477" s="28" t="s">
        <v>126</v>
      </c>
      <c r="G3477" s="28" t="s">
        <v>127</v>
      </c>
      <c r="H3477" s="28" t="s">
        <v>27</v>
      </c>
      <c r="I3477" s="30">
        <v>0.35</v>
      </c>
      <c r="J3477" s="31">
        <v>1000</v>
      </c>
      <c r="K3477" s="32">
        <f t="shared" si="26"/>
        <v>350</v>
      </c>
      <c r="L3477" s="32">
        <f t="shared" si="27"/>
        <v>105</v>
      </c>
      <c r="M3477" s="33">
        <v>0.3</v>
      </c>
      <c r="O3477" s="38"/>
      <c r="P3477" s="36"/>
      <c r="Q3477" s="34"/>
      <c r="R3477" s="35"/>
    </row>
    <row r="3478" spans="1:18" ht="15.75" customHeight="1" x14ac:dyDescent="0.3">
      <c r="A3478" s="23"/>
      <c r="B3478" s="28" t="s">
        <v>21</v>
      </c>
      <c r="C3478" s="28">
        <v>1185732</v>
      </c>
      <c r="D3478" s="29">
        <v>44258</v>
      </c>
      <c r="E3478" s="28" t="s">
        <v>22</v>
      </c>
      <c r="F3478" s="28" t="s">
        <v>126</v>
      </c>
      <c r="G3478" s="28" t="s">
        <v>127</v>
      </c>
      <c r="H3478" s="28" t="s">
        <v>28</v>
      </c>
      <c r="I3478" s="30">
        <v>0.5</v>
      </c>
      <c r="J3478" s="31">
        <v>1500</v>
      </c>
      <c r="K3478" s="32">
        <f t="shared" si="26"/>
        <v>750</v>
      </c>
      <c r="L3478" s="32">
        <f t="shared" si="27"/>
        <v>225</v>
      </c>
      <c r="M3478" s="33">
        <v>0.3</v>
      </c>
      <c r="O3478" s="38"/>
      <c r="P3478" s="36"/>
      <c r="Q3478" s="34"/>
      <c r="R3478" s="35"/>
    </row>
    <row r="3479" spans="1:18" ht="15.75" customHeight="1" x14ac:dyDescent="0.3">
      <c r="A3479" s="23"/>
      <c r="B3479" s="28" t="s">
        <v>21</v>
      </c>
      <c r="C3479" s="28">
        <v>1185732</v>
      </c>
      <c r="D3479" s="29">
        <v>44258</v>
      </c>
      <c r="E3479" s="28" t="s">
        <v>22</v>
      </c>
      <c r="F3479" s="28" t="s">
        <v>126</v>
      </c>
      <c r="G3479" s="28" t="s">
        <v>127</v>
      </c>
      <c r="H3479" s="28" t="s">
        <v>29</v>
      </c>
      <c r="I3479" s="30">
        <v>0.4</v>
      </c>
      <c r="J3479" s="31">
        <v>2500</v>
      </c>
      <c r="K3479" s="32">
        <f t="shared" si="26"/>
        <v>1000</v>
      </c>
      <c r="L3479" s="32">
        <f t="shared" si="27"/>
        <v>350</v>
      </c>
      <c r="M3479" s="33">
        <v>0.35</v>
      </c>
      <c r="O3479" s="38"/>
      <c r="P3479" s="36"/>
      <c r="Q3479" s="34"/>
      <c r="R3479" s="35"/>
    </row>
    <row r="3480" spans="1:18" ht="15.75" customHeight="1" x14ac:dyDescent="0.3">
      <c r="A3480" s="23"/>
      <c r="B3480" s="28" t="s">
        <v>21</v>
      </c>
      <c r="C3480" s="28">
        <v>1185732</v>
      </c>
      <c r="D3480" s="29">
        <v>44290</v>
      </c>
      <c r="E3480" s="28" t="s">
        <v>22</v>
      </c>
      <c r="F3480" s="28" t="s">
        <v>126</v>
      </c>
      <c r="G3480" s="28" t="s">
        <v>127</v>
      </c>
      <c r="H3480" s="28" t="s">
        <v>24</v>
      </c>
      <c r="I3480" s="30">
        <v>0.4</v>
      </c>
      <c r="J3480" s="31">
        <v>5000</v>
      </c>
      <c r="K3480" s="32">
        <f t="shared" si="26"/>
        <v>2000</v>
      </c>
      <c r="L3480" s="32">
        <f t="shared" si="27"/>
        <v>800</v>
      </c>
      <c r="M3480" s="33">
        <v>0.4</v>
      </c>
      <c r="O3480" s="38"/>
      <c r="P3480" s="36"/>
      <c r="Q3480" s="34"/>
      <c r="R3480" s="35"/>
    </row>
    <row r="3481" spans="1:18" ht="15.75" customHeight="1" x14ac:dyDescent="0.3">
      <c r="A3481" s="23"/>
      <c r="B3481" s="28" t="s">
        <v>21</v>
      </c>
      <c r="C3481" s="28">
        <v>1185732</v>
      </c>
      <c r="D3481" s="29">
        <v>44290</v>
      </c>
      <c r="E3481" s="28" t="s">
        <v>22</v>
      </c>
      <c r="F3481" s="28" t="s">
        <v>126</v>
      </c>
      <c r="G3481" s="28" t="s">
        <v>127</v>
      </c>
      <c r="H3481" s="28" t="s">
        <v>25</v>
      </c>
      <c r="I3481" s="30">
        <v>0.4</v>
      </c>
      <c r="J3481" s="31">
        <v>2000</v>
      </c>
      <c r="K3481" s="32">
        <f t="shared" si="26"/>
        <v>800</v>
      </c>
      <c r="L3481" s="32">
        <f t="shared" si="27"/>
        <v>320</v>
      </c>
      <c r="M3481" s="33">
        <v>0.4</v>
      </c>
      <c r="O3481" s="38"/>
      <c r="P3481" s="36"/>
      <c r="Q3481" s="34"/>
      <c r="R3481" s="35"/>
    </row>
    <row r="3482" spans="1:18" ht="15.75" customHeight="1" x14ac:dyDescent="0.3">
      <c r="A3482" s="23"/>
      <c r="B3482" s="28" t="s">
        <v>21</v>
      </c>
      <c r="C3482" s="28">
        <v>1185732</v>
      </c>
      <c r="D3482" s="29">
        <v>44290</v>
      </c>
      <c r="E3482" s="28" t="s">
        <v>22</v>
      </c>
      <c r="F3482" s="28" t="s">
        <v>126</v>
      </c>
      <c r="G3482" s="28" t="s">
        <v>127</v>
      </c>
      <c r="H3482" s="28" t="s">
        <v>26</v>
      </c>
      <c r="I3482" s="30">
        <v>0.30000000000000004</v>
      </c>
      <c r="J3482" s="31">
        <v>2000</v>
      </c>
      <c r="K3482" s="32">
        <f t="shared" si="26"/>
        <v>600.00000000000011</v>
      </c>
      <c r="L3482" s="32">
        <f t="shared" si="27"/>
        <v>180.00000000000003</v>
      </c>
      <c r="M3482" s="33">
        <v>0.3</v>
      </c>
      <c r="O3482" s="38"/>
      <c r="P3482" s="36"/>
      <c r="Q3482" s="34"/>
      <c r="R3482" s="35"/>
    </row>
    <row r="3483" spans="1:18" ht="15.75" customHeight="1" x14ac:dyDescent="0.3">
      <c r="A3483" s="23"/>
      <c r="B3483" s="28" t="s">
        <v>21</v>
      </c>
      <c r="C3483" s="28">
        <v>1185732</v>
      </c>
      <c r="D3483" s="29">
        <v>44290</v>
      </c>
      <c r="E3483" s="28" t="s">
        <v>22</v>
      </c>
      <c r="F3483" s="28" t="s">
        <v>126</v>
      </c>
      <c r="G3483" s="28" t="s">
        <v>127</v>
      </c>
      <c r="H3483" s="28" t="s">
        <v>27</v>
      </c>
      <c r="I3483" s="30">
        <v>0.35</v>
      </c>
      <c r="J3483" s="31">
        <v>1250</v>
      </c>
      <c r="K3483" s="32">
        <f t="shared" si="26"/>
        <v>437.5</v>
      </c>
      <c r="L3483" s="32">
        <f t="shared" si="27"/>
        <v>131.25</v>
      </c>
      <c r="M3483" s="33">
        <v>0.3</v>
      </c>
      <c r="O3483" s="38"/>
      <c r="P3483" s="36"/>
      <c r="Q3483" s="34"/>
      <c r="R3483" s="35"/>
    </row>
    <row r="3484" spans="1:18" ht="15.75" customHeight="1" x14ac:dyDescent="0.3">
      <c r="A3484" s="23"/>
      <c r="B3484" s="28" t="s">
        <v>21</v>
      </c>
      <c r="C3484" s="28">
        <v>1185732</v>
      </c>
      <c r="D3484" s="29">
        <v>44290</v>
      </c>
      <c r="E3484" s="28" t="s">
        <v>22</v>
      </c>
      <c r="F3484" s="28" t="s">
        <v>126</v>
      </c>
      <c r="G3484" s="28" t="s">
        <v>127</v>
      </c>
      <c r="H3484" s="28" t="s">
        <v>28</v>
      </c>
      <c r="I3484" s="30">
        <v>0.5</v>
      </c>
      <c r="J3484" s="31">
        <v>1250</v>
      </c>
      <c r="K3484" s="32">
        <f t="shared" si="26"/>
        <v>625</v>
      </c>
      <c r="L3484" s="32">
        <f t="shared" si="27"/>
        <v>187.5</v>
      </c>
      <c r="M3484" s="33">
        <v>0.3</v>
      </c>
      <c r="O3484" s="38"/>
      <c r="P3484" s="36"/>
      <c r="Q3484" s="34"/>
      <c r="R3484" s="35"/>
    </row>
    <row r="3485" spans="1:18" ht="15.75" customHeight="1" x14ac:dyDescent="0.3">
      <c r="A3485" s="23"/>
      <c r="B3485" s="28" t="s">
        <v>21</v>
      </c>
      <c r="C3485" s="28">
        <v>1185732</v>
      </c>
      <c r="D3485" s="29">
        <v>44290</v>
      </c>
      <c r="E3485" s="28" t="s">
        <v>22</v>
      </c>
      <c r="F3485" s="28" t="s">
        <v>126</v>
      </c>
      <c r="G3485" s="28" t="s">
        <v>127</v>
      </c>
      <c r="H3485" s="28" t="s">
        <v>29</v>
      </c>
      <c r="I3485" s="30">
        <v>0.4</v>
      </c>
      <c r="J3485" s="31">
        <v>2750</v>
      </c>
      <c r="K3485" s="32">
        <f t="shared" si="26"/>
        <v>1100</v>
      </c>
      <c r="L3485" s="32">
        <f t="shared" si="27"/>
        <v>385</v>
      </c>
      <c r="M3485" s="33">
        <v>0.35</v>
      </c>
      <c r="O3485" s="38"/>
      <c r="P3485" s="36"/>
      <c r="Q3485" s="34"/>
      <c r="R3485" s="35"/>
    </row>
    <row r="3486" spans="1:18" ht="15.75" customHeight="1" x14ac:dyDescent="0.3">
      <c r="A3486" s="23"/>
      <c r="B3486" s="28" t="s">
        <v>21</v>
      </c>
      <c r="C3486" s="28">
        <v>1185732</v>
      </c>
      <c r="D3486" s="29">
        <v>44319</v>
      </c>
      <c r="E3486" s="28" t="s">
        <v>22</v>
      </c>
      <c r="F3486" s="28" t="s">
        <v>126</v>
      </c>
      <c r="G3486" s="28" t="s">
        <v>127</v>
      </c>
      <c r="H3486" s="28" t="s">
        <v>24</v>
      </c>
      <c r="I3486" s="30">
        <v>0.54999999999999993</v>
      </c>
      <c r="J3486" s="31">
        <v>5450</v>
      </c>
      <c r="K3486" s="32">
        <f t="shared" si="26"/>
        <v>2997.4999999999995</v>
      </c>
      <c r="L3486" s="32">
        <f t="shared" si="27"/>
        <v>1198.9999999999998</v>
      </c>
      <c r="M3486" s="33">
        <v>0.4</v>
      </c>
      <c r="O3486" s="38"/>
      <c r="P3486" s="36"/>
      <c r="Q3486" s="34"/>
      <c r="R3486" s="35"/>
    </row>
    <row r="3487" spans="1:18" ht="15.75" customHeight="1" x14ac:dyDescent="0.3">
      <c r="A3487" s="23"/>
      <c r="B3487" s="28" t="s">
        <v>21</v>
      </c>
      <c r="C3487" s="28">
        <v>1185732</v>
      </c>
      <c r="D3487" s="29">
        <v>44319</v>
      </c>
      <c r="E3487" s="28" t="s">
        <v>22</v>
      </c>
      <c r="F3487" s="28" t="s">
        <v>126</v>
      </c>
      <c r="G3487" s="28" t="s">
        <v>127</v>
      </c>
      <c r="H3487" s="28" t="s">
        <v>25</v>
      </c>
      <c r="I3487" s="30">
        <v>0.5</v>
      </c>
      <c r="J3487" s="31">
        <v>2500</v>
      </c>
      <c r="K3487" s="32">
        <f t="shared" si="26"/>
        <v>1250</v>
      </c>
      <c r="L3487" s="32">
        <f t="shared" si="27"/>
        <v>500</v>
      </c>
      <c r="M3487" s="33">
        <v>0.4</v>
      </c>
      <c r="O3487" s="38"/>
      <c r="P3487" s="36"/>
      <c r="Q3487" s="34"/>
      <c r="R3487" s="35"/>
    </row>
    <row r="3488" spans="1:18" ht="15.75" customHeight="1" x14ac:dyDescent="0.3">
      <c r="A3488" s="23"/>
      <c r="B3488" s="28" t="s">
        <v>21</v>
      </c>
      <c r="C3488" s="28">
        <v>1185732</v>
      </c>
      <c r="D3488" s="29">
        <v>44319</v>
      </c>
      <c r="E3488" s="28" t="s">
        <v>22</v>
      </c>
      <c r="F3488" s="28" t="s">
        <v>126</v>
      </c>
      <c r="G3488" s="28" t="s">
        <v>127</v>
      </c>
      <c r="H3488" s="28" t="s">
        <v>26</v>
      </c>
      <c r="I3488" s="30">
        <v>0.45</v>
      </c>
      <c r="J3488" s="31">
        <v>2750</v>
      </c>
      <c r="K3488" s="32">
        <f t="shared" si="26"/>
        <v>1237.5</v>
      </c>
      <c r="L3488" s="32">
        <f t="shared" si="27"/>
        <v>371.25</v>
      </c>
      <c r="M3488" s="33">
        <v>0.3</v>
      </c>
      <c r="O3488" s="38"/>
      <c r="P3488" s="36"/>
      <c r="Q3488" s="34"/>
      <c r="R3488" s="35"/>
    </row>
    <row r="3489" spans="1:18" ht="15.75" customHeight="1" x14ac:dyDescent="0.3">
      <c r="A3489" s="23"/>
      <c r="B3489" s="28" t="s">
        <v>21</v>
      </c>
      <c r="C3489" s="28">
        <v>1185732</v>
      </c>
      <c r="D3489" s="29">
        <v>44319</v>
      </c>
      <c r="E3489" s="28" t="s">
        <v>22</v>
      </c>
      <c r="F3489" s="28" t="s">
        <v>126</v>
      </c>
      <c r="G3489" s="28" t="s">
        <v>127</v>
      </c>
      <c r="H3489" s="28" t="s">
        <v>27</v>
      </c>
      <c r="I3489" s="30">
        <v>0.45</v>
      </c>
      <c r="J3489" s="31">
        <v>2250</v>
      </c>
      <c r="K3489" s="32">
        <f t="shared" si="26"/>
        <v>1012.5</v>
      </c>
      <c r="L3489" s="32">
        <f t="shared" si="27"/>
        <v>303.75</v>
      </c>
      <c r="M3489" s="33">
        <v>0.3</v>
      </c>
      <c r="O3489" s="38"/>
      <c r="P3489" s="36"/>
      <c r="Q3489" s="34"/>
      <c r="R3489" s="35"/>
    </row>
    <row r="3490" spans="1:18" ht="15.75" customHeight="1" x14ac:dyDescent="0.3">
      <c r="A3490" s="23"/>
      <c r="B3490" s="28" t="s">
        <v>21</v>
      </c>
      <c r="C3490" s="28">
        <v>1185732</v>
      </c>
      <c r="D3490" s="29">
        <v>44319</v>
      </c>
      <c r="E3490" s="28" t="s">
        <v>22</v>
      </c>
      <c r="F3490" s="28" t="s">
        <v>126</v>
      </c>
      <c r="G3490" s="28" t="s">
        <v>127</v>
      </c>
      <c r="H3490" s="28" t="s">
        <v>28</v>
      </c>
      <c r="I3490" s="30">
        <v>0.54999999999999993</v>
      </c>
      <c r="J3490" s="31">
        <v>2500</v>
      </c>
      <c r="K3490" s="32">
        <f t="shared" si="26"/>
        <v>1374.9999999999998</v>
      </c>
      <c r="L3490" s="32">
        <f t="shared" si="27"/>
        <v>412.49999999999994</v>
      </c>
      <c r="M3490" s="33">
        <v>0.3</v>
      </c>
      <c r="O3490" s="38"/>
      <c r="P3490" s="36"/>
      <c r="Q3490" s="34"/>
      <c r="R3490" s="35"/>
    </row>
    <row r="3491" spans="1:18" ht="15.75" customHeight="1" x14ac:dyDescent="0.3">
      <c r="A3491" s="23"/>
      <c r="B3491" s="28" t="s">
        <v>21</v>
      </c>
      <c r="C3491" s="28">
        <v>1185732</v>
      </c>
      <c r="D3491" s="29">
        <v>44319</v>
      </c>
      <c r="E3491" s="28" t="s">
        <v>22</v>
      </c>
      <c r="F3491" s="28" t="s">
        <v>126</v>
      </c>
      <c r="G3491" s="28" t="s">
        <v>127</v>
      </c>
      <c r="H3491" s="28" t="s">
        <v>29</v>
      </c>
      <c r="I3491" s="30">
        <v>0.6</v>
      </c>
      <c r="J3491" s="31">
        <v>3750</v>
      </c>
      <c r="K3491" s="32">
        <f t="shared" si="26"/>
        <v>2250</v>
      </c>
      <c r="L3491" s="32">
        <f t="shared" si="27"/>
        <v>787.5</v>
      </c>
      <c r="M3491" s="33">
        <v>0.35</v>
      </c>
      <c r="O3491" s="38"/>
      <c r="P3491" s="36"/>
      <c r="Q3491" s="34"/>
      <c r="R3491" s="35"/>
    </row>
    <row r="3492" spans="1:18" ht="15.75" customHeight="1" x14ac:dyDescent="0.3">
      <c r="A3492" s="23"/>
      <c r="B3492" s="28" t="s">
        <v>21</v>
      </c>
      <c r="C3492" s="28">
        <v>1185732</v>
      </c>
      <c r="D3492" s="29">
        <v>44352</v>
      </c>
      <c r="E3492" s="28" t="s">
        <v>22</v>
      </c>
      <c r="F3492" s="28" t="s">
        <v>126</v>
      </c>
      <c r="G3492" s="28" t="s">
        <v>127</v>
      </c>
      <c r="H3492" s="28" t="s">
        <v>24</v>
      </c>
      <c r="I3492" s="30">
        <v>0.54999999999999993</v>
      </c>
      <c r="J3492" s="31">
        <v>6250</v>
      </c>
      <c r="K3492" s="32">
        <f t="shared" si="26"/>
        <v>3437.4999999999995</v>
      </c>
      <c r="L3492" s="32">
        <f t="shared" si="27"/>
        <v>1375</v>
      </c>
      <c r="M3492" s="33">
        <v>0.4</v>
      </c>
      <c r="O3492" s="38"/>
      <c r="P3492" s="36"/>
      <c r="Q3492" s="34"/>
      <c r="R3492" s="35"/>
    </row>
    <row r="3493" spans="1:18" ht="15.75" customHeight="1" x14ac:dyDescent="0.3">
      <c r="A3493" s="23"/>
      <c r="B3493" s="28" t="s">
        <v>21</v>
      </c>
      <c r="C3493" s="28">
        <v>1185732</v>
      </c>
      <c r="D3493" s="29">
        <v>44352</v>
      </c>
      <c r="E3493" s="28" t="s">
        <v>22</v>
      </c>
      <c r="F3493" s="28" t="s">
        <v>126</v>
      </c>
      <c r="G3493" s="28" t="s">
        <v>127</v>
      </c>
      <c r="H3493" s="28" t="s">
        <v>25</v>
      </c>
      <c r="I3493" s="30">
        <v>0.5</v>
      </c>
      <c r="J3493" s="31">
        <v>3750</v>
      </c>
      <c r="K3493" s="32">
        <f t="shared" si="26"/>
        <v>1875</v>
      </c>
      <c r="L3493" s="32">
        <f t="shared" si="27"/>
        <v>750</v>
      </c>
      <c r="M3493" s="33">
        <v>0.4</v>
      </c>
      <c r="O3493" s="38"/>
      <c r="P3493" s="36"/>
      <c r="Q3493" s="34"/>
      <c r="R3493" s="35"/>
    </row>
    <row r="3494" spans="1:18" ht="15.75" customHeight="1" x14ac:dyDescent="0.3">
      <c r="A3494" s="23"/>
      <c r="B3494" s="28" t="s">
        <v>21</v>
      </c>
      <c r="C3494" s="28">
        <v>1185732</v>
      </c>
      <c r="D3494" s="29">
        <v>44352</v>
      </c>
      <c r="E3494" s="28" t="s">
        <v>22</v>
      </c>
      <c r="F3494" s="28" t="s">
        <v>126</v>
      </c>
      <c r="G3494" s="28" t="s">
        <v>127</v>
      </c>
      <c r="H3494" s="28" t="s">
        <v>26</v>
      </c>
      <c r="I3494" s="30">
        <v>0.45</v>
      </c>
      <c r="J3494" s="31">
        <v>3000</v>
      </c>
      <c r="K3494" s="32">
        <f t="shared" si="26"/>
        <v>1350</v>
      </c>
      <c r="L3494" s="32">
        <f t="shared" si="27"/>
        <v>405</v>
      </c>
      <c r="M3494" s="33">
        <v>0.3</v>
      </c>
      <c r="O3494" s="38"/>
      <c r="P3494" s="36"/>
      <c r="Q3494" s="34"/>
      <c r="R3494" s="35"/>
    </row>
    <row r="3495" spans="1:18" ht="15.75" customHeight="1" x14ac:dyDescent="0.3">
      <c r="A3495" s="23"/>
      <c r="B3495" s="28" t="s">
        <v>21</v>
      </c>
      <c r="C3495" s="28">
        <v>1185732</v>
      </c>
      <c r="D3495" s="29">
        <v>44352</v>
      </c>
      <c r="E3495" s="28" t="s">
        <v>22</v>
      </c>
      <c r="F3495" s="28" t="s">
        <v>126</v>
      </c>
      <c r="G3495" s="28" t="s">
        <v>127</v>
      </c>
      <c r="H3495" s="28" t="s">
        <v>27</v>
      </c>
      <c r="I3495" s="30">
        <v>0.45</v>
      </c>
      <c r="J3495" s="31">
        <v>2750</v>
      </c>
      <c r="K3495" s="32">
        <f t="shared" si="26"/>
        <v>1237.5</v>
      </c>
      <c r="L3495" s="32">
        <f t="shared" si="27"/>
        <v>371.25</v>
      </c>
      <c r="M3495" s="33">
        <v>0.3</v>
      </c>
      <c r="O3495" s="38"/>
      <c r="P3495" s="36"/>
      <c r="Q3495" s="34"/>
      <c r="R3495" s="35"/>
    </row>
    <row r="3496" spans="1:18" ht="15.75" customHeight="1" x14ac:dyDescent="0.3">
      <c r="A3496" s="23"/>
      <c r="B3496" s="28" t="s">
        <v>21</v>
      </c>
      <c r="C3496" s="28">
        <v>1185732</v>
      </c>
      <c r="D3496" s="29">
        <v>44352</v>
      </c>
      <c r="E3496" s="28" t="s">
        <v>22</v>
      </c>
      <c r="F3496" s="28" t="s">
        <v>126</v>
      </c>
      <c r="G3496" s="28" t="s">
        <v>127</v>
      </c>
      <c r="H3496" s="28" t="s">
        <v>28</v>
      </c>
      <c r="I3496" s="30">
        <v>0.54999999999999993</v>
      </c>
      <c r="J3496" s="31">
        <v>2750</v>
      </c>
      <c r="K3496" s="32">
        <f t="shared" si="26"/>
        <v>1512.4999999999998</v>
      </c>
      <c r="L3496" s="32">
        <f t="shared" si="27"/>
        <v>453.74999999999994</v>
      </c>
      <c r="M3496" s="33">
        <v>0.3</v>
      </c>
      <c r="O3496" s="38"/>
      <c r="P3496" s="36"/>
      <c r="Q3496" s="34"/>
      <c r="R3496" s="35"/>
    </row>
    <row r="3497" spans="1:18" ht="15.75" customHeight="1" x14ac:dyDescent="0.3">
      <c r="A3497" s="23"/>
      <c r="B3497" s="28" t="s">
        <v>21</v>
      </c>
      <c r="C3497" s="28">
        <v>1185732</v>
      </c>
      <c r="D3497" s="29">
        <v>44352</v>
      </c>
      <c r="E3497" s="28" t="s">
        <v>22</v>
      </c>
      <c r="F3497" s="28" t="s">
        <v>126</v>
      </c>
      <c r="G3497" s="28" t="s">
        <v>127</v>
      </c>
      <c r="H3497" s="28" t="s">
        <v>29</v>
      </c>
      <c r="I3497" s="30">
        <v>0.6</v>
      </c>
      <c r="J3497" s="31">
        <v>4250</v>
      </c>
      <c r="K3497" s="32">
        <f t="shared" si="26"/>
        <v>2550</v>
      </c>
      <c r="L3497" s="32">
        <f t="shared" si="27"/>
        <v>892.5</v>
      </c>
      <c r="M3497" s="33">
        <v>0.35</v>
      </c>
      <c r="O3497" s="38"/>
      <c r="P3497" s="36"/>
      <c r="Q3497" s="34"/>
      <c r="R3497" s="35"/>
    </row>
    <row r="3498" spans="1:18" ht="15.75" customHeight="1" x14ac:dyDescent="0.3">
      <c r="A3498" s="23"/>
      <c r="B3498" s="28" t="s">
        <v>21</v>
      </c>
      <c r="C3498" s="28">
        <v>1185732</v>
      </c>
      <c r="D3498" s="29">
        <v>44380</v>
      </c>
      <c r="E3498" s="28" t="s">
        <v>22</v>
      </c>
      <c r="F3498" s="28" t="s">
        <v>126</v>
      </c>
      <c r="G3498" s="28" t="s">
        <v>127</v>
      </c>
      <c r="H3498" s="28" t="s">
        <v>24</v>
      </c>
      <c r="I3498" s="30">
        <v>0.54999999999999993</v>
      </c>
      <c r="J3498" s="31">
        <v>6500</v>
      </c>
      <c r="K3498" s="32">
        <f t="shared" si="26"/>
        <v>3574.9999999999995</v>
      </c>
      <c r="L3498" s="32">
        <f t="shared" si="27"/>
        <v>1430</v>
      </c>
      <c r="M3498" s="33">
        <v>0.4</v>
      </c>
      <c r="O3498" s="38"/>
      <c r="P3498" s="36"/>
      <c r="Q3498" s="34"/>
      <c r="R3498" s="35"/>
    </row>
    <row r="3499" spans="1:18" ht="15.75" customHeight="1" x14ac:dyDescent="0.3">
      <c r="A3499" s="23"/>
      <c r="B3499" s="28" t="s">
        <v>21</v>
      </c>
      <c r="C3499" s="28">
        <v>1185732</v>
      </c>
      <c r="D3499" s="29">
        <v>44380</v>
      </c>
      <c r="E3499" s="28" t="s">
        <v>22</v>
      </c>
      <c r="F3499" s="28" t="s">
        <v>126</v>
      </c>
      <c r="G3499" s="28" t="s">
        <v>127</v>
      </c>
      <c r="H3499" s="28" t="s">
        <v>25</v>
      </c>
      <c r="I3499" s="30">
        <v>0.5</v>
      </c>
      <c r="J3499" s="31">
        <v>4000</v>
      </c>
      <c r="K3499" s="32">
        <f t="shared" si="26"/>
        <v>2000</v>
      </c>
      <c r="L3499" s="32">
        <f t="shared" si="27"/>
        <v>800</v>
      </c>
      <c r="M3499" s="33">
        <v>0.4</v>
      </c>
      <c r="O3499" s="38"/>
      <c r="P3499" s="36"/>
      <c r="Q3499" s="34"/>
      <c r="R3499" s="35"/>
    </row>
    <row r="3500" spans="1:18" ht="15.75" customHeight="1" x14ac:dyDescent="0.3">
      <c r="A3500" s="23"/>
      <c r="B3500" s="28" t="s">
        <v>21</v>
      </c>
      <c r="C3500" s="28">
        <v>1185732</v>
      </c>
      <c r="D3500" s="29">
        <v>44380</v>
      </c>
      <c r="E3500" s="28" t="s">
        <v>22</v>
      </c>
      <c r="F3500" s="28" t="s">
        <v>126</v>
      </c>
      <c r="G3500" s="28" t="s">
        <v>127</v>
      </c>
      <c r="H3500" s="28" t="s">
        <v>26</v>
      </c>
      <c r="I3500" s="30">
        <v>0.45</v>
      </c>
      <c r="J3500" s="31">
        <v>3250</v>
      </c>
      <c r="K3500" s="32">
        <f t="shared" si="26"/>
        <v>1462.5</v>
      </c>
      <c r="L3500" s="32">
        <f t="shared" si="27"/>
        <v>438.75</v>
      </c>
      <c r="M3500" s="33">
        <v>0.3</v>
      </c>
      <c r="O3500" s="38"/>
      <c r="P3500" s="36"/>
      <c r="Q3500" s="34"/>
      <c r="R3500" s="35"/>
    </row>
    <row r="3501" spans="1:18" ht="15.75" customHeight="1" x14ac:dyDescent="0.3">
      <c r="A3501" s="23"/>
      <c r="B3501" s="28" t="s">
        <v>21</v>
      </c>
      <c r="C3501" s="28">
        <v>1185732</v>
      </c>
      <c r="D3501" s="29">
        <v>44380</v>
      </c>
      <c r="E3501" s="28" t="s">
        <v>22</v>
      </c>
      <c r="F3501" s="28" t="s">
        <v>126</v>
      </c>
      <c r="G3501" s="28" t="s">
        <v>127</v>
      </c>
      <c r="H3501" s="28" t="s">
        <v>27</v>
      </c>
      <c r="I3501" s="30">
        <v>0.45</v>
      </c>
      <c r="J3501" s="31">
        <v>2750</v>
      </c>
      <c r="K3501" s="32">
        <f t="shared" si="26"/>
        <v>1237.5</v>
      </c>
      <c r="L3501" s="32">
        <f t="shared" si="27"/>
        <v>371.25</v>
      </c>
      <c r="M3501" s="33">
        <v>0.3</v>
      </c>
      <c r="O3501" s="38"/>
      <c r="P3501" s="36"/>
      <c r="Q3501" s="34"/>
      <c r="R3501" s="35"/>
    </row>
    <row r="3502" spans="1:18" ht="15.75" customHeight="1" x14ac:dyDescent="0.3">
      <c r="A3502" s="23"/>
      <c r="B3502" s="28" t="s">
        <v>21</v>
      </c>
      <c r="C3502" s="28">
        <v>1185732</v>
      </c>
      <c r="D3502" s="29">
        <v>44380</v>
      </c>
      <c r="E3502" s="28" t="s">
        <v>22</v>
      </c>
      <c r="F3502" s="28" t="s">
        <v>126</v>
      </c>
      <c r="G3502" s="28" t="s">
        <v>127</v>
      </c>
      <c r="H3502" s="28" t="s">
        <v>28</v>
      </c>
      <c r="I3502" s="30">
        <v>0.54999999999999993</v>
      </c>
      <c r="J3502" s="31">
        <v>3000</v>
      </c>
      <c r="K3502" s="32">
        <f t="shared" si="26"/>
        <v>1649.9999999999998</v>
      </c>
      <c r="L3502" s="32">
        <f t="shared" si="27"/>
        <v>494.99999999999989</v>
      </c>
      <c r="M3502" s="33">
        <v>0.3</v>
      </c>
      <c r="O3502" s="38"/>
      <c r="P3502" s="36"/>
      <c r="Q3502" s="34"/>
      <c r="R3502" s="35"/>
    </row>
    <row r="3503" spans="1:18" ht="15.75" customHeight="1" x14ac:dyDescent="0.3">
      <c r="A3503" s="23"/>
      <c r="B3503" s="28" t="s">
        <v>21</v>
      </c>
      <c r="C3503" s="28">
        <v>1185732</v>
      </c>
      <c r="D3503" s="29">
        <v>44380</v>
      </c>
      <c r="E3503" s="28" t="s">
        <v>22</v>
      </c>
      <c r="F3503" s="28" t="s">
        <v>126</v>
      </c>
      <c r="G3503" s="28" t="s">
        <v>127</v>
      </c>
      <c r="H3503" s="28" t="s">
        <v>29</v>
      </c>
      <c r="I3503" s="30">
        <v>0.6</v>
      </c>
      <c r="J3503" s="31">
        <v>4750</v>
      </c>
      <c r="K3503" s="32">
        <f t="shared" si="26"/>
        <v>2850</v>
      </c>
      <c r="L3503" s="32">
        <f t="shared" si="27"/>
        <v>997.49999999999989</v>
      </c>
      <c r="M3503" s="33">
        <v>0.35</v>
      </c>
      <c r="O3503" s="38"/>
      <c r="P3503" s="36"/>
      <c r="Q3503" s="34"/>
      <c r="R3503" s="35"/>
    </row>
    <row r="3504" spans="1:18" ht="15.75" customHeight="1" x14ac:dyDescent="0.3">
      <c r="A3504" s="23"/>
      <c r="B3504" s="28" t="s">
        <v>21</v>
      </c>
      <c r="C3504" s="28">
        <v>1185732</v>
      </c>
      <c r="D3504" s="29">
        <v>44412</v>
      </c>
      <c r="E3504" s="28" t="s">
        <v>22</v>
      </c>
      <c r="F3504" s="28" t="s">
        <v>126</v>
      </c>
      <c r="G3504" s="28" t="s">
        <v>127</v>
      </c>
      <c r="H3504" s="28" t="s">
        <v>24</v>
      </c>
      <c r="I3504" s="30">
        <v>0.54999999999999993</v>
      </c>
      <c r="J3504" s="31">
        <v>6250</v>
      </c>
      <c r="K3504" s="32">
        <f t="shared" si="26"/>
        <v>3437.4999999999995</v>
      </c>
      <c r="L3504" s="32">
        <f t="shared" si="27"/>
        <v>1375</v>
      </c>
      <c r="M3504" s="33">
        <v>0.4</v>
      </c>
      <c r="O3504" s="38"/>
      <c r="P3504" s="36"/>
      <c r="Q3504" s="34"/>
      <c r="R3504" s="35"/>
    </row>
    <row r="3505" spans="1:18" ht="15.75" customHeight="1" x14ac:dyDescent="0.3">
      <c r="A3505" s="23"/>
      <c r="B3505" s="28" t="s">
        <v>21</v>
      </c>
      <c r="C3505" s="28">
        <v>1185732</v>
      </c>
      <c r="D3505" s="29">
        <v>44412</v>
      </c>
      <c r="E3505" s="28" t="s">
        <v>22</v>
      </c>
      <c r="F3505" s="28" t="s">
        <v>126</v>
      </c>
      <c r="G3505" s="28" t="s">
        <v>127</v>
      </c>
      <c r="H3505" s="28" t="s">
        <v>25</v>
      </c>
      <c r="I3505" s="30">
        <v>0.5</v>
      </c>
      <c r="J3505" s="31">
        <v>4000</v>
      </c>
      <c r="K3505" s="32">
        <f t="shared" si="26"/>
        <v>2000</v>
      </c>
      <c r="L3505" s="32">
        <f t="shared" si="27"/>
        <v>800</v>
      </c>
      <c r="M3505" s="33">
        <v>0.4</v>
      </c>
      <c r="O3505" s="38"/>
      <c r="P3505" s="36"/>
      <c r="Q3505" s="34"/>
      <c r="R3505" s="35"/>
    </row>
    <row r="3506" spans="1:18" ht="15.75" customHeight="1" x14ac:dyDescent="0.3">
      <c r="A3506" s="23"/>
      <c r="B3506" s="28" t="s">
        <v>21</v>
      </c>
      <c r="C3506" s="28">
        <v>1185732</v>
      </c>
      <c r="D3506" s="29">
        <v>44412</v>
      </c>
      <c r="E3506" s="28" t="s">
        <v>22</v>
      </c>
      <c r="F3506" s="28" t="s">
        <v>126</v>
      </c>
      <c r="G3506" s="28" t="s">
        <v>127</v>
      </c>
      <c r="H3506" s="28" t="s">
        <v>26</v>
      </c>
      <c r="I3506" s="30">
        <v>0.45</v>
      </c>
      <c r="J3506" s="31">
        <v>3250</v>
      </c>
      <c r="K3506" s="32">
        <f t="shared" si="26"/>
        <v>1462.5</v>
      </c>
      <c r="L3506" s="32">
        <f t="shared" si="27"/>
        <v>438.75</v>
      </c>
      <c r="M3506" s="33">
        <v>0.3</v>
      </c>
      <c r="O3506" s="38"/>
      <c r="P3506" s="36"/>
      <c r="Q3506" s="34"/>
      <c r="R3506" s="35"/>
    </row>
    <row r="3507" spans="1:18" ht="15.75" customHeight="1" x14ac:dyDescent="0.3">
      <c r="A3507" s="23"/>
      <c r="B3507" s="28" t="s">
        <v>21</v>
      </c>
      <c r="C3507" s="28">
        <v>1185732</v>
      </c>
      <c r="D3507" s="29">
        <v>44412</v>
      </c>
      <c r="E3507" s="28" t="s">
        <v>22</v>
      </c>
      <c r="F3507" s="28" t="s">
        <v>126</v>
      </c>
      <c r="G3507" s="28" t="s">
        <v>127</v>
      </c>
      <c r="H3507" s="28" t="s">
        <v>27</v>
      </c>
      <c r="I3507" s="30">
        <v>0.45</v>
      </c>
      <c r="J3507" s="31">
        <v>2250</v>
      </c>
      <c r="K3507" s="32">
        <f t="shared" si="26"/>
        <v>1012.5</v>
      </c>
      <c r="L3507" s="32">
        <f t="shared" si="27"/>
        <v>303.75</v>
      </c>
      <c r="M3507" s="33">
        <v>0.3</v>
      </c>
      <c r="O3507" s="38"/>
      <c r="P3507" s="36"/>
      <c r="Q3507" s="34"/>
      <c r="R3507" s="35"/>
    </row>
    <row r="3508" spans="1:18" ht="15.75" customHeight="1" x14ac:dyDescent="0.3">
      <c r="A3508" s="23"/>
      <c r="B3508" s="28" t="s">
        <v>21</v>
      </c>
      <c r="C3508" s="28">
        <v>1185732</v>
      </c>
      <c r="D3508" s="29">
        <v>44412</v>
      </c>
      <c r="E3508" s="28" t="s">
        <v>22</v>
      </c>
      <c r="F3508" s="28" t="s">
        <v>126</v>
      </c>
      <c r="G3508" s="28" t="s">
        <v>127</v>
      </c>
      <c r="H3508" s="28" t="s">
        <v>28</v>
      </c>
      <c r="I3508" s="30">
        <v>0.54999999999999993</v>
      </c>
      <c r="J3508" s="31">
        <v>2000</v>
      </c>
      <c r="K3508" s="32">
        <f t="shared" si="26"/>
        <v>1099.9999999999998</v>
      </c>
      <c r="L3508" s="32">
        <f t="shared" si="27"/>
        <v>329.99999999999994</v>
      </c>
      <c r="M3508" s="33">
        <v>0.3</v>
      </c>
      <c r="O3508" s="38"/>
      <c r="P3508" s="36"/>
      <c r="Q3508" s="34"/>
      <c r="R3508" s="35"/>
    </row>
    <row r="3509" spans="1:18" ht="15.75" customHeight="1" x14ac:dyDescent="0.3">
      <c r="A3509" s="23"/>
      <c r="B3509" s="28" t="s">
        <v>21</v>
      </c>
      <c r="C3509" s="28">
        <v>1185732</v>
      </c>
      <c r="D3509" s="29">
        <v>44412</v>
      </c>
      <c r="E3509" s="28" t="s">
        <v>22</v>
      </c>
      <c r="F3509" s="28" t="s">
        <v>126</v>
      </c>
      <c r="G3509" s="28" t="s">
        <v>127</v>
      </c>
      <c r="H3509" s="28" t="s">
        <v>29</v>
      </c>
      <c r="I3509" s="30">
        <v>0.6</v>
      </c>
      <c r="J3509" s="31">
        <v>3750</v>
      </c>
      <c r="K3509" s="32">
        <f t="shared" si="26"/>
        <v>2250</v>
      </c>
      <c r="L3509" s="32">
        <f t="shared" si="27"/>
        <v>787.5</v>
      </c>
      <c r="M3509" s="33">
        <v>0.35</v>
      </c>
      <c r="O3509" s="38"/>
      <c r="P3509" s="36"/>
      <c r="Q3509" s="34"/>
      <c r="R3509" s="35"/>
    </row>
    <row r="3510" spans="1:18" ht="15.75" customHeight="1" x14ac:dyDescent="0.3">
      <c r="A3510" s="23"/>
      <c r="B3510" s="28" t="s">
        <v>21</v>
      </c>
      <c r="C3510" s="28">
        <v>1185732</v>
      </c>
      <c r="D3510" s="29">
        <v>44442</v>
      </c>
      <c r="E3510" s="28" t="s">
        <v>22</v>
      </c>
      <c r="F3510" s="28" t="s">
        <v>126</v>
      </c>
      <c r="G3510" s="28" t="s">
        <v>127</v>
      </c>
      <c r="H3510" s="28" t="s">
        <v>24</v>
      </c>
      <c r="I3510" s="30">
        <v>0.54999999999999993</v>
      </c>
      <c r="J3510" s="31">
        <v>5000</v>
      </c>
      <c r="K3510" s="32">
        <f t="shared" si="26"/>
        <v>2749.9999999999995</v>
      </c>
      <c r="L3510" s="32">
        <f t="shared" si="27"/>
        <v>1099.9999999999998</v>
      </c>
      <c r="M3510" s="33">
        <v>0.4</v>
      </c>
      <c r="O3510" s="38"/>
      <c r="P3510" s="36"/>
      <c r="Q3510" s="34"/>
      <c r="R3510" s="35"/>
    </row>
    <row r="3511" spans="1:18" ht="15.75" customHeight="1" x14ac:dyDescent="0.3">
      <c r="A3511" s="23"/>
      <c r="B3511" s="28" t="s">
        <v>21</v>
      </c>
      <c r="C3511" s="28">
        <v>1185732</v>
      </c>
      <c r="D3511" s="29">
        <v>44442</v>
      </c>
      <c r="E3511" s="28" t="s">
        <v>22</v>
      </c>
      <c r="F3511" s="28" t="s">
        <v>126</v>
      </c>
      <c r="G3511" s="28" t="s">
        <v>127</v>
      </c>
      <c r="H3511" s="28" t="s">
        <v>25</v>
      </c>
      <c r="I3511" s="30">
        <v>0.5</v>
      </c>
      <c r="J3511" s="31">
        <v>3000</v>
      </c>
      <c r="K3511" s="32">
        <f t="shared" si="26"/>
        <v>1500</v>
      </c>
      <c r="L3511" s="32">
        <f t="shared" si="27"/>
        <v>600</v>
      </c>
      <c r="M3511" s="33">
        <v>0.4</v>
      </c>
      <c r="O3511" s="38"/>
      <c r="P3511" s="36"/>
      <c r="Q3511" s="34"/>
      <c r="R3511" s="35"/>
    </row>
    <row r="3512" spans="1:18" ht="15.75" customHeight="1" x14ac:dyDescent="0.3">
      <c r="A3512" s="23"/>
      <c r="B3512" s="28" t="s">
        <v>21</v>
      </c>
      <c r="C3512" s="28">
        <v>1185732</v>
      </c>
      <c r="D3512" s="29">
        <v>44442</v>
      </c>
      <c r="E3512" s="28" t="s">
        <v>22</v>
      </c>
      <c r="F3512" s="28" t="s">
        <v>126</v>
      </c>
      <c r="G3512" s="28" t="s">
        <v>127</v>
      </c>
      <c r="H3512" s="28" t="s">
        <v>26</v>
      </c>
      <c r="I3512" s="30">
        <v>0.45</v>
      </c>
      <c r="J3512" s="31">
        <v>2000</v>
      </c>
      <c r="K3512" s="32">
        <f t="shared" si="26"/>
        <v>900</v>
      </c>
      <c r="L3512" s="32">
        <f t="shared" si="27"/>
        <v>270</v>
      </c>
      <c r="M3512" s="33">
        <v>0.3</v>
      </c>
      <c r="O3512" s="38"/>
      <c r="P3512" s="36"/>
      <c r="Q3512" s="34"/>
      <c r="R3512" s="35"/>
    </row>
    <row r="3513" spans="1:18" ht="15.75" customHeight="1" x14ac:dyDescent="0.3">
      <c r="A3513" s="23"/>
      <c r="B3513" s="28" t="s">
        <v>21</v>
      </c>
      <c r="C3513" s="28">
        <v>1185732</v>
      </c>
      <c r="D3513" s="29">
        <v>44442</v>
      </c>
      <c r="E3513" s="28" t="s">
        <v>22</v>
      </c>
      <c r="F3513" s="28" t="s">
        <v>126</v>
      </c>
      <c r="G3513" s="28" t="s">
        <v>127</v>
      </c>
      <c r="H3513" s="28" t="s">
        <v>27</v>
      </c>
      <c r="I3513" s="30">
        <v>0.45</v>
      </c>
      <c r="J3513" s="31">
        <v>1750</v>
      </c>
      <c r="K3513" s="32">
        <f t="shared" si="26"/>
        <v>787.5</v>
      </c>
      <c r="L3513" s="32">
        <f t="shared" si="27"/>
        <v>236.25</v>
      </c>
      <c r="M3513" s="33">
        <v>0.3</v>
      </c>
      <c r="O3513" s="38"/>
      <c r="P3513" s="36"/>
      <c r="Q3513" s="34"/>
      <c r="R3513" s="35"/>
    </row>
    <row r="3514" spans="1:18" ht="15.75" customHeight="1" x14ac:dyDescent="0.3">
      <c r="A3514" s="23"/>
      <c r="B3514" s="28" t="s">
        <v>21</v>
      </c>
      <c r="C3514" s="28">
        <v>1185732</v>
      </c>
      <c r="D3514" s="29">
        <v>44442</v>
      </c>
      <c r="E3514" s="28" t="s">
        <v>22</v>
      </c>
      <c r="F3514" s="28" t="s">
        <v>126</v>
      </c>
      <c r="G3514" s="28" t="s">
        <v>127</v>
      </c>
      <c r="H3514" s="28" t="s">
        <v>28</v>
      </c>
      <c r="I3514" s="30">
        <v>0.54999999999999993</v>
      </c>
      <c r="J3514" s="31">
        <v>1750</v>
      </c>
      <c r="K3514" s="32">
        <f t="shared" si="26"/>
        <v>962.49999999999989</v>
      </c>
      <c r="L3514" s="32">
        <f t="shared" si="27"/>
        <v>288.74999999999994</v>
      </c>
      <c r="M3514" s="33">
        <v>0.3</v>
      </c>
      <c r="O3514" s="38"/>
      <c r="P3514" s="36"/>
      <c r="Q3514" s="34"/>
      <c r="R3514" s="35"/>
    </row>
    <row r="3515" spans="1:18" ht="15.75" customHeight="1" x14ac:dyDescent="0.3">
      <c r="A3515" s="23"/>
      <c r="B3515" s="28" t="s">
        <v>21</v>
      </c>
      <c r="C3515" s="28">
        <v>1185732</v>
      </c>
      <c r="D3515" s="29">
        <v>44442</v>
      </c>
      <c r="E3515" s="28" t="s">
        <v>22</v>
      </c>
      <c r="F3515" s="28" t="s">
        <v>126</v>
      </c>
      <c r="G3515" s="28" t="s">
        <v>127</v>
      </c>
      <c r="H3515" s="28" t="s">
        <v>29</v>
      </c>
      <c r="I3515" s="30">
        <v>0.6</v>
      </c>
      <c r="J3515" s="31">
        <v>2750</v>
      </c>
      <c r="K3515" s="32">
        <f t="shared" si="26"/>
        <v>1650</v>
      </c>
      <c r="L3515" s="32">
        <f t="shared" si="27"/>
        <v>577.5</v>
      </c>
      <c r="M3515" s="33">
        <v>0.35</v>
      </c>
      <c r="O3515" s="38"/>
      <c r="P3515" s="36"/>
      <c r="Q3515" s="34"/>
      <c r="R3515" s="35"/>
    </row>
    <row r="3516" spans="1:18" ht="15.75" customHeight="1" x14ac:dyDescent="0.3">
      <c r="A3516" s="23"/>
      <c r="B3516" s="28" t="s">
        <v>21</v>
      </c>
      <c r="C3516" s="28">
        <v>1185732</v>
      </c>
      <c r="D3516" s="29">
        <v>44474</v>
      </c>
      <c r="E3516" s="28" t="s">
        <v>22</v>
      </c>
      <c r="F3516" s="28" t="s">
        <v>126</v>
      </c>
      <c r="G3516" s="28" t="s">
        <v>127</v>
      </c>
      <c r="H3516" s="28" t="s">
        <v>24</v>
      </c>
      <c r="I3516" s="30">
        <v>0.6</v>
      </c>
      <c r="J3516" s="31">
        <v>4500</v>
      </c>
      <c r="K3516" s="32">
        <f t="shared" si="26"/>
        <v>2700</v>
      </c>
      <c r="L3516" s="32">
        <f t="shared" si="27"/>
        <v>1080</v>
      </c>
      <c r="M3516" s="33">
        <v>0.4</v>
      </c>
      <c r="O3516" s="38"/>
      <c r="P3516" s="36"/>
      <c r="Q3516" s="34"/>
      <c r="R3516" s="35"/>
    </row>
    <row r="3517" spans="1:18" ht="15.75" customHeight="1" x14ac:dyDescent="0.3">
      <c r="A3517" s="23"/>
      <c r="B3517" s="28" t="s">
        <v>21</v>
      </c>
      <c r="C3517" s="28">
        <v>1185732</v>
      </c>
      <c r="D3517" s="29">
        <v>44474</v>
      </c>
      <c r="E3517" s="28" t="s">
        <v>22</v>
      </c>
      <c r="F3517" s="28" t="s">
        <v>126</v>
      </c>
      <c r="G3517" s="28" t="s">
        <v>127</v>
      </c>
      <c r="H3517" s="28" t="s">
        <v>25</v>
      </c>
      <c r="I3517" s="30">
        <v>0.55000000000000004</v>
      </c>
      <c r="J3517" s="31">
        <v>2750</v>
      </c>
      <c r="K3517" s="32">
        <f t="shared" si="26"/>
        <v>1512.5000000000002</v>
      </c>
      <c r="L3517" s="32">
        <f t="shared" si="27"/>
        <v>605.00000000000011</v>
      </c>
      <c r="M3517" s="33">
        <v>0.4</v>
      </c>
      <c r="O3517" s="38"/>
      <c r="P3517" s="36"/>
      <c r="Q3517" s="34"/>
      <c r="R3517" s="35"/>
    </row>
    <row r="3518" spans="1:18" ht="15.75" customHeight="1" x14ac:dyDescent="0.3">
      <c r="A3518" s="23"/>
      <c r="B3518" s="28" t="s">
        <v>21</v>
      </c>
      <c r="C3518" s="28">
        <v>1185732</v>
      </c>
      <c r="D3518" s="29">
        <v>44474</v>
      </c>
      <c r="E3518" s="28" t="s">
        <v>22</v>
      </c>
      <c r="F3518" s="28" t="s">
        <v>126</v>
      </c>
      <c r="G3518" s="28" t="s">
        <v>127</v>
      </c>
      <c r="H3518" s="28" t="s">
        <v>26</v>
      </c>
      <c r="I3518" s="30">
        <v>0.55000000000000004</v>
      </c>
      <c r="J3518" s="31">
        <v>1750</v>
      </c>
      <c r="K3518" s="32">
        <f t="shared" si="26"/>
        <v>962.50000000000011</v>
      </c>
      <c r="L3518" s="32">
        <f t="shared" si="27"/>
        <v>288.75</v>
      </c>
      <c r="M3518" s="33">
        <v>0.3</v>
      </c>
      <c r="O3518" s="38"/>
      <c r="P3518" s="36"/>
      <c r="Q3518" s="34"/>
      <c r="R3518" s="35"/>
    </row>
    <row r="3519" spans="1:18" ht="15.75" customHeight="1" x14ac:dyDescent="0.3">
      <c r="A3519" s="23"/>
      <c r="B3519" s="28" t="s">
        <v>21</v>
      </c>
      <c r="C3519" s="28">
        <v>1185732</v>
      </c>
      <c r="D3519" s="29">
        <v>44474</v>
      </c>
      <c r="E3519" s="28" t="s">
        <v>22</v>
      </c>
      <c r="F3519" s="28" t="s">
        <v>126</v>
      </c>
      <c r="G3519" s="28" t="s">
        <v>127</v>
      </c>
      <c r="H3519" s="28" t="s">
        <v>27</v>
      </c>
      <c r="I3519" s="30">
        <v>0.55000000000000004</v>
      </c>
      <c r="J3519" s="31">
        <v>1500</v>
      </c>
      <c r="K3519" s="32">
        <f t="shared" si="26"/>
        <v>825.00000000000011</v>
      </c>
      <c r="L3519" s="32">
        <f t="shared" si="27"/>
        <v>247.50000000000003</v>
      </c>
      <c r="M3519" s="33">
        <v>0.3</v>
      </c>
      <c r="O3519" s="38"/>
      <c r="P3519" s="36"/>
      <c r="Q3519" s="34"/>
      <c r="R3519" s="35"/>
    </row>
    <row r="3520" spans="1:18" ht="15.75" customHeight="1" x14ac:dyDescent="0.3">
      <c r="A3520" s="23"/>
      <c r="B3520" s="28" t="s">
        <v>21</v>
      </c>
      <c r="C3520" s="28">
        <v>1185732</v>
      </c>
      <c r="D3520" s="29">
        <v>44474</v>
      </c>
      <c r="E3520" s="28" t="s">
        <v>22</v>
      </c>
      <c r="F3520" s="28" t="s">
        <v>126</v>
      </c>
      <c r="G3520" s="28" t="s">
        <v>127</v>
      </c>
      <c r="H3520" s="28" t="s">
        <v>28</v>
      </c>
      <c r="I3520" s="30">
        <v>0.65</v>
      </c>
      <c r="J3520" s="31">
        <v>1500</v>
      </c>
      <c r="K3520" s="32">
        <f t="shared" si="26"/>
        <v>975</v>
      </c>
      <c r="L3520" s="32">
        <f t="shared" si="27"/>
        <v>292.5</v>
      </c>
      <c r="M3520" s="33">
        <v>0.3</v>
      </c>
      <c r="O3520" s="38"/>
      <c r="P3520" s="36"/>
      <c r="Q3520" s="34"/>
      <c r="R3520" s="35"/>
    </row>
    <row r="3521" spans="1:18" ht="15.75" customHeight="1" x14ac:dyDescent="0.3">
      <c r="A3521" s="23"/>
      <c r="B3521" s="28" t="s">
        <v>21</v>
      </c>
      <c r="C3521" s="28">
        <v>1185732</v>
      </c>
      <c r="D3521" s="29">
        <v>44474</v>
      </c>
      <c r="E3521" s="28" t="s">
        <v>22</v>
      </c>
      <c r="F3521" s="28" t="s">
        <v>126</v>
      </c>
      <c r="G3521" s="28" t="s">
        <v>127</v>
      </c>
      <c r="H3521" s="28" t="s">
        <v>29</v>
      </c>
      <c r="I3521" s="30">
        <v>0.7</v>
      </c>
      <c r="J3521" s="31">
        <v>2750</v>
      </c>
      <c r="K3521" s="32">
        <f t="shared" si="26"/>
        <v>1924.9999999999998</v>
      </c>
      <c r="L3521" s="32">
        <f t="shared" si="27"/>
        <v>673.74999999999989</v>
      </c>
      <c r="M3521" s="33">
        <v>0.35</v>
      </c>
      <c r="O3521" s="38"/>
      <c r="P3521" s="36"/>
      <c r="Q3521" s="34"/>
      <c r="R3521" s="35"/>
    </row>
    <row r="3522" spans="1:18" ht="15.75" customHeight="1" x14ac:dyDescent="0.3">
      <c r="A3522" s="23"/>
      <c r="B3522" s="28" t="s">
        <v>21</v>
      </c>
      <c r="C3522" s="28">
        <v>1185732</v>
      </c>
      <c r="D3522" s="29">
        <v>44504</v>
      </c>
      <c r="E3522" s="28" t="s">
        <v>22</v>
      </c>
      <c r="F3522" s="28" t="s">
        <v>126</v>
      </c>
      <c r="G3522" s="28" t="s">
        <v>127</v>
      </c>
      <c r="H3522" s="28" t="s">
        <v>24</v>
      </c>
      <c r="I3522" s="30">
        <v>0.65</v>
      </c>
      <c r="J3522" s="31">
        <v>4250</v>
      </c>
      <c r="K3522" s="32">
        <f t="shared" si="26"/>
        <v>2762.5</v>
      </c>
      <c r="L3522" s="32">
        <f t="shared" si="27"/>
        <v>1105</v>
      </c>
      <c r="M3522" s="33">
        <v>0.4</v>
      </c>
      <c r="O3522" s="38"/>
      <c r="P3522" s="36"/>
      <c r="Q3522" s="34"/>
      <c r="R3522" s="35"/>
    </row>
    <row r="3523" spans="1:18" ht="15.75" customHeight="1" x14ac:dyDescent="0.3">
      <c r="A3523" s="23"/>
      <c r="B3523" s="28" t="s">
        <v>21</v>
      </c>
      <c r="C3523" s="28">
        <v>1185732</v>
      </c>
      <c r="D3523" s="29">
        <v>44504</v>
      </c>
      <c r="E3523" s="28" t="s">
        <v>22</v>
      </c>
      <c r="F3523" s="28" t="s">
        <v>126</v>
      </c>
      <c r="G3523" s="28" t="s">
        <v>127</v>
      </c>
      <c r="H3523" s="28" t="s">
        <v>25</v>
      </c>
      <c r="I3523" s="30">
        <v>0.55000000000000004</v>
      </c>
      <c r="J3523" s="31">
        <v>3000</v>
      </c>
      <c r="K3523" s="32">
        <f t="shared" si="26"/>
        <v>1650.0000000000002</v>
      </c>
      <c r="L3523" s="32">
        <f t="shared" si="27"/>
        <v>660.00000000000011</v>
      </c>
      <c r="M3523" s="33">
        <v>0.4</v>
      </c>
      <c r="O3523" s="38"/>
      <c r="P3523" s="36"/>
      <c r="Q3523" s="34"/>
      <c r="R3523" s="35"/>
    </row>
    <row r="3524" spans="1:18" ht="15.75" customHeight="1" x14ac:dyDescent="0.3">
      <c r="A3524" s="23"/>
      <c r="B3524" s="28" t="s">
        <v>21</v>
      </c>
      <c r="C3524" s="28">
        <v>1185732</v>
      </c>
      <c r="D3524" s="29">
        <v>44504</v>
      </c>
      <c r="E3524" s="28" t="s">
        <v>22</v>
      </c>
      <c r="F3524" s="28" t="s">
        <v>126</v>
      </c>
      <c r="G3524" s="28" t="s">
        <v>127</v>
      </c>
      <c r="H3524" s="28" t="s">
        <v>26</v>
      </c>
      <c r="I3524" s="30">
        <v>0.55000000000000004</v>
      </c>
      <c r="J3524" s="31">
        <v>2950</v>
      </c>
      <c r="K3524" s="32">
        <f t="shared" si="26"/>
        <v>1622.5000000000002</v>
      </c>
      <c r="L3524" s="32">
        <f t="shared" si="27"/>
        <v>486.75000000000006</v>
      </c>
      <c r="M3524" s="33">
        <v>0.3</v>
      </c>
      <c r="O3524" s="38"/>
      <c r="P3524" s="36"/>
      <c r="Q3524" s="34"/>
      <c r="R3524" s="35"/>
    </row>
    <row r="3525" spans="1:18" ht="15.75" customHeight="1" x14ac:dyDescent="0.3">
      <c r="A3525" s="23"/>
      <c r="B3525" s="28" t="s">
        <v>21</v>
      </c>
      <c r="C3525" s="28">
        <v>1185732</v>
      </c>
      <c r="D3525" s="29">
        <v>44504</v>
      </c>
      <c r="E3525" s="28" t="s">
        <v>22</v>
      </c>
      <c r="F3525" s="28" t="s">
        <v>126</v>
      </c>
      <c r="G3525" s="28" t="s">
        <v>127</v>
      </c>
      <c r="H3525" s="28" t="s">
        <v>27</v>
      </c>
      <c r="I3525" s="30">
        <v>0.55000000000000004</v>
      </c>
      <c r="J3525" s="31">
        <v>2750</v>
      </c>
      <c r="K3525" s="32">
        <f t="shared" si="26"/>
        <v>1512.5000000000002</v>
      </c>
      <c r="L3525" s="32">
        <f t="shared" si="27"/>
        <v>453.75000000000006</v>
      </c>
      <c r="M3525" s="33">
        <v>0.3</v>
      </c>
      <c r="O3525" s="38"/>
      <c r="P3525" s="36"/>
      <c r="Q3525" s="34"/>
      <c r="R3525" s="35"/>
    </row>
    <row r="3526" spans="1:18" ht="15.75" customHeight="1" x14ac:dyDescent="0.3">
      <c r="A3526" s="23"/>
      <c r="B3526" s="28" t="s">
        <v>21</v>
      </c>
      <c r="C3526" s="28">
        <v>1185732</v>
      </c>
      <c r="D3526" s="29">
        <v>44504</v>
      </c>
      <c r="E3526" s="28" t="s">
        <v>22</v>
      </c>
      <c r="F3526" s="28" t="s">
        <v>126</v>
      </c>
      <c r="G3526" s="28" t="s">
        <v>127</v>
      </c>
      <c r="H3526" s="28" t="s">
        <v>28</v>
      </c>
      <c r="I3526" s="30">
        <v>0.65</v>
      </c>
      <c r="J3526" s="31">
        <v>2500</v>
      </c>
      <c r="K3526" s="32">
        <f t="shared" si="26"/>
        <v>1625</v>
      </c>
      <c r="L3526" s="32">
        <f t="shared" si="27"/>
        <v>487.5</v>
      </c>
      <c r="M3526" s="33">
        <v>0.3</v>
      </c>
      <c r="O3526" s="38"/>
      <c r="P3526" s="36"/>
      <c r="Q3526" s="34"/>
      <c r="R3526" s="35"/>
    </row>
    <row r="3527" spans="1:18" ht="15.75" customHeight="1" x14ac:dyDescent="0.3">
      <c r="A3527" s="23"/>
      <c r="B3527" s="28" t="s">
        <v>21</v>
      </c>
      <c r="C3527" s="28">
        <v>1185732</v>
      </c>
      <c r="D3527" s="29">
        <v>44504</v>
      </c>
      <c r="E3527" s="28" t="s">
        <v>22</v>
      </c>
      <c r="F3527" s="28" t="s">
        <v>126</v>
      </c>
      <c r="G3527" s="28" t="s">
        <v>127</v>
      </c>
      <c r="H3527" s="28" t="s">
        <v>29</v>
      </c>
      <c r="I3527" s="30">
        <v>0.7</v>
      </c>
      <c r="J3527" s="31">
        <v>3500</v>
      </c>
      <c r="K3527" s="32">
        <f t="shared" si="26"/>
        <v>2450</v>
      </c>
      <c r="L3527" s="32">
        <f t="shared" si="27"/>
        <v>857.5</v>
      </c>
      <c r="M3527" s="33">
        <v>0.35</v>
      </c>
      <c r="O3527" s="38"/>
      <c r="P3527" s="36"/>
      <c r="Q3527" s="34"/>
      <c r="R3527" s="35"/>
    </row>
    <row r="3528" spans="1:18" ht="15.75" customHeight="1" x14ac:dyDescent="0.3">
      <c r="A3528" s="23"/>
      <c r="B3528" s="28" t="s">
        <v>21</v>
      </c>
      <c r="C3528" s="28">
        <v>1185732</v>
      </c>
      <c r="D3528" s="29">
        <v>44533</v>
      </c>
      <c r="E3528" s="28" t="s">
        <v>22</v>
      </c>
      <c r="F3528" s="28" t="s">
        <v>126</v>
      </c>
      <c r="G3528" s="28" t="s">
        <v>127</v>
      </c>
      <c r="H3528" s="28" t="s">
        <v>24</v>
      </c>
      <c r="I3528" s="30">
        <v>0.65</v>
      </c>
      <c r="J3528" s="31">
        <v>5750</v>
      </c>
      <c r="K3528" s="32">
        <f t="shared" si="26"/>
        <v>3737.5</v>
      </c>
      <c r="L3528" s="32">
        <f t="shared" si="27"/>
        <v>1495</v>
      </c>
      <c r="M3528" s="33">
        <v>0.4</v>
      </c>
      <c r="O3528" s="38"/>
      <c r="P3528" s="36"/>
      <c r="Q3528" s="34"/>
      <c r="R3528" s="35"/>
    </row>
    <row r="3529" spans="1:18" ht="15.75" customHeight="1" x14ac:dyDescent="0.3">
      <c r="A3529" s="23"/>
      <c r="B3529" s="28" t="s">
        <v>21</v>
      </c>
      <c r="C3529" s="28">
        <v>1185732</v>
      </c>
      <c r="D3529" s="29">
        <v>44533</v>
      </c>
      <c r="E3529" s="28" t="s">
        <v>22</v>
      </c>
      <c r="F3529" s="28" t="s">
        <v>126</v>
      </c>
      <c r="G3529" s="28" t="s">
        <v>127</v>
      </c>
      <c r="H3529" s="28" t="s">
        <v>25</v>
      </c>
      <c r="I3529" s="30">
        <v>0.55000000000000004</v>
      </c>
      <c r="J3529" s="31">
        <v>3750</v>
      </c>
      <c r="K3529" s="32">
        <f t="shared" si="26"/>
        <v>2062.5</v>
      </c>
      <c r="L3529" s="32">
        <f t="shared" si="27"/>
        <v>825</v>
      </c>
      <c r="M3529" s="33">
        <v>0.4</v>
      </c>
      <c r="O3529" s="38"/>
      <c r="P3529" s="36"/>
      <c r="Q3529" s="34"/>
      <c r="R3529" s="35"/>
    </row>
    <row r="3530" spans="1:18" ht="15.75" customHeight="1" x14ac:dyDescent="0.3">
      <c r="A3530" s="23"/>
      <c r="B3530" s="28" t="s">
        <v>21</v>
      </c>
      <c r="C3530" s="28">
        <v>1185732</v>
      </c>
      <c r="D3530" s="29">
        <v>44533</v>
      </c>
      <c r="E3530" s="28" t="s">
        <v>22</v>
      </c>
      <c r="F3530" s="28" t="s">
        <v>126</v>
      </c>
      <c r="G3530" s="28" t="s">
        <v>127</v>
      </c>
      <c r="H3530" s="28" t="s">
        <v>26</v>
      </c>
      <c r="I3530" s="30">
        <v>0.55000000000000004</v>
      </c>
      <c r="J3530" s="31">
        <v>3500</v>
      </c>
      <c r="K3530" s="32">
        <f t="shared" si="26"/>
        <v>1925.0000000000002</v>
      </c>
      <c r="L3530" s="32">
        <f t="shared" si="27"/>
        <v>577.5</v>
      </c>
      <c r="M3530" s="33">
        <v>0.3</v>
      </c>
      <c r="O3530" s="38"/>
      <c r="P3530" s="36"/>
      <c r="Q3530" s="34"/>
      <c r="R3530" s="35"/>
    </row>
    <row r="3531" spans="1:18" ht="15.75" customHeight="1" x14ac:dyDescent="0.3">
      <c r="A3531" s="23"/>
      <c r="B3531" s="28" t="s">
        <v>21</v>
      </c>
      <c r="C3531" s="28">
        <v>1185732</v>
      </c>
      <c r="D3531" s="29">
        <v>44533</v>
      </c>
      <c r="E3531" s="28" t="s">
        <v>22</v>
      </c>
      <c r="F3531" s="28" t="s">
        <v>126</v>
      </c>
      <c r="G3531" s="28" t="s">
        <v>127</v>
      </c>
      <c r="H3531" s="28" t="s">
        <v>27</v>
      </c>
      <c r="I3531" s="30">
        <v>0.55000000000000004</v>
      </c>
      <c r="J3531" s="31">
        <v>3000</v>
      </c>
      <c r="K3531" s="32">
        <f t="shared" si="26"/>
        <v>1650.0000000000002</v>
      </c>
      <c r="L3531" s="32">
        <f t="shared" si="27"/>
        <v>495.00000000000006</v>
      </c>
      <c r="M3531" s="33">
        <v>0.3</v>
      </c>
      <c r="O3531" s="38"/>
      <c r="P3531" s="36"/>
      <c r="Q3531" s="34"/>
      <c r="R3531" s="35"/>
    </row>
    <row r="3532" spans="1:18" ht="15.75" customHeight="1" x14ac:dyDescent="0.3">
      <c r="A3532" s="23"/>
      <c r="B3532" s="28" t="s">
        <v>21</v>
      </c>
      <c r="C3532" s="28">
        <v>1185732</v>
      </c>
      <c r="D3532" s="29">
        <v>44533</v>
      </c>
      <c r="E3532" s="28" t="s">
        <v>22</v>
      </c>
      <c r="F3532" s="28" t="s">
        <v>126</v>
      </c>
      <c r="G3532" s="28" t="s">
        <v>127</v>
      </c>
      <c r="H3532" s="28" t="s">
        <v>28</v>
      </c>
      <c r="I3532" s="30">
        <v>0.65</v>
      </c>
      <c r="J3532" s="31">
        <v>3000</v>
      </c>
      <c r="K3532" s="32">
        <f t="shared" si="26"/>
        <v>1950</v>
      </c>
      <c r="L3532" s="32">
        <f t="shared" si="27"/>
        <v>585</v>
      </c>
      <c r="M3532" s="33">
        <v>0.3</v>
      </c>
      <c r="O3532" s="38"/>
      <c r="P3532" s="36"/>
      <c r="Q3532" s="34"/>
      <c r="R3532" s="35"/>
    </row>
    <row r="3533" spans="1:18" ht="15.75" customHeight="1" x14ac:dyDescent="0.3">
      <c r="A3533" s="23"/>
      <c r="B3533" s="28" t="s">
        <v>21</v>
      </c>
      <c r="C3533" s="28">
        <v>1185732</v>
      </c>
      <c r="D3533" s="29">
        <v>44533</v>
      </c>
      <c r="E3533" s="28" t="s">
        <v>22</v>
      </c>
      <c r="F3533" s="28" t="s">
        <v>126</v>
      </c>
      <c r="G3533" s="28" t="s">
        <v>127</v>
      </c>
      <c r="H3533" s="28" t="s">
        <v>29</v>
      </c>
      <c r="I3533" s="30">
        <v>0.7</v>
      </c>
      <c r="J3533" s="31">
        <v>4000</v>
      </c>
      <c r="K3533" s="32">
        <f t="shared" si="26"/>
        <v>2800</v>
      </c>
      <c r="L3533" s="32">
        <f t="shared" si="27"/>
        <v>979.99999999999989</v>
      </c>
      <c r="M3533" s="33">
        <v>0.35</v>
      </c>
      <c r="O3533" s="38"/>
      <c r="P3533" s="36"/>
      <c r="Q3533" s="34"/>
      <c r="R3533" s="35"/>
    </row>
    <row r="3534" spans="1:18" ht="15.75" customHeight="1" x14ac:dyDescent="0.3">
      <c r="A3534" s="23" t="s">
        <v>46</v>
      </c>
      <c r="B3534" s="28" t="s">
        <v>21</v>
      </c>
      <c r="C3534" s="28">
        <v>1185732</v>
      </c>
      <c r="D3534" s="29">
        <v>44206</v>
      </c>
      <c r="E3534" s="28" t="s">
        <v>22</v>
      </c>
      <c r="F3534" s="28" t="s">
        <v>128</v>
      </c>
      <c r="G3534" s="28" t="s">
        <v>129</v>
      </c>
      <c r="H3534" s="28" t="s">
        <v>24</v>
      </c>
      <c r="I3534" s="30">
        <v>0.35000000000000003</v>
      </c>
      <c r="J3534" s="31">
        <v>4250</v>
      </c>
      <c r="K3534" s="32">
        <f t="shared" si="26"/>
        <v>1487.5000000000002</v>
      </c>
      <c r="L3534" s="32">
        <f t="shared" si="27"/>
        <v>520.625</v>
      </c>
      <c r="M3534" s="33">
        <v>0.35</v>
      </c>
      <c r="O3534" s="38"/>
      <c r="P3534" s="36"/>
      <c r="Q3534" s="34"/>
      <c r="R3534" s="35"/>
    </row>
    <row r="3535" spans="1:18" ht="15.75" customHeight="1" x14ac:dyDescent="0.3">
      <c r="A3535" s="23"/>
      <c r="B3535" s="28" t="s">
        <v>21</v>
      </c>
      <c r="C3535" s="28">
        <v>1185732</v>
      </c>
      <c r="D3535" s="29">
        <v>44206</v>
      </c>
      <c r="E3535" s="28" t="s">
        <v>22</v>
      </c>
      <c r="F3535" s="28" t="s">
        <v>128</v>
      </c>
      <c r="G3535" s="28" t="s">
        <v>129</v>
      </c>
      <c r="H3535" s="28" t="s">
        <v>25</v>
      </c>
      <c r="I3535" s="30">
        <v>0.35000000000000003</v>
      </c>
      <c r="J3535" s="31">
        <v>2250</v>
      </c>
      <c r="K3535" s="32">
        <f t="shared" si="26"/>
        <v>787.50000000000011</v>
      </c>
      <c r="L3535" s="32">
        <f t="shared" si="27"/>
        <v>275.625</v>
      </c>
      <c r="M3535" s="33">
        <v>0.35</v>
      </c>
      <c r="O3535" s="38"/>
      <c r="P3535" s="36"/>
      <c r="Q3535" s="34"/>
      <c r="R3535" s="35"/>
    </row>
    <row r="3536" spans="1:18" ht="15.75" customHeight="1" x14ac:dyDescent="0.3">
      <c r="A3536" s="23"/>
      <c r="B3536" s="28" t="s">
        <v>21</v>
      </c>
      <c r="C3536" s="28">
        <v>1185732</v>
      </c>
      <c r="D3536" s="29">
        <v>44206</v>
      </c>
      <c r="E3536" s="28" t="s">
        <v>22</v>
      </c>
      <c r="F3536" s="28" t="s">
        <v>128</v>
      </c>
      <c r="G3536" s="28" t="s">
        <v>129</v>
      </c>
      <c r="H3536" s="28" t="s">
        <v>26</v>
      </c>
      <c r="I3536" s="30">
        <v>0.25000000000000006</v>
      </c>
      <c r="J3536" s="31">
        <v>2250</v>
      </c>
      <c r="K3536" s="32">
        <f t="shared" si="26"/>
        <v>562.50000000000011</v>
      </c>
      <c r="L3536" s="32">
        <f t="shared" si="27"/>
        <v>225.00000000000006</v>
      </c>
      <c r="M3536" s="33">
        <v>0.4</v>
      </c>
      <c r="O3536" s="38"/>
      <c r="P3536" s="36"/>
      <c r="Q3536" s="34"/>
      <c r="R3536" s="35"/>
    </row>
    <row r="3537" spans="1:18" ht="15.75" customHeight="1" x14ac:dyDescent="0.3">
      <c r="A3537" s="23"/>
      <c r="B3537" s="28" t="s">
        <v>21</v>
      </c>
      <c r="C3537" s="28">
        <v>1185732</v>
      </c>
      <c r="D3537" s="29">
        <v>44206</v>
      </c>
      <c r="E3537" s="28" t="s">
        <v>22</v>
      </c>
      <c r="F3537" s="28" t="s">
        <v>128</v>
      </c>
      <c r="G3537" s="28" t="s">
        <v>129</v>
      </c>
      <c r="H3537" s="28" t="s">
        <v>27</v>
      </c>
      <c r="I3537" s="30">
        <v>0.3</v>
      </c>
      <c r="J3537" s="31">
        <v>750</v>
      </c>
      <c r="K3537" s="32">
        <f t="shared" si="26"/>
        <v>225</v>
      </c>
      <c r="L3537" s="32">
        <f t="shared" si="27"/>
        <v>90</v>
      </c>
      <c r="M3537" s="33">
        <v>0.4</v>
      </c>
      <c r="O3537" s="38"/>
      <c r="P3537" s="36"/>
      <c r="Q3537" s="34"/>
      <c r="R3537" s="35"/>
    </row>
    <row r="3538" spans="1:18" ht="15.75" customHeight="1" x14ac:dyDescent="0.3">
      <c r="A3538" s="23"/>
      <c r="B3538" s="28" t="s">
        <v>21</v>
      </c>
      <c r="C3538" s="28">
        <v>1185732</v>
      </c>
      <c r="D3538" s="29">
        <v>44206</v>
      </c>
      <c r="E3538" s="28" t="s">
        <v>22</v>
      </c>
      <c r="F3538" s="28" t="s">
        <v>128</v>
      </c>
      <c r="G3538" s="28" t="s">
        <v>129</v>
      </c>
      <c r="H3538" s="28" t="s">
        <v>28</v>
      </c>
      <c r="I3538" s="30">
        <v>0.45</v>
      </c>
      <c r="J3538" s="31">
        <v>1250</v>
      </c>
      <c r="K3538" s="32">
        <f t="shared" si="26"/>
        <v>562.5</v>
      </c>
      <c r="L3538" s="32">
        <f t="shared" si="27"/>
        <v>168.75</v>
      </c>
      <c r="M3538" s="33">
        <v>0.3</v>
      </c>
      <c r="O3538" s="38"/>
      <c r="P3538" s="36"/>
      <c r="Q3538" s="34"/>
      <c r="R3538" s="35"/>
    </row>
    <row r="3539" spans="1:18" ht="15.75" customHeight="1" x14ac:dyDescent="0.3">
      <c r="A3539" s="23"/>
      <c r="B3539" s="28" t="s">
        <v>21</v>
      </c>
      <c r="C3539" s="28">
        <v>1185732</v>
      </c>
      <c r="D3539" s="29">
        <v>44206</v>
      </c>
      <c r="E3539" s="28" t="s">
        <v>22</v>
      </c>
      <c r="F3539" s="28" t="s">
        <v>128</v>
      </c>
      <c r="G3539" s="28" t="s">
        <v>129</v>
      </c>
      <c r="H3539" s="28" t="s">
        <v>29</v>
      </c>
      <c r="I3539" s="30">
        <v>0.35000000000000003</v>
      </c>
      <c r="J3539" s="31">
        <v>2250</v>
      </c>
      <c r="K3539" s="32">
        <f t="shared" si="26"/>
        <v>787.50000000000011</v>
      </c>
      <c r="L3539" s="32">
        <f t="shared" si="27"/>
        <v>315.00000000000006</v>
      </c>
      <c r="M3539" s="33">
        <v>0.4</v>
      </c>
      <c r="O3539" s="38"/>
      <c r="P3539" s="36"/>
      <c r="Q3539" s="34"/>
      <c r="R3539" s="35"/>
    </row>
    <row r="3540" spans="1:18" ht="15.75" customHeight="1" x14ac:dyDescent="0.3">
      <c r="A3540" s="23"/>
      <c r="B3540" s="28" t="s">
        <v>21</v>
      </c>
      <c r="C3540" s="28">
        <v>1185732</v>
      </c>
      <c r="D3540" s="29">
        <v>44235</v>
      </c>
      <c r="E3540" s="28" t="s">
        <v>22</v>
      </c>
      <c r="F3540" s="28" t="s">
        <v>128</v>
      </c>
      <c r="G3540" s="28" t="s">
        <v>129</v>
      </c>
      <c r="H3540" s="28" t="s">
        <v>24</v>
      </c>
      <c r="I3540" s="30">
        <v>0.35000000000000003</v>
      </c>
      <c r="J3540" s="31">
        <v>4750</v>
      </c>
      <c r="K3540" s="32">
        <f t="shared" si="26"/>
        <v>1662.5000000000002</v>
      </c>
      <c r="L3540" s="32">
        <f t="shared" si="27"/>
        <v>581.875</v>
      </c>
      <c r="M3540" s="33">
        <v>0.35</v>
      </c>
      <c r="O3540" s="38"/>
      <c r="P3540" s="36"/>
      <c r="Q3540" s="34"/>
      <c r="R3540" s="35"/>
    </row>
    <row r="3541" spans="1:18" ht="15.75" customHeight="1" x14ac:dyDescent="0.3">
      <c r="A3541" s="23"/>
      <c r="B3541" s="28" t="s">
        <v>21</v>
      </c>
      <c r="C3541" s="28">
        <v>1185732</v>
      </c>
      <c r="D3541" s="29">
        <v>44235</v>
      </c>
      <c r="E3541" s="28" t="s">
        <v>22</v>
      </c>
      <c r="F3541" s="28" t="s">
        <v>128</v>
      </c>
      <c r="G3541" s="28" t="s">
        <v>129</v>
      </c>
      <c r="H3541" s="28" t="s">
        <v>25</v>
      </c>
      <c r="I3541" s="30">
        <v>0.35000000000000003</v>
      </c>
      <c r="J3541" s="31">
        <v>1250</v>
      </c>
      <c r="K3541" s="32">
        <f t="shared" si="26"/>
        <v>437.50000000000006</v>
      </c>
      <c r="L3541" s="32">
        <f t="shared" si="27"/>
        <v>153.125</v>
      </c>
      <c r="M3541" s="33">
        <v>0.35</v>
      </c>
      <c r="O3541" s="38"/>
      <c r="P3541" s="36"/>
      <c r="Q3541" s="34"/>
      <c r="R3541" s="35"/>
    </row>
    <row r="3542" spans="1:18" ht="15.75" customHeight="1" x14ac:dyDescent="0.3">
      <c r="A3542" s="23"/>
      <c r="B3542" s="28" t="s">
        <v>21</v>
      </c>
      <c r="C3542" s="28">
        <v>1185732</v>
      </c>
      <c r="D3542" s="29">
        <v>44235</v>
      </c>
      <c r="E3542" s="28" t="s">
        <v>22</v>
      </c>
      <c r="F3542" s="28" t="s">
        <v>128</v>
      </c>
      <c r="G3542" s="28" t="s">
        <v>129</v>
      </c>
      <c r="H3542" s="28" t="s">
        <v>26</v>
      </c>
      <c r="I3542" s="30">
        <v>0.25000000000000006</v>
      </c>
      <c r="J3542" s="31">
        <v>1750</v>
      </c>
      <c r="K3542" s="32">
        <f t="shared" si="26"/>
        <v>437.50000000000011</v>
      </c>
      <c r="L3542" s="32">
        <f t="shared" si="27"/>
        <v>175.00000000000006</v>
      </c>
      <c r="M3542" s="33">
        <v>0.4</v>
      </c>
      <c r="O3542" s="38"/>
      <c r="P3542" s="36"/>
      <c r="Q3542" s="34"/>
      <c r="R3542" s="35"/>
    </row>
    <row r="3543" spans="1:18" ht="15.75" customHeight="1" x14ac:dyDescent="0.3">
      <c r="A3543" s="23"/>
      <c r="B3543" s="28" t="s">
        <v>21</v>
      </c>
      <c r="C3543" s="28">
        <v>1185732</v>
      </c>
      <c r="D3543" s="29">
        <v>44235</v>
      </c>
      <c r="E3543" s="28" t="s">
        <v>22</v>
      </c>
      <c r="F3543" s="28" t="s">
        <v>128</v>
      </c>
      <c r="G3543" s="28" t="s">
        <v>129</v>
      </c>
      <c r="H3543" s="28" t="s">
        <v>27</v>
      </c>
      <c r="I3543" s="30">
        <v>0.3</v>
      </c>
      <c r="J3543" s="31">
        <v>500</v>
      </c>
      <c r="K3543" s="32">
        <f t="shared" si="26"/>
        <v>150</v>
      </c>
      <c r="L3543" s="32">
        <f t="shared" si="27"/>
        <v>60</v>
      </c>
      <c r="M3543" s="33">
        <v>0.4</v>
      </c>
      <c r="O3543" s="38"/>
      <c r="P3543" s="36"/>
      <c r="Q3543" s="34"/>
      <c r="R3543" s="35"/>
    </row>
    <row r="3544" spans="1:18" ht="15.75" customHeight="1" x14ac:dyDescent="0.3">
      <c r="A3544" s="23"/>
      <c r="B3544" s="28" t="s">
        <v>21</v>
      </c>
      <c r="C3544" s="28">
        <v>1185732</v>
      </c>
      <c r="D3544" s="29">
        <v>44235</v>
      </c>
      <c r="E3544" s="28" t="s">
        <v>22</v>
      </c>
      <c r="F3544" s="28" t="s">
        <v>128</v>
      </c>
      <c r="G3544" s="28" t="s">
        <v>129</v>
      </c>
      <c r="H3544" s="28" t="s">
        <v>28</v>
      </c>
      <c r="I3544" s="30">
        <v>0.45</v>
      </c>
      <c r="J3544" s="31">
        <v>1250</v>
      </c>
      <c r="K3544" s="32">
        <f t="shared" si="26"/>
        <v>562.5</v>
      </c>
      <c r="L3544" s="32">
        <f t="shared" si="27"/>
        <v>168.75</v>
      </c>
      <c r="M3544" s="33">
        <v>0.3</v>
      </c>
      <c r="O3544" s="38"/>
      <c r="P3544" s="36"/>
      <c r="Q3544" s="34"/>
      <c r="R3544" s="35"/>
    </row>
    <row r="3545" spans="1:18" ht="15.75" customHeight="1" x14ac:dyDescent="0.3">
      <c r="A3545" s="23"/>
      <c r="B3545" s="28" t="s">
        <v>21</v>
      </c>
      <c r="C3545" s="28">
        <v>1185732</v>
      </c>
      <c r="D3545" s="29">
        <v>44235</v>
      </c>
      <c r="E3545" s="28" t="s">
        <v>22</v>
      </c>
      <c r="F3545" s="28" t="s">
        <v>128</v>
      </c>
      <c r="G3545" s="28" t="s">
        <v>129</v>
      </c>
      <c r="H3545" s="28" t="s">
        <v>29</v>
      </c>
      <c r="I3545" s="30">
        <v>0.35000000000000003</v>
      </c>
      <c r="J3545" s="31">
        <v>2250</v>
      </c>
      <c r="K3545" s="32">
        <f t="shared" si="26"/>
        <v>787.50000000000011</v>
      </c>
      <c r="L3545" s="32">
        <f t="shared" si="27"/>
        <v>315.00000000000006</v>
      </c>
      <c r="M3545" s="33">
        <v>0.4</v>
      </c>
      <c r="O3545" s="38"/>
      <c r="P3545" s="36"/>
      <c r="Q3545" s="34"/>
      <c r="R3545" s="35"/>
    </row>
    <row r="3546" spans="1:18" ht="15.75" customHeight="1" x14ac:dyDescent="0.3">
      <c r="A3546" s="23"/>
      <c r="B3546" s="28" t="s">
        <v>21</v>
      </c>
      <c r="C3546" s="28">
        <v>1185732</v>
      </c>
      <c r="D3546" s="29">
        <v>44261</v>
      </c>
      <c r="E3546" s="28" t="s">
        <v>22</v>
      </c>
      <c r="F3546" s="28" t="s">
        <v>128</v>
      </c>
      <c r="G3546" s="28" t="s">
        <v>129</v>
      </c>
      <c r="H3546" s="28" t="s">
        <v>24</v>
      </c>
      <c r="I3546" s="30">
        <v>0.35000000000000003</v>
      </c>
      <c r="J3546" s="31">
        <v>4450</v>
      </c>
      <c r="K3546" s="32">
        <f t="shared" si="26"/>
        <v>1557.5000000000002</v>
      </c>
      <c r="L3546" s="32">
        <f t="shared" si="27"/>
        <v>545.125</v>
      </c>
      <c r="M3546" s="33">
        <v>0.35</v>
      </c>
      <c r="O3546" s="38"/>
      <c r="P3546" s="36"/>
      <c r="Q3546" s="34"/>
      <c r="R3546" s="35"/>
    </row>
    <row r="3547" spans="1:18" ht="15.75" customHeight="1" x14ac:dyDescent="0.3">
      <c r="A3547" s="23"/>
      <c r="B3547" s="28" t="s">
        <v>21</v>
      </c>
      <c r="C3547" s="28">
        <v>1185732</v>
      </c>
      <c r="D3547" s="29">
        <v>44261</v>
      </c>
      <c r="E3547" s="28" t="s">
        <v>22</v>
      </c>
      <c r="F3547" s="28" t="s">
        <v>128</v>
      </c>
      <c r="G3547" s="28" t="s">
        <v>129</v>
      </c>
      <c r="H3547" s="28" t="s">
        <v>25</v>
      </c>
      <c r="I3547" s="30">
        <v>0.35000000000000003</v>
      </c>
      <c r="J3547" s="31">
        <v>1500</v>
      </c>
      <c r="K3547" s="32">
        <f t="shared" si="26"/>
        <v>525</v>
      </c>
      <c r="L3547" s="32">
        <f t="shared" si="27"/>
        <v>183.75</v>
      </c>
      <c r="M3547" s="33">
        <v>0.35</v>
      </c>
      <c r="O3547" s="38"/>
      <c r="P3547" s="36"/>
      <c r="Q3547" s="34"/>
      <c r="R3547" s="35"/>
    </row>
    <row r="3548" spans="1:18" ht="15.75" customHeight="1" x14ac:dyDescent="0.3">
      <c r="A3548" s="23"/>
      <c r="B3548" s="28" t="s">
        <v>21</v>
      </c>
      <c r="C3548" s="28">
        <v>1185732</v>
      </c>
      <c r="D3548" s="29">
        <v>44261</v>
      </c>
      <c r="E3548" s="28" t="s">
        <v>22</v>
      </c>
      <c r="F3548" s="28" t="s">
        <v>128</v>
      </c>
      <c r="G3548" s="28" t="s">
        <v>129</v>
      </c>
      <c r="H3548" s="28" t="s">
        <v>26</v>
      </c>
      <c r="I3548" s="30">
        <v>0.25000000000000006</v>
      </c>
      <c r="J3548" s="31">
        <v>1750</v>
      </c>
      <c r="K3548" s="32">
        <f t="shared" si="26"/>
        <v>437.50000000000011</v>
      </c>
      <c r="L3548" s="32">
        <f t="shared" si="27"/>
        <v>175.00000000000006</v>
      </c>
      <c r="M3548" s="33">
        <v>0.4</v>
      </c>
      <c r="O3548" s="38"/>
      <c r="P3548" s="36"/>
      <c r="Q3548" s="34"/>
      <c r="R3548" s="35"/>
    </row>
    <row r="3549" spans="1:18" ht="15.75" customHeight="1" x14ac:dyDescent="0.3">
      <c r="A3549" s="23"/>
      <c r="B3549" s="28" t="s">
        <v>21</v>
      </c>
      <c r="C3549" s="28">
        <v>1185732</v>
      </c>
      <c r="D3549" s="29">
        <v>44261</v>
      </c>
      <c r="E3549" s="28" t="s">
        <v>22</v>
      </c>
      <c r="F3549" s="28" t="s">
        <v>128</v>
      </c>
      <c r="G3549" s="28" t="s">
        <v>129</v>
      </c>
      <c r="H3549" s="28" t="s">
        <v>27</v>
      </c>
      <c r="I3549" s="30">
        <v>0.3</v>
      </c>
      <c r="J3549" s="31">
        <v>250</v>
      </c>
      <c r="K3549" s="32">
        <f t="shared" si="26"/>
        <v>75</v>
      </c>
      <c r="L3549" s="32">
        <f t="shared" si="27"/>
        <v>30</v>
      </c>
      <c r="M3549" s="33">
        <v>0.4</v>
      </c>
      <c r="O3549" s="38"/>
      <c r="P3549" s="36"/>
      <c r="Q3549" s="34"/>
      <c r="R3549" s="35"/>
    </row>
    <row r="3550" spans="1:18" ht="15.75" customHeight="1" x14ac:dyDescent="0.3">
      <c r="A3550" s="23"/>
      <c r="B3550" s="28" t="s">
        <v>21</v>
      </c>
      <c r="C3550" s="28">
        <v>1185732</v>
      </c>
      <c r="D3550" s="29">
        <v>44261</v>
      </c>
      <c r="E3550" s="28" t="s">
        <v>22</v>
      </c>
      <c r="F3550" s="28" t="s">
        <v>128</v>
      </c>
      <c r="G3550" s="28" t="s">
        <v>129</v>
      </c>
      <c r="H3550" s="28" t="s">
        <v>28</v>
      </c>
      <c r="I3550" s="30">
        <v>0.45</v>
      </c>
      <c r="J3550" s="31">
        <v>750</v>
      </c>
      <c r="K3550" s="32">
        <f t="shared" si="26"/>
        <v>337.5</v>
      </c>
      <c r="L3550" s="32">
        <f t="shared" si="27"/>
        <v>101.25</v>
      </c>
      <c r="M3550" s="33">
        <v>0.3</v>
      </c>
      <c r="O3550" s="38"/>
      <c r="P3550" s="36"/>
      <c r="Q3550" s="34"/>
      <c r="R3550" s="35"/>
    </row>
    <row r="3551" spans="1:18" ht="15.75" customHeight="1" x14ac:dyDescent="0.3">
      <c r="A3551" s="23"/>
      <c r="B3551" s="28" t="s">
        <v>21</v>
      </c>
      <c r="C3551" s="28">
        <v>1185732</v>
      </c>
      <c r="D3551" s="29">
        <v>44261</v>
      </c>
      <c r="E3551" s="28" t="s">
        <v>22</v>
      </c>
      <c r="F3551" s="28" t="s">
        <v>128</v>
      </c>
      <c r="G3551" s="28" t="s">
        <v>129</v>
      </c>
      <c r="H3551" s="28" t="s">
        <v>29</v>
      </c>
      <c r="I3551" s="30">
        <v>0.35000000000000003</v>
      </c>
      <c r="J3551" s="31">
        <v>1750</v>
      </c>
      <c r="K3551" s="32">
        <f t="shared" si="26"/>
        <v>612.50000000000011</v>
      </c>
      <c r="L3551" s="32">
        <f t="shared" si="27"/>
        <v>245.00000000000006</v>
      </c>
      <c r="M3551" s="33">
        <v>0.4</v>
      </c>
      <c r="O3551" s="38"/>
      <c r="P3551" s="36"/>
      <c r="Q3551" s="34"/>
      <c r="R3551" s="35"/>
    </row>
    <row r="3552" spans="1:18" ht="15.75" customHeight="1" x14ac:dyDescent="0.3">
      <c r="A3552" s="23"/>
      <c r="B3552" s="28" t="s">
        <v>21</v>
      </c>
      <c r="C3552" s="28">
        <v>1185732</v>
      </c>
      <c r="D3552" s="29">
        <v>44293</v>
      </c>
      <c r="E3552" s="28" t="s">
        <v>22</v>
      </c>
      <c r="F3552" s="28" t="s">
        <v>128</v>
      </c>
      <c r="G3552" s="28" t="s">
        <v>129</v>
      </c>
      <c r="H3552" s="28" t="s">
        <v>24</v>
      </c>
      <c r="I3552" s="30">
        <v>0.35000000000000003</v>
      </c>
      <c r="J3552" s="31">
        <v>4250</v>
      </c>
      <c r="K3552" s="32">
        <f t="shared" si="26"/>
        <v>1487.5000000000002</v>
      </c>
      <c r="L3552" s="32">
        <f t="shared" si="27"/>
        <v>520.625</v>
      </c>
      <c r="M3552" s="33">
        <v>0.35</v>
      </c>
      <c r="O3552" s="38"/>
      <c r="P3552" s="36"/>
      <c r="Q3552" s="34"/>
      <c r="R3552" s="35"/>
    </row>
    <row r="3553" spans="1:18" ht="15.75" customHeight="1" x14ac:dyDescent="0.3">
      <c r="A3553" s="23"/>
      <c r="B3553" s="28" t="s">
        <v>21</v>
      </c>
      <c r="C3553" s="28">
        <v>1185732</v>
      </c>
      <c r="D3553" s="29">
        <v>44293</v>
      </c>
      <c r="E3553" s="28" t="s">
        <v>22</v>
      </c>
      <c r="F3553" s="28" t="s">
        <v>128</v>
      </c>
      <c r="G3553" s="28" t="s">
        <v>129</v>
      </c>
      <c r="H3553" s="28" t="s">
        <v>25</v>
      </c>
      <c r="I3553" s="30">
        <v>0.35000000000000003</v>
      </c>
      <c r="J3553" s="31">
        <v>1250</v>
      </c>
      <c r="K3553" s="32">
        <f t="shared" si="26"/>
        <v>437.50000000000006</v>
      </c>
      <c r="L3553" s="32">
        <f t="shared" si="27"/>
        <v>153.125</v>
      </c>
      <c r="M3553" s="33">
        <v>0.35</v>
      </c>
      <c r="O3553" s="38"/>
      <c r="P3553" s="36"/>
      <c r="Q3553" s="34"/>
      <c r="R3553" s="35"/>
    </row>
    <row r="3554" spans="1:18" ht="15.75" customHeight="1" x14ac:dyDescent="0.3">
      <c r="A3554" s="23"/>
      <c r="B3554" s="28" t="s">
        <v>21</v>
      </c>
      <c r="C3554" s="28">
        <v>1185732</v>
      </c>
      <c r="D3554" s="29">
        <v>44293</v>
      </c>
      <c r="E3554" s="28" t="s">
        <v>22</v>
      </c>
      <c r="F3554" s="28" t="s">
        <v>128</v>
      </c>
      <c r="G3554" s="28" t="s">
        <v>129</v>
      </c>
      <c r="H3554" s="28" t="s">
        <v>26</v>
      </c>
      <c r="I3554" s="30">
        <v>0.25000000000000006</v>
      </c>
      <c r="J3554" s="31">
        <v>1250</v>
      </c>
      <c r="K3554" s="32">
        <f t="shared" si="26"/>
        <v>312.50000000000006</v>
      </c>
      <c r="L3554" s="32">
        <f t="shared" si="27"/>
        <v>125.00000000000003</v>
      </c>
      <c r="M3554" s="33">
        <v>0.4</v>
      </c>
      <c r="O3554" s="38"/>
      <c r="P3554" s="36"/>
      <c r="Q3554" s="34"/>
      <c r="R3554" s="35"/>
    </row>
    <row r="3555" spans="1:18" ht="15.75" customHeight="1" x14ac:dyDescent="0.3">
      <c r="A3555" s="23"/>
      <c r="B3555" s="28" t="s">
        <v>21</v>
      </c>
      <c r="C3555" s="28">
        <v>1185732</v>
      </c>
      <c r="D3555" s="29">
        <v>44293</v>
      </c>
      <c r="E3555" s="28" t="s">
        <v>22</v>
      </c>
      <c r="F3555" s="28" t="s">
        <v>128</v>
      </c>
      <c r="G3555" s="28" t="s">
        <v>129</v>
      </c>
      <c r="H3555" s="28" t="s">
        <v>27</v>
      </c>
      <c r="I3555" s="30">
        <v>0.3</v>
      </c>
      <c r="J3555" s="31">
        <v>500</v>
      </c>
      <c r="K3555" s="32">
        <f t="shared" si="26"/>
        <v>150</v>
      </c>
      <c r="L3555" s="32">
        <f t="shared" si="27"/>
        <v>60</v>
      </c>
      <c r="M3555" s="33">
        <v>0.4</v>
      </c>
      <c r="O3555" s="38"/>
      <c r="P3555" s="36"/>
      <c r="Q3555" s="34"/>
      <c r="R3555" s="35"/>
    </row>
    <row r="3556" spans="1:18" ht="15.75" customHeight="1" x14ac:dyDescent="0.3">
      <c r="A3556" s="23"/>
      <c r="B3556" s="28" t="s">
        <v>21</v>
      </c>
      <c r="C3556" s="28">
        <v>1185732</v>
      </c>
      <c r="D3556" s="29">
        <v>44293</v>
      </c>
      <c r="E3556" s="28" t="s">
        <v>22</v>
      </c>
      <c r="F3556" s="28" t="s">
        <v>128</v>
      </c>
      <c r="G3556" s="28" t="s">
        <v>129</v>
      </c>
      <c r="H3556" s="28" t="s">
        <v>28</v>
      </c>
      <c r="I3556" s="30">
        <v>0.45</v>
      </c>
      <c r="J3556" s="31">
        <v>500</v>
      </c>
      <c r="K3556" s="32">
        <f t="shared" si="26"/>
        <v>225</v>
      </c>
      <c r="L3556" s="32">
        <f t="shared" si="27"/>
        <v>67.5</v>
      </c>
      <c r="M3556" s="33">
        <v>0.3</v>
      </c>
      <c r="O3556" s="38"/>
      <c r="P3556" s="36"/>
      <c r="Q3556" s="34"/>
      <c r="R3556" s="35"/>
    </row>
    <row r="3557" spans="1:18" ht="15.75" customHeight="1" x14ac:dyDescent="0.3">
      <c r="A3557" s="23"/>
      <c r="B3557" s="28" t="s">
        <v>21</v>
      </c>
      <c r="C3557" s="28">
        <v>1185732</v>
      </c>
      <c r="D3557" s="29">
        <v>44293</v>
      </c>
      <c r="E3557" s="28" t="s">
        <v>22</v>
      </c>
      <c r="F3557" s="28" t="s">
        <v>128</v>
      </c>
      <c r="G3557" s="28" t="s">
        <v>129</v>
      </c>
      <c r="H3557" s="28" t="s">
        <v>29</v>
      </c>
      <c r="I3557" s="30">
        <v>0.35000000000000003</v>
      </c>
      <c r="J3557" s="31">
        <v>2000</v>
      </c>
      <c r="K3557" s="32">
        <f t="shared" si="26"/>
        <v>700.00000000000011</v>
      </c>
      <c r="L3557" s="32">
        <f t="shared" si="27"/>
        <v>280.00000000000006</v>
      </c>
      <c r="M3557" s="33">
        <v>0.4</v>
      </c>
      <c r="O3557" s="38"/>
      <c r="P3557" s="36"/>
      <c r="Q3557" s="34"/>
      <c r="R3557" s="35"/>
    </row>
    <row r="3558" spans="1:18" ht="15.75" customHeight="1" x14ac:dyDescent="0.3">
      <c r="A3558" s="23"/>
      <c r="B3558" s="28" t="s">
        <v>21</v>
      </c>
      <c r="C3558" s="28">
        <v>1185732</v>
      </c>
      <c r="D3558" s="29">
        <v>44322</v>
      </c>
      <c r="E3558" s="28" t="s">
        <v>22</v>
      </c>
      <c r="F3558" s="28" t="s">
        <v>128</v>
      </c>
      <c r="G3558" s="28" t="s">
        <v>129</v>
      </c>
      <c r="H3558" s="28" t="s">
        <v>24</v>
      </c>
      <c r="I3558" s="30">
        <v>0.49999999999999994</v>
      </c>
      <c r="J3558" s="31">
        <v>4700</v>
      </c>
      <c r="K3558" s="32">
        <f t="shared" si="26"/>
        <v>2349.9999999999995</v>
      </c>
      <c r="L3558" s="32">
        <f t="shared" si="27"/>
        <v>822.49999999999977</v>
      </c>
      <c r="M3558" s="33">
        <v>0.35</v>
      </c>
      <c r="O3558" s="38"/>
      <c r="P3558" s="36"/>
      <c r="Q3558" s="34"/>
      <c r="R3558" s="35"/>
    </row>
    <row r="3559" spans="1:18" ht="15.75" customHeight="1" x14ac:dyDescent="0.3">
      <c r="A3559" s="23"/>
      <c r="B3559" s="28" t="s">
        <v>21</v>
      </c>
      <c r="C3559" s="28">
        <v>1185732</v>
      </c>
      <c r="D3559" s="29">
        <v>44322</v>
      </c>
      <c r="E3559" s="28" t="s">
        <v>22</v>
      </c>
      <c r="F3559" s="28" t="s">
        <v>128</v>
      </c>
      <c r="G3559" s="28" t="s">
        <v>129</v>
      </c>
      <c r="H3559" s="28" t="s">
        <v>25</v>
      </c>
      <c r="I3559" s="30">
        <v>0.45</v>
      </c>
      <c r="J3559" s="31">
        <v>1750</v>
      </c>
      <c r="K3559" s="32">
        <f t="shared" si="26"/>
        <v>787.5</v>
      </c>
      <c r="L3559" s="32">
        <f t="shared" si="27"/>
        <v>275.625</v>
      </c>
      <c r="M3559" s="33">
        <v>0.35</v>
      </c>
      <c r="O3559" s="38"/>
      <c r="P3559" s="36"/>
      <c r="Q3559" s="34"/>
      <c r="R3559" s="35"/>
    </row>
    <row r="3560" spans="1:18" ht="15.75" customHeight="1" x14ac:dyDescent="0.3">
      <c r="A3560" s="23"/>
      <c r="B3560" s="28" t="s">
        <v>21</v>
      </c>
      <c r="C3560" s="28">
        <v>1185732</v>
      </c>
      <c r="D3560" s="29">
        <v>44322</v>
      </c>
      <c r="E3560" s="28" t="s">
        <v>22</v>
      </c>
      <c r="F3560" s="28" t="s">
        <v>128</v>
      </c>
      <c r="G3560" s="28" t="s">
        <v>129</v>
      </c>
      <c r="H3560" s="28" t="s">
        <v>26</v>
      </c>
      <c r="I3560" s="30">
        <v>0.4</v>
      </c>
      <c r="J3560" s="31">
        <v>2000</v>
      </c>
      <c r="K3560" s="32">
        <f t="shared" si="26"/>
        <v>800</v>
      </c>
      <c r="L3560" s="32">
        <f t="shared" si="27"/>
        <v>320</v>
      </c>
      <c r="M3560" s="33">
        <v>0.4</v>
      </c>
      <c r="O3560" s="38"/>
      <c r="P3560" s="36"/>
      <c r="Q3560" s="34"/>
      <c r="R3560" s="35"/>
    </row>
    <row r="3561" spans="1:18" ht="15.75" customHeight="1" x14ac:dyDescent="0.3">
      <c r="A3561" s="23"/>
      <c r="B3561" s="28" t="s">
        <v>21</v>
      </c>
      <c r="C3561" s="28">
        <v>1185732</v>
      </c>
      <c r="D3561" s="29">
        <v>44322</v>
      </c>
      <c r="E3561" s="28" t="s">
        <v>22</v>
      </c>
      <c r="F3561" s="28" t="s">
        <v>128</v>
      </c>
      <c r="G3561" s="28" t="s">
        <v>129</v>
      </c>
      <c r="H3561" s="28" t="s">
        <v>27</v>
      </c>
      <c r="I3561" s="30">
        <v>0.4</v>
      </c>
      <c r="J3561" s="31">
        <v>1500</v>
      </c>
      <c r="K3561" s="32">
        <f t="shared" si="26"/>
        <v>600</v>
      </c>
      <c r="L3561" s="32">
        <f t="shared" si="27"/>
        <v>240</v>
      </c>
      <c r="M3561" s="33">
        <v>0.4</v>
      </c>
      <c r="O3561" s="38"/>
      <c r="P3561" s="36"/>
      <c r="Q3561" s="34"/>
      <c r="R3561" s="35"/>
    </row>
    <row r="3562" spans="1:18" ht="15.75" customHeight="1" x14ac:dyDescent="0.3">
      <c r="A3562" s="23"/>
      <c r="B3562" s="28" t="s">
        <v>21</v>
      </c>
      <c r="C3562" s="28">
        <v>1185732</v>
      </c>
      <c r="D3562" s="29">
        <v>44322</v>
      </c>
      <c r="E3562" s="28" t="s">
        <v>22</v>
      </c>
      <c r="F3562" s="28" t="s">
        <v>128</v>
      </c>
      <c r="G3562" s="28" t="s">
        <v>129</v>
      </c>
      <c r="H3562" s="28" t="s">
        <v>28</v>
      </c>
      <c r="I3562" s="30">
        <v>0.49999999999999994</v>
      </c>
      <c r="J3562" s="31">
        <v>1750</v>
      </c>
      <c r="K3562" s="32">
        <f t="shared" si="26"/>
        <v>874.99999999999989</v>
      </c>
      <c r="L3562" s="32">
        <f t="shared" si="27"/>
        <v>262.49999999999994</v>
      </c>
      <c r="M3562" s="33">
        <v>0.3</v>
      </c>
      <c r="O3562" s="38"/>
      <c r="P3562" s="36"/>
      <c r="Q3562" s="34"/>
      <c r="R3562" s="35"/>
    </row>
    <row r="3563" spans="1:18" ht="15.75" customHeight="1" x14ac:dyDescent="0.3">
      <c r="A3563" s="23"/>
      <c r="B3563" s="28" t="s">
        <v>21</v>
      </c>
      <c r="C3563" s="28">
        <v>1185732</v>
      </c>
      <c r="D3563" s="29">
        <v>44322</v>
      </c>
      <c r="E3563" s="28" t="s">
        <v>22</v>
      </c>
      <c r="F3563" s="28" t="s">
        <v>128</v>
      </c>
      <c r="G3563" s="28" t="s">
        <v>129</v>
      </c>
      <c r="H3563" s="28" t="s">
        <v>29</v>
      </c>
      <c r="I3563" s="30">
        <v>0.54999999999999993</v>
      </c>
      <c r="J3563" s="31">
        <v>3000</v>
      </c>
      <c r="K3563" s="32">
        <f t="shared" si="26"/>
        <v>1649.9999999999998</v>
      </c>
      <c r="L3563" s="32">
        <f t="shared" si="27"/>
        <v>660</v>
      </c>
      <c r="M3563" s="33">
        <v>0.4</v>
      </c>
      <c r="O3563" s="38"/>
      <c r="P3563" s="36"/>
      <c r="Q3563" s="34"/>
      <c r="R3563" s="35"/>
    </row>
    <row r="3564" spans="1:18" ht="15.75" customHeight="1" x14ac:dyDescent="0.3">
      <c r="A3564" s="23"/>
      <c r="B3564" s="28" t="s">
        <v>21</v>
      </c>
      <c r="C3564" s="28">
        <v>1185732</v>
      </c>
      <c r="D3564" s="29">
        <v>44355</v>
      </c>
      <c r="E3564" s="28" t="s">
        <v>22</v>
      </c>
      <c r="F3564" s="28" t="s">
        <v>128</v>
      </c>
      <c r="G3564" s="28" t="s">
        <v>129</v>
      </c>
      <c r="H3564" s="28" t="s">
        <v>24</v>
      </c>
      <c r="I3564" s="30">
        <v>0.49999999999999994</v>
      </c>
      <c r="J3564" s="31">
        <v>5500</v>
      </c>
      <c r="K3564" s="32">
        <f t="shared" si="26"/>
        <v>2749.9999999999995</v>
      </c>
      <c r="L3564" s="32">
        <f t="shared" si="27"/>
        <v>962.49999999999977</v>
      </c>
      <c r="M3564" s="33">
        <v>0.35</v>
      </c>
      <c r="O3564" s="38"/>
      <c r="P3564" s="36"/>
      <c r="Q3564" s="34"/>
      <c r="R3564" s="35"/>
    </row>
    <row r="3565" spans="1:18" ht="15.75" customHeight="1" x14ac:dyDescent="0.3">
      <c r="A3565" s="23"/>
      <c r="B3565" s="28" t="s">
        <v>21</v>
      </c>
      <c r="C3565" s="28">
        <v>1185732</v>
      </c>
      <c r="D3565" s="29">
        <v>44355</v>
      </c>
      <c r="E3565" s="28" t="s">
        <v>22</v>
      </c>
      <c r="F3565" s="28" t="s">
        <v>128</v>
      </c>
      <c r="G3565" s="28" t="s">
        <v>129</v>
      </c>
      <c r="H3565" s="28" t="s">
        <v>25</v>
      </c>
      <c r="I3565" s="30">
        <v>0.45</v>
      </c>
      <c r="J3565" s="31">
        <v>3000</v>
      </c>
      <c r="K3565" s="32">
        <f t="shared" si="26"/>
        <v>1350</v>
      </c>
      <c r="L3565" s="32">
        <f t="shared" si="27"/>
        <v>472.49999999999994</v>
      </c>
      <c r="M3565" s="33">
        <v>0.35</v>
      </c>
      <c r="O3565" s="38"/>
      <c r="P3565" s="36"/>
      <c r="Q3565" s="34"/>
      <c r="R3565" s="35"/>
    </row>
    <row r="3566" spans="1:18" ht="15.75" customHeight="1" x14ac:dyDescent="0.3">
      <c r="A3566" s="23"/>
      <c r="B3566" s="28" t="s">
        <v>21</v>
      </c>
      <c r="C3566" s="28">
        <v>1185732</v>
      </c>
      <c r="D3566" s="29">
        <v>44355</v>
      </c>
      <c r="E3566" s="28" t="s">
        <v>22</v>
      </c>
      <c r="F3566" s="28" t="s">
        <v>128</v>
      </c>
      <c r="G3566" s="28" t="s">
        <v>129</v>
      </c>
      <c r="H3566" s="28" t="s">
        <v>26</v>
      </c>
      <c r="I3566" s="30">
        <v>0.4</v>
      </c>
      <c r="J3566" s="31">
        <v>2250</v>
      </c>
      <c r="K3566" s="32">
        <f t="shared" si="26"/>
        <v>900</v>
      </c>
      <c r="L3566" s="32">
        <f t="shared" si="27"/>
        <v>360</v>
      </c>
      <c r="M3566" s="33">
        <v>0.4</v>
      </c>
      <c r="O3566" s="38"/>
      <c r="P3566" s="36"/>
      <c r="Q3566" s="34"/>
      <c r="R3566" s="35"/>
    </row>
    <row r="3567" spans="1:18" ht="15.75" customHeight="1" x14ac:dyDescent="0.3">
      <c r="A3567" s="23"/>
      <c r="B3567" s="28" t="s">
        <v>21</v>
      </c>
      <c r="C3567" s="28">
        <v>1185732</v>
      </c>
      <c r="D3567" s="29">
        <v>44355</v>
      </c>
      <c r="E3567" s="28" t="s">
        <v>22</v>
      </c>
      <c r="F3567" s="28" t="s">
        <v>128</v>
      </c>
      <c r="G3567" s="28" t="s">
        <v>129</v>
      </c>
      <c r="H3567" s="28" t="s">
        <v>27</v>
      </c>
      <c r="I3567" s="30">
        <v>0.4</v>
      </c>
      <c r="J3567" s="31">
        <v>2000</v>
      </c>
      <c r="K3567" s="32">
        <f t="shared" si="26"/>
        <v>800</v>
      </c>
      <c r="L3567" s="32">
        <f t="shared" si="27"/>
        <v>320</v>
      </c>
      <c r="M3567" s="33">
        <v>0.4</v>
      </c>
      <c r="O3567" s="38"/>
      <c r="P3567" s="36"/>
      <c r="Q3567" s="34"/>
      <c r="R3567" s="35"/>
    </row>
    <row r="3568" spans="1:18" ht="15.75" customHeight="1" x14ac:dyDescent="0.3">
      <c r="A3568" s="23"/>
      <c r="B3568" s="28" t="s">
        <v>21</v>
      </c>
      <c r="C3568" s="28">
        <v>1185732</v>
      </c>
      <c r="D3568" s="29">
        <v>44355</v>
      </c>
      <c r="E3568" s="28" t="s">
        <v>22</v>
      </c>
      <c r="F3568" s="28" t="s">
        <v>128</v>
      </c>
      <c r="G3568" s="28" t="s">
        <v>129</v>
      </c>
      <c r="H3568" s="28" t="s">
        <v>28</v>
      </c>
      <c r="I3568" s="30">
        <v>0.49999999999999994</v>
      </c>
      <c r="J3568" s="31">
        <v>2000</v>
      </c>
      <c r="K3568" s="32">
        <f t="shared" si="26"/>
        <v>999.99999999999989</v>
      </c>
      <c r="L3568" s="32">
        <f t="shared" si="27"/>
        <v>299.99999999999994</v>
      </c>
      <c r="M3568" s="33">
        <v>0.3</v>
      </c>
      <c r="O3568" s="38"/>
      <c r="P3568" s="36"/>
      <c r="Q3568" s="34"/>
      <c r="R3568" s="35"/>
    </row>
    <row r="3569" spans="1:18" ht="15.75" customHeight="1" x14ac:dyDescent="0.3">
      <c r="A3569" s="23"/>
      <c r="B3569" s="28" t="s">
        <v>21</v>
      </c>
      <c r="C3569" s="28">
        <v>1185732</v>
      </c>
      <c r="D3569" s="29">
        <v>44355</v>
      </c>
      <c r="E3569" s="28" t="s">
        <v>22</v>
      </c>
      <c r="F3569" s="28" t="s">
        <v>128</v>
      </c>
      <c r="G3569" s="28" t="s">
        <v>129</v>
      </c>
      <c r="H3569" s="28" t="s">
        <v>29</v>
      </c>
      <c r="I3569" s="30">
        <v>0.54999999999999993</v>
      </c>
      <c r="J3569" s="31">
        <v>3500</v>
      </c>
      <c r="K3569" s="32">
        <f t="shared" si="26"/>
        <v>1924.9999999999998</v>
      </c>
      <c r="L3569" s="32">
        <f t="shared" si="27"/>
        <v>770</v>
      </c>
      <c r="M3569" s="33">
        <v>0.4</v>
      </c>
      <c r="O3569" s="38"/>
      <c r="P3569" s="36"/>
      <c r="Q3569" s="34"/>
      <c r="R3569" s="35"/>
    </row>
    <row r="3570" spans="1:18" ht="15.75" customHeight="1" x14ac:dyDescent="0.3">
      <c r="A3570" s="23"/>
      <c r="B3570" s="28" t="s">
        <v>21</v>
      </c>
      <c r="C3570" s="28">
        <v>1185732</v>
      </c>
      <c r="D3570" s="29">
        <v>44383</v>
      </c>
      <c r="E3570" s="28" t="s">
        <v>22</v>
      </c>
      <c r="F3570" s="28" t="s">
        <v>128</v>
      </c>
      <c r="G3570" s="28" t="s">
        <v>129</v>
      </c>
      <c r="H3570" s="28" t="s">
        <v>24</v>
      </c>
      <c r="I3570" s="30">
        <v>0.49999999999999994</v>
      </c>
      <c r="J3570" s="31">
        <v>5750</v>
      </c>
      <c r="K3570" s="32">
        <f t="shared" si="26"/>
        <v>2874.9999999999995</v>
      </c>
      <c r="L3570" s="32">
        <f t="shared" si="27"/>
        <v>1006.2499999999998</v>
      </c>
      <c r="M3570" s="33">
        <v>0.35</v>
      </c>
      <c r="O3570" s="38"/>
      <c r="P3570" s="36"/>
      <c r="Q3570" s="34"/>
      <c r="R3570" s="35"/>
    </row>
    <row r="3571" spans="1:18" ht="15.75" customHeight="1" x14ac:dyDescent="0.3">
      <c r="A3571" s="23"/>
      <c r="B3571" s="28" t="s">
        <v>21</v>
      </c>
      <c r="C3571" s="28">
        <v>1185732</v>
      </c>
      <c r="D3571" s="29">
        <v>44383</v>
      </c>
      <c r="E3571" s="28" t="s">
        <v>22</v>
      </c>
      <c r="F3571" s="28" t="s">
        <v>128</v>
      </c>
      <c r="G3571" s="28" t="s">
        <v>129</v>
      </c>
      <c r="H3571" s="28" t="s">
        <v>25</v>
      </c>
      <c r="I3571" s="30">
        <v>0.45</v>
      </c>
      <c r="J3571" s="31">
        <v>3250</v>
      </c>
      <c r="K3571" s="32">
        <f t="shared" si="26"/>
        <v>1462.5</v>
      </c>
      <c r="L3571" s="32">
        <f t="shared" si="27"/>
        <v>511.87499999999994</v>
      </c>
      <c r="M3571" s="33">
        <v>0.35</v>
      </c>
      <c r="O3571" s="38"/>
      <c r="P3571" s="36"/>
      <c r="Q3571" s="34"/>
      <c r="R3571" s="35"/>
    </row>
    <row r="3572" spans="1:18" ht="15.75" customHeight="1" x14ac:dyDescent="0.3">
      <c r="A3572" s="23"/>
      <c r="B3572" s="28" t="s">
        <v>21</v>
      </c>
      <c r="C3572" s="28">
        <v>1185732</v>
      </c>
      <c r="D3572" s="29">
        <v>44383</v>
      </c>
      <c r="E3572" s="28" t="s">
        <v>22</v>
      </c>
      <c r="F3572" s="28" t="s">
        <v>128</v>
      </c>
      <c r="G3572" s="28" t="s">
        <v>129</v>
      </c>
      <c r="H3572" s="28" t="s">
        <v>26</v>
      </c>
      <c r="I3572" s="30">
        <v>0.4</v>
      </c>
      <c r="J3572" s="31">
        <v>2500</v>
      </c>
      <c r="K3572" s="32">
        <f t="shared" si="26"/>
        <v>1000</v>
      </c>
      <c r="L3572" s="32">
        <f t="shared" si="27"/>
        <v>400</v>
      </c>
      <c r="M3572" s="33">
        <v>0.4</v>
      </c>
      <c r="O3572" s="38"/>
      <c r="P3572" s="36"/>
      <c r="Q3572" s="34"/>
      <c r="R3572" s="35"/>
    </row>
    <row r="3573" spans="1:18" ht="15.75" customHeight="1" x14ac:dyDescent="0.3">
      <c r="A3573" s="23"/>
      <c r="B3573" s="28" t="s">
        <v>21</v>
      </c>
      <c r="C3573" s="28">
        <v>1185732</v>
      </c>
      <c r="D3573" s="29">
        <v>44383</v>
      </c>
      <c r="E3573" s="28" t="s">
        <v>22</v>
      </c>
      <c r="F3573" s="28" t="s">
        <v>128</v>
      </c>
      <c r="G3573" s="28" t="s">
        <v>129</v>
      </c>
      <c r="H3573" s="28" t="s">
        <v>27</v>
      </c>
      <c r="I3573" s="30">
        <v>0.4</v>
      </c>
      <c r="J3573" s="31">
        <v>2000</v>
      </c>
      <c r="K3573" s="32">
        <f t="shared" si="26"/>
        <v>800</v>
      </c>
      <c r="L3573" s="32">
        <f t="shared" si="27"/>
        <v>320</v>
      </c>
      <c r="M3573" s="33">
        <v>0.4</v>
      </c>
      <c r="O3573" s="38"/>
      <c r="P3573" s="36"/>
      <c r="Q3573" s="34"/>
      <c r="R3573" s="35"/>
    </row>
    <row r="3574" spans="1:18" ht="15.75" customHeight="1" x14ac:dyDescent="0.3">
      <c r="A3574" s="23"/>
      <c r="B3574" s="28" t="s">
        <v>21</v>
      </c>
      <c r="C3574" s="28">
        <v>1185732</v>
      </c>
      <c r="D3574" s="29">
        <v>44383</v>
      </c>
      <c r="E3574" s="28" t="s">
        <v>22</v>
      </c>
      <c r="F3574" s="28" t="s">
        <v>128</v>
      </c>
      <c r="G3574" s="28" t="s">
        <v>129</v>
      </c>
      <c r="H3574" s="28" t="s">
        <v>28</v>
      </c>
      <c r="I3574" s="30">
        <v>0.49999999999999994</v>
      </c>
      <c r="J3574" s="31">
        <v>2250</v>
      </c>
      <c r="K3574" s="32">
        <f t="shared" si="26"/>
        <v>1124.9999999999998</v>
      </c>
      <c r="L3574" s="32">
        <f t="shared" si="27"/>
        <v>337.49999999999994</v>
      </c>
      <c r="M3574" s="33">
        <v>0.3</v>
      </c>
      <c r="O3574" s="38"/>
      <c r="P3574" s="36"/>
      <c r="Q3574" s="34"/>
      <c r="R3574" s="35"/>
    </row>
    <row r="3575" spans="1:18" ht="15.75" customHeight="1" x14ac:dyDescent="0.3">
      <c r="A3575" s="23"/>
      <c r="B3575" s="28" t="s">
        <v>21</v>
      </c>
      <c r="C3575" s="28">
        <v>1185732</v>
      </c>
      <c r="D3575" s="29">
        <v>44383</v>
      </c>
      <c r="E3575" s="28" t="s">
        <v>22</v>
      </c>
      <c r="F3575" s="28" t="s">
        <v>128</v>
      </c>
      <c r="G3575" s="28" t="s">
        <v>129</v>
      </c>
      <c r="H3575" s="28" t="s">
        <v>29</v>
      </c>
      <c r="I3575" s="30">
        <v>0.54999999999999993</v>
      </c>
      <c r="J3575" s="31">
        <v>4000</v>
      </c>
      <c r="K3575" s="32">
        <f t="shared" si="26"/>
        <v>2199.9999999999995</v>
      </c>
      <c r="L3575" s="32">
        <f t="shared" si="27"/>
        <v>879.99999999999989</v>
      </c>
      <c r="M3575" s="33">
        <v>0.4</v>
      </c>
      <c r="O3575" s="38"/>
      <c r="P3575" s="36"/>
      <c r="Q3575" s="34"/>
      <c r="R3575" s="35"/>
    </row>
    <row r="3576" spans="1:18" ht="15.75" customHeight="1" x14ac:dyDescent="0.3">
      <c r="A3576" s="23"/>
      <c r="B3576" s="28" t="s">
        <v>21</v>
      </c>
      <c r="C3576" s="28">
        <v>1185732</v>
      </c>
      <c r="D3576" s="29">
        <v>44415</v>
      </c>
      <c r="E3576" s="28" t="s">
        <v>22</v>
      </c>
      <c r="F3576" s="28" t="s">
        <v>128</v>
      </c>
      <c r="G3576" s="28" t="s">
        <v>129</v>
      </c>
      <c r="H3576" s="28" t="s">
        <v>24</v>
      </c>
      <c r="I3576" s="30">
        <v>0.49999999999999994</v>
      </c>
      <c r="J3576" s="31">
        <v>5500</v>
      </c>
      <c r="K3576" s="32">
        <f t="shared" ref="K3576:K3830" si="28">I3576*J3576</f>
        <v>2749.9999999999995</v>
      </c>
      <c r="L3576" s="32">
        <f t="shared" ref="L3576:L3830" si="29">K3576*M3576</f>
        <v>962.49999999999977</v>
      </c>
      <c r="M3576" s="33">
        <v>0.35</v>
      </c>
      <c r="O3576" s="38"/>
      <c r="P3576" s="36"/>
      <c r="Q3576" s="34"/>
      <c r="R3576" s="35"/>
    </row>
    <row r="3577" spans="1:18" ht="15.75" customHeight="1" x14ac:dyDescent="0.3">
      <c r="A3577" s="23"/>
      <c r="B3577" s="28" t="s">
        <v>21</v>
      </c>
      <c r="C3577" s="28">
        <v>1185732</v>
      </c>
      <c r="D3577" s="29">
        <v>44415</v>
      </c>
      <c r="E3577" s="28" t="s">
        <v>22</v>
      </c>
      <c r="F3577" s="28" t="s">
        <v>128</v>
      </c>
      <c r="G3577" s="28" t="s">
        <v>129</v>
      </c>
      <c r="H3577" s="28" t="s">
        <v>25</v>
      </c>
      <c r="I3577" s="30">
        <v>0.45</v>
      </c>
      <c r="J3577" s="31">
        <v>3250</v>
      </c>
      <c r="K3577" s="32">
        <f t="shared" si="28"/>
        <v>1462.5</v>
      </c>
      <c r="L3577" s="32">
        <f t="shared" si="29"/>
        <v>511.87499999999994</v>
      </c>
      <c r="M3577" s="33">
        <v>0.35</v>
      </c>
      <c r="O3577" s="38"/>
      <c r="P3577" s="36"/>
      <c r="Q3577" s="34"/>
      <c r="R3577" s="35"/>
    </row>
    <row r="3578" spans="1:18" ht="15.75" customHeight="1" x14ac:dyDescent="0.3">
      <c r="A3578" s="23"/>
      <c r="B3578" s="28" t="s">
        <v>21</v>
      </c>
      <c r="C3578" s="28">
        <v>1185732</v>
      </c>
      <c r="D3578" s="29">
        <v>44415</v>
      </c>
      <c r="E3578" s="28" t="s">
        <v>22</v>
      </c>
      <c r="F3578" s="28" t="s">
        <v>128</v>
      </c>
      <c r="G3578" s="28" t="s">
        <v>129</v>
      </c>
      <c r="H3578" s="28" t="s">
        <v>26</v>
      </c>
      <c r="I3578" s="30">
        <v>0.4</v>
      </c>
      <c r="J3578" s="31">
        <v>2500</v>
      </c>
      <c r="K3578" s="32">
        <f t="shared" si="28"/>
        <v>1000</v>
      </c>
      <c r="L3578" s="32">
        <f t="shared" si="29"/>
        <v>400</v>
      </c>
      <c r="M3578" s="33">
        <v>0.4</v>
      </c>
      <c r="O3578" s="38"/>
      <c r="P3578" s="36"/>
      <c r="Q3578" s="34"/>
      <c r="R3578" s="35"/>
    </row>
    <row r="3579" spans="1:18" ht="15.75" customHeight="1" x14ac:dyDescent="0.3">
      <c r="A3579" s="23"/>
      <c r="B3579" s="28" t="s">
        <v>21</v>
      </c>
      <c r="C3579" s="28">
        <v>1185732</v>
      </c>
      <c r="D3579" s="29">
        <v>44415</v>
      </c>
      <c r="E3579" s="28" t="s">
        <v>22</v>
      </c>
      <c r="F3579" s="28" t="s">
        <v>128</v>
      </c>
      <c r="G3579" s="28" t="s">
        <v>129</v>
      </c>
      <c r="H3579" s="28" t="s">
        <v>27</v>
      </c>
      <c r="I3579" s="30">
        <v>0.4</v>
      </c>
      <c r="J3579" s="31">
        <v>1500</v>
      </c>
      <c r="K3579" s="32">
        <f t="shared" si="28"/>
        <v>600</v>
      </c>
      <c r="L3579" s="32">
        <f t="shared" si="29"/>
        <v>240</v>
      </c>
      <c r="M3579" s="33">
        <v>0.4</v>
      </c>
      <c r="O3579" s="38"/>
      <c r="P3579" s="36"/>
      <c r="Q3579" s="34"/>
      <c r="R3579" s="35"/>
    </row>
    <row r="3580" spans="1:18" ht="15.75" customHeight="1" x14ac:dyDescent="0.3">
      <c r="A3580" s="23"/>
      <c r="B3580" s="28" t="s">
        <v>21</v>
      </c>
      <c r="C3580" s="28">
        <v>1185732</v>
      </c>
      <c r="D3580" s="29">
        <v>44415</v>
      </c>
      <c r="E3580" s="28" t="s">
        <v>22</v>
      </c>
      <c r="F3580" s="28" t="s">
        <v>128</v>
      </c>
      <c r="G3580" s="28" t="s">
        <v>129</v>
      </c>
      <c r="H3580" s="28" t="s">
        <v>28</v>
      </c>
      <c r="I3580" s="30">
        <v>0.49999999999999994</v>
      </c>
      <c r="J3580" s="31">
        <v>1250</v>
      </c>
      <c r="K3580" s="32">
        <f t="shared" si="28"/>
        <v>624.99999999999989</v>
      </c>
      <c r="L3580" s="32">
        <f t="shared" si="29"/>
        <v>187.49999999999997</v>
      </c>
      <c r="M3580" s="33">
        <v>0.3</v>
      </c>
      <c r="O3580" s="38"/>
      <c r="P3580" s="36"/>
      <c r="Q3580" s="34"/>
      <c r="R3580" s="35"/>
    </row>
    <row r="3581" spans="1:18" ht="15.75" customHeight="1" x14ac:dyDescent="0.3">
      <c r="A3581" s="23"/>
      <c r="B3581" s="28" t="s">
        <v>21</v>
      </c>
      <c r="C3581" s="28">
        <v>1185732</v>
      </c>
      <c r="D3581" s="29">
        <v>44415</v>
      </c>
      <c r="E3581" s="28" t="s">
        <v>22</v>
      </c>
      <c r="F3581" s="28" t="s">
        <v>128</v>
      </c>
      <c r="G3581" s="28" t="s">
        <v>129</v>
      </c>
      <c r="H3581" s="28" t="s">
        <v>29</v>
      </c>
      <c r="I3581" s="30">
        <v>0.54999999999999993</v>
      </c>
      <c r="J3581" s="31">
        <v>3000</v>
      </c>
      <c r="K3581" s="32">
        <f t="shared" si="28"/>
        <v>1649.9999999999998</v>
      </c>
      <c r="L3581" s="32">
        <f t="shared" si="29"/>
        <v>660</v>
      </c>
      <c r="M3581" s="33">
        <v>0.4</v>
      </c>
      <c r="O3581" s="38"/>
      <c r="P3581" s="36"/>
      <c r="Q3581" s="34"/>
      <c r="R3581" s="35"/>
    </row>
    <row r="3582" spans="1:18" ht="15.75" customHeight="1" x14ac:dyDescent="0.3">
      <c r="A3582" s="23"/>
      <c r="B3582" s="28" t="s">
        <v>21</v>
      </c>
      <c r="C3582" s="28">
        <v>1185732</v>
      </c>
      <c r="D3582" s="29">
        <v>44445</v>
      </c>
      <c r="E3582" s="28" t="s">
        <v>22</v>
      </c>
      <c r="F3582" s="28" t="s">
        <v>128</v>
      </c>
      <c r="G3582" s="28" t="s">
        <v>129</v>
      </c>
      <c r="H3582" s="28" t="s">
        <v>24</v>
      </c>
      <c r="I3582" s="30">
        <v>0.49999999999999994</v>
      </c>
      <c r="J3582" s="31">
        <v>4250</v>
      </c>
      <c r="K3582" s="32">
        <f t="shared" si="28"/>
        <v>2124.9999999999995</v>
      </c>
      <c r="L3582" s="32">
        <f t="shared" si="29"/>
        <v>743.74999999999977</v>
      </c>
      <c r="M3582" s="33">
        <v>0.35</v>
      </c>
      <c r="O3582" s="38"/>
      <c r="P3582" s="36"/>
      <c r="Q3582" s="34"/>
      <c r="R3582" s="35"/>
    </row>
    <row r="3583" spans="1:18" ht="15.75" customHeight="1" x14ac:dyDescent="0.3">
      <c r="A3583" s="23"/>
      <c r="B3583" s="28" t="s">
        <v>21</v>
      </c>
      <c r="C3583" s="28">
        <v>1185732</v>
      </c>
      <c r="D3583" s="29">
        <v>44445</v>
      </c>
      <c r="E3583" s="28" t="s">
        <v>22</v>
      </c>
      <c r="F3583" s="28" t="s">
        <v>128</v>
      </c>
      <c r="G3583" s="28" t="s">
        <v>129</v>
      </c>
      <c r="H3583" s="28" t="s">
        <v>25</v>
      </c>
      <c r="I3583" s="30">
        <v>0.45</v>
      </c>
      <c r="J3583" s="31">
        <v>2250</v>
      </c>
      <c r="K3583" s="32">
        <f t="shared" si="28"/>
        <v>1012.5</v>
      </c>
      <c r="L3583" s="32">
        <f t="shared" si="29"/>
        <v>354.375</v>
      </c>
      <c r="M3583" s="33">
        <v>0.35</v>
      </c>
      <c r="O3583" s="38"/>
      <c r="P3583" s="36"/>
      <c r="Q3583" s="34"/>
      <c r="R3583" s="35"/>
    </row>
    <row r="3584" spans="1:18" ht="15.75" customHeight="1" x14ac:dyDescent="0.3">
      <c r="A3584" s="23"/>
      <c r="B3584" s="28" t="s">
        <v>21</v>
      </c>
      <c r="C3584" s="28">
        <v>1185732</v>
      </c>
      <c r="D3584" s="29">
        <v>44445</v>
      </c>
      <c r="E3584" s="28" t="s">
        <v>22</v>
      </c>
      <c r="F3584" s="28" t="s">
        <v>128</v>
      </c>
      <c r="G3584" s="28" t="s">
        <v>129</v>
      </c>
      <c r="H3584" s="28" t="s">
        <v>26</v>
      </c>
      <c r="I3584" s="30">
        <v>0.4</v>
      </c>
      <c r="J3584" s="31">
        <v>1250</v>
      </c>
      <c r="K3584" s="32">
        <f t="shared" si="28"/>
        <v>500</v>
      </c>
      <c r="L3584" s="32">
        <f t="shared" si="29"/>
        <v>200</v>
      </c>
      <c r="M3584" s="33">
        <v>0.4</v>
      </c>
      <c r="O3584" s="38"/>
      <c r="P3584" s="36"/>
      <c r="Q3584" s="34"/>
      <c r="R3584" s="35"/>
    </row>
    <row r="3585" spans="1:18" ht="15.75" customHeight="1" x14ac:dyDescent="0.3">
      <c r="A3585" s="23"/>
      <c r="B3585" s="28" t="s">
        <v>21</v>
      </c>
      <c r="C3585" s="28">
        <v>1185732</v>
      </c>
      <c r="D3585" s="29">
        <v>44445</v>
      </c>
      <c r="E3585" s="28" t="s">
        <v>22</v>
      </c>
      <c r="F3585" s="28" t="s">
        <v>128</v>
      </c>
      <c r="G3585" s="28" t="s">
        <v>129</v>
      </c>
      <c r="H3585" s="28" t="s">
        <v>27</v>
      </c>
      <c r="I3585" s="30">
        <v>0.4</v>
      </c>
      <c r="J3585" s="31">
        <v>1000</v>
      </c>
      <c r="K3585" s="32">
        <f t="shared" si="28"/>
        <v>400</v>
      </c>
      <c r="L3585" s="32">
        <f t="shared" si="29"/>
        <v>160</v>
      </c>
      <c r="M3585" s="33">
        <v>0.4</v>
      </c>
      <c r="O3585" s="38"/>
      <c r="P3585" s="36"/>
      <c r="Q3585" s="34"/>
      <c r="R3585" s="35"/>
    </row>
    <row r="3586" spans="1:18" ht="15.75" customHeight="1" x14ac:dyDescent="0.3">
      <c r="A3586" s="23"/>
      <c r="B3586" s="28" t="s">
        <v>21</v>
      </c>
      <c r="C3586" s="28">
        <v>1185732</v>
      </c>
      <c r="D3586" s="29">
        <v>44445</v>
      </c>
      <c r="E3586" s="28" t="s">
        <v>22</v>
      </c>
      <c r="F3586" s="28" t="s">
        <v>128</v>
      </c>
      <c r="G3586" s="28" t="s">
        <v>129</v>
      </c>
      <c r="H3586" s="28" t="s">
        <v>28</v>
      </c>
      <c r="I3586" s="30">
        <v>0.49999999999999994</v>
      </c>
      <c r="J3586" s="31">
        <v>1000</v>
      </c>
      <c r="K3586" s="32">
        <f t="shared" si="28"/>
        <v>499.99999999999994</v>
      </c>
      <c r="L3586" s="32">
        <f t="shared" si="29"/>
        <v>149.99999999999997</v>
      </c>
      <c r="M3586" s="33">
        <v>0.3</v>
      </c>
      <c r="O3586" s="38"/>
      <c r="P3586" s="36"/>
      <c r="Q3586" s="34"/>
      <c r="R3586" s="35"/>
    </row>
    <row r="3587" spans="1:18" ht="15.75" customHeight="1" x14ac:dyDescent="0.3">
      <c r="A3587" s="23"/>
      <c r="B3587" s="28" t="s">
        <v>21</v>
      </c>
      <c r="C3587" s="28">
        <v>1185732</v>
      </c>
      <c r="D3587" s="29">
        <v>44445</v>
      </c>
      <c r="E3587" s="28" t="s">
        <v>22</v>
      </c>
      <c r="F3587" s="28" t="s">
        <v>128</v>
      </c>
      <c r="G3587" s="28" t="s">
        <v>129</v>
      </c>
      <c r="H3587" s="28" t="s">
        <v>29</v>
      </c>
      <c r="I3587" s="30">
        <v>0.54999999999999993</v>
      </c>
      <c r="J3587" s="31">
        <v>2000</v>
      </c>
      <c r="K3587" s="32">
        <f t="shared" si="28"/>
        <v>1099.9999999999998</v>
      </c>
      <c r="L3587" s="32">
        <f t="shared" si="29"/>
        <v>439.99999999999994</v>
      </c>
      <c r="M3587" s="33">
        <v>0.4</v>
      </c>
      <c r="O3587" s="38"/>
      <c r="P3587" s="36"/>
      <c r="Q3587" s="34"/>
      <c r="R3587" s="35"/>
    </row>
    <row r="3588" spans="1:18" ht="15.75" customHeight="1" x14ac:dyDescent="0.3">
      <c r="A3588" s="23"/>
      <c r="B3588" s="28" t="s">
        <v>21</v>
      </c>
      <c r="C3588" s="28">
        <v>1185732</v>
      </c>
      <c r="D3588" s="29">
        <v>44477</v>
      </c>
      <c r="E3588" s="28" t="s">
        <v>22</v>
      </c>
      <c r="F3588" s="28" t="s">
        <v>128</v>
      </c>
      <c r="G3588" s="28" t="s">
        <v>129</v>
      </c>
      <c r="H3588" s="28" t="s">
        <v>24</v>
      </c>
      <c r="I3588" s="30">
        <v>0.54999999999999993</v>
      </c>
      <c r="J3588" s="31">
        <v>3750</v>
      </c>
      <c r="K3588" s="32">
        <f t="shared" si="28"/>
        <v>2062.4999999999995</v>
      </c>
      <c r="L3588" s="32">
        <f t="shared" si="29"/>
        <v>721.87499999999977</v>
      </c>
      <c r="M3588" s="33">
        <v>0.35</v>
      </c>
      <c r="O3588" s="38"/>
      <c r="P3588" s="36"/>
      <c r="Q3588" s="34"/>
      <c r="R3588" s="35"/>
    </row>
    <row r="3589" spans="1:18" ht="15.75" customHeight="1" x14ac:dyDescent="0.3">
      <c r="A3589" s="23"/>
      <c r="B3589" s="28" t="s">
        <v>21</v>
      </c>
      <c r="C3589" s="28">
        <v>1185732</v>
      </c>
      <c r="D3589" s="29">
        <v>44477</v>
      </c>
      <c r="E3589" s="28" t="s">
        <v>22</v>
      </c>
      <c r="F3589" s="28" t="s">
        <v>128</v>
      </c>
      <c r="G3589" s="28" t="s">
        <v>129</v>
      </c>
      <c r="H3589" s="28" t="s">
        <v>25</v>
      </c>
      <c r="I3589" s="30">
        <v>0.5</v>
      </c>
      <c r="J3589" s="31">
        <v>2000</v>
      </c>
      <c r="K3589" s="32">
        <f t="shared" si="28"/>
        <v>1000</v>
      </c>
      <c r="L3589" s="32">
        <f t="shared" si="29"/>
        <v>350</v>
      </c>
      <c r="M3589" s="33">
        <v>0.35</v>
      </c>
      <c r="O3589" s="38"/>
      <c r="P3589" s="36"/>
      <c r="Q3589" s="34"/>
      <c r="R3589" s="35"/>
    </row>
    <row r="3590" spans="1:18" ht="15.75" customHeight="1" x14ac:dyDescent="0.3">
      <c r="A3590" s="23"/>
      <c r="B3590" s="28" t="s">
        <v>21</v>
      </c>
      <c r="C3590" s="28">
        <v>1185732</v>
      </c>
      <c r="D3590" s="29">
        <v>44477</v>
      </c>
      <c r="E3590" s="28" t="s">
        <v>22</v>
      </c>
      <c r="F3590" s="28" t="s">
        <v>128</v>
      </c>
      <c r="G3590" s="28" t="s">
        <v>129</v>
      </c>
      <c r="H3590" s="28" t="s">
        <v>26</v>
      </c>
      <c r="I3590" s="30">
        <v>0.5</v>
      </c>
      <c r="J3590" s="31">
        <v>1000</v>
      </c>
      <c r="K3590" s="32">
        <f t="shared" si="28"/>
        <v>500</v>
      </c>
      <c r="L3590" s="32">
        <f t="shared" si="29"/>
        <v>200</v>
      </c>
      <c r="M3590" s="33">
        <v>0.4</v>
      </c>
      <c r="O3590" s="38"/>
      <c r="P3590" s="36"/>
      <c r="Q3590" s="34"/>
      <c r="R3590" s="35"/>
    </row>
    <row r="3591" spans="1:18" ht="15.75" customHeight="1" x14ac:dyDescent="0.3">
      <c r="A3591" s="23"/>
      <c r="B3591" s="28" t="s">
        <v>21</v>
      </c>
      <c r="C3591" s="28">
        <v>1185732</v>
      </c>
      <c r="D3591" s="29">
        <v>44477</v>
      </c>
      <c r="E3591" s="28" t="s">
        <v>22</v>
      </c>
      <c r="F3591" s="28" t="s">
        <v>128</v>
      </c>
      <c r="G3591" s="28" t="s">
        <v>129</v>
      </c>
      <c r="H3591" s="28" t="s">
        <v>27</v>
      </c>
      <c r="I3591" s="30">
        <v>0.5</v>
      </c>
      <c r="J3591" s="31">
        <v>750</v>
      </c>
      <c r="K3591" s="32">
        <f t="shared" si="28"/>
        <v>375</v>
      </c>
      <c r="L3591" s="32">
        <f t="shared" si="29"/>
        <v>150</v>
      </c>
      <c r="M3591" s="33">
        <v>0.4</v>
      </c>
      <c r="O3591" s="38"/>
      <c r="P3591" s="36"/>
      <c r="Q3591" s="34"/>
      <c r="R3591" s="35"/>
    </row>
    <row r="3592" spans="1:18" ht="15.75" customHeight="1" x14ac:dyDescent="0.3">
      <c r="A3592" s="23"/>
      <c r="B3592" s="28" t="s">
        <v>21</v>
      </c>
      <c r="C3592" s="28">
        <v>1185732</v>
      </c>
      <c r="D3592" s="29">
        <v>44477</v>
      </c>
      <c r="E3592" s="28" t="s">
        <v>22</v>
      </c>
      <c r="F3592" s="28" t="s">
        <v>128</v>
      </c>
      <c r="G3592" s="28" t="s">
        <v>129</v>
      </c>
      <c r="H3592" s="28" t="s">
        <v>28</v>
      </c>
      <c r="I3592" s="30">
        <v>0.6</v>
      </c>
      <c r="J3592" s="31">
        <v>750</v>
      </c>
      <c r="K3592" s="32">
        <f t="shared" si="28"/>
        <v>450</v>
      </c>
      <c r="L3592" s="32">
        <f t="shared" si="29"/>
        <v>135</v>
      </c>
      <c r="M3592" s="33">
        <v>0.3</v>
      </c>
      <c r="O3592" s="38"/>
      <c r="P3592" s="36"/>
      <c r="Q3592" s="34"/>
      <c r="R3592" s="35"/>
    </row>
    <row r="3593" spans="1:18" ht="15.75" customHeight="1" x14ac:dyDescent="0.3">
      <c r="A3593" s="23"/>
      <c r="B3593" s="28" t="s">
        <v>21</v>
      </c>
      <c r="C3593" s="28">
        <v>1185732</v>
      </c>
      <c r="D3593" s="29">
        <v>44477</v>
      </c>
      <c r="E3593" s="28" t="s">
        <v>22</v>
      </c>
      <c r="F3593" s="28" t="s">
        <v>128</v>
      </c>
      <c r="G3593" s="28" t="s">
        <v>129</v>
      </c>
      <c r="H3593" s="28" t="s">
        <v>29</v>
      </c>
      <c r="I3593" s="30">
        <v>0.64999999999999991</v>
      </c>
      <c r="J3593" s="31">
        <v>2000</v>
      </c>
      <c r="K3593" s="32">
        <f t="shared" si="28"/>
        <v>1299.9999999999998</v>
      </c>
      <c r="L3593" s="32">
        <f t="shared" si="29"/>
        <v>519.99999999999989</v>
      </c>
      <c r="M3593" s="33">
        <v>0.4</v>
      </c>
      <c r="O3593" s="38"/>
      <c r="P3593" s="36"/>
      <c r="Q3593" s="34"/>
      <c r="R3593" s="35"/>
    </row>
    <row r="3594" spans="1:18" ht="15.75" customHeight="1" x14ac:dyDescent="0.3">
      <c r="A3594" s="23"/>
      <c r="B3594" s="28" t="s">
        <v>21</v>
      </c>
      <c r="C3594" s="28">
        <v>1185732</v>
      </c>
      <c r="D3594" s="29">
        <v>44507</v>
      </c>
      <c r="E3594" s="28" t="s">
        <v>22</v>
      </c>
      <c r="F3594" s="28" t="s">
        <v>128</v>
      </c>
      <c r="G3594" s="28" t="s">
        <v>129</v>
      </c>
      <c r="H3594" s="28" t="s">
        <v>24</v>
      </c>
      <c r="I3594" s="30">
        <v>0.6</v>
      </c>
      <c r="J3594" s="31">
        <v>3500</v>
      </c>
      <c r="K3594" s="32">
        <f t="shared" si="28"/>
        <v>2100</v>
      </c>
      <c r="L3594" s="32">
        <f t="shared" si="29"/>
        <v>735</v>
      </c>
      <c r="M3594" s="33">
        <v>0.35</v>
      </c>
      <c r="O3594" s="38"/>
      <c r="P3594" s="36"/>
      <c r="Q3594" s="34"/>
      <c r="R3594" s="35"/>
    </row>
    <row r="3595" spans="1:18" ht="15.75" customHeight="1" x14ac:dyDescent="0.3">
      <c r="A3595" s="23"/>
      <c r="B3595" s="28" t="s">
        <v>21</v>
      </c>
      <c r="C3595" s="28">
        <v>1185732</v>
      </c>
      <c r="D3595" s="29">
        <v>44507</v>
      </c>
      <c r="E3595" s="28" t="s">
        <v>22</v>
      </c>
      <c r="F3595" s="28" t="s">
        <v>128</v>
      </c>
      <c r="G3595" s="28" t="s">
        <v>129</v>
      </c>
      <c r="H3595" s="28" t="s">
        <v>25</v>
      </c>
      <c r="I3595" s="30">
        <v>0.5</v>
      </c>
      <c r="J3595" s="31">
        <v>2250</v>
      </c>
      <c r="K3595" s="32">
        <f t="shared" si="28"/>
        <v>1125</v>
      </c>
      <c r="L3595" s="32">
        <f t="shared" si="29"/>
        <v>393.75</v>
      </c>
      <c r="M3595" s="33">
        <v>0.35</v>
      </c>
      <c r="O3595" s="38"/>
      <c r="P3595" s="36"/>
      <c r="Q3595" s="34"/>
      <c r="R3595" s="35"/>
    </row>
    <row r="3596" spans="1:18" ht="15.75" customHeight="1" x14ac:dyDescent="0.3">
      <c r="A3596" s="23"/>
      <c r="B3596" s="28" t="s">
        <v>21</v>
      </c>
      <c r="C3596" s="28">
        <v>1185732</v>
      </c>
      <c r="D3596" s="29">
        <v>44507</v>
      </c>
      <c r="E3596" s="28" t="s">
        <v>22</v>
      </c>
      <c r="F3596" s="28" t="s">
        <v>128</v>
      </c>
      <c r="G3596" s="28" t="s">
        <v>129</v>
      </c>
      <c r="H3596" s="28" t="s">
        <v>26</v>
      </c>
      <c r="I3596" s="30">
        <v>0.5</v>
      </c>
      <c r="J3596" s="31">
        <v>2200</v>
      </c>
      <c r="K3596" s="32">
        <f t="shared" si="28"/>
        <v>1100</v>
      </c>
      <c r="L3596" s="32">
        <f t="shared" si="29"/>
        <v>440</v>
      </c>
      <c r="M3596" s="33">
        <v>0.4</v>
      </c>
      <c r="O3596" s="38"/>
      <c r="P3596" s="36"/>
      <c r="Q3596" s="34"/>
      <c r="R3596" s="35"/>
    </row>
    <row r="3597" spans="1:18" ht="15.75" customHeight="1" x14ac:dyDescent="0.3">
      <c r="A3597" s="23"/>
      <c r="B3597" s="28" t="s">
        <v>21</v>
      </c>
      <c r="C3597" s="28">
        <v>1185732</v>
      </c>
      <c r="D3597" s="29">
        <v>44507</v>
      </c>
      <c r="E3597" s="28" t="s">
        <v>22</v>
      </c>
      <c r="F3597" s="28" t="s">
        <v>128</v>
      </c>
      <c r="G3597" s="28" t="s">
        <v>129</v>
      </c>
      <c r="H3597" s="28" t="s">
        <v>27</v>
      </c>
      <c r="I3597" s="30">
        <v>0.5</v>
      </c>
      <c r="J3597" s="31">
        <v>2000</v>
      </c>
      <c r="K3597" s="32">
        <f t="shared" si="28"/>
        <v>1000</v>
      </c>
      <c r="L3597" s="32">
        <f t="shared" si="29"/>
        <v>400</v>
      </c>
      <c r="M3597" s="33">
        <v>0.4</v>
      </c>
      <c r="O3597" s="38"/>
      <c r="P3597" s="36"/>
      <c r="Q3597" s="34"/>
      <c r="R3597" s="35"/>
    </row>
    <row r="3598" spans="1:18" ht="15.75" customHeight="1" x14ac:dyDescent="0.3">
      <c r="A3598" s="23"/>
      <c r="B3598" s="28" t="s">
        <v>21</v>
      </c>
      <c r="C3598" s="28">
        <v>1185732</v>
      </c>
      <c r="D3598" s="29">
        <v>44507</v>
      </c>
      <c r="E3598" s="28" t="s">
        <v>22</v>
      </c>
      <c r="F3598" s="28" t="s">
        <v>128</v>
      </c>
      <c r="G3598" s="28" t="s">
        <v>129</v>
      </c>
      <c r="H3598" s="28" t="s">
        <v>28</v>
      </c>
      <c r="I3598" s="30">
        <v>0.6</v>
      </c>
      <c r="J3598" s="31">
        <v>1750</v>
      </c>
      <c r="K3598" s="32">
        <f t="shared" si="28"/>
        <v>1050</v>
      </c>
      <c r="L3598" s="32">
        <f t="shared" si="29"/>
        <v>315</v>
      </c>
      <c r="M3598" s="33">
        <v>0.3</v>
      </c>
      <c r="O3598" s="38"/>
      <c r="P3598" s="36"/>
      <c r="Q3598" s="34"/>
      <c r="R3598" s="35"/>
    </row>
    <row r="3599" spans="1:18" ht="15.75" customHeight="1" x14ac:dyDescent="0.3">
      <c r="A3599" s="23"/>
      <c r="B3599" s="28" t="s">
        <v>21</v>
      </c>
      <c r="C3599" s="28">
        <v>1185732</v>
      </c>
      <c r="D3599" s="29">
        <v>44507</v>
      </c>
      <c r="E3599" s="28" t="s">
        <v>22</v>
      </c>
      <c r="F3599" s="28" t="s">
        <v>128</v>
      </c>
      <c r="G3599" s="28" t="s">
        <v>129</v>
      </c>
      <c r="H3599" s="28" t="s">
        <v>29</v>
      </c>
      <c r="I3599" s="30">
        <v>0.64999999999999991</v>
      </c>
      <c r="J3599" s="31">
        <v>2750</v>
      </c>
      <c r="K3599" s="32">
        <f t="shared" si="28"/>
        <v>1787.4999999999998</v>
      </c>
      <c r="L3599" s="32">
        <f t="shared" si="29"/>
        <v>715</v>
      </c>
      <c r="M3599" s="33">
        <v>0.4</v>
      </c>
      <c r="O3599" s="38"/>
      <c r="P3599" s="36"/>
      <c r="Q3599" s="34"/>
      <c r="R3599" s="35"/>
    </row>
    <row r="3600" spans="1:18" ht="15.75" customHeight="1" x14ac:dyDescent="0.3">
      <c r="A3600" s="23"/>
      <c r="B3600" s="28" t="s">
        <v>21</v>
      </c>
      <c r="C3600" s="28">
        <v>1185732</v>
      </c>
      <c r="D3600" s="29">
        <v>44536</v>
      </c>
      <c r="E3600" s="28" t="s">
        <v>22</v>
      </c>
      <c r="F3600" s="28" t="s">
        <v>128</v>
      </c>
      <c r="G3600" s="28" t="s">
        <v>129</v>
      </c>
      <c r="H3600" s="28" t="s">
        <v>24</v>
      </c>
      <c r="I3600" s="30">
        <v>0.6</v>
      </c>
      <c r="J3600" s="31">
        <v>5000</v>
      </c>
      <c r="K3600" s="32">
        <f t="shared" si="28"/>
        <v>3000</v>
      </c>
      <c r="L3600" s="32">
        <f t="shared" si="29"/>
        <v>1050</v>
      </c>
      <c r="M3600" s="33">
        <v>0.35</v>
      </c>
      <c r="O3600" s="38"/>
      <c r="P3600" s="36"/>
      <c r="Q3600" s="34"/>
      <c r="R3600" s="35"/>
    </row>
    <row r="3601" spans="1:18" ht="15.75" customHeight="1" x14ac:dyDescent="0.3">
      <c r="A3601" s="23"/>
      <c r="B3601" s="28" t="s">
        <v>21</v>
      </c>
      <c r="C3601" s="28">
        <v>1185732</v>
      </c>
      <c r="D3601" s="29">
        <v>44536</v>
      </c>
      <c r="E3601" s="28" t="s">
        <v>22</v>
      </c>
      <c r="F3601" s="28" t="s">
        <v>128</v>
      </c>
      <c r="G3601" s="28" t="s">
        <v>129</v>
      </c>
      <c r="H3601" s="28" t="s">
        <v>25</v>
      </c>
      <c r="I3601" s="30">
        <v>0.5</v>
      </c>
      <c r="J3601" s="31">
        <v>3000</v>
      </c>
      <c r="K3601" s="32">
        <f t="shared" si="28"/>
        <v>1500</v>
      </c>
      <c r="L3601" s="32">
        <f t="shared" si="29"/>
        <v>525</v>
      </c>
      <c r="M3601" s="33">
        <v>0.35</v>
      </c>
      <c r="O3601" s="38"/>
      <c r="P3601" s="36"/>
      <c r="Q3601" s="34"/>
      <c r="R3601" s="35"/>
    </row>
    <row r="3602" spans="1:18" ht="15.75" customHeight="1" x14ac:dyDescent="0.3">
      <c r="A3602" s="23"/>
      <c r="B3602" s="28" t="s">
        <v>21</v>
      </c>
      <c r="C3602" s="28">
        <v>1185732</v>
      </c>
      <c r="D3602" s="29">
        <v>44536</v>
      </c>
      <c r="E3602" s="28" t="s">
        <v>22</v>
      </c>
      <c r="F3602" s="28" t="s">
        <v>128</v>
      </c>
      <c r="G3602" s="28" t="s">
        <v>129</v>
      </c>
      <c r="H3602" s="28" t="s">
        <v>26</v>
      </c>
      <c r="I3602" s="30">
        <v>0.5</v>
      </c>
      <c r="J3602" s="31">
        <v>2750</v>
      </c>
      <c r="K3602" s="32">
        <f t="shared" si="28"/>
        <v>1375</v>
      </c>
      <c r="L3602" s="32">
        <f t="shared" si="29"/>
        <v>550</v>
      </c>
      <c r="M3602" s="33">
        <v>0.4</v>
      </c>
      <c r="O3602" s="38"/>
      <c r="P3602" s="36"/>
      <c r="Q3602" s="34"/>
      <c r="R3602" s="35"/>
    </row>
    <row r="3603" spans="1:18" ht="15.75" customHeight="1" x14ac:dyDescent="0.3">
      <c r="A3603" s="23"/>
      <c r="B3603" s="28" t="s">
        <v>21</v>
      </c>
      <c r="C3603" s="28">
        <v>1185732</v>
      </c>
      <c r="D3603" s="29">
        <v>44536</v>
      </c>
      <c r="E3603" s="28" t="s">
        <v>22</v>
      </c>
      <c r="F3603" s="28" t="s">
        <v>128</v>
      </c>
      <c r="G3603" s="28" t="s">
        <v>129</v>
      </c>
      <c r="H3603" s="28" t="s">
        <v>27</v>
      </c>
      <c r="I3603" s="30">
        <v>0.5</v>
      </c>
      <c r="J3603" s="31">
        <v>2250</v>
      </c>
      <c r="K3603" s="32">
        <f t="shared" si="28"/>
        <v>1125</v>
      </c>
      <c r="L3603" s="32">
        <f t="shared" si="29"/>
        <v>450</v>
      </c>
      <c r="M3603" s="33">
        <v>0.4</v>
      </c>
      <c r="O3603" s="38"/>
      <c r="P3603" s="36"/>
      <c r="Q3603" s="34"/>
      <c r="R3603" s="35"/>
    </row>
    <row r="3604" spans="1:18" ht="15.75" customHeight="1" x14ac:dyDescent="0.3">
      <c r="A3604" s="23"/>
      <c r="B3604" s="28" t="s">
        <v>21</v>
      </c>
      <c r="C3604" s="28">
        <v>1185732</v>
      </c>
      <c r="D3604" s="29">
        <v>44536</v>
      </c>
      <c r="E3604" s="28" t="s">
        <v>22</v>
      </c>
      <c r="F3604" s="28" t="s">
        <v>128</v>
      </c>
      <c r="G3604" s="28" t="s">
        <v>129</v>
      </c>
      <c r="H3604" s="28" t="s">
        <v>28</v>
      </c>
      <c r="I3604" s="30">
        <v>0.6</v>
      </c>
      <c r="J3604" s="31">
        <v>2250</v>
      </c>
      <c r="K3604" s="32">
        <f t="shared" si="28"/>
        <v>1350</v>
      </c>
      <c r="L3604" s="32">
        <f t="shared" si="29"/>
        <v>405</v>
      </c>
      <c r="M3604" s="33">
        <v>0.3</v>
      </c>
      <c r="O3604" s="38"/>
      <c r="P3604" s="36"/>
      <c r="Q3604" s="34"/>
      <c r="R3604" s="35"/>
    </row>
    <row r="3605" spans="1:18" ht="15.75" customHeight="1" x14ac:dyDescent="0.3">
      <c r="A3605" s="23"/>
      <c r="B3605" s="28" t="s">
        <v>21</v>
      </c>
      <c r="C3605" s="28">
        <v>1185732</v>
      </c>
      <c r="D3605" s="29">
        <v>44536</v>
      </c>
      <c r="E3605" s="28" t="s">
        <v>22</v>
      </c>
      <c r="F3605" s="28" t="s">
        <v>128</v>
      </c>
      <c r="G3605" s="28" t="s">
        <v>129</v>
      </c>
      <c r="H3605" s="28" t="s">
        <v>29</v>
      </c>
      <c r="I3605" s="30">
        <v>0.64999999999999991</v>
      </c>
      <c r="J3605" s="31">
        <v>3250</v>
      </c>
      <c r="K3605" s="32">
        <f t="shared" si="28"/>
        <v>2112.4999999999995</v>
      </c>
      <c r="L3605" s="32">
        <f t="shared" si="29"/>
        <v>844.99999999999989</v>
      </c>
      <c r="M3605" s="33">
        <v>0.4</v>
      </c>
      <c r="O3605" s="38"/>
      <c r="P3605" s="36"/>
      <c r="Q3605" s="34"/>
      <c r="R3605" s="35"/>
    </row>
    <row r="3606" spans="1:18" ht="15.75" customHeight="1" x14ac:dyDescent="0.3">
      <c r="A3606" s="23" t="s">
        <v>46</v>
      </c>
      <c r="B3606" s="28" t="s">
        <v>21</v>
      </c>
      <c r="C3606" s="28">
        <v>1185732</v>
      </c>
      <c r="D3606" s="29">
        <v>44213</v>
      </c>
      <c r="E3606" s="28" t="s">
        <v>22</v>
      </c>
      <c r="F3606" s="28" t="s">
        <v>130</v>
      </c>
      <c r="G3606" s="28" t="s">
        <v>131</v>
      </c>
      <c r="H3606" s="28" t="s">
        <v>24</v>
      </c>
      <c r="I3606" s="30">
        <v>0.4</v>
      </c>
      <c r="J3606" s="31">
        <v>4500</v>
      </c>
      <c r="K3606" s="32">
        <f t="shared" si="28"/>
        <v>1800</v>
      </c>
      <c r="L3606" s="32">
        <f t="shared" si="29"/>
        <v>540</v>
      </c>
      <c r="M3606" s="33">
        <v>0.3</v>
      </c>
      <c r="O3606" s="38"/>
      <c r="P3606" s="36"/>
      <c r="Q3606" s="34"/>
      <c r="R3606" s="35"/>
    </row>
    <row r="3607" spans="1:18" ht="15.75" customHeight="1" x14ac:dyDescent="0.3">
      <c r="A3607" s="23"/>
      <c r="B3607" s="28" t="s">
        <v>21</v>
      </c>
      <c r="C3607" s="28">
        <v>1185732</v>
      </c>
      <c r="D3607" s="29">
        <v>44213</v>
      </c>
      <c r="E3607" s="28" t="s">
        <v>22</v>
      </c>
      <c r="F3607" s="28" t="s">
        <v>130</v>
      </c>
      <c r="G3607" s="28" t="s">
        <v>131</v>
      </c>
      <c r="H3607" s="28" t="s">
        <v>25</v>
      </c>
      <c r="I3607" s="30">
        <v>0.4</v>
      </c>
      <c r="J3607" s="31">
        <v>2500</v>
      </c>
      <c r="K3607" s="32">
        <f t="shared" si="28"/>
        <v>1000</v>
      </c>
      <c r="L3607" s="32">
        <f t="shared" si="29"/>
        <v>300</v>
      </c>
      <c r="M3607" s="33">
        <v>0.3</v>
      </c>
      <c r="O3607" s="38"/>
      <c r="P3607" s="36"/>
      <c r="Q3607" s="34"/>
      <c r="R3607" s="35"/>
    </row>
    <row r="3608" spans="1:18" ht="15.75" customHeight="1" x14ac:dyDescent="0.3">
      <c r="A3608" s="23"/>
      <c r="B3608" s="28" t="s">
        <v>21</v>
      </c>
      <c r="C3608" s="28">
        <v>1185732</v>
      </c>
      <c r="D3608" s="29">
        <v>44213</v>
      </c>
      <c r="E3608" s="28" t="s">
        <v>22</v>
      </c>
      <c r="F3608" s="28" t="s">
        <v>130</v>
      </c>
      <c r="G3608" s="28" t="s">
        <v>131</v>
      </c>
      <c r="H3608" s="28" t="s">
        <v>26</v>
      </c>
      <c r="I3608" s="30">
        <v>0.30000000000000004</v>
      </c>
      <c r="J3608" s="31">
        <v>2500</v>
      </c>
      <c r="K3608" s="32">
        <f t="shared" si="28"/>
        <v>750.00000000000011</v>
      </c>
      <c r="L3608" s="32">
        <f t="shared" si="29"/>
        <v>187.50000000000003</v>
      </c>
      <c r="M3608" s="33">
        <v>0.25</v>
      </c>
      <c r="O3608" s="38"/>
      <c r="P3608" s="36"/>
      <c r="Q3608" s="34"/>
      <c r="R3608" s="35"/>
    </row>
    <row r="3609" spans="1:18" ht="15.75" customHeight="1" x14ac:dyDescent="0.3">
      <c r="A3609" s="23"/>
      <c r="B3609" s="28" t="s">
        <v>21</v>
      </c>
      <c r="C3609" s="28">
        <v>1185732</v>
      </c>
      <c r="D3609" s="29">
        <v>44213</v>
      </c>
      <c r="E3609" s="28" t="s">
        <v>22</v>
      </c>
      <c r="F3609" s="28" t="s">
        <v>130</v>
      </c>
      <c r="G3609" s="28" t="s">
        <v>131</v>
      </c>
      <c r="H3609" s="28" t="s">
        <v>27</v>
      </c>
      <c r="I3609" s="30">
        <v>0.35</v>
      </c>
      <c r="J3609" s="31">
        <v>1000</v>
      </c>
      <c r="K3609" s="32">
        <f t="shared" si="28"/>
        <v>350</v>
      </c>
      <c r="L3609" s="32">
        <f t="shared" si="29"/>
        <v>87.5</v>
      </c>
      <c r="M3609" s="33">
        <v>0.25</v>
      </c>
      <c r="O3609" s="38"/>
      <c r="P3609" s="36"/>
      <c r="Q3609" s="34"/>
      <c r="R3609" s="35"/>
    </row>
    <row r="3610" spans="1:18" ht="15.75" customHeight="1" x14ac:dyDescent="0.3">
      <c r="A3610" s="23"/>
      <c r="B3610" s="28" t="s">
        <v>21</v>
      </c>
      <c r="C3610" s="28">
        <v>1185732</v>
      </c>
      <c r="D3610" s="29">
        <v>44213</v>
      </c>
      <c r="E3610" s="28" t="s">
        <v>22</v>
      </c>
      <c r="F3610" s="28" t="s">
        <v>130</v>
      </c>
      <c r="G3610" s="28" t="s">
        <v>131</v>
      </c>
      <c r="H3610" s="28" t="s">
        <v>28</v>
      </c>
      <c r="I3610" s="30">
        <v>0.5</v>
      </c>
      <c r="J3610" s="31">
        <v>1500</v>
      </c>
      <c r="K3610" s="32">
        <f t="shared" si="28"/>
        <v>750</v>
      </c>
      <c r="L3610" s="32">
        <f t="shared" si="29"/>
        <v>187.5</v>
      </c>
      <c r="M3610" s="33">
        <v>0.25</v>
      </c>
      <c r="O3610" s="38"/>
      <c r="P3610" s="36"/>
      <c r="Q3610" s="34"/>
      <c r="R3610" s="35"/>
    </row>
    <row r="3611" spans="1:18" ht="15.75" customHeight="1" x14ac:dyDescent="0.3">
      <c r="A3611" s="23"/>
      <c r="B3611" s="28" t="s">
        <v>21</v>
      </c>
      <c r="C3611" s="28">
        <v>1185732</v>
      </c>
      <c r="D3611" s="29">
        <v>44213</v>
      </c>
      <c r="E3611" s="28" t="s">
        <v>22</v>
      </c>
      <c r="F3611" s="28" t="s">
        <v>130</v>
      </c>
      <c r="G3611" s="28" t="s">
        <v>131</v>
      </c>
      <c r="H3611" s="28" t="s">
        <v>29</v>
      </c>
      <c r="I3611" s="30">
        <v>0.4</v>
      </c>
      <c r="J3611" s="31">
        <v>2500</v>
      </c>
      <c r="K3611" s="32">
        <f t="shared" si="28"/>
        <v>1000</v>
      </c>
      <c r="L3611" s="32">
        <f t="shared" si="29"/>
        <v>300</v>
      </c>
      <c r="M3611" s="33">
        <v>0.3</v>
      </c>
      <c r="O3611" s="38"/>
      <c r="P3611" s="36"/>
      <c r="Q3611" s="34"/>
      <c r="R3611" s="35"/>
    </row>
    <row r="3612" spans="1:18" ht="15.75" customHeight="1" x14ac:dyDescent="0.3">
      <c r="A3612" s="23"/>
      <c r="B3612" s="28" t="s">
        <v>21</v>
      </c>
      <c r="C3612" s="28">
        <v>1185732</v>
      </c>
      <c r="D3612" s="29">
        <v>44242</v>
      </c>
      <c r="E3612" s="28" t="s">
        <v>22</v>
      </c>
      <c r="F3612" s="28" t="s">
        <v>130</v>
      </c>
      <c r="G3612" s="28" t="s">
        <v>131</v>
      </c>
      <c r="H3612" s="28" t="s">
        <v>24</v>
      </c>
      <c r="I3612" s="30">
        <v>0.4</v>
      </c>
      <c r="J3612" s="31">
        <v>5000</v>
      </c>
      <c r="K3612" s="32">
        <f t="shared" si="28"/>
        <v>2000</v>
      </c>
      <c r="L3612" s="32">
        <f t="shared" si="29"/>
        <v>600</v>
      </c>
      <c r="M3612" s="33">
        <v>0.3</v>
      </c>
      <c r="O3612" s="38"/>
      <c r="P3612" s="36"/>
      <c r="Q3612" s="34"/>
      <c r="R3612" s="35"/>
    </row>
    <row r="3613" spans="1:18" ht="15.75" customHeight="1" x14ac:dyDescent="0.3">
      <c r="A3613" s="23"/>
      <c r="B3613" s="28" t="s">
        <v>21</v>
      </c>
      <c r="C3613" s="28">
        <v>1185732</v>
      </c>
      <c r="D3613" s="29">
        <v>44242</v>
      </c>
      <c r="E3613" s="28" t="s">
        <v>22</v>
      </c>
      <c r="F3613" s="28" t="s">
        <v>130</v>
      </c>
      <c r="G3613" s="28" t="s">
        <v>131</v>
      </c>
      <c r="H3613" s="28" t="s">
        <v>25</v>
      </c>
      <c r="I3613" s="30">
        <v>0.4</v>
      </c>
      <c r="J3613" s="31">
        <v>1500</v>
      </c>
      <c r="K3613" s="32">
        <f t="shared" si="28"/>
        <v>600</v>
      </c>
      <c r="L3613" s="32">
        <f t="shared" si="29"/>
        <v>180</v>
      </c>
      <c r="M3613" s="33">
        <v>0.3</v>
      </c>
      <c r="O3613" s="38"/>
      <c r="P3613" s="36"/>
      <c r="Q3613" s="34"/>
      <c r="R3613" s="35"/>
    </row>
    <row r="3614" spans="1:18" ht="15.75" customHeight="1" x14ac:dyDescent="0.3">
      <c r="A3614" s="23"/>
      <c r="B3614" s="28" t="s">
        <v>21</v>
      </c>
      <c r="C3614" s="28">
        <v>1185732</v>
      </c>
      <c r="D3614" s="29">
        <v>44242</v>
      </c>
      <c r="E3614" s="28" t="s">
        <v>22</v>
      </c>
      <c r="F3614" s="28" t="s">
        <v>130</v>
      </c>
      <c r="G3614" s="28" t="s">
        <v>131</v>
      </c>
      <c r="H3614" s="28" t="s">
        <v>26</v>
      </c>
      <c r="I3614" s="30">
        <v>0.30000000000000004</v>
      </c>
      <c r="J3614" s="31">
        <v>2000</v>
      </c>
      <c r="K3614" s="32">
        <f t="shared" si="28"/>
        <v>600.00000000000011</v>
      </c>
      <c r="L3614" s="32">
        <f t="shared" si="29"/>
        <v>150.00000000000003</v>
      </c>
      <c r="M3614" s="33">
        <v>0.25</v>
      </c>
      <c r="O3614" s="38"/>
      <c r="P3614" s="36"/>
      <c r="Q3614" s="34"/>
      <c r="R3614" s="35"/>
    </row>
    <row r="3615" spans="1:18" ht="15.75" customHeight="1" x14ac:dyDescent="0.3">
      <c r="A3615" s="23"/>
      <c r="B3615" s="28" t="s">
        <v>21</v>
      </c>
      <c r="C3615" s="28">
        <v>1185732</v>
      </c>
      <c r="D3615" s="29">
        <v>44242</v>
      </c>
      <c r="E3615" s="28" t="s">
        <v>22</v>
      </c>
      <c r="F3615" s="28" t="s">
        <v>130</v>
      </c>
      <c r="G3615" s="28" t="s">
        <v>131</v>
      </c>
      <c r="H3615" s="28" t="s">
        <v>27</v>
      </c>
      <c r="I3615" s="30">
        <v>0.35</v>
      </c>
      <c r="J3615" s="31">
        <v>2500</v>
      </c>
      <c r="K3615" s="32">
        <f t="shared" si="28"/>
        <v>875</v>
      </c>
      <c r="L3615" s="32">
        <f t="shared" si="29"/>
        <v>218.75</v>
      </c>
      <c r="M3615" s="33">
        <v>0.25</v>
      </c>
      <c r="O3615" s="38"/>
      <c r="P3615" s="36"/>
      <c r="Q3615" s="34"/>
      <c r="R3615" s="35"/>
    </row>
    <row r="3616" spans="1:18" ht="15.75" customHeight="1" x14ac:dyDescent="0.3">
      <c r="A3616" s="23"/>
      <c r="B3616" s="28" t="s">
        <v>21</v>
      </c>
      <c r="C3616" s="28">
        <v>1185732</v>
      </c>
      <c r="D3616" s="29">
        <v>44242</v>
      </c>
      <c r="E3616" s="28" t="s">
        <v>22</v>
      </c>
      <c r="F3616" s="28" t="s">
        <v>130</v>
      </c>
      <c r="G3616" s="28" t="s">
        <v>131</v>
      </c>
      <c r="H3616" s="28" t="s">
        <v>28</v>
      </c>
      <c r="I3616" s="30">
        <v>0.5</v>
      </c>
      <c r="J3616" s="31">
        <v>1500</v>
      </c>
      <c r="K3616" s="32">
        <f t="shared" si="28"/>
        <v>750</v>
      </c>
      <c r="L3616" s="32">
        <f t="shared" si="29"/>
        <v>187.5</v>
      </c>
      <c r="M3616" s="33">
        <v>0.25</v>
      </c>
      <c r="O3616" s="38"/>
      <c r="P3616" s="36"/>
      <c r="Q3616" s="34"/>
      <c r="R3616" s="35"/>
    </row>
    <row r="3617" spans="1:18" ht="15.75" customHeight="1" x14ac:dyDescent="0.3">
      <c r="A3617" s="23"/>
      <c r="B3617" s="28" t="s">
        <v>21</v>
      </c>
      <c r="C3617" s="28">
        <v>1185732</v>
      </c>
      <c r="D3617" s="29">
        <v>44242</v>
      </c>
      <c r="E3617" s="28" t="s">
        <v>22</v>
      </c>
      <c r="F3617" s="28" t="s">
        <v>130</v>
      </c>
      <c r="G3617" s="28" t="s">
        <v>131</v>
      </c>
      <c r="H3617" s="28" t="s">
        <v>29</v>
      </c>
      <c r="I3617" s="30">
        <v>0.4</v>
      </c>
      <c r="J3617" s="31">
        <v>2500</v>
      </c>
      <c r="K3617" s="32">
        <f t="shared" si="28"/>
        <v>1000</v>
      </c>
      <c r="L3617" s="32">
        <f t="shared" si="29"/>
        <v>300</v>
      </c>
      <c r="M3617" s="33">
        <v>0.3</v>
      </c>
      <c r="O3617" s="38"/>
      <c r="P3617" s="36"/>
      <c r="Q3617" s="34"/>
      <c r="R3617" s="35"/>
    </row>
    <row r="3618" spans="1:18" ht="15.75" customHeight="1" x14ac:dyDescent="0.3">
      <c r="A3618" s="23"/>
      <c r="B3618" s="28" t="s">
        <v>21</v>
      </c>
      <c r="C3618" s="28">
        <v>1185732</v>
      </c>
      <c r="D3618" s="29">
        <v>44268</v>
      </c>
      <c r="E3618" s="28" t="s">
        <v>22</v>
      </c>
      <c r="F3618" s="28" t="s">
        <v>130</v>
      </c>
      <c r="G3618" s="28" t="s">
        <v>131</v>
      </c>
      <c r="H3618" s="28" t="s">
        <v>24</v>
      </c>
      <c r="I3618" s="30">
        <v>0.4</v>
      </c>
      <c r="J3618" s="31">
        <v>4700</v>
      </c>
      <c r="K3618" s="32">
        <f t="shared" si="28"/>
        <v>1880</v>
      </c>
      <c r="L3618" s="32">
        <f t="shared" si="29"/>
        <v>564</v>
      </c>
      <c r="M3618" s="33">
        <v>0.3</v>
      </c>
      <c r="O3618" s="38"/>
      <c r="P3618" s="36"/>
      <c r="Q3618" s="34"/>
      <c r="R3618" s="35"/>
    </row>
    <row r="3619" spans="1:18" ht="15.75" customHeight="1" x14ac:dyDescent="0.3">
      <c r="A3619" s="23"/>
      <c r="B3619" s="28" t="s">
        <v>21</v>
      </c>
      <c r="C3619" s="28">
        <v>1185732</v>
      </c>
      <c r="D3619" s="29">
        <v>44268</v>
      </c>
      <c r="E3619" s="28" t="s">
        <v>22</v>
      </c>
      <c r="F3619" s="28" t="s">
        <v>130</v>
      </c>
      <c r="G3619" s="28" t="s">
        <v>131</v>
      </c>
      <c r="H3619" s="28" t="s">
        <v>25</v>
      </c>
      <c r="I3619" s="30">
        <v>0.4</v>
      </c>
      <c r="J3619" s="31">
        <v>1750</v>
      </c>
      <c r="K3619" s="32">
        <f t="shared" si="28"/>
        <v>700</v>
      </c>
      <c r="L3619" s="32">
        <f t="shared" si="29"/>
        <v>210</v>
      </c>
      <c r="M3619" s="33">
        <v>0.3</v>
      </c>
      <c r="O3619" s="38"/>
      <c r="P3619" s="36"/>
      <c r="Q3619" s="34"/>
      <c r="R3619" s="35"/>
    </row>
    <row r="3620" spans="1:18" ht="15.75" customHeight="1" x14ac:dyDescent="0.3">
      <c r="A3620" s="23"/>
      <c r="B3620" s="28" t="s">
        <v>21</v>
      </c>
      <c r="C3620" s="28">
        <v>1185732</v>
      </c>
      <c r="D3620" s="29">
        <v>44268</v>
      </c>
      <c r="E3620" s="28" t="s">
        <v>22</v>
      </c>
      <c r="F3620" s="28" t="s">
        <v>130</v>
      </c>
      <c r="G3620" s="28" t="s">
        <v>131</v>
      </c>
      <c r="H3620" s="28" t="s">
        <v>26</v>
      </c>
      <c r="I3620" s="30">
        <v>0.30000000000000004</v>
      </c>
      <c r="J3620" s="31">
        <v>2000</v>
      </c>
      <c r="K3620" s="32">
        <f t="shared" si="28"/>
        <v>600.00000000000011</v>
      </c>
      <c r="L3620" s="32">
        <f t="shared" si="29"/>
        <v>150.00000000000003</v>
      </c>
      <c r="M3620" s="33">
        <v>0.25</v>
      </c>
      <c r="O3620" s="38"/>
      <c r="P3620" s="36"/>
      <c r="Q3620" s="34"/>
      <c r="R3620" s="35"/>
    </row>
    <row r="3621" spans="1:18" ht="15.75" customHeight="1" x14ac:dyDescent="0.3">
      <c r="A3621" s="23"/>
      <c r="B3621" s="28" t="s">
        <v>21</v>
      </c>
      <c r="C3621" s="28">
        <v>1185732</v>
      </c>
      <c r="D3621" s="29">
        <v>44268</v>
      </c>
      <c r="E3621" s="28" t="s">
        <v>22</v>
      </c>
      <c r="F3621" s="28" t="s">
        <v>130</v>
      </c>
      <c r="G3621" s="28" t="s">
        <v>131</v>
      </c>
      <c r="H3621" s="28" t="s">
        <v>27</v>
      </c>
      <c r="I3621" s="30">
        <v>0.35</v>
      </c>
      <c r="J3621" s="31">
        <v>3000</v>
      </c>
      <c r="K3621" s="32">
        <f t="shared" si="28"/>
        <v>1050</v>
      </c>
      <c r="L3621" s="32">
        <f t="shared" si="29"/>
        <v>262.5</v>
      </c>
      <c r="M3621" s="33">
        <v>0.25</v>
      </c>
      <c r="O3621" s="38"/>
      <c r="P3621" s="36"/>
      <c r="Q3621" s="34"/>
      <c r="R3621" s="35"/>
    </row>
    <row r="3622" spans="1:18" ht="15.75" customHeight="1" x14ac:dyDescent="0.3">
      <c r="A3622" s="23"/>
      <c r="B3622" s="28" t="s">
        <v>21</v>
      </c>
      <c r="C3622" s="28">
        <v>1185732</v>
      </c>
      <c r="D3622" s="29">
        <v>44268</v>
      </c>
      <c r="E3622" s="28" t="s">
        <v>22</v>
      </c>
      <c r="F3622" s="28" t="s">
        <v>130</v>
      </c>
      <c r="G3622" s="28" t="s">
        <v>131</v>
      </c>
      <c r="H3622" s="28" t="s">
        <v>28</v>
      </c>
      <c r="I3622" s="30">
        <v>0.5</v>
      </c>
      <c r="J3622" s="31">
        <v>1000</v>
      </c>
      <c r="K3622" s="32">
        <f t="shared" si="28"/>
        <v>500</v>
      </c>
      <c r="L3622" s="32">
        <f t="shared" si="29"/>
        <v>125</v>
      </c>
      <c r="M3622" s="33">
        <v>0.25</v>
      </c>
      <c r="O3622" s="38"/>
      <c r="P3622" s="36"/>
      <c r="Q3622" s="34"/>
      <c r="R3622" s="35"/>
    </row>
    <row r="3623" spans="1:18" ht="15.75" customHeight="1" x14ac:dyDescent="0.3">
      <c r="A3623" s="23"/>
      <c r="B3623" s="28" t="s">
        <v>21</v>
      </c>
      <c r="C3623" s="28">
        <v>1185732</v>
      </c>
      <c r="D3623" s="29">
        <v>44268</v>
      </c>
      <c r="E3623" s="28" t="s">
        <v>22</v>
      </c>
      <c r="F3623" s="28" t="s">
        <v>130</v>
      </c>
      <c r="G3623" s="28" t="s">
        <v>131</v>
      </c>
      <c r="H3623" s="28" t="s">
        <v>29</v>
      </c>
      <c r="I3623" s="30">
        <v>0.4</v>
      </c>
      <c r="J3623" s="31">
        <v>2000</v>
      </c>
      <c r="K3623" s="32">
        <f t="shared" si="28"/>
        <v>800</v>
      </c>
      <c r="L3623" s="32">
        <f t="shared" si="29"/>
        <v>240</v>
      </c>
      <c r="M3623" s="33">
        <v>0.3</v>
      </c>
      <c r="O3623" s="38"/>
      <c r="P3623" s="36"/>
      <c r="Q3623" s="34"/>
      <c r="R3623" s="35"/>
    </row>
    <row r="3624" spans="1:18" ht="15.75" customHeight="1" x14ac:dyDescent="0.3">
      <c r="A3624" s="23"/>
      <c r="B3624" s="28" t="s">
        <v>21</v>
      </c>
      <c r="C3624" s="28">
        <v>1185732</v>
      </c>
      <c r="D3624" s="29">
        <v>44300</v>
      </c>
      <c r="E3624" s="28" t="s">
        <v>22</v>
      </c>
      <c r="F3624" s="28" t="s">
        <v>130</v>
      </c>
      <c r="G3624" s="28" t="s">
        <v>131</v>
      </c>
      <c r="H3624" s="28" t="s">
        <v>24</v>
      </c>
      <c r="I3624" s="30">
        <v>0.4</v>
      </c>
      <c r="J3624" s="31">
        <v>4500</v>
      </c>
      <c r="K3624" s="32">
        <f t="shared" si="28"/>
        <v>1800</v>
      </c>
      <c r="L3624" s="32">
        <f t="shared" si="29"/>
        <v>540</v>
      </c>
      <c r="M3624" s="33">
        <v>0.3</v>
      </c>
      <c r="O3624" s="38"/>
      <c r="P3624" s="36"/>
      <c r="Q3624" s="34"/>
      <c r="R3624" s="35"/>
    </row>
    <row r="3625" spans="1:18" ht="15.75" customHeight="1" x14ac:dyDescent="0.3">
      <c r="A3625" s="23"/>
      <c r="B3625" s="28" t="s">
        <v>21</v>
      </c>
      <c r="C3625" s="28">
        <v>1185732</v>
      </c>
      <c r="D3625" s="29">
        <v>44300</v>
      </c>
      <c r="E3625" s="28" t="s">
        <v>22</v>
      </c>
      <c r="F3625" s="28" t="s">
        <v>130</v>
      </c>
      <c r="G3625" s="28" t="s">
        <v>131</v>
      </c>
      <c r="H3625" s="28" t="s">
        <v>25</v>
      </c>
      <c r="I3625" s="30">
        <v>0.4</v>
      </c>
      <c r="J3625" s="31">
        <v>1500</v>
      </c>
      <c r="K3625" s="32">
        <f t="shared" si="28"/>
        <v>600</v>
      </c>
      <c r="L3625" s="32">
        <f t="shared" si="29"/>
        <v>180</v>
      </c>
      <c r="M3625" s="33">
        <v>0.3</v>
      </c>
      <c r="O3625" s="38"/>
      <c r="P3625" s="36"/>
      <c r="Q3625" s="34"/>
      <c r="R3625" s="35"/>
    </row>
    <row r="3626" spans="1:18" ht="15.75" customHeight="1" x14ac:dyDescent="0.3">
      <c r="A3626" s="23"/>
      <c r="B3626" s="28" t="s">
        <v>21</v>
      </c>
      <c r="C3626" s="28">
        <v>1185732</v>
      </c>
      <c r="D3626" s="29">
        <v>44300</v>
      </c>
      <c r="E3626" s="28" t="s">
        <v>22</v>
      </c>
      <c r="F3626" s="28" t="s">
        <v>130</v>
      </c>
      <c r="G3626" s="28" t="s">
        <v>131</v>
      </c>
      <c r="H3626" s="28" t="s">
        <v>26</v>
      </c>
      <c r="I3626" s="30">
        <v>0.30000000000000004</v>
      </c>
      <c r="J3626" s="31">
        <v>1500</v>
      </c>
      <c r="K3626" s="32">
        <f t="shared" si="28"/>
        <v>450.00000000000006</v>
      </c>
      <c r="L3626" s="32">
        <f t="shared" si="29"/>
        <v>112.50000000000001</v>
      </c>
      <c r="M3626" s="33">
        <v>0.25</v>
      </c>
      <c r="O3626" s="38"/>
      <c r="P3626" s="36"/>
      <c r="Q3626" s="34"/>
      <c r="R3626" s="35"/>
    </row>
    <row r="3627" spans="1:18" ht="15.75" customHeight="1" x14ac:dyDescent="0.3">
      <c r="A3627" s="23"/>
      <c r="B3627" s="28" t="s">
        <v>21</v>
      </c>
      <c r="C3627" s="28">
        <v>1185732</v>
      </c>
      <c r="D3627" s="29">
        <v>44300</v>
      </c>
      <c r="E3627" s="28" t="s">
        <v>22</v>
      </c>
      <c r="F3627" s="28" t="s">
        <v>130</v>
      </c>
      <c r="G3627" s="28" t="s">
        <v>131</v>
      </c>
      <c r="H3627" s="28" t="s">
        <v>27</v>
      </c>
      <c r="I3627" s="30">
        <v>0.35</v>
      </c>
      <c r="J3627" s="31">
        <v>1250</v>
      </c>
      <c r="K3627" s="32">
        <f t="shared" si="28"/>
        <v>437.5</v>
      </c>
      <c r="L3627" s="32">
        <f t="shared" si="29"/>
        <v>109.375</v>
      </c>
      <c r="M3627" s="33">
        <v>0.25</v>
      </c>
      <c r="O3627" s="38"/>
      <c r="P3627" s="36"/>
      <c r="Q3627" s="34"/>
      <c r="R3627" s="35"/>
    </row>
    <row r="3628" spans="1:18" ht="15.75" customHeight="1" x14ac:dyDescent="0.3">
      <c r="A3628" s="23"/>
      <c r="B3628" s="28" t="s">
        <v>21</v>
      </c>
      <c r="C3628" s="28">
        <v>1185732</v>
      </c>
      <c r="D3628" s="29">
        <v>44300</v>
      </c>
      <c r="E3628" s="28" t="s">
        <v>22</v>
      </c>
      <c r="F3628" s="28" t="s">
        <v>130</v>
      </c>
      <c r="G3628" s="28" t="s">
        <v>131</v>
      </c>
      <c r="H3628" s="28" t="s">
        <v>28</v>
      </c>
      <c r="I3628" s="30">
        <v>0.5</v>
      </c>
      <c r="J3628" s="31">
        <v>1250</v>
      </c>
      <c r="K3628" s="32">
        <f t="shared" si="28"/>
        <v>625</v>
      </c>
      <c r="L3628" s="32">
        <f t="shared" si="29"/>
        <v>156.25</v>
      </c>
      <c r="M3628" s="33">
        <v>0.25</v>
      </c>
      <c r="O3628" s="38"/>
      <c r="P3628" s="36"/>
      <c r="Q3628" s="34"/>
      <c r="R3628" s="35"/>
    </row>
    <row r="3629" spans="1:18" ht="15.75" customHeight="1" x14ac:dyDescent="0.3">
      <c r="A3629" s="23"/>
      <c r="B3629" s="28" t="s">
        <v>21</v>
      </c>
      <c r="C3629" s="28">
        <v>1185732</v>
      </c>
      <c r="D3629" s="29">
        <v>44300</v>
      </c>
      <c r="E3629" s="28" t="s">
        <v>22</v>
      </c>
      <c r="F3629" s="28" t="s">
        <v>130</v>
      </c>
      <c r="G3629" s="28" t="s">
        <v>131</v>
      </c>
      <c r="H3629" s="28" t="s">
        <v>29</v>
      </c>
      <c r="I3629" s="30">
        <v>0.4</v>
      </c>
      <c r="J3629" s="31">
        <v>2750</v>
      </c>
      <c r="K3629" s="32">
        <f t="shared" si="28"/>
        <v>1100</v>
      </c>
      <c r="L3629" s="32">
        <f t="shared" si="29"/>
        <v>330</v>
      </c>
      <c r="M3629" s="33">
        <v>0.3</v>
      </c>
      <c r="O3629" s="38"/>
      <c r="P3629" s="36"/>
      <c r="Q3629" s="34"/>
      <c r="R3629" s="35"/>
    </row>
    <row r="3630" spans="1:18" ht="15.75" customHeight="1" x14ac:dyDescent="0.3">
      <c r="A3630" s="23"/>
      <c r="B3630" s="28" t="s">
        <v>21</v>
      </c>
      <c r="C3630" s="28">
        <v>1185732</v>
      </c>
      <c r="D3630" s="29">
        <v>44329</v>
      </c>
      <c r="E3630" s="28" t="s">
        <v>22</v>
      </c>
      <c r="F3630" s="28" t="s">
        <v>130</v>
      </c>
      <c r="G3630" s="28" t="s">
        <v>131</v>
      </c>
      <c r="H3630" s="28" t="s">
        <v>24</v>
      </c>
      <c r="I3630" s="30">
        <v>0.54999999999999993</v>
      </c>
      <c r="J3630" s="31">
        <v>4950</v>
      </c>
      <c r="K3630" s="32">
        <f t="shared" si="28"/>
        <v>2722.4999999999995</v>
      </c>
      <c r="L3630" s="32">
        <f t="shared" si="29"/>
        <v>816.74999999999989</v>
      </c>
      <c r="M3630" s="33">
        <v>0.3</v>
      </c>
      <c r="O3630" s="38"/>
      <c r="P3630" s="36"/>
      <c r="Q3630" s="34"/>
      <c r="R3630" s="35"/>
    </row>
    <row r="3631" spans="1:18" ht="15.75" customHeight="1" x14ac:dyDescent="0.3">
      <c r="A3631" s="23"/>
      <c r="B3631" s="28" t="s">
        <v>21</v>
      </c>
      <c r="C3631" s="28">
        <v>1185732</v>
      </c>
      <c r="D3631" s="29">
        <v>44329</v>
      </c>
      <c r="E3631" s="28" t="s">
        <v>22</v>
      </c>
      <c r="F3631" s="28" t="s">
        <v>130</v>
      </c>
      <c r="G3631" s="28" t="s">
        <v>131</v>
      </c>
      <c r="H3631" s="28" t="s">
        <v>25</v>
      </c>
      <c r="I3631" s="30">
        <v>0.5</v>
      </c>
      <c r="J3631" s="31">
        <v>2000</v>
      </c>
      <c r="K3631" s="32">
        <f t="shared" si="28"/>
        <v>1000</v>
      </c>
      <c r="L3631" s="32">
        <f t="shared" si="29"/>
        <v>300</v>
      </c>
      <c r="M3631" s="33">
        <v>0.3</v>
      </c>
      <c r="O3631" s="38"/>
      <c r="P3631" s="36"/>
      <c r="Q3631" s="34"/>
      <c r="R3631" s="35"/>
    </row>
    <row r="3632" spans="1:18" ht="15.75" customHeight="1" x14ac:dyDescent="0.3">
      <c r="A3632" s="23"/>
      <c r="B3632" s="28" t="s">
        <v>21</v>
      </c>
      <c r="C3632" s="28">
        <v>1185732</v>
      </c>
      <c r="D3632" s="29">
        <v>44329</v>
      </c>
      <c r="E3632" s="28" t="s">
        <v>22</v>
      </c>
      <c r="F3632" s="28" t="s">
        <v>130</v>
      </c>
      <c r="G3632" s="28" t="s">
        <v>131</v>
      </c>
      <c r="H3632" s="28" t="s">
        <v>26</v>
      </c>
      <c r="I3632" s="30">
        <v>0.45</v>
      </c>
      <c r="J3632" s="31">
        <v>2250</v>
      </c>
      <c r="K3632" s="32">
        <f t="shared" si="28"/>
        <v>1012.5</v>
      </c>
      <c r="L3632" s="32">
        <f t="shared" si="29"/>
        <v>253.125</v>
      </c>
      <c r="M3632" s="33">
        <v>0.25</v>
      </c>
      <c r="O3632" s="38"/>
      <c r="P3632" s="36"/>
      <c r="Q3632" s="34"/>
      <c r="R3632" s="35"/>
    </row>
    <row r="3633" spans="1:18" ht="15.75" customHeight="1" x14ac:dyDescent="0.3">
      <c r="A3633" s="23"/>
      <c r="B3633" s="28" t="s">
        <v>21</v>
      </c>
      <c r="C3633" s="28">
        <v>1185732</v>
      </c>
      <c r="D3633" s="29">
        <v>44329</v>
      </c>
      <c r="E3633" s="28" t="s">
        <v>22</v>
      </c>
      <c r="F3633" s="28" t="s">
        <v>130</v>
      </c>
      <c r="G3633" s="28" t="s">
        <v>131</v>
      </c>
      <c r="H3633" s="28" t="s">
        <v>27</v>
      </c>
      <c r="I3633" s="30">
        <v>0.45</v>
      </c>
      <c r="J3633" s="31">
        <v>1750</v>
      </c>
      <c r="K3633" s="32">
        <f t="shared" si="28"/>
        <v>787.5</v>
      </c>
      <c r="L3633" s="32">
        <f t="shared" si="29"/>
        <v>196.875</v>
      </c>
      <c r="M3633" s="33">
        <v>0.25</v>
      </c>
      <c r="O3633" s="38"/>
      <c r="P3633" s="36"/>
      <c r="Q3633" s="34"/>
      <c r="R3633" s="35"/>
    </row>
    <row r="3634" spans="1:18" ht="15.75" customHeight="1" x14ac:dyDescent="0.3">
      <c r="A3634" s="23"/>
      <c r="B3634" s="28" t="s">
        <v>21</v>
      </c>
      <c r="C3634" s="28">
        <v>1185732</v>
      </c>
      <c r="D3634" s="29">
        <v>44329</v>
      </c>
      <c r="E3634" s="28" t="s">
        <v>22</v>
      </c>
      <c r="F3634" s="28" t="s">
        <v>130</v>
      </c>
      <c r="G3634" s="28" t="s">
        <v>131</v>
      </c>
      <c r="H3634" s="28" t="s">
        <v>28</v>
      </c>
      <c r="I3634" s="30">
        <v>0.54999999999999993</v>
      </c>
      <c r="J3634" s="31">
        <v>2000</v>
      </c>
      <c r="K3634" s="32">
        <f t="shared" si="28"/>
        <v>1099.9999999999998</v>
      </c>
      <c r="L3634" s="32">
        <f t="shared" si="29"/>
        <v>274.99999999999994</v>
      </c>
      <c r="M3634" s="33">
        <v>0.25</v>
      </c>
      <c r="O3634" s="38"/>
      <c r="P3634" s="36"/>
      <c r="Q3634" s="34"/>
      <c r="R3634" s="35"/>
    </row>
    <row r="3635" spans="1:18" ht="15.75" customHeight="1" x14ac:dyDescent="0.3">
      <c r="A3635" s="23"/>
      <c r="B3635" s="28" t="s">
        <v>21</v>
      </c>
      <c r="C3635" s="28">
        <v>1185732</v>
      </c>
      <c r="D3635" s="29">
        <v>44329</v>
      </c>
      <c r="E3635" s="28" t="s">
        <v>22</v>
      </c>
      <c r="F3635" s="28" t="s">
        <v>130</v>
      </c>
      <c r="G3635" s="28" t="s">
        <v>131</v>
      </c>
      <c r="H3635" s="28" t="s">
        <v>29</v>
      </c>
      <c r="I3635" s="30">
        <v>0.6</v>
      </c>
      <c r="J3635" s="31">
        <v>3250</v>
      </c>
      <c r="K3635" s="32">
        <f t="shared" si="28"/>
        <v>1950</v>
      </c>
      <c r="L3635" s="32">
        <f t="shared" si="29"/>
        <v>585</v>
      </c>
      <c r="M3635" s="33">
        <v>0.3</v>
      </c>
      <c r="O3635" s="38"/>
      <c r="P3635" s="36"/>
      <c r="Q3635" s="34"/>
      <c r="R3635" s="35"/>
    </row>
    <row r="3636" spans="1:18" ht="15.75" customHeight="1" x14ac:dyDescent="0.3">
      <c r="A3636" s="23"/>
      <c r="B3636" s="28" t="s">
        <v>21</v>
      </c>
      <c r="C3636" s="28">
        <v>1185732</v>
      </c>
      <c r="D3636" s="29">
        <v>44362</v>
      </c>
      <c r="E3636" s="28" t="s">
        <v>22</v>
      </c>
      <c r="F3636" s="28" t="s">
        <v>130</v>
      </c>
      <c r="G3636" s="28" t="s">
        <v>131</v>
      </c>
      <c r="H3636" s="28" t="s">
        <v>24</v>
      </c>
      <c r="I3636" s="30">
        <v>0.54999999999999993</v>
      </c>
      <c r="J3636" s="31">
        <v>5750</v>
      </c>
      <c r="K3636" s="32">
        <f t="shared" si="28"/>
        <v>3162.4999999999995</v>
      </c>
      <c r="L3636" s="32">
        <f t="shared" si="29"/>
        <v>948.74999999999977</v>
      </c>
      <c r="M3636" s="33">
        <v>0.3</v>
      </c>
      <c r="O3636" s="38"/>
      <c r="P3636" s="36"/>
      <c r="Q3636" s="34"/>
      <c r="R3636" s="35"/>
    </row>
    <row r="3637" spans="1:18" ht="15.75" customHeight="1" x14ac:dyDescent="0.3">
      <c r="A3637" s="23"/>
      <c r="B3637" s="28" t="s">
        <v>21</v>
      </c>
      <c r="C3637" s="28">
        <v>1185732</v>
      </c>
      <c r="D3637" s="29">
        <v>44362</v>
      </c>
      <c r="E3637" s="28" t="s">
        <v>22</v>
      </c>
      <c r="F3637" s="28" t="s">
        <v>130</v>
      </c>
      <c r="G3637" s="28" t="s">
        <v>131</v>
      </c>
      <c r="H3637" s="28" t="s">
        <v>25</v>
      </c>
      <c r="I3637" s="30">
        <v>0.5</v>
      </c>
      <c r="J3637" s="31">
        <v>3250</v>
      </c>
      <c r="K3637" s="32">
        <f t="shared" si="28"/>
        <v>1625</v>
      </c>
      <c r="L3637" s="32">
        <f t="shared" si="29"/>
        <v>487.5</v>
      </c>
      <c r="M3637" s="33">
        <v>0.3</v>
      </c>
      <c r="O3637" s="38"/>
      <c r="P3637" s="36"/>
      <c r="Q3637" s="34"/>
      <c r="R3637" s="35"/>
    </row>
    <row r="3638" spans="1:18" ht="15.75" customHeight="1" x14ac:dyDescent="0.3">
      <c r="A3638" s="23"/>
      <c r="B3638" s="28" t="s">
        <v>21</v>
      </c>
      <c r="C3638" s="28">
        <v>1185732</v>
      </c>
      <c r="D3638" s="29">
        <v>44362</v>
      </c>
      <c r="E3638" s="28" t="s">
        <v>22</v>
      </c>
      <c r="F3638" s="28" t="s">
        <v>130</v>
      </c>
      <c r="G3638" s="28" t="s">
        <v>131</v>
      </c>
      <c r="H3638" s="28" t="s">
        <v>26</v>
      </c>
      <c r="I3638" s="30">
        <v>0.45</v>
      </c>
      <c r="J3638" s="31">
        <v>2500</v>
      </c>
      <c r="K3638" s="32">
        <f t="shared" si="28"/>
        <v>1125</v>
      </c>
      <c r="L3638" s="32">
        <f t="shared" si="29"/>
        <v>281.25</v>
      </c>
      <c r="M3638" s="33">
        <v>0.25</v>
      </c>
      <c r="O3638" s="38"/>
      <c r="P3638" s="36"/>
      <c r="Q3638" s="34"/>
      <c r="R3638" s="35"/>
    </row>
    <row r="3639" spans="1:18" ht="15.75" customHeight="1" x14ac:dyDescent="0.3">
      <c r="A3639" s="23"/>
      <c r="B3639" s="28" t="s">
        <v>21</v>
      </c>
      <c r="C3639" s="28">
        <v>1185732</v>
      </c>
      <c r="D3639" s="29">
        <v>44362</v>
      </c>
      <c r="E3639" s="28" t="s">
        <v>22</v>
      </c>
      <c r="F3639" s="28" t="s">
        <v>130</v>
      </c>
      <c r="G3639" s="28" t="s">
        <v>131</v>
      </c>
      <c r="H3639" s="28" t="s">
        <v>27</v>
      </c>
      <c r="I3639" s="30">
        <v>0.45</v>
      </c>
      <c r="J3639" s="31">
        <v>2250</v>
      </c>
      <c r="K3639" s="32">
        <f t="shared" si="28"/>
        <v>1012.5</v>
      </c>
      <c r="L3639" s="32">
        <f t="shared" si="29"/>
        <v>253.125</v>
      </c>
      <c r="M3639" s="33">
        <v>0.25</v>
      </c>
      <c r="O3639" s="38"/>
      <c r="P3639" s="36"/>
      <c r="Q3639" s="34"/>
      <c r="R3639" s="35"/>
    </row>
    <row r="3640" spans="1:18" ht="15.75" customHeight="1" x14ac:dyDescent="0.3">
      <c r="A3640" s="23"/>
      <c r="B3640" s="28" t="s">
        <v>21</v>
      </c>
      <c r="C3640" s="28">
        <v>1185732</v>
      </c>
      <c r="D3640" s="29">
        <v>44362</v>
      </c>
      <c r="E3640" s="28" t="s">
        <v>22</v>
      </c>
      <c r="F3640" s="28" t="s">
        <v>130</v>
      </c>
      <c r="G3640" s="28" t="s">
        <v>131</v>
      </c>
      <c r="H3640" s="28" t="s">
        <v>28</v>
      </c>
      <c r="I3640" s="30">
        <v>0.54999999999999993</v>
      </c>
      <c r="J3640" s="31">
        <v>2250</v>
      </c>
      <c r="K3640" s="32">
        <f t="shared" si="28"/>
        <v>1237.4999999999998</v>
      </c>
      <c r="L3640" s="32">
        <f t="shared" si="29"/>
        <v>309.37499999999994</v>
      </c>
      <c r="M3640" s="33">
        <v>0.25</v>
      </c>
      <c r="O3640" s="38"/>
      <c r="P3640" s="36"/>
      <c r="Q3640" s="34"/>
      <c r="R3640" s="35"/>
    </row>
    <row r="3641" spans="1:18" ht="15.75" customHeight="1" x14ac:dyDescent="0.3">
      <c r="A3641" s="23"/>
      <c r="B3641" s="28" t="s">
        <v>21</v>
      </c>
      <c r="C3641" s="28">
        <v>1185732</v>
      </c>
      <c r="D3641" s="29">
        <v>44362</v>
      </c>
      <c r="E3641" s="28" t="s">
        <v>22</v>
      </c>
      <c r="F3641" s="28" t="s">
        <v>130</v>
      </c>
      <c r="G3641" s="28" t="s">
        <v>131</v>
      </c>
      <c r="H3641" s="28" t="s">
        <v>29</v>
      </c>
      <c r="I3641" s="30">
        <v>0.6</v>
      </c>
      <c r="J3641" s="31">
        <v>3750</v>
      </c>
      <c r="K3641" s="32">
        <f t="shared" si="28"/>
        <v>2250</v>
      </c>
      <c r="L3641" s="32">
        <f t="shared" si="29"/>
        <v>675</v>
      </c>
      <c r="M3641" s="33">
        <v>0.3</v>
      </c>
      <c r="O3641" s="38"/>
      <c r="P3641" s="36"/>
      <c r="Q3641" s="34"/>
      <c r="R3641" s="35"/>
    </row>
    <row r="3642" spans="1:18" ht="15.75" customHeight="1" x14ac:dyDescent="0.3">
      <c r="A3642" s="23"/>
      <c r="B3642" s="28" t="s">
        <v>21</v>
      </c>
      <c r="C3642" s="28">
        <v>1185732</v>
      </c>
      <c r="D3642" s="29">
        <v>44390</v>
      </c>
      <c r="E3642" s="28" t="s">
        <v>22</v>
      </c>
      <c r="F3642" s="28" t="s">
        <v>130</v>
      </c>
      <c r="G3642" s="28" t="s">
        <v>131</v>
      </c>
      <c r="H3642" s="28" t="s">
        <v>24</v>
      </c>
      <c r="I3642" s="30">
        <v>0.54999999999999993</v>
      </c>
      <c r="J3642" s="31">
        <v>6000</v>
      </c>
      <c r="K3642" s="32">
        <f t="shared" si="28"/>
        <v>3299.9999999999995</v>
      </c>
      <c r="L3642" s="32">
        <f t="shared" si="29"/>
        <v>989.99999999999977</v>
      </c>
      <c r="M3642" s="33">
        <v>0.3</v>
      </c>
      <c r="O3642" s="38"/>
      <c r="P3642" s="36"/>
      <c r="Q3642" s="34"/>
      <c r="R3642" s="35"/>
    </row>
    <row r="3643" spans="1:18" ht="15.75" customHeight="1" x14ac:dyDescent="0.3">
      <c r="A3643" s="23"/>
      <c r="B3643" s="28" t="s">
        <v>21</v>
      </c>
      <c r="C3643" s="28">
        <v>1185732</v>
      </c>
      <c r="D3643" s="29">
        <v>44390</v>
      </c>
      <c r="E3643" s="28" t="s">
        <v>22</v>
      </c>
      <c r="F3643" s="28" t="s">
        <v>130</v>
      </c>
      <c r="G3643" s="28" t="s">
        <v>131</v>
      </c>
      <c r="H3643" s="28" t="s">
        <v>25</v>
      </c>
      <c r="I3643" s="30">
        <v>0.5</v>
      </c>
      <c r="J3643" s="31">
        <v>3500</v>
      </c>
      <c r="K3643" s="32">
        <f t="shared" si="28"/>
        <v>1750</v>
      </c>
      <c r="L3643" s="32">
        <f t="shared" si="29"/>
        <v>525</v>
      </c>
      <c r="M3643" s="33">
        <v>0.3</v>
      </c>
      <c r="O3643" s="38"/>
      <c r="P3643" s="36"/>
      <c r="Q3643" s="34"/>
      <c r="R3643" s="35"/>
    </row>
    <row r="3644" spans="1:18" ht="15.75" customHeight="1" x14ac:dyDescent="0.3">
      <c r="A3644" s="23"/>
      <c r="B3644" s="28" t="s">
        <v>21</v>
      </c>
      <c r="C3644" s="28">
        <v>1185732</v>
      </c>
      <c r="D3644" s="29">
        <v>44390</v>
      </c>
      <c r="E3644" s="28" t="s">
        <v>22</v>
      </c>
      <c r="F3644" s="28" t="s">
        <v>130</v>
      </c>
      <c r="G3644" s="28" t="s">
        <v>131</v>
      </c>
      <c r="H3644" s="28" t="s">
        <v>26</v>
      </c>
      <c r="I3644" s="30">
        <v>0.45</v>
      </c>
      <c r="J3644" s="31">
        <v>2750</v>
      </c>
      <c r="K3644" s="32">
        <f t="shared" si="28"/>
        <v>1237.5</v>
      </c>
      <c r="L3644" s="32">
        <f t="shared" si="29"/>
        <v>309.375</v>
      </c>
      <c r="M3644" s="33">
        <v>0.25</v>
      </c>
      <c r="O3644" s="38"/>
      <c r="P3644" s="36"/>
      <c r="Q3644" s="34"/>
      <c r="R3644" s="35"/>
    </row>
    <row r="3645" spans="1:18" ht="15.75" customHeight="1" x14ac:dyDescent="0.3">
      <c r="A3645" s="23"/>
      <c r="B3645" s="28" t="s">
        <v>21</v>
      </c>
      <c r="C3645" s="28">
        <v>1185732</v>
      </c>
      <c r="D3645" s="29">
        <v>44390</v>
      </c>
      <c r="E3645" s="28" t="s">
        <v>22</v>
      </c>
      <c r="F3645" s="28" t="s">
        <v>130</v>
      </c>
      <c r="G3645" s="28" t="s">
        <v>131</v>
      </c>
      <c r="H3645" s="28" t="s">
        <v>27</v>
      </c>
      <c r="I3645" s="30">
        <v>0.45</v>
      </c>
      <c r="J3645" s="31">
        <v>2250</v>
      </c>
      <c r="K3645" s="32">
        <f t="shared" si="28"/>
        <v>1012.5</v>
      </c>
      <c r="L3645" s="32">
        <f t="shared" si="29"/>
        <v>253.125</v>
      </c>
      <c r="M3645" s="33">
        <v>0.25</v>
      </c>
      <c r="O3645" s="38"/>
      <c r="P3645" s="36"/>
      <c r="Q3645" s="34"/>
      <c r="R3645" s="35"/>
    </row>
    <row r="3646" spans="1:18" ht="15.75" customHeight="1" x14ac:dyDescent="0.3">
      <c r="A3646" s="23"/>
      <c r="B3646" s="28" t="s">
        <v>21</v>
      </c>
      <c r="C3646" s="28">
        <v>1185732</v>
      </c>
      <c r="D3646" s="29">
        <v>44390</v>
      </c>
      <c r="E3646" s="28" t="s">
        <v>22</v>
      </c>
      <c r="F3646" s="28" t="s">
        <v>130</v>
      </c>
      <c r="G3646" s="28" t="s">
        <v>131</v>
      </c>
      <c r="H3646" s="28" t="s">
        <v>28</v>
      </c>
      <c r="I3646" s="30">
        <v>0.54999999999999993</v>
      </c>
      <c r="J3646" s="31">
        <v>2500</v>
      </c>
      <c r="K3646" s="32">
        <f t="shared" si="28"/>
        <v>1374.9999999999998</v>
      </c>
      <c r="L3646" s="32">
        <f t="shared" si="29"/>
        <v>343.74999999999994</v>
      </c>
      <c r="M3646" s="33">
        <v>0.25</v>
      </c>
      <c r="O3646" s="38"/>
      <c r="P3646" s="36"/>
      <c r="Q3646" s="34"/>
      <c r="R3646" s="35"/>
    </row>
    <row r="3647" spans="1:18" ht="15.75" customHeight="1" x14ac:dyDescent="0.3">
      <c r="A3647" s="23"/>
      <c r="B3647" s="28" t="s">
        <v>21</v>
      </c>
      <c r="C3647" s="28">
        <v>1185732</v>
      </c>
      <c r="D3647" s="29">
        <v>44390</v>
      </c>
      <c r="E3647" s="28" t="s">
        <v>22</v>
      </c>
      <c r="F3647" s="28" t="s">
        <v>130</v>
      </c>
      <c r="G3647" s="28" t="s">
        <v>131</v>
      </c>
      <c r="H3647" s="28" t="s">
        <v>29</v>
      </c>
      <c r="I3647" s="30">
        <v>0.6</v>
      </c>
      <c r="J3647" s="31">
        <v>4250</v>
      </c>
      <c r="K3647" s="32">
        <f t="shared" si="28"/>
        <v>2550</v>
      </c>
      <c r="L3647" s="32">
        <f t="shared" si="29"/>
        <v>765</v>
      </c>
      <c r="M3647" s="33">
        <v>0.3</v>
      </c>
      <c r="O3647" s="38"/>
      <c r="P3647" s="36"/>
      <c r="Q3647" s="34"/>
      <c r="R3647" s="35"/>
    </row>
    <row r="3648" spans="1:18" ht="15.75" customHeight="1" x14ac:dyDescent="0.3">
      <c r="A3648" s="23"/>
      <c r="B3648" s="28" t="s">
        <v>21</v>
      </c>
      <c r="C3648" s="28">
        <v>1185732</v>
      </c>
      <c r="D3648" s="29">
        <v>44422</v>
      </c>
      <c r="E3648" s="28" t="s">
        <v>22</v>
      </c>
      <c r="F3648" s="28" t="s">
        <v>130</v>
      </c>
      <c r="G3648" s="28" t="s">
        <v>131</v>
      </c>
      <c r="H3648" s="28" t="s">
        <v>24</v>
      </c>
      <c r="I3648" s="30">
        <v>0.54999999999999993</v>
      </c>
      <c r="J3648" s="31">
        <v>5750</v>
      </c>
      <c r="K3648" s="32">
        <f t="shared" si="28"/>
        <v>3162.4999999999995</v>
      </c>
      <c r="L3648" s="32">
        <f t="shared" si="29"/>
        <v>948.74999999999977</v>
      </c>
      <c r="M3648" s="33">
        <v>0.3</v>
      </c>
      <c r="O3648" s="38"/>
      <c r="P3648" s="36"/>
      <c r="Q3648" s="34"/>
      <c r="R3648" s="35"/>
    </row>
    <row r="3649" spans="1:18" ht="15.75" customHeight="1" x14ac:dyDescent="0.3">
      <c r="A3649" s="23"/>
      <c r="B3649" s="28" t="s">
        <v>21</v>
      </c>
      <c r="C3649" s="28">
        <v>1185732</v>
      </c>
      <c r="D3649" s="29">
        <v>44422</v>
      </c>
      <c r="E3649" s="28" t="s">
        <v>22</v>
      </c>
      <c r="F3649" s="28" t="s">
        <v>130</v>
      </c>
      <c r="G3649" s="28" t="s">
        <v>131</v>
      </c>
      <c r="H3649" s="28" t="s">
        <v>25</v>
      </c>
      <c r="I3649" s="30">
        <v>0.5</v>
      </c>
      <c r="J3649" s="31">
        <v>3500</v>
      </c>
      <c r="K3649" s="32">
        <f t="shared" si="28"/>
        <v>1750</v>
      </c>
      <c r="L3649" s="32">
        <f t="shared" si="29"/>
        <v>525</v>
      </c>
      <c r="M3649" s="33">
        <v>0.3</v>
      </c>
      <c r="O3649" s="38"/>
      <c r="P3649" s="36"/>
      <c r="Q3649" s="34"/>
      <c r="R3649" s="35"/>
    </row>
    <row r="3650" spans="1:18" ht="15.75" customHeight="1" x14ac:dyDescent="0.3">
      <c r="A3650" s="23"/>
      <c r="B3650" s="28" t="s">
        <v>21</v>
      </c>
      <c r="C3650" s="28">
        <v>1185732</v>
      </c>
      <c r="D3650" s="29">
        <v>44422</v>
      </c>
      <c r="E3650" s="28" t="s">
        <v>22</v>
      </c>
      <c r="F3650" s="28" t="s">
        <v>130</v>
      </c>
      <c r="G3650" s="28" t="s">
        <v>131</v>
      </c>
      <c r="H3650" s="28" t="s">
        <v>26</v>
      </c>
      <c r="I3650" s="30">
        <v>0.45</v>
      </c>
      <c r="J3650" s="31">
        <v>2750</v>
      </c>
      <c r="K3650" s="32">
        <f t="shared" si="28"/>
        <v>1237.5</v>
      </c>
      <c r="L3650" s="32">
        <f t="shared" si="29"/>
        <v>309.375</v>
      </c>
      <c r="M3650" s="33">
        <v>0.25</v>
      </c>
      <c r="O3650" s="38"/>
      <c r="P3650" s="36"/>
      <c r="Q3650" s="34"/>
      <c r="R3650" s="35"/>
    </row>
    <row r="3651" spans="1:18" ht="15.75" customHeight="1" x14ac:dyDescent="0.3">
      <c r="A3651" s="23"/>
      <c r="B3651" s="28" t="s">
        <v>21</v>
      </c>
      <c r="C3651" s="28">
        <v>1185732</v>
      </c>
      <c r="D3651" s="29">
        <v>44422</v>
      </c>
      <c r="E3651" s="28" t="s">
        <v>22</v>
      </c>
      <c r="F3651" s="28" t="s">
        <v>130</v>
      </c>
      <c r="G3651" s="28" t="s">
        <v>131</v>
      </c>
      <c r="H3651" s="28" t="s">
        <v>27</v>
      </c>
      <c r="I3651" s="30">
        <v>0.45</v>
      </c>
      <c r="J3651" s="31">
        <v>1750</v>
      </c>
      <c r="K3651" s="32">
        <f t="shared" si="28"/>
        <v>787.5</v>
      </c>
      <c r="L3651" s="32">
        <f t="shared" si="29"/>
        <v>196.875</v>
      </c>
      <c r="M3651" s="33">
        <v>0.25</v>
      </c>
      <c r="O3651" s="38"/>
      <c r="P3651" s="36"/>
      <c r="Q3651" s="34"/>
      <c r="R3651" s="35"/>
    </row>
    <row r="3652" spans="1:18" ht="15.75" customHeight="1" x14ac:dyDescent="0.3">
      <c r="A3652" s="23"/>
      <c r="B3652" s="28" t="s">
        <v>21</v>
      </c>
      <c r="C3652" s="28">
        <v>1185732</v>
      </c>
      <c r="D3652" s="29">
        <v>44422</v>
      </c>
      <c r="E3652" s="28" t="s">
        <v>22</v>
      </c>
      <c r="F3652" s="28" t="s">
        <v>130</v>
      </c>
      <c r="G3652" s="28" t="s">
        <v>131</v>
      </c>
      <c r="H3652" s="28" t="s">
        <v>28</v>
      </c>
      <c r="I3652" s="30">
        <v>0.54999999999999993</v>
      </c>
      <c r="J3652" s="31">
        <v>1500</v>
      </c>
      <c r="K3652" s="32">
        <f t="shared" si="28"/>
        <v>824.99999999999989</v>
      </c>
      <c r="L3652" s="32">
        <f t="shared" si="29"/>
        <v>206.24999999999997</v>
      </c>
      <c r="M3652" s="33">
        <v>0.25</v>
      </c>
      <c r="O3652" s="38"/>
      <c r="P3652" s="36"/>
      <c r="Q3652" s="34"/>
      <c r="R3652" s="35"/>
    </row>
    <row r="3653" spans="1:18" ht="15.75" customHeight="1" x14ac:dyDescent="0.3">
      <c r="A3653" s="23"/>
      <c r="B3653" s="28" t="s">
        <v>21</v>
      </c>
      <c r="C3653" s="28">
        <v>1185732</v>
      </c>
      <c r="D3653" s="29">
        <v>44422</v>
      </c>
      <c r="E3653" s="28" t="s">
        <v>22</v>
      </c>
      <c r="F3653" s="28" t="s">
        <v>130</v>
      </c>
      <c r="G3653" s="28" t="s">
        <v>131</v>
      </c>
      <c r="H3653" s="28" t="s">
        <v>29</v>
      </c>
      <c r="I3653" s="30">
        <v>0.6</v>
      </c>
      <c r="J3653" s="31">
        <v>3250</v>
      </c>
      <c r="K3653" s="32">
        <f t="shared" si="28"/>
        <v>1950</v>
      </c>
      <c r="L3653" s="32">
        <f t="shared" si="29"/>
        <v>585</v>
      </c>
      <c r="M3653" s="33">
        <v>0.3</v>
      </c>
      <c r="O3653" s="38"/>
      <c r="P3653" s="36"/>
      <c r="Q3653" s="34"/>
      <c r="R3653" s="35"/>
    </row>
    <row r="3654" spans="1:18" ht="15.75" customHeight="1" x14ac:dyDescent="0.3">
      <c r="A3654" s="23"/>
      <c r="B3654" s="28" t="s">
        <v>21</v>
      </c>
      <c r="C3654" s="28">
        <v>1185732</v>
      </c>
      <c r="D3654" s="29">
        <v>44452</v>
      </c>
      <c r="E3654" s="28" t="s">
        <v>22</v>
      </c>
      <c r="F3654" s="28" t="s">
        <v>130</v>
      </c>
      <c r="G3654" s="28" t="s">
        <v>131</v>
      </c>
      <c r="H3654" s="28" t="s">
        <v>24</v>
      </c>
      <c r="I3654" s="30">
        <v>0.54999999999999993</v>
      </c>
      <c r="J3654" s="31">
        <v>4500</v>
      </c>
      <c r="K3654" s="32">
        <f t="shared" si="28"/>
        <v>2474.9999999999995</v>
      </c>
      <c r="L3654" s="32">
        <f t="shared" si="29"/>
        <v>742.49999999999989</v>
      </c>
      <c r="M3654" s="33">
        <v>0.3</v>
      </c>
      <c r="O3654" s="38"/>
      <c r="P3654" s="36"/>
      <c r="Q3654" s="34"/>
      <c r="R3654" s="35"/>
    </row>
    <row r="3655" spans="1:18" ht="15.75" customHeight="1" x14ac:dyDescent="0.3">
      <c r="A3655" s="23"/>
      <c r="B3655" s="28" t="s">
        <v>21</v>
      </c>
      <c r="C3655" s="28">
        <v>1185732</v>
      </c>
      <c r="D3655" s="29">
        <v>44452</v>
      </c>
      <c r="E3655" s="28" t="s">
        <v>22</v>
      </c>
      <c r="F3655" s="28" t="s">
        <v>130</v>
      </c>
      <c r="G3655" s="28" t="s">
        <v>131</v>
      </c>
      <c r="H3655" s="28" t="s">
        <v>25</v>
      </c>
      <c r="I3655" s="30">
        <v>0.5</v>
      </c>
      <c r="J3655" s="31">
        <v>2500</v>
      </c>
      <c r="K3655" s="32">
        <f t="shared" si="28"/>
        <v>1250</v>
      </c>
      <c r="L3655" s="32">
        <f t="shared" si="29"/>
        <v>375</v>
      </c>
      <c r="M3655" s="33">
        <v>0.3</v>
      </c>
      <c r="O3655" s="38"/>
      <c r="P3655" s="36"/>
      <c r="Q3655" s="34"/>
      <c r="R3655" s="35"/>
    </row>
    <row r="3656" spans="1:18" ht="15.75" customHeight="1" x14ac:dyDescent="0.3">
      <c r="A3656" s="23"/>
      <c r="B3656" s="28" t="s">
        <v>21</v>
      </c>
      <c r="C3656" s="28">
        <v>1185732</v>
      </c>
      <c r="D3656" s="29">
        <v>44452</v>
      </c>
      <c r="E3656" s="28" t="s">
        <v>22</v>
      </c>
      <c r="F3656" s="28" t="s">
        <v>130</v>
      </c>
      <c r="G3656" s="28" t="s">
        <v>131</v>
      </c>
      <c r="H3656" s="28" t="s">
        <v>26</v>
      </c>
      <c r="I3656" s="30">
        <v>0.45</v>
      </c>
      <c r="J3656" s="31">
        <v>1500</v>
      </c>
      <c r="K3656" s="32">
        <f t="shared" si="28"/>
        <v>675</v>
      </c>
      <c r="L3656" s="32">
        <f t="shared" si="29"/>
        <v>168.75</v>
      </c>
      <c r="M3656" s="33">
        <v>0.25</v>
      </c>
      <c r="O3656" s="38"/>
      <c r="P3656" s="36"/>
      <c r="Q3656" s="34"/>
      <c r="R3656" s="35"/>
    </row>
    <row r="3657" spans="1:18" ht="15.75" customHeight="1" x14ac:dyDescent="0.3">
      <c r="A3657" s="23"/>
      <c r="B3657" s="28" t="s">
        <v>21</v>
      </c>
      <c r="C3657" s="28">
        <v>1185732</v>
      </c>
      <c r="D3657" s="29">
        <v>44452</v>
      </c>
      <c r="E3657" s="28" t="s">
        <v>22</v>
      </c>
      <c r="F3657" s="28" t="s">
        <v>130</v>
      </c>
      <c r="G3657" s="28" t="s">
        <v>131</v>
      </c>
      <c r="H3657" s="28" t="s">
        <v>27</v>
      </c>
      <c r="I3657" s="30">
        <v>0.45</v>
      </c>
      <c r="J3657" s="31">
        <v>1250</v>
      </c>
      <c r="K3657" s="32">
        <f t="shared" si="28"/>
        <v>562.5</v>
      </c>
      <c r="L3657" s="32">
        <f t="shared" si="29"/>
        <v>140.625</v>
      </c>
      <c r="M3657" s="33">
        <v>0.25</v>
      </c>
      <c r="O3657" s="38"/>
      <c r="P3657" s="36"/>
      <c r="Q3657" s="34"/>
      <c r="R3657" s="35"/>
    </row>
    <row r="3658" spans="1:18" ht="15.75" customHeight="1" x14ac:dyDescent="0.3">
      <c r="A3658" s="23"/>
      <c r="B3658" s="28" t="s">
        <v>21</v>
      </c>
      <c r="C3658" s="28">
        <v>1185732</v>
      </c>
      <c r="D3658" s="29">
        <v>44452</v>
      </c>
      <c r="E3658" s="28" t="s">
        <v>22</v>
      </c>
      <c r="F3658" s="28" t="s">
        <v>130</v>
      </c>
      <c r="G3658" s="28" t="s">
        <v>131</v>
      </c>
      <c r="H3658" s="28" t="s">
        <v>28</v>
      </c>
      <c r="I3658" s="30">
        <v>0.54999999999999993</v>
      </c>
      <c r="J3658" s="31">
        <v>1250</v>
      </c>
      <c r="K3658" s="32">
        <f t="shared" si="28"/>
        <v>687.49999999999989</v>
      </c>
      <c r="L3658" s="32">
        <f t="shared" si="29"/>
        <v>171.87499999999997</v>
      </c>
      <c r="M3658" s="33">
        <v>0.25</v>
      </c>
      <c r="O3658" s="38"/>
      <c r="P3658" s="36"/>
      <c r="Q3658" s="34"/>
      <c r="R3658" s="35"/>
    </row>
    <row r="3659" spans="1:18" ht="15.75" customHeight="1" x14ac:dyDescent="0.3">
      <c r="A3659" s="23"/>
      <c r="B3659" s="28" t="s">
        <v>21</v>
      </c>
      <c r="C3659" s="28">
        <v>1185732</v>
      </c>
      <c r="D3659" s="29">
        <v>44452</v>
      </c>
      <c r="E3659" s="28" t="s">
        <v>22</v>
      </c>
      <c r="F3659" s="28" t="s">
        <v>130</v>
      </c>
      <c r="G3659" s="28" t="s">
        <v>131</v>
      </c>
      <c r="H3659" s="28" t="s">
        <v>29</v>
      </c>
      <c r="I3659" s="30">
        <v>0.6</v>
      </c>
      <c r="J3659" s="31">
        <v>2250</v>
      </c>
      <c r="K3659" s="32">
        <f t="shared" si="28"/>
        <v>1350</v>
      </c>
      <c r="L3659" s="32">
        <f t="shared" si="29"/>
        <v>405</v>
      </c>
      <c r="M3659" s="33">
        <v>0.3</v>
      </c>
      <c r="O3659" s="38"/>
      <c r="P3659" s="36"/>
      <c r="Q3659" s="34"/>
      <c r="R3659" s="35"/>
    </row>
    <row r="3660" spans="1:18" ht="15.75" customHeight="1" x14ac:dyDescent="0.3">
      <c r="A3660" s="23"/>
      <c r="B3660" s="28" t="s">
        <v>21</v>
      </c>
      <c r="C3660" s="28">
        <v>1185732</v>
      </c>
      <c r="D3660" s="29">
        <v>44484</v>
      </c>
      <c r="E3660" s="28" t="s">
        <v>22</v>
      </c>
      <c r="F3660" s="28" t="s">
        <v>130</v>
      </c>
      <c r="G3660" s="28" t="s">
        <v>131</v>
      </c>
      <c r="H3660" s="28" t="s">
        <v>24</v>
      </c>
      <c r="I3660" s="30">
        <v>0.6</v>
      </c>
      <c r="J3660" s="31">
        <v>4000</v>
      </c>
      <c r="K3660" s="32">
        <f t="shared" si="28"/>
        <v>2400</v>
      </c>
      <c r="L3660" s="32">
        <f t="shared" si="29"/>
        <v>720</v>
      </c>
      <c r="M3660" s="33">
        <v>0.3</v>
      </c>
      <c r="O3660" s="38"/>
      <c r="P3660" s="36"/>
      <c r="Q3660" s="34"/>
      <c r="R3660" s="35"/>
    </row>
    <row r="3661" spans="1:18" ht="15.75" customHeight="1" x14ac:dyDescent="0.3">
      <c r="A3661" s="23"/>
      <c r="B3661" s="28" t="s">
        <v>21</v>
      </c>
      <c r="C3661" s="28">
        <v>1185732</v>
      </c>
      <c r="D3661" s="29">
        <v>44484</v>
      </c>
      <c r="E3661" s="28" t="s">
        <v>22</v>
      </c>
      <c r="F3661" s="28" t="s">
        <v>130</v>
      </c>
      <c r="G3661" s="28" t="s">
        <v>131</v>
      </c>
      <c r="H3661" s="28" t="s">
        <v>25</v>
      </c>
      <c r="I3661" s="30">
        <v>0.55000000000000004</v>
      </c>
      <c r="J3661" s="31">
        <v>2250</v>
      </c>
      <c r="K3661" s="32">
        <f t="shared" si="28"/>
        <v>1237.5</v>
      </c>
      <c r="L3661" s="32">
        <f t="shared" si="29"/>
        <v>371.25</v>
      </c>
      <c r="M3661" s="33">
        <v>0.3</v>
      </c>
      <c r="O3661" s="38"/>
      <c r="P3661" s="36"/>
      <c r="Q3661" s="34"/>
      <c r="R3661" s="35"/>
    </row>
    <row r="3662" spans="1:18" ht="15.75" customHeight="1" x14ac:dyDescent="0.3">
      <c r="A3662" s="23"/>
      <c r="B3662" s="28" t="s">
        <v>21</v>
      </c>
      <c r="C3662" s="28">
        <v>1185732</v>
      </c>
      <c r="D3662" s="29">
        <v>44484</v>
      </c>
      <c r="E3662" s="28" t="s">
        <v>22</v>
      </c>
      <c r="F3662" s="28" t="s">
        <v>130</v>
      </c>
      <c r="G3662" s="28" t="s">
        <v>131</v>
      </c>
      <c r="H3662" s="28" t="s">
        <v>26</v>
      </c>
      <c r="I3662" s="30">
        <v>0.55000000000000004</v>
      </c>
      <c r="J3662" s="31">
        <v>1250</v>
      </c>
      <c r="K3662" s="32">
        <f t="shared" si="28"/>
        <v>687.5</v>
      </c>
      <c r="L3662" s="32">
        <f t="shared" si="29"/>
        <v>171.875</v>
      </c>
      <c r="M3662" s="33">
        <v>0.25</v>
      </c>
      <c r="O3662" s="38"/>
      <c r="P3662" s="36"/>
      <c r="Q3662" s="34"/>
      <c r="R3662" s="35"/>
    </row>
    <row r="3663" spans="1:18" ht="15.75" customHeight="1" x14ac:dyDescent="0.3">
      <c r="A3663" s="23"/>
      <c r="B3663" s="28" t="s">
        <v>21</v>
      </c>
      <c r="C3663" s="28">
        <v>1185732</v>
      </c>
      <c r="D3663" s="29">
        <v>44484</v>
      </c>
      <c r="E3663" s="28" t="s">
        <v>22</v>
      </c>
      <c r="F3663" s="28" t="s">
        <v>130</v>
      </c>
      <c r="G3663" s="28" t="s">
        <v>131</v>
      </c>
      <c r="H3663" s="28" t="s">
        <v>27</v>
      </c>
      <c r="I3663" s="30">
        <v>0.55000000000000004</v>
      </c>
      <c r="J3663" s="31">
        <v>1000</v>
      </c>
      <c r="K3663" s="32">
        <f t="shared" si="28"/>
        <v>550</v>
      </c>
      <c r="L3663" s="32">
        <f t="shared" si="29"/>
        <v>137.5</v>
      </c>
      <c r="M3663" s="33">
        <v>0.25</v>
      </c>
      <c r="O3663" s="38"/>
      <c r="P3663" s="36"/>
      <c r="Q3663" s="34"/>
      <c r="R3663" s="35"/>
    </row>
    <row r="3664" spans="1:18" ht="15.75" customHeight="1" x14ac:dyDescent="0.3">
      <c r="A3664" s="23"/>
      <c r="B3664" s="28" t="s">
        <v>21</v>
      </c>
      <c r="C3664" s="28">
        <v>1185732</v>
      </c>
      <c r="D3664" s="29">
        <v>44484</v>
      </c>
      <c r="E3664" s="28" t="s">
        <v>22</v>
      </c>
      <c r="F3664" s="28" t="s">
        <v>130</v>
      </c>
      <c r="G3664" s="28" t="s">
        <v>131</v>
      </c>
      <c r="H3664" s="28" t="s">
        <v>28</v>
      </c>
      <c r="I3664" s="30">
        <v>0.65</v>
      </c>
      <c r="J3664" s="31">
        <v>1000</v>
      </c>
      <c r="K3664" s="32">
        <f t="shared" si="28"/>
        <v>650</v>
      </c>
      <c r="L3664" s="32">
        <f t="shared" si="29"/>
        <v>162.5</v>
      </c>
      <c r="M3664" s="33">
        <v>0.25</v>
      </c>
      <c r="O3664" s="38"/>
      <c r="P3664" s="36"/>
      <c r="Q3664" s="34"/>
      <c r="R3664" s="35"/>
    </row>
    <row r="3665" spans="1:18" ht="15.75" customHeight="1" x14ac:dyDescent="0.3">
      <c r="A3665" s="23"/>
      <c r="B3665" s="28" t="s">
        <v>21</v>
      </c>
      <c r="C3665" s="28">
        <v>1185732</v>
      </c>
      <c r="D3665" s="29">
        <v>44484</v>
      </c>
      <c r="E3665" s="28" t="s">
        <v>22</v>
      </c>
      <c r="F3665" s="28" t="s">
        <v>130</v>
      </c>
      <c r="G3665" s="28" t="s">
        <v>131</v>
      </c>
      <c r="H3665" s="28" t="s">
        <v>29</v>
      </c>
      <c r="I3665" s="30">
        <v>0.7</v>
      </c>
      <c r="J3665" s="31">
        <v>2250</v>
      </c>
      <c r="K3665" s="32">
        <f t="shared" si="28"/>
        <v>1575</v>
      </c>
      <c r="L3665" s="32">
        <f t="shared" si="29"/>
        <v>472.5</v>
      </c>
      <c r="M3665" s="33">
        <v>0.3</v>
      </c>
      <c r="O3665" s="38"/>
      <c r="P3665" s="36"/>
      <c r="Q3665" s="34"/>
      <c r="R3665" s="35"/>
    </row>
    <row r="3666" spans="1:18" ht="15.75" customHeight="1" x14ac:dyDescent="0.3">
      <c r="A3666" s="23"/>
      <c r="B3666" s="28" t="s">
        <v>21</v>
      </c>
      <c r="C3666" s="28">
        <v>1185732</v>
      </c>
      <c r="D3666" s="29">
        <v>44514</v>
      </c>
      <c r="E3666" s="28" t="s">
        <v>22</v>
      </c>
      <c r="F3666" s="28" t="s">
        <v>130</v>
      </c>
      <c r="G3666" s="28" t="s">
        <v>131</v>
      </c>
      <c r="H3666" s="28" t="s">
        <v>24</v>
      </c>
      <c r="I3666" s="30">
        <v>0.65</v>
      </c>
      <c r="J3666" s="31">
        <v>3750</v>
      </c>
      <c r="K3666" s="32">
        <f t="shared" si="28"/>
        <v>2437.5</v>
      </c>
      <c r="L3666" s="32">
        <f t="shared" si="29"/>
        <v>731.25</v>
      </c>
      <c r="M3666" s="33">
        <v>0.3</v>
      </c>
      <c r="O3666" s="38"/>
      <c r="P3666" s="36"/>
      <c r="Q3666" s="34"/>
      <c r="R3666" s="35"/>
    </row>
    <row r="3667" spans="1:18" ht="15.75" customHeight="1" x14ac:dyDescent="0.3">
      <c r="A3667" s="23"/>
      <c r="B3667" s="28" t="s">
        <v>21</v>
      </c>
      <c r="C3667" s="28">
        <v>1185732</v>
      </c>
      <c r="D3667" s="29">
        <v>44514</v>
      </c>
      <c r="E3667" s="28" t="s">
        <v>22</v>
      </c>
      <c r="F3667" s="28" t="s">
        <v>130</v>
      </c>
      <c r="G3667" s="28" t="s">
        <v>131</v>
      </c>
      <c r="H3667" s="28" t="s">
        <v>25</v>
      </c>
      <c r="I3667" s="30">
        <v>0.55000000000000004</v>
      </c>
      <c r="J3667" s="31">
        <v>3000</v>
      </c>
      <c r="K3667" s="32">
        <f t="shared" si="28"/>
        <v>1650.0000000000002</v>
      </c>
      <c r="L3667" s="32">
        <f t="shared" si="29"/>
        <v>495.00000000000006</v>
      </c>
      <c r="M3667" s="33">
        <v>0.3</v>
      </c>
      <c r="O3667" s="38"/>
      <c r="P3667" s="36"/>
      <c r="Q3667" s="34"/>
      <c r="R3667" s="35"/>
    </row>
    <row r="3668" spans="1:18" ht="15.75" customHeight="1" x14ac:dyDescent="0.3">
      <c r="A3668" s="23"/>
      <c r="B3668" s="28" t="s">
        <v>21</v>
      </c>
      <c r="C3668" s="28">
        <v>1185732</v>
      </c>
      <c r="D3668" s="29">
        <v>44514</v>
      </c>
      <c r="E3668" s="28" t="s">
        <v>22</v>
      </c>
      <c r="F3668" s="28" t="s">
        <v>130</v>
      </c>
      <c r="G3668" s="28" t="s">
        <v>131</v>
      </c>
      <c r="H3668" s="28" t="s">
        <v>26</v>
      </c>
      <c r="I3668" s="30">
        <v>0.55000000000000004</v>
      </c>
      <c r="J3668" s="31">
        <v>2950</v>
      </c>
      <c r="K3668" s="32">
        <f t="shared" si="28"/>
        <v>1622.5000000000002</v>
      </c>
      <c r="L3668" s="32">
        <f t="shared" si="29"/>
        <v>405.62500000000006</v>
      </c>
      <c r="M3668" s="33">
        <v>0.25</v>
      </c>
      <c r="O3668" s="38"/>
      <c r="P3668" s="36"/>
      <c r="Q3668" s="34"/>
      <c r="R3668" s="35"/>
    </row>
    <row r="3669" spans="1:18" ht="15.75" customHeight="1" x14ac:dyDescent="0.3">
      <c r="A3669" s="23"/>
      <c r="B3669" s="28" t="s">
        <v>21</v>
      </c>
      <c r="C3669" s="28">
        <v>1185732</v>
      </c>
      <c r="D3669" s="29">
        <v>44514</v>
      </c>
      <c r="E3669" s="28" t="s">
        <v>22</v>
      </c>
      <c r="F3669" s="28" t="s">
        <v>130</v>
      </c>
      <c r="G3669" s="28" t="s">
        <v>131</v>
      </c>
      <c r="H3669" s="28" t="s">
        <v>27</v>
      </c>
      <c r="I3669" s="30">
        <v>0.55000000000000004</v>
      </c>
      <c r="J3669" s="31">
        <v>2750</v>
      </c>
      <c r="K3669" s="32">
        <f t="shared" si="28"/>
        <v>1512.5000000000002</v>
      </c>
      <c r="L3669" s="32">
        <f t="shared" si="29"/>
        <v>378.12500000000006</v>
      </c>
      <c r="M3669" s="33">
        <v>0.25</v>
      </c>
      <c r="O3669" s="38"/>
      <c r="P3669" s="36"/>
      <c r="Q3669" s="34"/>
      <c r="R3669" s="35"/>
    </row>
    <row r="3670" spans="1:18" ht="15.75" customHeight="1" x14ac:dyDescent="0.3">
      <c r="A3670" s="23"/>
      <c r="B3670" s="28" t="s">
        <v>21</v>
      </c>
      <c r="C3670" s="28">
        <v>1185732</v>
      </c>
      <c r="D3670" s="29">
        <v>44514</v>
      </c>
      <c r="E3670" s="28" t="s">
        <v>22</v>
      </c>
      <c r="F3670" s="28" t="s">
        <v>130</v>
      </c>
      <c r="G3670" s="28" t="s">
        <v>131</v>
      </c>
      <c r="H3670" s="28" t="s">
        <v>28</v>
      </c>
      <c r="I3670" s="30">
        <v>0.65</v>
      </c>
      <c r="J3670" s="31">
        <v>2500</v>
      </c>
      <c r="K3670" s="32">
        <f t="shared" si="28"/>
        <v>1625</v>
      </c>
      <c r="L3670" s="32">
        <f t="shared" si="29"/>
        <v>406.25</v>
      </c>
      <c r="M3670" s="33">
        <v>0.25</v>
      </c>
      <c r="O3670" s="38"/>
      <c r="P3670" s="36"/>
      <c r="Q3670" s="34"/>
      <c r="R3670" s="35"/>
    </row>
    <row r="3671" spans="1:18" ht="15.75" customHeight="1" x14ac:dyDescent="0.3">
      <c r="A3671" s="23"/>
      <c r="B3671" s="28" t="s">
        <v>21</v>
      </c>
      <c r="C3671" s="28">
        <v>1185732</v>
      </c>
      <c r="D3671" s="29">
        <v>44514</v>
      </c>
      <c r="E3671" s="28" t="s">
        <v>22</v>
      </c>
      <c r="F3671" s="28" t="s">
        <v>130</v>
      </c>
      <c r="G3671" s="28" t="s">
        <v>131</v>
      </c>
      <c r="H3671" s="28" t="s">
        <v>29</v>
      </c>
      <c r="I3671" s="30">
        <v>0.7</v>
      </c>
      <c r="J3671" s="31">
        <v>3500</v>
      </c>
      <c r="K3671" s="32">
        <f t="shared" si="28"/>
        <v>2450</v>
      </c>
      <c r="L3671" s="32">
        <f t="shared" si="29"/>
        <v>735</v>
      </c>
      <c r="M3671" s="33">
        <v>0.3</v>
      </c>
      <c r="O3671" s="38"/>
      <c r="P3671" s="36"/>
      <c r="Q3671" s="34"/>
      <c r="R3671" s="35"/>
    </row>
    <row r="3672" spans="1:18" ht="15.75" customHeight="1" x14ac:dyDescent="0.3">
      <c r="A3672" s="23"/>
      <c r="B3672" s="28" t="s">
        <v>21</v>
      </c>
      <c r="C3672" s="28">
        <v>1185732</v>
      </c>
      <c r="D3672" s="29">
        <v>44543</v>
      </c>
      <c r="E3672" s="28" t="s">
        <v>22</v>
      </c>
      <c r="F3672" s="28" t="s">
        <v>130</v>
      </c>
      <c r="G3672" s="28" t="s">
        <v>131</v>
      </c>
      <c r="H3672" s="28" t="s">
        <v>24</v>
      </c>
      <c r="I3672" s="30">
        <v>0.65</v>
      </c>
      <c r="J3672" s="31">
        <v>5750</v>
      </c>
      <c r="K3672" s="32">
        <f t="shared" si="28"/>
        <v>3737.5</v>
      </c>
      <c r="L3672" s="32">
        <f t="shared" si="29"/>
        <v>1121.25</v>
      </c>
      <c r="M3672" s="33">
        <v>0.3</v>
      </c>
      <c r="O3672" s="38"/>
      <c r="P3672" s="36"/>
      <c r="Q3672" s="34"/>
      <c r="R3672" s="35"/>
    </row>
    <row r="3673" spans="1:18" ht="15.75" customHeight="1" x14ac:dyDescent="0.3">
      <c r="A3673" s="23"/>
      <c r="B3673" s="28" t="s">
        <v>21</v>
      </c>
      <c r="C3673" s="28">
        <v>1185732</v>
      </c>
      <c r="D3673" s="29">
        <v>44543</v>
      </c>
      <c r="E3673" s="28" t="s">
        <v>22</v>
      </c>
      <c r="F3673" s="28" t="s">
        <v>130</v>
      </c>
      <c r="G3673" s="28" t="s">
        <v>131</v>
      </c>
      <c r="H3673" s="28" t="s">
        <v>25</v>
      </c>
      <c r="I3673" s="30">
        <v>0.55000000000000004</v>
      </c>
      <c r="J3673" s="31">
        <v>3750</v>
      </c>
      <c r="K3673" s="32">
        <f t="shared" si="28"/>
        <v>2062.5</v>
      </c>
      <c r="L3673" s="32">
        <f t="shared" si="29"/>
        <v>618.75</v>
      </c>
      <c r="M3673" s="33">
        <v>0.3</v>
      </c>
      <c r="O3673" s="38"/>
      <c r="P3673" s="36"/>
      <c r="Q3673" s="34"/>
      <c r="R3673" s="35"/>
    </row>
    <row r="3674" spans="1:18" ht="15.75" customHeight="1" x14ac:dyDescent="0.3">
      <c r="A3674" s="23"/>
      <c r="B3674" s="28" t="s">
        <v>21</v>
      </c>
      <c r="C3674" s="28">
        <v>1185732</v>
      </c>
      <c r="D3674" s="29">
        <v>44543</v>
      </c>
      <c r="E3674" s="28" t="s">
        <v>22</v>
      </c>
      <c r="F3674" s="28" t="s">
        <v>130</v>
      </c>
      <c r="G3674" s="28" t="s">
        <v>131</v>
      </c>
      <c r="H3674" s="28" t="s">
        <v>26</v>
      </c>
      <c r="I3674" s="30">
        <v>0.55000000000000004</v>
      </c>
      <c r="J3674" s="31">
        <v>3500</v>
      </c>
      <c r="K3674" s="32">
        <f t="shared" si="28"/>
        <v>1925.0000000000002</v>
      </c>
      <c r="L3674" s="32">
        <f t="shared" si="29"/>
        <v>481.25000000000006</v>
      </c>
      <c r="M3674" s="33">
        <v>0.25</v>
      </c>
      <c r="O3674" s="38"/>
      <c r="P3674" s="36"/>
      <c r="Q3674" s="34"/>
      <c r="R3674" s="35"/>
    </row>
    <row r="3675" spans="1:18" ht="15.75" customHeight="1" x14ac:dyDescent="0.3">
      <c r="A3675" s="23"/>
      <c r="B3675" s="28" t="s">
        <v>21</v>
      </c>
      <c r="C3675" s="28">
        <v>1185732</v>
      </c>
      <c r="D3675" s="29">
        <v>44543</v>
      </c>
      <c r="E3675" s="28" t="s">
        <v>22</v>
      </c>
      <c r="F3675" s="28" t="s">
        <v>130</v>
      </c>
      <c r="G3675" s="28" t="s">
        <v>131</v>
      </c>
      <c r="H3675" s="28" t="s">
        <v>27</v>
      </c>
      <c r="I3675" s="30">
        <v>0.55000000000000004</v>
      </c>
      <c r="J3675" s="31">
        <v>3000</v>
      </c>
      <c r="K3675" s="32">
        <f t="shared" si="28"/>
        <v>1650.0000000000002</v>
      </c>
      <c r="L3675" s="32">
        <f t="shared" si="29"/>
        <v>412.50000000000006</v>
      </c>
      <c r="M3675" s="33">
        <v>0.25</v>
      </c>
      <c r="O3675" s="38"/>
      <c r="P3675" s="36"/>
      <c r="Q3675" s="34"/>
      <c r="R3675" s="35"/>
    </row>
    <row r="3676" spans="1:18" ht="15.75" customHeight="1" x14ac:dyDescent="0.3">
      <c r="A3676" s="23"/>
      <c r="B3676" s="28" t="s">
        <v>21</v>
      </c>
      <c r="C3676" s="28">
        <v>1185732</v>
      </c>
      <c r="D3676" s="29">
        <v>44543</v>
      </c>
      <c r="E3676" s="28" t="s">
        <v>22</v>
      </c>
      <c r="F3676" s="28" t="s">
        <v>130</v>
      </c>
      <c r="G3676" s="28" t="s">
        <v>131</v>
      </c>
      <c r="H3676" s="28" t="s">
        <v>28</v>
      </c>
      <c r="I3676" s="30">
        <v>0.65</v>
      </c>
      <c r="J3676" s="31">
        <v>3000</v>
      </c>
      <c r="K3676" s="32">
        <f t="shared" si="28"/>
        <v>1950</v>
      </c>
      <c r="L3676" s="32">
        <f t="shared" si="29"/>
        <v>487.5</v>
      </c>
      <c r="M3676" s="33">
        <v>0.25</v>
      </c>
      <c r="O3676" s="38"/>
      <c r="P3676" s="36"/>
      <c r="Q3676" s="34"/>
      <c r="R3676" s="35"/>
    </row>
    <row r="3677" spans="1:18" ht="15.75" customHeight="1" x14ac:dyDescent="0.3">
      <c r="A3677" s="23"/>
      <c r="B3677" s="28" t="s">
        <v>21</v>
      </c>
      <c r="C3677" s="28">
        <v>1185732</v>
      </c>
      <c r="D3677" s="29">
        <v>44543</v>
      </c>
      <c r="E3677" s="28" t="s">
        <v>22</v>
      </c>
      <c r="F3677" s="28" t="s">
        <v>130</v>
      </c>
      <c r="G3677" s="28" t="s">
        <v>131</v>
      </c>
      <c r="H3677" s="28" t="s">
        <v>29</v>
      </c>
      <c r="I3677" s="30">
        <v>0.7</v>
      </c>
      <c r="J3677" s="31">
        <v>4000</v>
      </c>
      <c r="K3677" s="32">
        <f t="shared" si="28"/>
        <v>2800</v>
      </c>
      <c r="L3677" s="32">
        <f t="shared" si="29"/>
        <v>840</v>
      </c>
      <c r="M3677" s="33">
        <v>0.3</v>
      </c>
      <c r="O3677" s="38"/>
      <c r="P3677" s="36"/>
      <c r="Q3677" s="34"/>
      <c r="R3677" s="35"/>
    </row>
    <row r="3678" spans="1:18" ht="15.75" customHeight="1" x14ac:dyDescent="0.3">
      <c r="A3678" s="23" t="s">
        <v>46</v>
      </c>
      <c r="B3678" s="28" t="s">
        <v>21</v>
      </c>
      <c r="C3678" s="28">
        <v>1185732</v>
      </c>
      <c r="D3678" s="29">
        <v>44210</v>
      </c>
      <c r="E3678" s="28" t="s">
        <v>22</v>
      </c>
      <c r="F3678" s="28" t="s">
        <v>132</v>
      </c>
      <c r="G3678" s="28" t="s">
        <v>133</v>
      </c>
      <c r="H3678" s="28" t="s">
        <v>24</v>
      </c>
      <c r="I3678" s="30">
        <v>0.45</v>
      </c>
      <c r="J3678" s="31">
        <v>5250</v>
      </c>
      <c r="K3678" s="32">
        <f t="shared" si="28"/>
        <v>2362.5</v>
      </c>
      <c r="L3678" s="32">
        <f t="shared" si="29"/>
        <v>1063.125</v>
      </c>
      <c r="M3678" s="33">
        <v>0.45</v>
      </c>
      <c r="O3678" s="38"/>
      <c r="P3678" s="36"/>
      <c r="Q3678" s="34"/>
      <c r="R3678" s="35"/>
    </row>
    <row r="3679" spans="1:18" ht="15.75" customHeight="1" x14ac:dyDescent="0.3">
      <c r="A3679" s="23"/>
      <c r="B3679" s="28" t="s">
        <v>21</v>
      </c>
      <c r="C3679" s="28">
        <v>1185732</v>
      </c>
      <c r="D3679" s="29">
        <v>44210</v>
      </c>
      <c r="E3679" s="28" t="s">
        <v>22</v>
      </c>
      <c r="F3679" s="28" t="s">
        <v>132</v>
      </c>
      <c r="G3679" s="28" t="s">
        <v>133</v>
      </c>
      <c r="H3679" s="28" t="s">
        <v>25</v>
      </c>
      <c r="I3679" s="30">
        <v>0.45</v>
      </c>
      <c r="J3679" s="31">
        <v>3250</v>
      </c>
      <c r="K3679" s="32">
        <f t="shared" si="28"/>
        <v>1462.5</v>
      </c>
      <c r="L3679" s="32">
        <f t="shared" si="29"/>
        <v>658.125</v>
      </c>
      <c r="M3679" s="33">
        <v>0.45</v>
      </c>
      <c r="O3679" s="38"/>
      <c r="P3679" s="36"/>
      <c r="Q3679" s="34"/>
      <c r="R3679" s="35"/>
    </row>
    <row r="3680" spans="1:18" ht="15.75" customHeight="1" x14ac:dyDescent="0.3">
      <c r="A3680" s="23"/>
      <c r="B3680" s="28" t="s">
        <v>21</v>
      </c>
      <c r="C3680" s="28">
        <v>1185732</v>
      </c>
      <c r="D3680" s="29">
        <v>44210</v>
      </c>
      <c r="E3680" s="28" t="s">
        <v>22</v>
      </c>
      <c r="F3680" s="28" t="s">
        <v>132</v>
      </c>
      <c r="G3680" s="28" t="s">
        <v>133</v>
      </c>
      <c r="H3680" s="28" t="s">
        <v>26</v>
      </c>
      <c r="I3680" s="30">
        <v>0.35000000000000003</v>
      </c>
      <c r="J3680" s="31">
        <v>3250</v>
      </c>
      <c r="K3680" s="32">
        <f t="shared" si="28"/>
        <v>1137.5</v>
      </c>
      <c r="L3680" s="32">
        <f t="shared" si="29"/>
        <v>398.125</v>
      </c>
      <c r="M3680" s="33">
        <v>0.35</v>
      </c>
      <c r="O3680" s="38"/>
      <c r="P3680" s="36"/>
      <c r="Q3680" s="34"/>
      <c r="R3680" s="35"/>
    </row>
    <row r="3681" spans="1:18" ht="15.75" customHeight="1" x14ac:dyDescent="0.3">
      <c r="A3681" s="23"/>
      <c r="B3681" s="28" t="s">
        <v>21</v>
      </c>
      <c r="C3681" s="28">
        <v>1185732</v>
      </c>
      <c r="D3681" s="29">
        <v>44210</v>
      </c>
      <c r="E3681" s="28" t="s">
        <v>22</v>
      </c>
      <c r="F3681" s="28" t="s">
        <v>132</v>
      </c>
      <c r="G3681" s="28" t="s">
        <v>133</v>
      </c>
      <c r="H3681" s="28" t="s">
        <v>27</v>
      </c>
      <c r="I3681" s="30">
        <v>0.39999999999999997</v>
      </c>
      <c r="J3681" s="31">
        <v>1750</v>
      </c>
      <c r="K3681" s="32">
        <f t="shared" si="28"/>
        <v>699.99999999999989</v>
      </c>
      <c r="L3681" s="32">
        <f t="shared" si="29"/>
        <v>244.99999999999994</v>
      </c>
      <c r="M3681" s="33">
        <v>0.35</v>
      </c>
      <c r="O3681" s="38"/>
      <c r="P3681" s="36"/>
      <c r="Q3681" s="34"/>
      <c r="R3681" s="35"/>
    </row>
    <row r="3682" spans="1:18" ht="15.75" customHeight="1" x14ac:dyDescent="0.3">
      <c r="A3682" s="23"/>
      <c r="B3682" s="28" t="s">
        <v>21</v>
      </c>
      <c r="C3682" s="28">
        <v>1185732</v>
      </c>
      <c r="D3682" s="29">
        <v>44210</v>
      </c>
      <c r="E3682" s="28" t="s">
        <v>22</v>
      </c>
      <c r="F3682" s="28" t="s">
        <v>132</v>
      </c>
      <c r="G3682" s="28" t="s">
        <v>133</v>
      </c>
      <c r="H3682" s="28" t="s">
        <v>28</v>
      </c>
      <c r="I3682" s="30">
        <v>0.55000000000000004</v>
      </c>
      <c r="J3682" s="31">
        <v>2250</v>
      </c>
      <c r="K3682" s="32">
        <f t="shared" si="28"/>
        <v>1237.5</v>
      </c>
      <c r="L3682" s="32">
        <f t="shared" si="29"/>
        <v>433.125</v>
      </c>
      <c r="M3682" s="33">
        <v>0.35</v>
      </c>
      <c r="O3682" s="38"/>
      <c r="P3682" s="36"/>
      <c r="Q3682" s="34"/>
      <c r="R3682" s="35"/>
    </row>
    <row r="3683" spans="1:18" ht="15.75" customHeight="1" x14ac:dyDescent="0.3">
      <c r="A3683" s="23"/>
      <c r="B3683" s="28" t="s">
        <v>21</v>
      </c>
      <c r="C3683" s="28">
        <v>1185732</v>
      </c>
      <c r="D3683" s="29">
        <v>44210</v>
      </c>
      <c r="E3683" s="28" t="s">
        <v>22</v>
      </c>
      <c r="F3683" s="28" t="s">
        <v>132</v>
      </c>
      <c r="G3683" s="28" t="s">
        <v>133</v>
      </c>
      <c r="H3683" s="28" t="s">
        <v>29</v>
      </c>
      <c r="I3683" s="30">
        <v>0.45</v>
      </c>
      <c r="J3683" s="31">
        <v>3250</v>
      </c>
      <c r="K3683" s="32">
        <f t="shared" si="28"/>
        <v>1462.5</v>
      </c>
      <c r="L3683" s="32">
        <f t="shared" si="29"/>
        <v>585</v>
      </c>
      <c r="M3683" s="33">
        <v>0.39999999999999997</v>
      </c>
      <c r="O3683" s="38"/>
      <c r="P3683" s="36"/>
      <c r="Q3683" s="34"/>
      <c r="R3683" s="35"/>
    </row>
    <row r="3684" spans="1:18" ht="15.75" customHeight="1" x14ac:dyDescent="0.3">
      <c r="A3684" s="23"/>
      <c r="B3684" s="28" t="s">
        <v>21</v>
      </c>
      <c r="C3684" s="28">
        <v>1185732</v>
      </c>
      <c r="D3684" s="29">
        <v>44239</v>
      </c>
      <c r="E3684" s="28" t="s">
        <v>22</v>
      </c>
      <c r="F3684" s="28" t="s">
        <v>132</v>
      </c>
      <c r="G3684" s="28" t="s">
        <v>133</v>
      </c>
      <c r="H3684" s="28" t="s">
        <v>24</v>
      </c>
      <c r="I3684" s="30">
        <v>0.45</v>
      </c>
      <c r="J3684" s="31">
        <v>5750</v>
      </c>
      <c r="K3684" s="32">
        <f t="shared" si="28"/>
        <v>2587.5</v>
      </c>
      <c r="L3684" s="32">
        <f t="shared" si="29"/>
        <v>1164.375</v>
      </c>
      <c r="M3684" s="33">
        <v>0.45</v>
      </c>
      <c r="O3684" s="38"/>
      <c r="P3684" s="36"/>
      <c r="Q3684" s="34"/>
      <c r="R3684" s="35"/>
    </row>
    <row r="3685" spans="1:18" ht="15.75" customHeight="1" x14ac:dyDescent="0.3">
      <c r="A3685" s="23"/>
      <c r="B3685" s="28" t="s">
        <v>21</v>
      </c>
      <c r="C3685" s="28">
        <v>1185732</v>
      </c>
      <c r="D3685" s="29">
        <v>44239</v>
      </c>
      <c r="E3685" s="28" t="s">
        <v>22</v>
      </c>
      <c r="F3685" s="28" t="s">
        <v>132</v>
      </c>
      <c r="G3685" s="28" t="s">
        <v>133</v>
      </c>
      <c r="H3685" s="28" t="s">
        <v>25</v>
      </c>
      <c r="I3685" s="30">
        <v>0.45</v>
      </c>
      <c r="J3685" s="31">
        <v>2250</v>
      </c>
      <c r="K3685" s="32">
        <f t="shared" si="28"/>
        <v>1012.5</v>
      </c>
      <c r="L3685" s="32">
        <f t="shared" si="29"/>
        <v>455.625</v>
      </c>
      <c r="M3685" s="33">
        <v>0.45</v>
      </c>
      <c r="O3685" s="38"/>
      <c r="P3685" s="36"/>
      <c r="Q3685" s="34"/>
      <c r="R3685" s="35"/>
    </row>
    <row r="3686" spans="1:18" ht="15.75" customHeight="1" x14ac:dyDescent="0.3">
      <c r="A3686" s="23"/>
      <c r="B3686" s="28" t="s">
        <v>21</v>
      </c>
      <c r="C3686" s="28">
        <v>1185732</v>
      </c>
      <c r="D3686" s="29">
        <v>44239</v>
      </c>
      <c r="E3686" s="28" t="s">
        <v>22</v>
      </c>
      <c r="F3686" s="28" t="s">
        <v>132</v>
      </c>
      <c r="G3686" s="28" t="s">
        <v>133</v>
      </c>
      <c r="H3686" s="28" t="s">
        <v>26</v>
      </c>
      <c r="I3686" s="30">
        <v>0.35000000000000003</v>
      </c>
      <c r="J3686" s="31">
        <v>2750</v>
      </c>
      <c r="K3686" s="32">
        <f t="shared" si="28"/>
        <v>962.50000000000011</v>
      </c>
      <c r="L3686" s="32">
        <f t="shared" si="29"/>
        <v>336.875</v>
      </c>
      <c r="M3686" s="33">
        <v>0.35</v>
      </c>
      <c r="O3686" s="38"/>
      <c r="P3686" s="36"/>
      <c r="Q3686" s="34"/>
      <c r="R3686" s="35"/>
    </row>
    <row r="3687" spans="1:18" ht="15.75" customHeight="1" x14ac:dyDescent="0.3">
      <c r="A3687" s="23"/>
      <c r="B3687" s="28" t="s">
        <v>21</v>
      </c>
      <c r="C3687" s="28">
        <v>1185732</v>
      </c>
      <c r="D3687" s="29">
        <v>44239</v>
      </c>
      <c r="E3687" s="28" t="s">
        <v>22</v>
      </c>
      <c r="F3687" s="28" t="s">
        <v>132</v>
      </c>
      <c r="G3687" s="28" t="s">
        <v>133</v>
      </c>
      <c r="H3687" s="28" t="s">
        <v>27</v>
      </c>
      <c r="I3687" s="30">
        <v>0.39999999999999997</v>
      </c>
      <c r="J3687" s="31">
        <v>1500</v>
      </c>
      <c r="K3687" s="32">
        <f t="shared" si="28"/>
        <v>600</v>
      </c>
      <c r="L3687" s="32">
        <f t="shared" si="29"/>
        <v>210</v>
      </c>
      <c r="M3687" s="33">
        <v>0.35</v>
      </c>
      <c r="O3687" s="38"/>
      <c r="P3687" s="36"/>
      <c r="Q3687" s="34"/>
      <c r="R3687" s="35"/>
    </row>
    <row r="3688" spans="1:18" ht="15.75" customHeight="1" x14ac:dyDescent="0.3">
      <c r="A3688" s="23"/>
      <c r="B3688" s="28" t="s">
        <v>21</v>
      </c>
      <c r="C3688" s="28">
        <v>1185732</v>
      </c>
      <c r="D3688" s="29">
        <v>44239</v>
      </c>
      <c r="E3688" s="28" t="s">
        <v>22</v>
      </c>
      <c r="F3688" s="28" t="s">
        <v>132</v>
      </c>
      <c r="G3688" s="28" t="s">
        <v>133</v>
      </c>
      <c r="H3688" s="28" t="s">
        <v>28</v>
      </c>
      <c r="I3688" s="30">
        <v>0.55000000000000004</v>
      </c>
      <c r="J3688" s="31">
        <v>2250</v>
      </c>
      <c r="K3688" s="32">
        <f t="shared" si="28"/>
        <v>1237.5</v>
      </c>
      <c r="L3688" s="32">
        <f t="shared" si="29"/>
        <v>433.125</v>
      </c>
      <c r="M3688" s="33">
        <v>0.35</v>
      </c>
      <c r="O3688" s="38"/>
      <c r="P3688" s="36"/>
      <c r="Q3688" s="34"/>
      <c r="R3688" s="35"/>
    </row>
    <row r="3689" spans="1:18" ht="15.75" customHeight="1" x14ac:dyDescent="0.3">
      <c r="A3689" s="23"/>
      <c r="B3689" s="28" t="s">
        <v>21</v>
      </c>
      <c r="C3689" s="28">
        <v>1185732</v>
      </c>
      <c r="D3689" s="29">
        <v>44239</v>
      </c>
      <c r="E3689" s="28" t="s">
        <v>22</v>
      </c>
      <c r="F3689" s="28" t="s">
        <v>132</v>
      </c>
      <c r="G3689" s="28" t="s">
        <v>133</v>
      </c>
      <c r="H3689" s="28" t="s">
        <v>29</v>
      </c>
      <c r="I3689" s="30">
        <v>0.45</v>
      </c>
      <c r="J3689" s="31">
        <v>3250</v>
      </c>
      <c r="K3689" s="32">
        <f t="shared" si="28"/>
        <v>1462.5</v>
      </c>
      <c r="L3689" s="32">
        <f t="shared" si="29"/>
        <v>585</v>
      </c>
      <c r="M3689" s="33">
        <v>0.39999999999999997</v>
      </c>
      <c r="O3689" s="38"/>
      <c r="P3689" s="36"/>
      <c r="Q3689" s="34"/>
      <c r="R3689" s="35"/>
    </row>
    <row r="3690" spans="1:18" ht="15.75" customHeight="1" x14ac:dyDescent="0.3">
      <c r="A3690" s="23"/>
      <c r="B3690" s="28" t="s">
        <v>21</v>
      </c>
      <c r="C3690" s="28">
        <v>1185732</v>
      </c>
      <c r="D3690" s="29">
        <v>44265</v>
      </c>
      <c r="E3690" s="28" t="s">
        <v>22</v>
      </c>
      <c r="F3690" s="28" t="s">
        <v>132</v>
      </c>
      <c r="G3690" s="28" t="s">
        <v>133</v>
      </c>
      <c r="H3690" s="28" t="s">
        <v>24</v>
      </c>
      <c r="I3690" s="30">
        <v>0.45</v>
      </c>
      <c r="J3690" s="31">
        <v>5450</v>
      </c>
      <c r="K3690" s="32">
        <f t="shared" si="28"/>
        <v>2452.5</v>
      </c>
      <c r="L3690" s="32">
        <f t="shared" si="29"/>
        <v>1103.625</v>
      </c>
      <c r="M3690" s="33">
        <v>0.45</v>
      </c>
      <c r="O3690" s="38"/>
      <c r="P3690" s="36"/>
      <c r="Q3690" s="34"/>
      <c r="R3690" s="35"/>
    </row>
    <row r="3691" spans="1:18" ht="15.75" customHeight="1" x14ac:dyDescent="0.3">
      <c r="A3691" s="23"/>
      <c r="B3691" s="28" t="s">
        <v>21</v>
      </c>
      <c r="C3691" s="28">
        <v>1185732</v>
      </c>
      <c r="D3691" s="29">
        <v>44265</v>
      </c>
      <c r="E3691" s="28" t="s">
        <v>22</v>
      </c>
      <c r="F3691" s="28" t="s">
        <v>132</v>
      </c>
      <c r="G3691" s="28" t="s">
        <v>133</v>
      </c>
      <c r="H3691" s="28" t="s">
        <v>25</v>
      </c>
      <c r="I3691" s="30">
        <v>0.45</v>
      </c>
      <c r="J3691" s="31">
        <v>2500</v>
      </c>
      <c r="K3691" s="32">
        <f t="shared" si="28"/>
        <v>1125</v>
      </c>
      <c r="L3691" s="32">
        <f t="shared" si="29"/>
        <v>506.25</v>
      </c>
      <c r="M3691" s="33">
        <v>0.45</v>
      </c>
      <c r="O3691" s="38"/>
      <c r="P3691" s="36"/>
      <c r="Q3691" s="34"/>
      <c r="R3691" s="35"/>
    </row>
    <row r="3692" spans="1:18" ht="15.75" customHeight="1" x14ac:dyDescent="0.3">
      <c r="A3692" s="23"/>
      <c r="B3692" s="28" t="s">
        <v>21</v>
      </c>
      <c r="C3692" s="28">
        <v>1185732</v>
      </c>
      <c r="D3692" s="29">
        <v>44265</v>
      </c>
      <c r="E3692" s="28" t="s">
        <v>22</v>
      </c>
      <c r="F3692" s="28" t="s">
        <v>132</v>
      </c>
      <c r="G3692" s="28" t="s">
        <v>133</v>
      </c>
      <c r="H3692" s="28" t="s">
        <v>26</v>
      </c>
      <c r="I3692" s="30">
        <v>0.35000000000000003</v>
      </c>
      <c r="J3692" s="31">
        <v>2750</v>
      </c>
      <c r="K3692" s="32">
        <f t="shared" si="28"/>
        <v>962.50000000000011</v>
      </c>
      <c r="L3692" s="32">
        <f t="shared" si="29"/>
        <v>336.875</v>
      </c>
      <c r="M3692" s="33">
        <v>0.35</v>
      </c>
      <c r="O3692" s="38"/>
      <c r="P3692" s="36"/>
      <c r="Q3692" s="34"/>
      <c r="R3692" s="35"/>
    </row>
    <row r="3693" spans="1:18" ht="15.75" customHeight="1" x14ac:dyDescent="0.3">
      <c r="A3693" s="23"/>
      <c r="B3693" s="28" t="s">
        <v>21</v>
      </c>
      <c r="C3693" s="28">
        <v>1185732</v>
      </c>
      <c r="D3693" s="29">
        <v>44265</v>
      </c>
      <c r="E3693" s="28" t="s">
        <v>22</v>
      </c>
      <c r="F3693" s="28" t="s">
        <v>132</v>
      </c>
      <c r="G3693" s="28" t="s">
        <v>133</v>
      </c>
      <c r="H3693" s="28" t="s">
        <v>27</v>
      </c>
      <c r="I3693" s="30">
        <v>0.39999999999999997</v>
      </c>
      <c r="J3693" s="31">
        <v>1250</v>
      </c>
      <c r="K3693" s="32">
        <f t="shared" si="28"/>
        <v>499.99999999999994</v>
      </c>
      <c r="L3693" s="32">
        <f t="shared" si="29"/>
        <v>174.99999999999997</v>
      </c>
      <c r="M3693" s="33">
        <v>0.35</v>
      </c>
      <c r="O3693" s="38"/>
      <c r="P3693" s="36"/>
      <c r="Q3693" s="34"/>
      <c r="R3693" s="35"/>
    </row>
    <row r="3694" spans="1:18" ht="15.75" customHeight="1" x14ac:dyDescent="0.3">
      <c r="A3694" s="23"/>
      <c r="B3694" s="28" t="s">
        <v>21</v>
      </c>
      <c r="C3694" s="28">
        <v>1185732</v>
      </c>
      <c r="D3694" s="29">
        <v>44265</v>
      </c>
      <c r="E3694" s="28" t="s">
        <v>22</v>
      </c>
      <c r="F3694" s="28" t="s">
        <v>132</v>
      </c>
      <c r="G3694" s="28" t="s">
        <v>133</v>
      </c>
      <c r="H3694" s="28" t="s">
        <v>28</v>
      </c>
      <c r="I3694" s="30">
        <v>0.55000000000000004</v>
      </c>
      <c r="J3694" s="31">
        <v>1750</v>
      </c>
      <c r="K3694" s="32">
        <f t="shared" si="28"/>
        <v>962.50000000000011</v>
      </c>
      <c r="L3694" s="32">
        <f t="shared" si="29"/>
        <v>336.875</v>
      </c>
      <c r="M3694" s="33">
        <v>0.35</v>
      </c>
      <c r="O3694" s="38"/>
      <c r="P3694" s="36"/>
      <c r="Q3694" s="34"/>
      <c r="R3694" s="35"/>
    </row>
    <row r="3695" spans="1:18" ht="15.75" customHeight="1" x14ac:dyDescent="0.3">
      <c r="A3695" s="23"/>
      <c r="B3695" s="28" t="s">
        <v>21</v>
      </c>
      <c r="C3695" s="28">
        <v>1185732</v>
      </c>
      <c r="D3695" s="29">
        <v>44265</v>
      </c>
      <c r="E3695" s="28" t="s">
        <v>22</v>
      </c>
      <c r="F3695" s="28" t="s">
        <v>132</v>
      </c>
      <c r="G3695" s="28" t="s">
        <v>133</v>
      </c>
      <c r="H3695" s="28" t="s">
        <v>29</v>
      </c>
      <c r="I3695" s="30">
        <v>0.45</v>
      </c>
      <c r="J3695" s="31">
        <v>2750</v>
      </c>
      <c r="K3695" s="32">
        <f t="shared" si="28"/>
        <v>1237.5</v>
      </c>
      <c r="L3695" s="32">
        <f t="shared" si="29"/>
        <v>494.99999999999994</v>
      </c>
      <c r="M3695" s="33">
        <v>0.39999999999999997</v>
      </c>
      <c r="O3695" s="38"/>
      <c r="P3695" s="36"/>
      <c r="Q3695" s="34"/>
      <c r="R3695" s="35"/>
    </row>
    <row r="3696" spans="1:18" ht="15.75" customHeight="1" x14ac:dyDescent="0.3">
      <c r="A3696" s="23"/>
      <c r="B3696" s="28" t="s">
        <v>21</v>
      </c>
      <c r="C3696" s="28">
        <v>1185732</v>
      </c>
      <c r="D3696" s="29">
        <v>44297</v>
      </c>
      <c r="E3696" s="28" t="s">
        <v>22</v>
      </c>
      <c r="F3696" s="28" t="s">
        <v>132</v>
      </c>
      <c r="G3696" s="28" t="s">
        <v>133</v>
      </c>
      <c r="H3696" s="28" t="s">
        <v>24</v>
      </c>
      <c r="I3696" s="30">
        <v>0.45</v>
      </c>
      <c r="J3696" s="31">
        <v>5250</v>
      </c>
      <c r="K3696" s="32">
        <f t="shared" si="28"/>
        <v>2362.5</v>
      </c>
      <c r="L3696" s="32">
        <f t="shared" si="29"/>
        <v>1063.125</v>
      </c>
      <c r="M3696" s="33">
        <v>0.45</v>
      </c>
      <c r="O3696" s="38"/>
      <c r="P3696" s="36"/>
      <c r="Q3696" s="34"/>
      <c r="R3696" s="35"/>
    </row>
    <row r="3697" spans="1:18" ht="15.75" customHeight="1" x14ac:dyDescent="0.3">
      <c r="A3697" s="23"/>
      <c r="B3697" s="28" t="s">
        <v>21</v>
      </c>
      <c r="C3697" s="28">
        <v>1185732</v>
      </c>
      <c r="D3697" s="29">
        <v>44297</v>
      </c>
      <c r="E3697" s="28" t="s">
        <v>22</v>
      </c>
      <c r="F3697" s="28" t="s">
        <v>132</v>
      </c>
      <c r="G3697" s="28" t="s">
        <v>133</v>
      </c>
      <c r="H3697" s="28" t="s">
        <v>25</v>
      </c>
      <c r="I3697" s="30">
        <v>0.45</v>
      </c>
      <c r="J3697" s="31">
        <v>2250</v>
      </c>
      <c r="K3697" s="32">
        <f t="shared" si="28"/>
        <v>1012.5</v>
      </c>
      <c r="L3697" s="32">
        <f t="shared" si="29"/>
        <v>455.625</v>
      </c>
      <c r="M3697" s="33">
        <v>0.45</v>
      </c>
      <c r="O3697" s="38"/>
      <c r="P3697" s="36"/>
      <c r="Q3697" s="34"/>
      <c r="R3697" s="35"/>
    </row>
    <row r="3698" spans="1:18" ht="15.75" customHeight="1" x14ac:dyDescent="0.3">
      <c r="A3698" s="23"/>
      <c r="B3698" s="28" t="s">
        <v>21</v>
      </c>
      <c r="C3698" s="28">
        <v>1185732</v>
      </c>
      <c r="D3698" s="29">
        <v>44297</v>
      </c>
      <c r="E3698" s="28" t="s">
        <v>22</v>
      </c>
      <c r="F3698" s="28" t="s">
        <v>132</v>
      </c>
      <c r="G3698" s="28" t="s">
        <v>133</v>
      </c>
      <c r="H3698" s="28" t="s">
        <v>26</v>
      </c>
      <c r="I3698" s="30">
        <v>0.35000000000000003</v>
      </c>
      <c r="J3698" s="31">
        <v>2250</v>
      </c>
      <c r="K3698" s="32">
        <f t="shared" si="28"/>
        <v>787.50000000000011</v>
      </c>
      <c r="L3698" s="32">
        <f t="shared" si="29"/>
        <v>275.625</v>
      </c>
      <c r="M3698" s="33">
        <v>0.35</v>
      </c>
      <c r="O3698" s="38"/>
      <c r="P3698" s="36"/>
      <c r="Q3698" s="34"/>
      <c r="R3698" s="35"/>
    </row>
    <row r="3699" spans="1:18" ht="15.75" customHeight="1" x14ac:dyDescent="0.3">
      <c r="A3699" s="23"/>
      <c r="B3699" s="28" t="s">
        <v>21</v>
      </c>
      <c r="C3699" s="28">
        <v>1185732</v>
      </c>
      <c r="D3699" s="29">
        <v>44297</v>
      </c>
      <c r="E3699" s="28" t="s">
        <v>22</v>
      </c>
      <c r="F3699" s="28" t="s">
        <v>132</v>
      </c>
      <c r="G3699" s="28" t="s">
        <v>133</v>
      </c>
      <c r="H3699" s="28" t="s">
        <v>27</v>
      </c>
      <c r="I3699" s="30">
        <v>0.39999999999999997</v>
      </c>
      <c r="J3699" s="31">
        <v>1500</v>
      </c>
      <c r="K3699" s="32">
        <f t="shared" si="28"/>
        <v>600</v>
      </c>
      <c r="L3699" s="32">
        <f t="shared" si="29"/>
        <v>210</v>
      </c>
      <c r="M3699" s="33">
        <v>0.35</v>
      </c>
      <c r="O3699" s="38"/>
      <c r="P3699" s="36"/>
      <c r="Q3699" s="34"/>
      <c r="R3699" s="35"/>
    </row>
    <row r="3700" spans="1:18" ht="15.75" customHeight="1" x14ac:dyDescent="0.3">
      <c r="A3700" s="23"/>
      <c r="B3700" s="28" t="s">
        <v>21</v>
      </c>
      <c r="C3700" s="28">
        <v>1185732</v>
      </c>
      <c r="D3700" s="29">
        <v>44297</v>
      </c>
      <c r="E3700" s="28" t="s">
        <v>22</v>
      </c>
      <c r="F3700" s="28" t="s">
        <v>132</v>
      </c>
      <c r="G3700" s="28" t="s">
        <v>133</v>
      </c>
      <c r="H3700" s="28" t="s">
        <v>28</v>
      </c>
      <c r="I3700" s="30">
        <v>0.55000000000000004</v>
      </c>
      <c r="J3700" s="31">
        <v>1500</v>
      </c>
      <c r="K3700" s="32">
        <f t="shared" si="28"/>
        <v>825.00000000000011</v>
      </c>
      <c r="L3700" s="32">
        <f t="shared" si="29"/>
        <v>288.75</v>
      </c>
      <c r="M3700" s="33">
        <v>0.35</v>
      </c>
      <c r="O3700" s="38"/>
      <c r="P3700" s="36"/>
      <c r="Q3700" s="34"/>
      <c r="R3700" s="35"/>
    </row>
    <row r="3701" spans="1:18" ht="15.75" customHeight="1" x14ac:dyDescent="0.3">
      <c r="A3701" s="23"/>
      <c r="B3701" s="28" t="s">
        <v>21</v>
      </c>
      <c r="C3701" s="28">
        <v>1185732</v>
      </c>
      <c r="D3701" s="29">
        <v>44297</v>
      </c>
      <c r="E3701" s="28" t="s">
        <v>22</v>
      </c>
      <c r="F3701" s="28" t="s">
        <v>132</v>
      </c>
      <c r="G3701" s="28" t="s">
        <v>133</v>
      </c>
      <c r="H3701" s="28" t="s">
        <v>29</v>
      </c>
      <c r="I3701" s="30">
        <v>0.45</v>
      </c>
      <c r="J3701" s="31">
        <v>3000</v>
      </c>
      <c r="K3701" s="32">
        <f t="shared" si="28"/>
        <v>1350</v>
      </c>
      <c r="L3701" s="32">
        <f t="shared" si="29"/>
        <v>540</v>
      </c>
      <c r="M3701" s="33">
        <v>0.39999999999999997</v>
      </c>
      <c r="O3701" s="38"/>
      <c r="P3701" s="36"/>
      <c r="Q3701" s="34"/>
      <c r="R3701" s="35"/>
    </row>
    <row r="3702" spans="1:18" ht="15.75" customHeight="1" x14ac:dyDescent="0.3">
      <c r="A3702" s="23"/>
      <c r="B3702" s="28" t="s">
        <v>21</v>
      </c>
      <c r="C3702" s="28">
        <v>1185732</v>
      </c>
      <c r="D3702" s="29">
        <v>44326</v>
      </c>
      <c r="E3702" s="28" t="s">
        <v>22</v>
      </c>
      <c r="F3702" s="28" t="s">
        <v>132</v>
      </c>
      <c r="G3702" s="28" t="s">
        <v>133</v>
      </c>
      <c r="H3702" s="28" t="s">
        <v>24</v>
      </c>
      <c r="I3702" s="30">
        <v>0.6</v>
      </c>
      <c r="J3702" s="31">
        <v>5700</v>
      </c>
      <c r="K3702" s="32">
        <f t="shared" si="28"/>
        <v>3420</v>
      </c>
      <c r="L3702" s="32">
        <f t="shared" si="29"/>
        <v>1539</v>
      </c>
      <c r="M3702" s="33">
        <v>0.45</v>
      </c>
      <c r="O3702" s="38"/>
      <c r="P3702" s="36"/>
      <c r="Q3702" s="34"/>
      <c r="R3702" s="35"/>
    </row>
    <row r="3703" spans="1:18" ht="15.75" customHeight="1" x14ac:dyDescent="0.3">
      <c r="A3703" s="23"/>
      <c r="B3703" s="28" t="s">
        <v>21</v>
      </c>
      <c r="C3703" s="28">
        <v>1185732</v>
      </c>
      <c r="D3703" s="29">
        <v>44326</v>
      </c>
      <c r="E3703" s="28" t="s">
        <v>22</v>
      </c>
      <c r="F3703" s="28" t="s">
        <v>132</v>
      </c>
      <c r="G3703" s="28" t="s">
        <v>133</v>
      </c>
      <c r="H3703" s="28" t="s">
        <v>25</v>
      </c>
      <c r="I3703" s="30">
        <v>0.55000000000000004</v>
      </c>
      <c r="J3703" s="31">
        <v>2750</v>
      </c>
      <c r="K3703" s="32">
        <f t="shared" si="28"/>
        <v>1512.5000000000002</v>
      </c>
      <c r="L3703" s="32">
        <f t="shared" si="29"/>
        <v>680.62500000000011</v>
      </c>
      <c r="M3703" s="33">
        <v>0.45</v>
      </c>
      <c r="O3703" s="38"/>
      <c r="P3703" s="36"/>
      <c r="Q3703" s="34"/>
      <c r="R3703" s="35"/>
    </row>
    <row r="3704" spans="1:18" ht="15.75" customHeight="1" x14ac:dyDescent="0.3">
      <c r="A3704" s="23"/>
      <c r="B3704" s="28" t="s">
        <v>21</v>
      </c>
      <c r="C3704" s="28">
        <v>1185732</v>
      </c>
      <c r="D3704" s="29">
        <v>44326</v>
      </c>
      <c r="E3704" s="28" t="s">
        <v>22</v>
      </c>
      <c r="F3704" s="28" t="s">
        <v>132</v>
      </c>
      <c r="G3704" s="28" t="s">
        <v>133</v>
      </c>
      <c r="H3704" s="28" t="s">
        <v>26</v>
      </c>
      <c r="I3704" s="30">
        <v>0.5</v>
      </c>
      <c r="J3704" s="31">
        <v>3000</v>
      </c>
      <c r="K3704" s="32">
        <f t="shared" si="28"/>
        <v>1500</v>
      </c>
      <c r="L3704" s="32">
        <f t="shared" si="29"/>
        <v>525</v>
      </c>
      <c r="M3704" s="33">
        <v>0.35</v>
      </c>
      <c r="O3704" s="38"/>
      <c r="P3704" s="36"/>
      <c r="Q3704" s="34"/>
      <c r="R3704" s="35"/>
    </row>
    <row r="3705" spans="1:18" ht="15.75" customHeight="1" x14ac:dyDescent="0.3">
      <c r="A3705" s="23"/>
      <c r="B3705" s="28" t="s">
        <v>21</v>
      </c>
      <c r="C3705" s="28">
        <v>1185732</v>
      </c>
      <c r="D3705" s="29">
        <v>44326</v>
      </c>
      <c r="E3705" s="28" t="s">
        <v>22</v>
      </c>
      <c r="F3705" s="28" t="s">
        <v>132</v>
      </c>
      <c r="G3705" s="28" t="s">
        <v>133</v>
      </c>
      <c r="H3705" s="28" t="s">
        <v>27</v>
      </c>
      <c r="I3705" s="30">
        <v>0.5</v>
      </c>
      <c r="J3705" s="31">
        <v>2500</v>
      </c>
      <c r="K3705" s="32">
        <f t="shared" si="28"/>
        <v>1250</v>
      </c>
      <c r="L3705" s="32">
        <f t="shared" si="29"/>
        <v>437.5</v>
      </c>
      <c r="M3705" s="33">
        <v>0.35</v>
      </c>
      <c r="O3705" s="38"/>
      <c r="P3705" s="36"/>
      <c r="Q3705" s="34"/>
      <c r="R3705" s="35"/>
    </row>
    <row r="3706" spans="1:18" ht="15.75" customHeight="1" x14ac:dyDescent="0.3">
      <c r="A3706" s="23"/>
      <c r="B3706" s="28" t="s">
        <v>21</v>
      </c>
      <c r="C3706" s="28">
        <v>1185732</v>
      </c>
      <c r="D3706" s="29">
        <v>44326</v>
      </c>
      <c r="E3706" s="28" t="s">
        <v>22</v>
      </c>
      <c r="F3706" s="28" t="s">
        <v>132</v>
      </c>
      <c r="G3706" s="28" t="s">
        <v>133</v>
      </c>
      <c r="H3706" s="28" t="s">
        <v>28</v>
      </c>
      <c r="I3706" s="30">
        <v>0.6</v>
      </c>
      <c r="J3706" s="31">
        <v>2750</v>
      </c>
      <c r="K3706" s="32">
        <f t="shared" si="28"/>
        <v>1650</v>
      </c>
      <c r="L3706" s="32">
        <f t="shared" si="29"/>
        <v>577.5</v>
      </c>
      <c r="M3706" s="33">
        <v>0.35</v>
      </c>
      <c r="O3706" s="38"/>
      <c r="P3706" s="36"/>
      <c r="Q3706" s="34"/>
      <c r="R3706" s="35"/>
    </row>
    <row r="3707" spans="1:18" ht="15.75" customHeight="1" x14ac:dyDescent="0.3">
      <c r="A3707" s="23"/>
      <c r="B3707" s="28" t="s">
        <v>21</v>
      </c>
      <c r="C3707" s="28">
        <v>1185732</v>
      </c>
      <c r="D3707" s="29">
        <v>44326</v>
      </c>
      <c r="E3707" s="28" t="s">
        <v>22</v>
      </c>
      <c r="F3707" s="28" t="s">
        <v>132</v>
      </c>
      <c r="G3707" s="28" t="s">
        <v>133</v>
      </c>
      <c r="H3707" s="28" t="s">
        <v>29</v>
      </c>
      <c r="I3707" s="30">
        <v>0.65</v>
      </c>
      <c r="J3707" s="31">
        <v>4000</v>
      </c>
      <c r="K3707" s="32">
        <f t="shared" si="28"/>
        <v>2600</v>
      </c>
      <c r="L3707" s="32">
        <f t="shared" si="29"/>
        <v>1040</v>
      </c>
      <c r="M3707" s="33">
        <v>0.39999999999999997</v>
      </c>
      <c r="O3707" s="38"/>
      <c r="P3707" s="36"/>
      <c r="Q3707" s="34"/>
      <c r="R3707" s="35"/>
    </row>
    <row r="3708" spans="1:18" ht="15.75" customHeight="1" x14ac:dyDescent="0.3">
      <c r="A3708" s="23"/>
      <c r="B3708" s="28" t="s">
        <v>21</v>
      </c>
      <c r="C3708" s="28">
        <v>1185732</v>
      </c>
      <c r="D3708" s="29">
        <v>44359</v>
      </c>
      <c r="E3708" s="28" t="s">
        <v>22</v>
      </c>
      <c r="F3708" s="28" t="s">
        <v>132</v>
      </c>
      <c r="G3708" s="28" t="s">
        <v>133</v>
      </c>
      <c r="H3708" s="28" t="s">
        <v>24</v>
      </c>
      <c r="I3708" s="30">
        <v>0.6</v>
      </c>
      <c r="J3708" s="31">
        <v>6500</v>
      </c>
      <c r="K3708" s="32">
        <f t="shared" si="28"/>
        <v>3900</v>
      </c>
      <c r="L3708" s="32">
        <f t="shared" si="29"/>
        <v>1755</v>
      </c>
      <c r="M3708" s="33">
        <v>0.45</v>
      </c>
      <c r="O3708" s="38"/>
      <c r="P3708" s="36"/>
      <c r="Q3708" s="34"/>
      <c r="R3708" s="35"/>
    </row>
    <row r="3709" spans="1:18" ht="15.75" customHeight="1" x14ac:dyDescent="0.3">
      <c r="A3709" s="23"/>
      <c r="B3709" s="28" t="s">
        <v>21</v>
      </c>
      <c r="C3709" s="28">
        <v>1185732</v>
      </c>
      <c r="D3709" s="29">
        <v>44359</v>
      </c>
      <c r="E3709" s="28" t="s">
        <v>22</v>
      </c>
      <c r="F3709" s="28" t="s">
        <v>132</v>
      </c>
      <c r="G3709" s="28" t="s">
        <v>133</v>
      </c>
      <c r="H3709" s="28" t="s">
        <v>25</v>
      </c>
      <c r="I3709" s="30">
        <v>0.55000000000000004</v>
      </c>
      <c r="J3709" s="31">
        <v>4000</v>
      </c>
      <c r="K3709" s="32">
        <f t="shared" si="28"/>
        <v>2200</v>
      </c>
      <c r="L3709" s="32">
        <f t="shared" si="29"/>
        <v>990</v>
      </c>
      <c r="M3709" s="33">
        <v>0.45</v>
      </c>
      <c r="O3709" s="38"/>
      <c r="P3709" s="36"/>
      <c r="Q3709" s="34"/>
      <c r="R3709" s="35"/>
    </row>
    <row r="3710" spans="1:18" ht="15.75" customHeight="1" x14ac:dyDescent="0.3">
      <c r="A3710" s="23"/>
      <c r="B3710" s="28" t="s">
        <v>21</v>
      </c>
      <c r="C3710" s="28">
        <v>1185732</v>
      </c>
      <c r="D3710" s="29">
        <v>44359</v>
      </c>
      <c r="E3710" s="28" t="s">
        <v>22</v>
      </c>
      <c r="F3710" s="28" t="s">
        <v>132</v>
      </c>
      <c r="G3710" s="28" t="s">
        <v>133</v>
      </c>
      <c r="H3710" s="28" t="s">
        <v>26</v>
      </c>
      <c r="I3710" s="30">
        <v>0.5</v>
      </c>
      <c r="J3710" s="31">
        <v>3250</v>
      </c>
      <c r="K3710" s="32">
        <f t="shared" si="28"/>
        <v>1625</v>
      </c>
      <c r="L3710" s="32">
        <f t="shared" si="29"/>
        <v>568.75</v>
      </c>
      <c r="M3710" s="33">
        <v>0.35</v>
      </c>
      <c r="O3710" s="38"/>
      <c r="P3710" s="36"/>
      <c r="Q3710" s="34"/>
      <c r="R3710" s="35"/>
    </row>
    <row r="3711" spans="1:18" ht="15.75" customHeight="1" x14ac:dyDescent="0.3">
      <c r="A3711" s="23"/>
      <c r="B3711" s="28" t="s">
        <v>21</v>
      </c>
      <c r="C3711" s="28">
        <v>1185732</v>
      </c>
      <c r="D3711" s="29">
        <v>44359</v>
      </c>
      <c r="E3711" s="28" t="s">
        <v>22</v>
      </c>
      <c r="F3711" s="28" t="s">
        <v>132</v>
      </c>
      <c r="G3711" s="28" t="s">
        <v>133</v>
      </c>
      <c r="H3711" s="28" t="s">
        <v>27</v>
      </c>
      <c r="I3711" s="30">
        <v>0.5</v>
      </c>
      <c r="J3711" s="31">
        <v>3000</v>
      </c>
      <c r="K3711" s="32">
        <f t="shared" si="28"/>
        <v>1500</v>
      </c>
      <c r="L3711" s="32">
        <f t="shared" si="29"/>
        <v>525</v>
      </c>
      <c r="M3711" s="33">
        <v>0.35</v>
      </c>
      <c r="O3711" s="38"/>
      <c r="P3711" s="36"/>
      <c r="Q3711" s="34"/>
      <c r="R3711" s="35"/>
    </row>
    <row r="3712" spans="1:18" ht="15.75" customHeight="1" x14ac:dyDescent="0.3">
      <c r="A3712" s="23"/>
      <c r="B3712" s="28" t="s">
        <v>21</v>
      </c>
      <c r="C3712" s="28">
        <v>1185732</v>
      </c>
      <c r="D3712" s="29">
        <v>44359</v>
      </c>
      <c r="E3712" s="28" t="s">
        <v>22</v>
      </c>
      <c r="F3712" s="28" t="s">
        <v>132</v>
      </c>
      <c r="G3712" s="28" t="s">
        <v>133</v>
      </c>
      <c r="H3712" s="28" t="s">
        <v>28</v>
      </c>
      <c r="I3712" s="30">
        <v>0.6</v>
      </c>
      <c r="J3712" s="31">
        <v>3000</v>
      </c>
      <c r="K3712" s="32">
        <f t="shared" si="28"/>
        <v>1800</v>
      </c>
      <c r="L3712" s="32">
        <f t="shared" si="29"/>
        <v>630</v>
      </c>
      <c r="M3712" s="33">
        <v>0.35</v>
      </c>
      <c r="O3712" s="38"/>
      <c r="P3712" s="36"/>
      <c r="Q3712" s="34"/>
      <c r="R3712" s="35"/>
    </row>
    <row r="3713" spans="1:18" ht="15.75" customHeight="1" x14ac:dyDescent="0.3">
      <c r="A3713" s="23"/>
      <c r="B3713" s="28" t="s">
        <v>21</v>
      </c>
      <c r="C3713" s="28">
        <v>1185732</v>
      </c>
      <c r="D3713" s="29">
        <v>44359</v>
      </c>
      <c r="E3713" s="28" t="s">
        <v>22</v>
      </c>
      <c r="F3713" s="28" t="s">
        <v>132</v>
      </c>
      <c r="G3713" s="28" t="s">
        <v>133</v>
      </c>
      <c r="H3713" s="28" t="s">
        <v>29</v>
      </c>
      <c r="I3713" s="30">
        <v>0.65</v>
      </c>
      <c r="J3713" s="31">
        <v>4500</v>
      </c>
      <c r="K3713" s="32">
        <f t="shared" si="28"/>
        <v>2925</v>
      </c>
      <c r="L3713" s="32">
        <f t="shared" si="29"/>
        <v>1170</v>
      </c>
      <c r="M3713" s="33">
        <v>0.39999999999999997</v>
      </c>
      <c r="O3713" s="38"/>
      <c r="P3713" s="36"/>
      <c r="Q3713" s="34"/>
      <c r="R3713" s="35"/>
    </row>
    <row r="3714" spans="1:18" ht="15.75" customHeight="1" x14ac:dyDescent="0.3">
      <c r="A3714" s="23"/>
      <c r="B3714" s="28" t="s">
        <v>21</v>
      </c>
      <c r="C3714" s="28">
        <v>1185732</v>
      </c>
      <c r="D3714" s="29">
        <v>44387</v>
      </c>
      <c r="E3714" s="28" t="s">
        <v>22</v>
      </c>
      <c r="F3714" s="28" t="s">
        <v>132</v>
      </c>
      <c r="G3714" s="28" t="s">
        <v>133</v>
      </c>
      <c r="H3714" s="28" t="s">
        <v>24</v>
      </c>
      <c r="I3714" s="30">
        <v>0.6</v>
      </c>
      <c r="J3714" s="31">
        <v>6750</v>
      </c>
      <c r="K3714" s="32">
        <f t="shared" si="28"/>
        <v>4050</v>
      </c>
      <c r="L3714" s="32">
        <f t="shared" si="29"/>
        <v>1822.5</v>
      </c>
      <c r="M3714" s="33">
        <v>0.45</v>
      </c>
      <c r="O3714" s="38"/>
      <c r="P3714" s="36"/>
      <c r="Q3714" s="34"/>
      <c r="R3714" s="35"/>
    </row>
    <row r="3715" spans="1:18" ht="15.75" customHeight="1" x14ac:dyDescent="0.3">
      <c r="A3715" s="23"/>
      <c r="B3715" s="28" t="s">
        <v>21</v>
      </c>
      <c r="C3715" s="28">
        <v>1185732</v>
      </c>
      <c r="D3715" s="29">
        <v>44387</v>
      </c>
      <c r="E3715" s="28" t="s">
        <v>22</v>
      </c>
      <c r="F3715" s="28" t="s">
        <v>132</v>
      </c>
      <c r="G3715" s="28" t="s">
        <v>133</v>
      </c>
      <c r="H3715" s="28" t="s">
        <v>25</v>
      </c>
      <c r="I3715" s="30">
        <v>0.55000000000000004</v>
      </c>
      <c r="J3715" s="31">
        <v>4250</v>
      </c>
      <c r="K3715" s="32">
        <f t="shared" si="28"/>
        <v>2337.5</v>
      </c>
      <c r="L3715" s="32">
        <f t="shared" si="29"/>
        <v>1051.875</v>
      </c>
      <c r="M3715" s="33">
        <v>0.45</v>
      </c>
      <c r="O3715" s="38"/>
      <c r="P3715" s="36"/>
      <c r="Q3715" s="34"/>
      <c r="R3715" s="35"/>
    </row>
    <row r="3716" spans="1:18" ht="15.75" customHeight="1" x14ac:dyDescent="0.3">
      <c r="A3716" s="23"/>
      <c r="B3716" s="28" t="s">
        <v>21</v>
      </c>
      <c r="C3716" s="28">
        <v>1185732</v>
      </c>
      <c r="D3716" s="29">
        <v>44387</v>
      </c>
      <c r="E3716" s="28" t="s">
        <v>22</v>
      </c>
      <c r="F3716" s="28" t="s">
        <v>132</v>
      </c>
      <c r="G3716" s="28" t="s">
        <v>133</v>
      </c>
      <c r="H3716" s="28" t="s">
        <v>26</v>
      </c>
      <c r="I3716" s="30">
        <v>0.5</v>
      </c>
      <c r="J3716" s="31">
        <v>3500</v>
      </c>
      <c r="K3716" s="32">
        <f t="shared" si="28"/>
        <v>1750</v>
      </c>
      <c r="L3716" s="32">
        <f t="shared" si="29"/>
        <v>612.5</v>
      </c>
      <c r="M3716" s="33">
        <v>0.35</v>
      </c>
      <c r="O3716" s="38"/>
      <c r="P3716" s="36"/>
      <c r="Q3716" s="34"/>
      <c r="R3716" s="35"/>
    </row>
    <row r="3717" spans="1:18" ht="15.75" customHeight="1" x14ac:dyDescent="0.3">
      <c r="A3717" s="23"/>
      <c r="B3717" s="28" t="s">
        <v>21</v>
      </c>
      <c r="C3717" s="28">
        <v>1185732</v>
      </c>
      <c r="D3717" s="29">
        <v>44387</v>
      </c>
      <c r="E3717" s="28" t="s">
        <v>22</v>
      </c>
      <c r="F3717" s="28" t="s">
        <v>132</v>
      </c>
      <c r="G3717" s="28" t="s">
        <v>133</v>
      </c>
      <c r="H3717" s="28" t="s">
        <v>27</v>
      </c>
      <c r="I3717" s="30">
        <v>0.5</v>
      </c>
      <c r="J3717" s="31">
        <v>3000</v>
      </c>
      <c r="K3717" s="32">
        <f t="shared" si="28"/>
        <v>1500</v>
      </c>
      <c r="L3717" s="32">
        <f t="shared" si="29"/>
        <v>525</v>
      </c>
      <c r="M3717" s="33">
        <v>0.35</v>
      </c>
      <c r="O3717" s="38"/>
      <c r="P3717" s="36"/>
      <c r="Q3717" s="34"/>
      <c r="R3717" s="35"/>
    </row>
    <row r="3718" spans="1:18" ht="15.75" customHeight="1" x14ac:dyDescent="0.3">
      <c r="A3718" s="23"/>
      <c r="B3718" s="28" t="s">
        <v>21</v>
      </c>
      <c r="C3718" s="28">
        <v>1185732</v>
      </c>
      <c r="D3718" s="29">
        <v>44387</v>
      </c>
      <c r="E3718" s="28" t="s">
        <v>22</v>
      </c>
      <c r="F3718" s="28" t="s">
        <v>132</v>
      </c>
      <c r="G3718" s="28" t="s">
        <v>133</v>
      </c>
      <c r="H3718" s="28" t="s">
        <v>28</v>
      </c>
      <c r="I3718" s="30">
        <v>0.6</v>
      </c>
      <c r="J3718" s="31">
        <v>3250</v>
      </c>
      <c r="K3718" s="32">
        <f t="shared" si="28"/>
        <v>1950</v>
      </c>
      <c r="L3718" s="32">
        <f t="shared" si="29"/>
        <v>682.5</v>
      </c>
      <c r="M3718" s="33">
        <v>0.35</v>
      </c>
      <c r="O3718" s="38"/>
      <c r="P3718" s="36"/>
      <c r="Q3718" s="34"/>
      <c r="R3718" s="35"/>
    </row>
    <row r="3719" spans="1:18" ht="15.75" customHeight="1" x14ac:dyDescent="0.3">
      <c r="A3719" s="23"/>
      <c r="B3719" s="28" t="s">
        <v>21</v>
      </c>
      <c r="C3719" s="28">
        <v>1185732</v>
      </c>
      <c r="D3719" s="29">
        <v>44387</v>
      </c>
      <c r="E3719" s="28" t="s">
        <v>22</v>
      </c>
      <c r="F3719" s="28" t="s">
        <v>132</v>
      </c>
      <c r="G3719" s="28" t="s">
        <v>133</v>
      </c>
      <c r="H3719" s="28" t="s">
        <v>29</v>
      </c>
      <c r="I3719" s="30">
        <v>0.65</v>
      </c>
      <c r="J3719" s="31">
        <v>5000</v>
      </c>
      <c r="K3719" s="32">
        <f t="shared" si="28"/>
        <v>3250</v>
      </c>
      <c r="L3719" s="32">
        <f t="shared" si="29"/>
        <v>1300</v>
      </c>
      <c r="M3719" s="33">
        <v>0.39999999999999997</v>
      </c>
      <c r="O3719" s="38"/>
      <c r="P3719" s="36"/>
      <c r="Q3719" s="34"/>
      <c r="R3719" s="35"/>
    </row>
    <row r="3720" spans="1:18" ht="15.75" customHeight="1" x14ac:dyDescent="0.3">
      <c r="A3720" s="23"/>
      <c r="B3720" s="28" t="s">
        <v>21</v>
      </c>
      <c r="C3720" s="28">
        <v>1185732</v>
      </c>
      <c r="D3720" s="29">
        <v>44419</v>
      </c>
      <c r="E3720" s="28" t="s">
        <v>22</v>
      </c>
      <c r="F3720" s="28" t="s">
        <v>132</v>
      </c>
      <c r="G3720" s="28" t="s">
        <v>133</v>
      </c>
      <c r="H3720" s="28" t="s">
        <v>24</v>
      </c>
      <c r="I3720" s="30">
        <v>0.6</v>
      </c>
      <c r="J3720" s="31">
        <v>6500</v>
      </c>
      <c r="K3720" s="32">
        <f t="shared" si="28"/>
        <v>3900</v>
      </c>
      <c r="L3720" s="32">
        <f t="shared" si="29"/>
        <v>1755</v>
      </c>
      <c r="M3720" s="33">
        <v>0.45</v>
      </c>
      <c r="O3720" s="38"/>
      <c r="P3720" s="36"/>
      <c r="Q3720" s="34"/>
      <c r="R3720" s="35"/>
    </row>
    <row r="3721" spans="1:18" ht="15.75" customHeight="1" x14ac:dyDescent="0.3">
      <c r="A3721" s="23"/>
      <c r="B3721" s="28" t="s">
        <v>21</v>
      </c>
      <c r="C3721" s="28">
        <v>1185732</v>
      </c>
      <c r="D3721" s="29">
        <v>44419</v>
      </c>
      <c r="E3721" s="28" t="s">
        <v>22</v>
      </c>
      <c r="F3721" s="28" t="s">
        <v>132</v>
      </c>
      <c r="G3721" s="28" t="s">
        <v>133</v>
      </c>
      <c r="H3721" s="28" t="s">
        <v>25</v>
      </c>
      <c r="I3721" s="30">
        <v>0.55000000000000004</v>
      </c>
      <c r="J3721" s="31">
        <v>4250</v>
      </c>
      <c r="K3721" s="32">
        <f t="shared" si="28"/>
        <v>2337.5</v>
      </c>
      <c r="L3721" s="32">
        <f t="shared" si="29"/>
        <v>1051.875</v>
      </c>
      <c r="M3721" s="33">
        <v>0.45</v>
      </c>
      <c r="O3721" s="38"/>
      <c r="P3721" s="36"/>
      <c r="Q3721" s="34"/>
      <c r="R3721" s="35"/>
    </row>
    <row r="3722" spans="1:18" ht="15.75" customHeight="1" x14ac:dyDescent="0.3">
      <c r="A3722" s="23"/>
      <c r="B3722" s="28" t="s">
        <v>21</v>
      </c>
      <c r="C3722" s="28">
        <v>1185732</v>
      </c>
      <c r="D3722" s="29">
        <v>44419</v>
      </c>
      <c r="E3722" s="28" t="s">
        <v>22</v>
      </c>
      <c r="F3722" s="28" t="s">
        <v>132</v>
      </c>
      <c r="G3722" s="28" t="s">
        <v>133</v>
      </c>
      <c r="H3722" s="28" t="s">
        <v>26</v>
      </c>
      <c r="I3722" s="30">
        <v>0.5</v>
      </c>
      <c r="J3722" s="31">
        <v>3500</v>
      </c>
      <c r="K3722" s="32">
        <f t="shared" si="28"/>
        <v>1750</v>
      </c>
      <c r="L3722" s="32">
        <f t="shared" si="29"/>
        <v>612.5</v>
      </c>
      <c r="M3722" s="33">
        <v>0.35</v>
      </c>
      <c r="O3722" s="38"/>
      <c r="P3722" s="36"/>
      <c r="Q3722" s="34"/>
      <c r="R3722" s="35"/>
    </row>
    <row r="3723" spans="1:18" ht="15.75" customHeight="1" x14ac:dyDescent="0.3">
      <c r="A3723" s="23"/>
      <c r="B3723" s="28" t="s">
        <v>21</v>
      </c>
      <c r="C3723" s="28">
        <v>1185732</v>
      </c>
      <c r="D3723" s="29">
        <v>44419</v>
      </c>
      <c r="E3723" s="28" t="s">
        <v>22</v>
      </c>
      <c r="F3723" s="28" t="s">
        <v>132</v>
      </c>
      <c r="G3723" s="28" t="s">
        <v>133</v>
      </c>
      <c r="H3723" s="28" t="s">
        <v>27</v>
      </c>
      <c r="I3723" s="30">
        <v>0.5</v>
      </c>
      <c r="J3723" s="31">
        <v>2500</v>
      </c>
      <c r="K3723" s="32">
        <f t="shared" si="28"/>
        <v>1250</v>
      </c>
      <c r="L3723" s="32">
        <f t="shared" si="29"/>
        <v>437.5</v>
      </c>
      <c r="M3723" s="33">
        <v>0.35</v>
      </c>
      <c r="O3723" s="38"/>
      <c r="P3723" s="36"/>
      <c r="Q3723" s="34"/>
      <c r="R3723" s="35"/>
    </row>
    <row r="3724" spans="1:18" ht="15.75" customHeight="1" x14ac:dyDescent="0.3">
      <c r="A3724" s="23"/>
      <c r="B3724" s="28" t="s">
        <v>21</v>
      </c>
      <c r="C3724" s="28">
        <v>1185732</v>
      </c>
      <c r="D3724" s="29">
        <v>44419</v>
      </c>
      <c r="E3724" s="28" t="s">
        <v>22</v>
      </c>
      <c r="F3724" s="28" t="s">
        <v>132</v>
      </c>
      <c r="G3724" s="28" t="s">
        <v>133</v>
      </c>
      <c r="H3724" s="28" t="s">
        <v>28</v>
      </c>
      <c r="I3724" s="30">
        <v>0.6</v>
      </c>
      <c r="J3724" s="31">
        <v>2250</v>
      </c>
      <c r="K3724" s="32">
        <f t="shared" si="28"/>
        <v>1350</v>
      </c>
      <c r="L3724" s="32">
        <f t="shared" si="29"/>
        <v>472.49999999999994</v>
      </c>
      <c r="M3724" s="33">
        <v>0.35</v>
      </c>
      <c r="O3724" s="38"/>
      <c r="P3724" s="36"/>
      <c r="Q3724" s="34"/>
      <c r="R3724" s="35"/>
    </row>
    <row r="3725" spans="1:18" ht="15.75" customHeight="1" x14ac:dyDescent="0.3">
      <c r="A3725" s="23"/>
      <c r="B3725" s="28" t="s">
        <v>21</v>
      </c>
      <c r="C3725" s="28">
        <v>1185732</v>
      </c>
      <c r="D3725" s="29">
        <v>44419</v>
      </c>
      <c r="E3725" s="28" t="s">
        <v>22</v>
      </c>
      <c r="F3725" s="28" t="s">
        <v>132</v>
      </c>
      <c r="G3725" s="28" t="s">
        <v>133</v>
      </c>
      <c r="H3725" s="28" t="s">
        <v>29</v>
      </c>
      <c r="I3725" s="30">
        <v>0.65</v>
      </c>
      <c r="J3725" s="31">
        <v>4000</v>
      </c>
      <c r="K3725" s="32">
        <f t="shared" si="28"/>
        <v>2600</v>
      </c>
      <c r="L3725" s="32">
        <f t="shared" si="29"/>
        <v>1040</v>
      </c>
      <c r="M3725" s="33">
        <v>0.39999999999999997</v>
      </c>
      <c r="O3725" s="38"/>
      <c r="P3725" s="36"/>
      <c r="Q3725" s="34"/>
      <c r="R3725" s="35"/>
    </row>
    <row r="3726" spans="1:18" ht="15.75" customHeight="1" x14ac:dyDescent="0.3">
      <c r="A3726" s="23"/>
      <c r="B3726" s="28" t="s">
        <v>21</v>
      </c>
      <c r="C3726" s="28">
        <v>1185732</v>
      </c>
      <c r="D3726" s="29">
        <v>44449</v>
      </c>
      <c r="E3726" s="28" t="s">
        <v>22</v>
      </c>
      <c r="F3726" s="28" t="s">
        <v>132</v>
      </c>
      <c r="G3726" s="28" t="s">
        <v>133</v>
      </c>
      <c r="H3726" s="28" t="s">
        <v>24</v>
      </c>
      <c r="I3726" s="30">
        <v>0.6</v>
      </c>
      <c r="J3726" s="31">
        <v>5250</v>
      </c>
      <c r="K3726" s="32">
        <f t="shared" si="28"/>
        <v>3150</v>
      </c>
      <c r="L3726" s="32">
        <f t="shared" si="29"/>
        <v>1417.5</v>
      </c>
      <c r="M3726" s="33">
        <v>0.45</v>
      </c>
      <c r="O3726" s="38"/>
      <c r="P3726" s="36"/>
      <c r="Q3726" s="34"/>
      <c r="R3726" s="35"/>
    </row>
    <row r="3727" spans="1:18" ht="15.75" customHeight="1" x14ac:dyDescent="0.3">
      <c r="A3727" s="23"/>
      <c r="B3727" s="28" t="s">
        <v>21</v>
      </c>
      <c r="C3727" s="28">
        <v>1185732</v>
      </c>
      <c r="D3727" s="29">
        <v>44449</v>
      </c>
      <c r="E3727" s="28" t="s">
        <v>22</v>
      </c>
      <c r="F3727" s="28" t="s">
        <v>132</v>
      </c>
      <c r="G3727" s="28" t="s">
        <v>133</v>
      </c>
      <c r="H3727" s="28" t="s">
        <v>25</v>
      </c>
      <c r="I3727" s="30">
        <v>0.55000000000000004</v>
      </c>
      <c r="J3727" s="31">
        <v>3250</v>
      </c>
      <c r="K3727" s="32">
        <f t="shared" si="28"/>
        <v>1787.5000000000002</v>
      </c>
      <c r="L3727" s="32">
        <f t="shared" si="29"/>
        <v>804.37500000000011</v>
      </c>
      <c r="M3727" s="33">
        <v>0.45</v>
      </c>
      <c r="O3727" s="38"/>
      <c r="P3727" s="36"/>
      <c r="Q3727" s="34"/>
      <c r="R3727" s="35"/>
    </row>
    <row r="3728" spans="1:18" ht="15.75" customHeight="1" x14ac:dyDescent="0.3">
      <c r="A3728" s="23"/>
      <c r="B3728" s="28" t="s">
        <v>21</v>
      </c>
      <c r="C3728" s="28">
        <v>1185732</v>
      </c>
      <c r="D3728" s="29">
        <v>44449</v>
      </c>
      <c r="E3728" s="28" t="s">
        <v>22</v>
      </c>
      <c r="F3728" s="28" t="s">
        <v>132</v>
      </c>
      <c r="G3728" s="28" t="s">
        <v>133</v>
      </c>
      <c r="H3728" s="28" t="s">
        <v>26</v>
      </c>
      <c r="I3728" s="30">
        <v>0.5</v>
      </c>
      <c r="J3728" s="31">
        <v>2250</v>
      </c>
      <c r="K3728" s="32">
        <f t="shared" si="28"/>
        <v>1125</v>
      </c>
      <c r="L3728" s="32">
        <f t="shared" si="29"/>
        <v>393.75</v>
      </c>
      <c r="M3728" s="33">
        <v>0.35</v>
      </c>
      <c r="O3728" s="38"/>
      <c r="P3728" s="36"/>
      <c r="Q3728" s="34"/>
      <c r="R3728" s="35"/>
    </row>
    <row r="3729" spans="1:18" ht="15.75" customHeight="1" x14ac:dyDescent="0.3">
      <c r="A3729" s="23"/>
      <c r="B3729" s="28" t="s">
        <v>21</v>
      </c>
      <c r="C3729" s="28">
        <v>1185732</v>
      </c>
      <c r="D3729" s="29">
        <v>44449</v>
      </c>
      <c r="E3729" s="28" t="s">
        <v>22</v>
      </c>
      <c r="F3729" s="28" t="s">
        <v>132</v>
      </c>
      <c r="G3729" s="28" t="s">
        <v>133</v>
      </c>
      <c r="H3729" s="28" t="s">
        <v>27</v>
      </c>
      <c r="I3729" s="30">
        <v>0.5</v>
      </c>
      <c r="J3729" s="31">
        <v>2000</v>
      </c>
      <c r="K3729" s="32">
        <f t="shared" si="28"/>
        <v>1000</v>
      </c>
      <c r="L3729" s="32">
        <f t="shared" si="29"/>
        <v>350</v>
      </c>
      <c r="M3729" s="33">
        <v>0.35</v>
      </c>
      <c r="O3729" s="38"/>
      <c r="P3729" s="36"/>
      <c r="Q3729" s="34"/>
      <c r="R3729" s="35"/>
    </row>
    <row r="3730" spans="1:18" ht="15.75" customHeight="1" x14ac:dyDescent="0.3">
      <c r="A3730" s="23"/>
      <c r="B3730" s="28" t="s">
        <v>21</v>
      </c>
      <c r="C3730" s="28">
        <v>1185732</v>
      </c>
      <c r="D3730" s="29">
        <v>44449</v>
      </c>
      <c r="E3730" s="28" t="s">
        <v>22</v>
      </c>
      <c r="F3730" s="28" t="s">
        <v>132</v>
      </c>
      <c r="G3730" s="28" t="s">
        <v>133</v>
      </c>
      <c r="H3730" s="28" t="s">
        <v>28</v>
      </c>
      <c r="I3730" s="30">
        <v>0.6</v>
      </c>
      <c r="J3730" s="31">
        <v>2000</v>
      </c>
      <c r="K3730" s="32">
        <f t="shared" si="28"/>
        <v>1200</v>
      </c>
      <c r="L3730" s="32">
        <f t="shared" si="29"/>
        <v>420</v>
      </c>
      <c r="M3730" s="33">
        <v>0.35</v>
      </c>
      <c r="O3730" s="38"/>
      <c r="P3730" s="36"/>
      <c r="Q3730" s="34"/>
      <c r="R3730" s="35"/>
    </row>
    <row r="3731" spans="1:18" ht="15.75" customHeight="1" x14ac:dyDescent="0.3">
      <c r="A3731" s="23"/>
      <c r="B3731" s="28" t="s">
        <v>21</v>
      </c>
      <c r="C3731" s="28">
        <v>1185732</v>
      </c>
      <c r="D3731" s="29">
        <v>44449</v>
      </c>
      <c r="E3731" s="28" t="s">
        <v>22</v>
      </c>
      <c r="F3731" s="28" t="s">
        <v>132</v>
      </c>
      <c r="G3731" s="28" t="s">
        <v>133</v>
      </c>
      <c r="H3731" s="28" t="s">
        <v>29</v>
      </c>
      <c r="I3731" s="30">
        <v>0.65</v>
      </c>
      <c r="J3731" s="31">
        <v>3000</v>
      </c>
      <c r="K3731" s="32">
        <f t="shared" si="28"/>
        <v>1950</v>
      </c>
      <c r="L3731" s="32">
        <f t="shared" si="29"/>
        <v>779.99999999999989</v>
      </c>
      <c r="M3731" s="33">
        <v>0.39999999999999997</v>
      </c>
      <c r="O3731" s="38"/>
      <c r="P3731" s="36"/>
      <c r="Q3731" s="34"/>
      <c r="R3731" s="35"/>
    </row>
    <row r="3732" spans="1:18" ht="15.75" customHeight="1" x14ac:dyDescent="0.3">
      <c r="A3732" s="23"/>
      <c r="B3732" s="28" t="s">
        <v>21</v>
      </c>
      <c r="C3732" s="28">
        <v>1185732</v>
      </c>
      <c r="D3732" s="29">
        <v>44481</v>
      </c>
      <c r="E3732" s="28" t="s">
        <v>22</v>
      </c>
      <c r="F3732" s="28" t="s">
        <v>132</v>
      </c>
      <c r="G3732" s="28" t="s">
        <v>133</v>
      </c>
      <c r="H3732" s="28" t="s">
        <v>24</v>
      </c>
      <c r="I3732" s="30">
        <v>0.65</v>
      </c>
      <c r="J3732" s="31">
        <v>4750</v>
      </c>
      <c r="K3732" s="32">
        <f t="shared" si="28"/>
        <v>3087.5</v>
      </c>
      <c r="L3732" s="32">
        <f t="shared" si="29"/>
        <v>1389.375</v>
      </c>
      <c r="M3732" s="33">
        <v>0.45</v>
      </c>
      <c r="O3732" s="38"/>
      <c r="P3732" s="36"/>
      <c r="Q3732" s="34"/>
      <c r="R3732" s="35"/>
    </row>
    <row r="3733" spans="1:18" ht="15.75" customHeight="1" x14ac:dyDescent="0.3">
      <c r="A3733" s="23"/>
      <c r="B3733" s="28" t="s">
        <v>21</v>
      </c>
      <c r="C3733" s="28">
        <v>1185732</v>
      </c>
      <c r="D3733" s="29">
        <v>44481</v>
      </c>
      <c r="E3733" s="28" t="s">
        <v>22</v>
      </c>
      <c r="F3733" s="28" t="s">
        <v>132</v>
      </c>
      <c r="G3733" s="28" t="s">
        <v>133</v>
      </c>
      <c r="H3733" s="28" t="s">
        <v>25</v>
      </c>
      <c r="I3733" s="30">
        <v>0.60000000000000009</v>
      </c>
      <c r="J3733" s="31">
        <v>3000</v>
      </c>
      <c r="K3733" s="32">
        <f t="shared" si="28"/>
        <v>1800.0000000000002</v>
      </c>
      <c r="L3733" s="32">
        <f t="shared" si="29"/>
        <v>810.00000000000011</v>
      </c>
      <c r="M3733" s="33">
        <v>0.45</v>
      </c>
      <c r="O3733" s="38"/>
      <c r="P3733" s="36"/>
      <c r="Q3733" s="34"/>
      <c r="R3733" s="35"/>
    </row>
    <row r="3734" spans="1:18" ht="15.75" customHeight="1" x14ac:dyDescent="0.3">
      <c r="A3734" s="23"/>
      <c r="B3734" s="28" t="s">
        <v>21</v>
      </c>
      <c r="C3734" s="28">
        <v>1185732</v>
      </c>
      <c r="D3734" s="29">
        <v>44481</v>
      </c>
      <c r="E3734" s="28" t="s">
        <v>22</v>
      </c>
      <c r="F3734" s="28" t="s">
        <v>132</v>
      </c>
      <c r="G3734" s="28" t="s">
        <v>133</v>
      </c>
      <c r="H3734" s="28" t="s">
        <v>26</v>
      </c>
      <c r="I3734" s="30">
        <v>0.60000000000000009</v>
      </c>
      <c r="J3734" s="31">
        <v>2000</v>
      </c>
      <c r="K3734" s="32">
        <f t="shared" si="28"/>
        <v>1200.0000000000002</v>
      </c>
      <c r="L3734" s="32">
        <f t="shared" si="29"/>
        <v>420.00000000000006</v>
      </c>
      <c r="M3734" s="33">
        <v>0.35</v>
      </c>
      <c r="O3734" s="38"/>
      <c r="P3734" s="36"/>
      <c r="Q3734" s="34"/>
      <c r="R3734" s="35"/>
    </row>
    <row r="3735" spans="1:18" ht="15.75" customHeight="1" x14ac:dyDescent="0.3">
      <c r="A3735" s="23"/>
      <c r="B3735" s="28" t="s">
        <v>21</v>
      </c>
      <c r="C3735" s="28">
        <v>1185732</v>
      </c>
      <c r="D3735" s="29">
        <v>44481</v>
      </c>
      <c r="E3735" s="28" t="s">
        <v>22</v>
      </c>
      <c r="F3735" s="28" t="s">
        <v>132</v>
      </c>
      <c r="G3735" s="28" t="s">
        <v>133</v>
      </c>
      <c r="H3735" s="28" t="s">
        <v>27</v>
      </c>
      <c r="I3735" s="30">
        <v>0.60000000000000009</v>
      </c>
      <c r="J3735" s="31">
        <v>1750</v>
      </c>
      <c r="K3735" s="32">
        <f t="shared" si="28"/>
        <v>1050.0000000000002</v>
      </c>
      <c r="L3735" s="32">
        <f t="shared" si="29"/>
        <v>367.50000000000006</v>
      </c>
      <c r="M3735" s="33">
        <v>0.35</v>
      </c>
      <c r="O3735" s="38"/>
      <c r="P3735" s="36"/>
      <c r="Q3735" s="34"/>
      <c r="R3735" s="35"/>
    </row>
    <row r="3736" spans="1:18" ht="15.75" customHeight="1" x14ac:dyDescent="0.3">
      <c r="A3736" s="23"/>
      <c r="B3736" s="28" t="s">
        <v>21</v>
      </c>
      <c r="C3736" s="28">
        <v>1185732</v>
      </c>
      <c r="D3736" s="29">
        <v>44481</v>
      </c>
      <c r="E3736" s="28" t="s">
        <v>22</v>
      </c>
      <c r="F3736" s="28" t="s">
        <v>132</v>
      </c>
      <c r="G3736" s="28" t="s">
        <v>133</v>
      </c>
      <c r="H3736" s="28" t="s">
        <v>28</v>
      </c>
      <c r="I3736" s="30">
        <v>0.70000000000000007</v>
      </c>
      <c r="J3736" s="31">
        <v>1750</v>
      </c>
      <c r="K3736" s="32">
        <f t="shared" si="28"/>
        <v>1225.0000000000002</v>
      </c>
      <c r="L3736" s="32">
        <f t="shared" si="29"/>
        <v>428.75000000000006</v>
      </c>
      <c r="M3736" s="33">
        <v>0.35</v>
      </c>
      <c r="O3736" s="38"/>
      <c r="P3736" s="36"/>
      <c r="Q3736" s="34"/>
      <c r="R3736" s="35"/>
    </row>
    <row r="3737" spans="1:18" ht="15.75" customHeight="1" x14ac:dyDescent="0.3">
      <c r="A3737" s="23"/>
      <c r="B3737" s="28" t="s">
        <v>21</v>
      </c>
      <c r="C3737" s="28">
        <v>1185732</v>
      </c>
      <c r="D3737" s="29">
        <v>44481</v>
      </c>
      <c r="E3737" s="28" t="s">
        <v>22</v>
      </c>
      <c r="F3737" s="28" t="s">
        <v>132</v>
      </c>
      <c r="G3737" s="28" t="s">
        <v>133</v>
      </c>
      <c r="H3737" s="28" t="s">
        <v>29</v>
      </c>
      <c r="I3737" s="30">
        <v>0.75</v>
      </c>
      <c r="J3737" s="31">
        <v>3000</v>
      </c>
      <c r="K3737" s="32">
        <f t="shared" si="28"/>
        <v>2250</v>
      </c>
      <c r="L3737" s="32">
        <f t="shared" si="29"/>
        <v>899.99999999999989</v>
      </c>
      <c r="M3737" s="33">
        <v>0.39999999999999997</v>
      </c>
      <c r="O3737" s="38"/>
      <c r="P3737" s="36"/>
      <c r="Q3737" s="34"/>
      <c r="R3737" s="35"/>
    </row>
    <row r="3738" spans="1:18" ht="15.75" customHeight="1" x14ac:dyDescent="0.3">
      <c r="A3738" s="23"/>
      <c r="B3738" s="28" t="s">
        <v>21</v>
      </c>
      <c r="C3738" s="28">
        <v>1185732</v>
      </c>
      <c r="D3738" s="29">
        <v>44511</v>
      </c>
      <c r="E3738" s="28" t="s">
        <v>22</v>
      </c>
      <c r="F3738" s="28" t="s">
        <v>132</v>
      </c>
      <c r="G3738" s="28" t="s">
        <v>133</v>
      </c>
      <c r="H3738" s="28" t="s">
        <v>24</v>
      </c>
      <c r="I3738" s="30">
        <v>0.70000000000000007</v>
      </c>
      <c r="J3738" s="31">
        <v>4500</v>
      </c>
      <c r="K3738" s="32">
        <f t="shared" si="28"/>
        <v>3150.0000000000005</v>
      </c>
      <c r="L3738" s="32">
        <f t="shared" si="29"/>
        <v>1417.5000000000002</v>
      </c>
      <c r="M3738" s="33">
        <v>0.45</v>
      </c>
      <c r="O3738" s="38"/>
      <c r="P3738" s="36"/>
      <c r="Q3738" s="34"/>
      <c r="R3738" s="35"/>
    </row>
    <row r="3739" spans="1:18" ht="15.75" customHeight="1" x14ac:dyDescent="0.3">
      <c r="A3739" s="23"/>
      <c r="B3739" s="28" t="s">
        <v>21</v>
      </c>
      <c r="C3739" s="28">
        <v>1185732</v>
      </c>
      <c r="D3739" s="29">
        <v>44511</v>
      </c>
      <c r="E3739" s="28" t="s">
        <v>22</v>
      </c>
      <c r="F3739" s="28" t="s">
        <v>132</v>
      </c>
      <c r="G3739" s="28" t="s">
        <v>133</v>
      </c>
      <c r="H3739" s="28" t="s">
        <v>25</v>
      </c>
      <c r="I3739" s="30">
        <v>0.60000000000000009</v>
      </c>
      <c r="J3739" s="31">
        <v>3250</v>
      </c>
      <c r="K3739" s="32">
        <f t="shared" si="28"/>
        <v>1950.0000000000002</v>
      </c>
      <c r="L3739" s="32">
        <f t="shared" si="29"/>
        <v>877.50000000000011</v>
      </c>
      <c r="M3739" s="33">
        <v>0.45</v>
      </c>
      <c r="O3739" s="38"/>
      <c r="P3739" s="36"/>
      <c r="Q3739" s="34"/>
      <c r="R3739" s="35"/>
    </row>
    <row r="3740" spans="1:18" ht="15.75" customHeight="1" x14ac:dyDescent="0.3">
      <c r="A3740" s="23"/>
      <c r="B3740" s="28" t="s">
        <v>21</v>
      </c>
      <c r="C3740" s="28">
        <v>1185732</v>
      </c>
      <c r="D3740" s="29">
        <v>44511</v>
      </c>
      <c r="E3740" s="28" t="s">
        <v>22</v>
      </c>
      <c r="F3740" s="28" t="s">
        <v>132</v>
      </c>
      <c r="G3740" s="28" t="s">
        <v>133</v>
      </c>
      <c r="H3740" s="28" t="s">
        <v>26</v>
      </c>
      <c r="I3740" s="30">
        <v>0.60000000000000009</v>
      </c>
      <c r="J3740" s="31">
        <v>3200</v>
      </c>
      <c r="K3740" s="32">
        <f t="shared" si="28"/>
        <v>1920.0000000000002</v>
      </c>
      <c r="L3740" s="32">
        <f t="shared" si="29"/>
        <v>672</v>
      </c>
      <c r="M3740" s="33">
        <v>0.35</v>
      </c>
      <c r="O3740" s="38"/>
      <c r="P3740" s="36"/>
      <c r="Q3740" s="34"/>
      <c r="R3740" s="35"/>
    </row>
    <row r="3741" spans="1:18" ht="15.75" customHeight="1" x14ac:dyDescent="0.3">
      <c r="A3741" s="23"/>
      <c r="B3741" s="28" t="s">
        <v>21</v>
      </c>
      <c r="C3741" s="28">
        <v>1185732</v>
      </c>
      <c r="D3741" s="29">
        <v>44511</v>
      </c>
      <c r="E3741" s="28" t="s">
        <v>22</v>
      </c>
      <c r="F3741" s="28" t="s">
        <v>132</v>
      </c>
      <c r="G3741" s="28" t="s">
        <v>133</v>
      </c>
      <c r="H3741" s="28" t="s">
        <v>27</v>
      </c>
      <c r="I3741" s="30">
        <v>0.60000000000000009</v>
      </c>
      <c r="J3741" s="31">
        <v>3000</v>
      </c>
      <c r="K3741" s="32">
        <f t="shared" si="28"/>
        <v>1800.0000000000002</v>
      </c>
      <c r="L3741" s="32">
        <f t="shared" si="29"/>
        <v>630</v>
      </c>
      <c r="M3741" s="33">
        <v>0.35</v>
      </c>
      <c r="O3741" s="38"/>
      <c r="P3741" s="36"/>
      <c r="Q3741" s="34"/>
      <c r="R3741" s="35"/>
    </row>
    <row r="3742" spans="1:18" ht="15.75" customHeight="1" x14ac:dyDescent="0.3">
      <c r="A3742" s="23"/>
      <c r="B3742" s="28" t="s">
        <v>21</v>
      </c>
      <c r="C3742" s="28">
        <v>1185732</v>
      </c>
      <c r="D3742" s="29">
        <v>44511</v>
      </c>
      <c r="E3742" s="28" t="s">
        <v>22</v>
      </c>
      <c r="F3742" s="28" t="s">
        <v>132</v>
      </c>
      <c r="G3742" s="28" t="s">
        <v>133</v>
      </c>
      <c r="H3742" s="28" t="s">
        <v>28</v>
      </c>
      <c r="I3742" s="30">
        <v>0.70000000000000007</v>
      </c>
      <c r="J3742" s="31">
        <v>2750</v>
      </c>
      <c r="K3742" s="32">
        <f t="shared" si="28"/>
        <v>1925.0000000000002</v>
      </c>
      <c r="L3742" s="32">
        <f t="shared" si="29"/>
        <v>673.75</v>
      </c>
      <c r="M3742" s="33">
        <v>0.35</v>
      </c>
      <c r="O3742" s="38"/>
      <c r="P3742" s="36"/>
      <c r="Q3742" s="34"/>
      <c r="R3742" s="35"/>
    </row>
    <row r="3743" spans="1:18" ht="15.75" customHeight="1" x14ac:dyDescent="0.3">
      <c r="A3743" s="23"/>
      <c r="B3743" s="28" t="s">
        <v>21</v>
      </c>
      <c r="C3743" s="28">
        <v>1185732</v>
      </c>
      <c r="D3743" s="29">
        <v>44511</v>
      </c>
      <c r="E3743" s="28" t="s">
        <v>22</v>
      </c>
      <c r="F3743" s="28" t="s">
        <v>132</v>
      </c>
      <c r="G3743" s="28" t="s">
        <v>133</v>
      </c>
      <c r="H3743" s="28" t="s">
        <v>29</v>
      </c>
      <c r="I3743" s="30">
        <v>0.75</v>
      </c>
      <c r="J3743" s="31">
        <v>3750</v>
      </c>
      <c r="K3743" s="32">
        <f t="shared" si="28"/>
        <v>2812.5</v>
      </c>
      <c r="L3743" s="32">
        <f t="shared" si="29"/>
        <v>1125</v>
      </c>
      <c r="M3743" s="33">
        <v>0.39999999999999997</v>
      </c>
      <c r="O3743" s="38"/>
      <c r="P3743" s="36"/>
      <c r="Q3743" s="34"/>
      <c r="R3743" s="35"/>
    </row>
    <row r="3744" spans="1:18" ht="15.75" customHeight="1" x14ac:dyDescent="0.3">
      <c r="A3744" s="23"/>
      <c r="B3744" s="28" t="s">
        <v>21</v>
      </c>
      <c r="C3744" s="28">
        <v>1185732</v>
      </c>
      <c r="D3744" s="29">
        <v>44540</v>
      </c>
      <c r="E3744" s="28" t="s">
        <v>22</v>
      </c>
      <c r="F3744" s="28" t="s">
        <v>132</v>
      </c>
      <c r="G3744" s="28" t="s">
        <v>133</v>
      </c>
      <c r="H3744" s="28" t="s">
        <v>24</v>
      </c>
      <c r="I3744" s="30">
        <v>0.70000000000000007</v>
      </c>
      <c r="J3744" s="31">
        <v>6000</v>
      </c>
      <c r="K3744" s="32">
        <f t="shared" si="28"/>
        <v>4200</v>
      </c>
      <c r="L3744" s="32">
        <f t="shared" si="29"/>
        <v>1890</v>
      </c>
      <c r="M3744" s="33">
        <v>0.45</v>
      </c>
      <c r="O3744" s="38"/>
      <c r="P3744" s="36"/>
      <c r="Q3744" s="34"/>
      <c r="R3744" s="35"/>
    </row>
    <row r="3745" spans="1:18" ht="15.75" customHeight="1" x14ac:dyDescent="0.3">
      <c r="A3745" s="23"/>
      <c r="B3745" s="28" t="s">
        <v>21</v>
      </c>
      <c r="C3745" s="28">
        <v>1185732</v>
      </c>
      <c r="D3745" s="29">
        <v>44540</v>
      </c>
      <c r="E3745" s="28" t="s">
        <v>22</v>
      </c>
      <c r="F3745" s="28" t="s">
        <v>132</v>
      </c>
      <c r="G3745" s="28" t="s">
        <v>133</v>
      </c>
      <c r="H3745" s="28" t="s">
        <v>25</v>
      </c>
      <c r="I3745" s="30">
        <v>0.60000000000000009</v>
      </c>
      <c r="J3745" s="31">
        <v>4000</v>
      </c>
      <c r="K3745" s="32">
        <f t="shared" si="28"/>
        <v>2400.0000000000005</v>
      </c>
      <c r="L3745" s="32">
        <f t="shared" si="29"/>
        <v>1080.0000000000002</v>
      </c>
      <c r="M3745" s="33">
        <v>0.45</v>
      </c>
      <c r="O3745" s="38"/>
      <c r="P3745" s="36"/>
      <c r="Q3745" s="34"/>
      <c r="R3745" s="35"/>
    </row>
    <row r="3746" spans="1:18" ht="15.75" customHeight="1" x14ac:dyDescent="0.3">
      <c r="A3746" s="23"/>
      <c r="B3746" s="28" t="s">
        <v>21</v>
      </c>
      <c r="C3746" s="28">
        <v>1185732</v>
      </c>
      <c r="D3746" s="29">
        <v>44540</v>
      </c>
      <c r="E3746" s="28" t="s">
        <v>22</v>
      </c>
      <c r="F3746" s="28" t="s">
        <v>132</v>
      </c>
      <c r="G3746" s="28" t="s">
        <v>133</v>
      </c>
      <c r="H3746" s="28" t="s">
        <v>26</v>
      </c>
      <c r="I3746" s="30">
        <v>0.60000000000000009</v>
      </c>
      <c r="J3746" s="31">
        <v>3750</v>
      </c>
      <c r="K3746" s="32">
        <f t="shared" si="28"/>
        <v>2250.0000000000005</v>
      </c>
      <c r="L3746" s="32">
        <f t="shared" si="29"/>
        <v>787.50000000000011</v>
      </c>
      <c r="M3746" s="33">
        <v>0.35</v>
      </c>
      <c r="O3746" s="38"/>
      <c r="P3746" s="36"/>
      <c r="Q3746" s="34"/>
      <c r="R3746" s="35"/>
    </row>
    <row r="3747" spans="1:18" ht="15.75" customHeight="1" x14ac:dyDescent="0.3">
      <c r="A3747" s="23"/>
      <c r="B3747" s="28" t="s">
        <v>21</v>
      </c>
      <c r="C3747" s="28">
        <v>1185732</v>
      </c>
      <c r="D3747" s="29">
        <v>44540</v>
      </c>
      <c r="E3747" s="28" t="s">
        <v>22</v>
      </c>
      <c r="F3747" s="28" t="s">
        <v>132</v>
      </c>
      <c r="G3747" s="28" t="s">
        <v>133</v>
      </c>
      <c r="H3747" s="28" t="s">
        <v>27</v>
      </c>
      <c r="I3747" s="30">
        <v>0.60000000000000009</v>
      </c>
      <c r="J3747" s="31">
        <v>3250</v>
      </c>
      <c r="K3747" s="32">
        <f t="shared" si="28"/>
        <v>1950.0000000000002</v>
      </c>
      <c r="L3747" s="32">
        <f t="shared" si="29"/>
        <v>682.5</v>
      </c>
      <c r="M3747" s="33">
        <v>0.35</v>
      </c>
      <c r="O3747" s="38"/>
      <c r="P3747" s="36"/>
      <c r="Q3747" s="34"/>
      <c r="R3747" s="35"/>
    </row>
    <row r="3748" spans="1:18" ht="15.75" customHeight="1" x14ac:dyDescent="0.3">
      <c r="A3748" s="23"/>
      <c r="B3748" s="28" t="s">
        <v>21</v>
      </c>
      <c r="C3748" s="28">
        <v>1185732</v>
      </c>
      <c r="D3748" s="29">
        <v>44540</v>
      </c>
      <c r="E3748" s="28" t="s">
        <v>22</v>
      </c>
      <c r="F3748" s="28" t="s">
        <v>132</v>
      </c>
      <c r="G3748" s="28" t="s">
        <v>133</v>
      </c>
      <c r="H3748" s="28" t="s">
        <v>28</v>
      </c>
      <c r="I3748" s="30">
        <v>0.70000000000000007</v>
      </c>
      <c r="J3748" s="31">
        <v>3250</v>
      </c>
      <c r="K3748" s="32">
        <f t="shared" si="28"/>
        <v>2275</v>
      </c>
      <c r="L3748" s="32">
        <f t="shared" si="29"/>
        <v>796.25</v>
      </c>
      <c r="M3748" s="33">
        <v>0.35</v>
      </c>
      <c r="O3748" s="38"/>
      <c r="P3748" s="36"/>
      <c r="Q3748" s="34"/>
      <c r="R3748" s="35"/>
    </row>
    <row r="3749" spans="1:18" ht="15.75" customHeight="1" x14ac:dyDescent="0.3">
      <c r="A3749" s="23"/>
      <c r="B3749" s="28" t="s">
        <v>21</v>
      </c>
      <c r="C3749" s="28">
        <v>1185732</v>
      </c>
      <c r="D3749" s="29">
        <v>44540</v>
      </c>
      <c r="E3749" s="28" t="s">
        <v>22</v>
      </c>
      <c r="F3749" s="28" t="s">
        <v>132</v>
      </c>
      <c r="G3749" s="28" t="s">
        <v>133</v>
      </c>
      <c r="H3749" s="28" t="s">
        <v>29</v>
      </c>
      <c r="I3749" s="30">
        <v>0.75</v>
      </c>
      <c r="J3749" s="31">
        <v>4250</v>
      </c>
      <c r="K3749" s="32">
        <f t="shared" si="28"/>
        <v>3187.5</v>
      </c>
      <c r="L3749" s="32">
        <f t="shared" si="29"/>
        <v>1275</v>
      </c>
      <c r="M3749" s="33">
        <v>0.39999999999999997</v>
      </c>
      <c r="O3749" s="38"/>
      <c r="P3749" s="36"/>
      <c r="Q3749" s="34"/>
      <c r="R3749" s="35"/>
    </row>
    <row r="3750" spans="1:18" ht="15.75" customHeight="1" x14ac:dyDescent="0.3">
      <c r="A3750" s="23" t="s">
        <v>46</v>
      </c>
      <c r="B3750" s="28" t="s">
        <v>21</v>
      </c>
      <c r="C3750" s="28">
        <v>1185732</v>
      </c>
      <c r="D3750" s="29">
        <v>44217</v>
      </c>
      <c r="E3750" s="28" t="s">
        <v>22</v>
      </c>
      <c r="F3750" s="28" t="s">
        <v>134</v>
      </c>
      <c r="G3750" s="28" t="s">
        <v>135</v>
      </c>
      <c r="H3750" s="28" t="s">
        <v>24</v>
      </c>
      <c r="I3750" s="30">
        <v>0.5</v>
      </c>
      <c r="J3750" s="31">
        <v>5250</v>
      </c>
      <c r="K3750" s="32">
        <f t="shared" si="28"/>
        <v>2625</v>
      </c>
      <c r="L3750" s="32">
        <f t="shared" si="29"/>
        <v>1050</v>
      </c>
      <c r="M3750" s="33">
        <v>0.4</v>
      </c>
      <c r="O3750" s="38"/>
      <c r="P3750" s="36"/>
      <c r="Q3750" s="34"/>
      <c r="R3750" s="35"/>
    </row>
    <row r="3751" spans="1:18" ht="15.75" customHeight="1" x14ac:dyDescent="0.3">
      <c r="A3751" s="23"/>
      <c r="B3751" s="28" t="s">
        <v>21</v>
      </c>
      <c r="C3751" s="28">
        <v>1185732</v>
      </c>
      <c r="D3751" s="29">
        <v>44217</v>
      </c>
      <c r="E3751" s="28" t="s">
        <v>22</v>
      </c>
      <c r="F3751" s="28" t="s">
        <v>134</v>
      </c>
      <c r="G3751" s="28" t="s">
        <v>135</v>
      </c>
      <c r="H3751" s="28" t="s">
        <v>25</v>
      </c>
      <c r="I3751" s="30">
        <v>0.5</v>
      </c>
      <c r="J3751" s="31">
        <v>3250</v>
      </c>
      <c r="K3751" s="32">
        <f t="shared" si="28"/>
        <v>1625</v>
      </c>
      <c r="L3751" s="32">
        <f t="shared" si="29"/>
        <v>650</v>
      </c>
      <c r="M3751" s="33">
        <v>0.4</v>
      </c>
      <c r="O3751" s="38"/>
      <c r="P3751" s="36"/>
      <c r="Q3751" s="34"/>
      <c r="R3751" s="35"/>
    </row>
    <row r="3752" spans="1:18" ht="15.75" customHeight="1" x14ac:dyDescent="0.3">
      <c r="A3752" s="23"/>
      <c r="B3752" s="28" t="s">
        <v>21</v>
      </c>
      <c r="C3752" s="28">
        <v>1185732</v>
      </c>
      <c r="D3752" s="29">
        <v>44217</v>
      </c>
      <c r="E3752" s="28" t="s">
        <v>22</v>
      </c>
      <c r="F3752" s="28" t="s">
        <v>134</v>
      </c>
      <c r="G3752" s="28" t="s">
        <v>135</v>
      </c>
      <c r="H3752" s="28" t="s">
        <v>26</v>
      </c>
      <c r="I3752" s="30">
        <v>0.4</v>
      </c>
      <c r="J3752" s="31">
        <v>3250</v>
      </c>
      <c r="K3752" s="32">
        <f t="shared" si="28"/>
        <v>1300</v>
      </c>
      <c r="L3752" s="32">
        <f t="shared" si="29"/>
        <v>390</v>
      </c>
      <c r="M3752" s="33">
        <v>0.3</v>
      </c>
      <c r="O3752" s="38"/>
      <c r="P3752" s="36"/>
      <c r="Q3752" s="34"/>
      <c r="R3752" s="35"/>
    </row>
    <row r="3753" spans="1:18" ht="15.75" customHeight="1" x14ac:dyDescent="0.3">
      <c r="A3753" s="23"/>
      <c r="B3753" s="28" t="s">
        <v>21</v>
      </c>
      <c r="C3753" s="28">
        <v>1185732</v>
      </c>
      <c r="D3753" s="29">
        <v>44217</v>
      </c>
      <c r="E3753" s="28" t="s">
        <v>22</v>
      </c>
      <c r="F3753" s="28" t="s">
        <v>134</v>
      </c>
      <c r="G3753" s="28" t="s">
        <v>135</v>
      </c>
      <c r="H3753" s="28" t="s">
        <v>27</v>
      </c>
      <c r="I3753" s="30">
        <v>0.44999999999999996</v>
      </c>
      <c r="J3753" s="31">
        <v>1750</v>
      </c>
      <c r="K3753" s="32">
        <f t="shared" si="28"/>
        <v>787.49999999999989</v>
      </c>
      <c r="L3753" s="32">
        <f t="shared" si="29"/>
        <v>236.24999999999994</v>
      </c>
      <c r="M3753" s="33">
        <v>0.3</v>
      </c>
      <c r="O3753" s="38"/>
      <c r="P3753" s="36"/>
      <c r="Q3753" s="34"/>
      <c r="R3753" s="35"/>
    </row>
    <row r="3754" spans="1:18" ht="15.75" customHeight="1" x14ac:dyDescent="0.3">
      <c r="A3754" s="23"/>
      <c r="B3754" s="28" t="s">
        <v>21</v>
      </c>
      <c r="C3754" s="28">
        <v>1185732</v>
      </c>
      <c r="D3754" s="29">
        <v>44217</v>
      </c>
      <c r="E3754" s="28" t="s">
        <v>22</v>
      </c>
      <c r="F3754" s="28" t="s">
        <v>134</v>
      </c>
      <c r="G3754" s="28" t="s">
        <v>135</v>
      </c>
      <c r="H3754" s="28" t="s">
        <v>28</v>
      </c>
      <c r="I3754" s="30">
        <v>0.60000000000000009</v>
      </c>
      <c r="J3754" s="31">
        <v>2250</v>
      </c>
      <c r="K3754" s="32">
        <f t="shared" si="28"/>
        <v>1350.0000000000002</v>
      </c>
      <c r="L3754" s="32">
        <f t="shared" si="29"/>
        <v>405.00000000000006</v>
      </c>
      <c r="M3754" s="33">
        <v>0.3</v>
      </c>
      <c r="O3754" s="38"/>
      <c r="P3754" s="36"/>
      <c r="Q3754" s="34"/>
      <c r="R3754" s="35"/>
    </row>
    <row r="3755" spans="1:18" ht="15.75" customHeight="1" x14ac:dyDescent="0.3">
      <c r="A3755" s="23"/>
      <c r="B3755" s="28" t="s">
        <v>21</v>
      </c>
      <c r="C3755" s="28">
        <v>1185732</v>
      </c>
      <c r="D3755" s="29">
        <v>44217</v>
      </c>
      <c r="E3755" s="28" t="s">
        <v>22</v>
      </c>
      <c r="F3755" s="28" t="s">
        <v>134</v>
      </c>
      <c r="G3755" s="28" t="s">
        <v>135</v>
      </c>
      <c r="H3755" s="28" t="s">
        <v>29</v>
      </c>
      <c r="I3755" s="30">
        <v>0.5</v>
      </c>
      <c r="J3755" s="31">
        <v>3250</v>
      </c>
      <c r="K3755" s="32">
        <f t="shared" si="28"/>
        <v>1625</v>
      </c>
      <c r="L3755" s="32">
        <f t="shared" si="29"/>
        <v>568.75</v>
      </c>
      <c r="M3755" s="33">
        <v>0.35</v>
      </c>
      <c r="O3755" s="38"/>
      <c r="P3755" s="36"/>
      <c r="Q3755" s="34"/>
      <c r="R3755" s="35"/>
    </row>
    <row r="3756" spans="1:18" ht="15.75" customHeight="1" x14ac:dyDescent="0.3">
      <c r="A3756" s="23"/>
      <c r="B3756" s="28" t="s">
        <v>21</v>
      </c>
      <c r="C3756" s="28">
        <v>1185732</v>
      </c>
      <c r="D3756" s="29">
        <v>44246</v>
      </c>
      <c r="E3756" s="28" t="s">
        <v>22</v>
      </c>
      <c r="F3756" s="28" t="s">
        <v>134</v>
      </c>
      <c r="G3756" s="28" t="s">
        <v>135</v>
      </c>
      <c r="H3756" s="28" t="s">
        <v>24</v>
      </c>
      <c r="I3756" s="30">
        <v>0.5</v>
      </c>
      <c r="J3756" s="31">
        <v>6000</v>
      </c>
      <c r="K3756" s="32">
        <f t="shared" si="28"/>
        <v>3000</v>
      </c>
      <c r="L3756" s="32">
        <f t="shared" si="29"/>
        <v>1200</v>
      </c>
      <c r="M3756" s="33">
        <v>0.4</v>
      </c>
      <c r="O3756" s="38"/>
      <c r="P3756" s="36"/>
      <c r="Q3756" s="34"/>
      <c r="R3756" s="35"/>
    </row>
    <row r="3757" spans="1:18" ht="15.75" customHeight="1" x14ac:dyDescent="0.3">
      <c r="A3757" s="23"/>
      <c r="B3757" s="28" t="s">
        <v>21</v>
      </c>
      <c r="C3757" s="28">
        <v>1185732</v>
      </c>
      <c r="D3757" s="29">
        <v>44246</v>
      </c>
      <c r="E3757" s="28" t="s">
        <v>22</v>
      </c>
      <c r="F3757" s="28" t="s">
        <v>134</v>
      </c>
      <c r="G3757" s="28" t="s">
        <v>135</v>
      </c>
      <c r="H3757" s="28" t="s">
        <v>25</v>
      </c>
      <c r="I3757" s="30">
        <v>0.5</v>
      </c>
      <c r="J3757" s="31">
        <v>2500</v>
      </c>
      <c r="K3757" s="32">
        <f t="shared" si="28"/>
        <v>1250</v>
      </c>
      <c r="L3757" s="32">
        <f t="shared" si="29"/>
        <v>500</v>
      </c>
      <c r="M3757" s="33">
        <v>0.4</v>
      </c>
      <c r="O3757" s="38"/>
      <c r="P3757" s="36"/>
      <c r="Q3757" s="34"/>
      <c r="R3757" s="35"/>
    </row>
    <row r="3758" spans="1:18" ht="15.75" customHeight="1" x14ac:dyDescent="0.3">
      <c r="A3758" s="23"/>
      <c r="B3758" s="28" t="s">
        <v>21</v>
      </c>
      <c r="C3758" s="28">
        <v>1185732</v>
      </c>
      <c r="D3758" s="29">
        <v>44246</v>
      </c>
      <c r="E3758" s="28" t="s">
        <v>22</v>
      </c>
      <c r="F3758" s="28" t="s">
        <v>134</v>
      </c>
      <c r="G3758" s="28" t="s">
        <v>135</v>
      </c>
      <c r="H3758" s="28" t="s">
        <v>26</v>
      </c>
      <c r="I3758" s="30">
        <v>0.4</v>
      </c>
      <c r="J3758" s="31">
        <v>3000</v>
      </c>
      <c r="K3758" s="32">
        <f t="shared" si="28"/>
        <v>1200</v>
      </c>
      <c r="L3758" s="32">
        <f t="shared" si="29"/>
        <v>360</v>
      </c>
      <c r="M3758" s="33">
        <v>0.3</v>
      </c>
      <c r="O3758" s="38"/>
      <c r="P3758" s="36"/>
      <c r="Q3758" s="34"/>
      <c r="R3758" s="35"/>
    </row>
    <row r="3759" spans="1:18" ht="15.75" customHeight="1" x14ac:dyDescent="0.3">
      <c r="A3759" s="23"/>
      <c r="B3759" s="28" t="s">
        <v>21</v>
      </c>
      <c r="C3759" s="28">
        <v>1185732</v>
      </c>
      <c r="D3759" s="29">
        <v>44246</v>
      </c>
      <c r="E3759" s="28" t="s">
        <v>22</v>
      </c>
      <c r="F3759" s="28" t="s">
        <v>134</v>
      </c>
      <c r="G3759" s="28" t="s">
        <v>135</v>
      </c>
      <c r="H3759" s="28" t="s">
        <v>27</v>
      </c>
      <c r="I3759" s="30">
        <v>0.44999999999999996</v>
      </c>
      <c r="J3759" s="31">
        <v>2000</v>
      </c>
      <c r="K3759" s="32">
        <f t="shared" si="28"/>
        <v>899.99999999999989</v>
      </c>
      <c r="L3759" s="32">
        <f t="shared" si="29"/>
        <v>269.99999999999994</v>
      </c>
      <c r="M3759" s="33">
        <v>0.3</v>
      </c>
      <c r="O3759" s="38"/>
      <c r="P3759" s="36"/>
      <c r="Q3759" s="34"/>
      <c r="R3759" s="35"/>
    </row>
    <row r="3760" spans="1:18" ht="15.75" customHeight="1" x14ac:dyDescent="0.3">
      <c r="A3760" s="23"/>
      <c r="B3760" s="28" t="s">
        <v>21</v>
      </c>
      <c r="C3760" s="28">
        <v>1185732</v>
      </c>
      <c r="D3760" s="29">
        <v>44246</v>
      </c>
      <c r="E3760" s="28" t="s">
        <v>22</v>
      </c>
      <c r="F3760" s="28" t="s">
        <v>134</v>
      </c>
      <c r="G3760" s="28" t="s">
        <v>135</v>
      </c>
      <c r="H3760" s="28" t="s">
        <v>28</v>
      </c>
      <c r="I3760" s="30">
        <v>0.60000000000000009</v>
      </c>
      <c r="J3760" s="31">
        <v>2750</v>
      </c>
      <c r="K3760" s="32">
        <f t="shared" si="28"/>
        <v>1650.0000000000002</v>
      </c>
      <c r="L3760" s="32">
        <f t="shared" si="29"/>
        <v>495.00000000000006</v>
      </c>
      <c r="M3760" s="33">
        <v>0.3</v>
      </c>
      <c r="O3760" s="38"/>
      <c r="P3760" s="36"/>
      <c r="Q3760" s="34"/>
      <c r="R3760" s="35"/>
    </row>
    <row r="3761" spans="1:18" ht="15.75" customHeight="1" x14ac:dyDescent="0.3">
      <c r="A3761" s="23"/>
      <c r="B3761" s="28" t="s">
        <v>21</v>
      </c>
      <c r="C3761" s="28">
        <v>1185732</v>
      </c>
      <c r="D3761" s="29">
        <v>44246</v>
      </c>
      <c r="E3761" s="28" t="s">
        <v>22</v>
      </c>
      <c r="F3761" s="28" t="s">
        <v>134</v>
      </c>
      <c r="G3761" s="28" t="s">
        <v>135</v>
      </c>
      <c r="H3761" s="28" t="s">
        <v>29</v>
      </c>
      <c r="I3761" s="30">
        <v>0.5</v>
      </c>
      <c r="J3761" s="31">
        <v>3750</v>
      </c>
      <c r="K3761" s="32">
        <f t="shared" si="28"/>
        <v>1875</v>
      </c>
      <c r="L3761" s="32">
        <f t="shared" si="29"/>
        <v>656.25</v>
      </c>
      <c r="M3761" s="33">
        <v>0.35</v>
      </c>
      <c r="O3761" s="38"/>
      <c r="P3761" s="36"/>
      <c r="Q3761" s="34"/>
      <c r="R3761" s="35"/>
    </row>
    <row r="3762" spans="1:18" ht="15.75" customHeight="1" x14ac:dyDescent="0.3">
      <c r="A3762" s="23"/>
      <c r="B3762" s="28" t="s">
        <v>21</v>
      </c>
      <c r="C3762" s="28">
        <v>1185732</v>
      </c>
      <c r="D3762" s="29">
        <v>44272</v>
      </c>
      <c r="E3762" s="28" t="s">
        <v>22</v>
      </c>
      <c r="F3762" s="28" t="s">
        <v>134</v>
      </c>
      <c r="G3762" s="28" t="s">
        <v>135</v>
      </c>
      <c r="H3762" s="28" t="s">
        <v>24</v>
      </c>
      <c r="I3762" s="30">
        <v>0.5</v>
      </c>
      <c r="J3762" s="31">
        <v>5700</v>
      </c>
      <c r="K3762" s="32">
        <f t="shared" si="28"/>
        <v>2850</v>
      </c>
      <c r="L3762" s="32">
        <f t="shared" si="29"/>
        <v>1140</v>
      </c>
      <c r="M3762" s="33">
        <v>0.4</v>
      </c>
      <c r="O3762" s="38"/>
      <c r="P3762" s="36"/>
      <c r="Q3762" s="34"/>
      <c r="R3762" s="35"/>
    </row>
    <row r="3763" spans="1:18" ht="15.75" customHeight="1" x14ac:dyDescent="0.3">
      <c r="A3763" s="23"/>
      <c r="B3763" s="28" t="s">
        <v>21</v>
      </c>
      <c r="C3763" s="28">
        <v>1185732</v>
      </c>
      <c r="D3763" s="29">
        <v>44272</v>
      </c>
      <c r="E3763" s="28" t="s">
        <v>22</v>
      </c>
      <c r="F3763" s="28" t="s">
        <v>134</v>
      </c>
      <c r="G3763" s="28" t="s">
        <v>135</v>
      </c>
      <c r="H3763" s="28" t="s">
        <v>25</v>
      </c>
      <c r="I3763" s="30">
        <v>0.5</v>
      </c>
      <c r="J3763" s="31">
        <v>2750</v>
      </c>
      <c r="K3763" s="32">
        <f t="shared" si="28"/>
        <v>1375</v>
      </c>
      <c r="L3763" s="32">
        <f t="shared" si="29"/>
        <v>550</v>
      </c>
      <c r="M3763" s="33">
        <v>0.4</v>
      </c>
      <c r="O3763" s="38"/>
      <c r="P3763" s="36"/>
      <c r="Q3763" s="34"/>
      <c r="R3763" s="35"/>
    </row>
    <row r="3764" spans="1:18" ht="15.75" customHeight="1" x14ac:dyDescent="0.3">
      <c r="A3764" s="23"/>
      <c r="B3764" s="28" t="s">
        <v>21</v>
      </c>
      <c r="C3764" s="28">
        <v>1185732</v>
      </c>
      <c r="D3764" s="29">
        <v>44272</v>
      </c>
      <c r="E3764" s="28" t="s">
        <v>22</v>
      </c>
      <c r="F3764" s="28" t="s">
        <v>134</v>
      </c>
      <c r="G3764" s="28" t="s">
        <v>135</v>
      </c>
      <c r="H3764" s="28" t="s">
        <v>26</v>
      </c>
      <c r="I3764" s="30">
        <v>0.4</v>
      </c>
      <c r="J3764" s="31">
        <v>3000</v>
      </c>
      <c r="K3764" s="32">
        <f t="shared" si="28"/>
        <v>1200</v>
      </c>
      <c r="L3764" s="32">
        <f t="shared" si="29"/>
        <v>360</v>
      </c>
      <c r="M3764" s="33">
        <v>0.3</v>
      </c>
      <c r="O3764" s="38"/>
      <c r="P3764" s="36"/>
      <c r="Q3764" s="34"/>
      <c r="R3764" s="35"/>
    </row>
    <row r="3765" spans="1:18" ht="15.75" customHeight="1" x14ac:dyDescent="0.3">
      <c r="A3765" s="23"/>
      <c r="B3765" s="28" t="s">
        <v>21</v>
      </c>
      <c r="C3765" s="28">
        <v>1185732</v>
      </c>
      <c r="D3765" s="29">
        <v>44272</v>
      </c>
      <c r="E3765" s="28" t="s">
        <v>22</v>
      </c>
      <c r="F3765" s="28" t="s">
        <v>134</v>
      </c>
      <c r="G3765" s="28" t="s">
        <v>135</v>
      </c>
      <c r="H3765" s="28" t="s">
        <v>27</v>
      </c>
      <c r="I3765" s="30">
        <v>0.44999999999999996</v>
      </c>
      <c r="J3765" s="31">
        <v>1500</v>
      </c>
      <c r="K3765" s="32">
        <f t="shared" si="28"/>
        <v>674.99999999999989</v>
      </c>
      <c r="L3765" s="32">
        <f t="shared" si="29"/>
        <v>202.49999999999997</v>
      </c>
      <c r="M3765" s="33">
        <v>0.3</v>
      </c>
      <c r="O3765" s="38"/>
      <c r="P3765" s="36"/>
      <c r="Q3765" s="34"/>
      <c r="R3765" s="35"/>
    </row>
    <row r="3766" spans="1:18" ht="15.75" customHeight="1" x14ac:dyDescent="0.3">
      <c r="A3766" s="23"/>
      <c r="B3766" s="28" t="s">
        <v>21</v>
      </c>
      <c r="C3766" s="28">
        <v>1185732</v>
      </c>
      <c r="D3766" s="29">
        <v>44272</v>
      </c>
      <c r="E3766" s="28" t="s">
        <v>22</v>
      </c>
      <c r="F3766" s="28" t="s">
        <v>134</v>
      </c>
      <c r="G3766" s="28" t="s">
        <v>135</v>
      </c>
      <c r="H3766" s="28" t="s">
        <v>28</v>
      </c>
      <c r="I3766" s="30">
        <v>0.60000000000000009</v>
      </c>
      <c r="J3766" s="31">
        <v>2000</v>
      </c>
      <c r="K3766" s="32">
        <f t="shared" si="28"/>
        <v>1200.0000000000002</v>
      </c>
      <c r="L3766" s="32">
        <f t="shared" si="29"/>
        <v>360.00000000000006</v>
      </c>
      <c r="M3766" s="33">
        <v>0.3</v>
      </c>
      <c r="O3766" s="38"/>
      <c r="P3766" s="36"/>
      <c r="Q3766" s="34"/>
      <c r="R3766" s="35"/>
    </row>
    <row r="3767" spans="1:18" ht="15.75" customHeight="1" x14ac:dyDescent="0.3">
      <c r="A3767" s="23"/>
      <c r="B3767" s="28" t="s">
        <v>21</v>
      </c>
      <c r="C3767" s="28">
        <v>1185732</v>
      </c>
      <c r="D3767" s="29">
        <v>44272</v>
      </c>
      <c r="E3767" s="28" t="s">
        <v>22</v>
      </c>
      <c r="F3767" s="28" t="s">
        <v>134</v>
      </c>
      <c r="G3767" s="28" t="s">
        <v>135</v>
      </c>
      <c r="H3767" s="28" t="s">
        <v>29</v>
      </c>
      <c r="I3767" s="30">
        <v>0.5</v>
      </c>
      <c r="J3767" s="31">
        <v>3000</v>
      </c>
      <c r="K3767" s="32">
        <f t="shared" si="28"/>
        <v>1500</v>
      </c>
      <c r="L3767" s="32">
        <f t="shared" si="29"/>
        <v>525</v>
      </c>
      <c r="M3767" s="33">
        <v>0.35</v>
      </c>
      <c r="O3767" s="38"/>
      <c r="P3767" s="36"/>
      <c r="Q3767" s="34"/>
      <c r="R3767" s="35"/>
    </row>
    <row r="3768" spans="1:18" ht="15.75" customHeight="1" x14ac:dyDescent="0.3">
      <c r="A3768" s="23"/>
      <c r="B3768" s="28" t="s">
        <v>21</v>
      </c>
      <c r="C3768" s="28">
        <v>1185732</v>
      </c>
      <c r="D3768" s="29">
        <v>44304</v>
      </c>
      <c r="E3768" s="28" t="s">
        <v>22</v>
      </c>
      <c r="F3768" s="28" t="s">
        <v>134</v>
      </c>
      <c r="G3768" s="28" t="s">
        <v>135</v>
      </c>
      <c r="H3768" s="28" t="s">
        <v>24</v>
      </c>
      <c r="I3768" s="30">
        <v>0.5</v>
      </c>
      <c r="J3768" s="31">
        <v>5500</v>
      </c>
      <c r="K3768" s="32">
        <f t="shared" si="28"/>
        <v>2750</v>
      </c>
      <c r="L3768" s="32">
        <f t="shared" si="29"/>
        <v>1100</v>
      </c>
      <c r="M3768" s="33">
        <v>0.4</v>
      </c>
      <c r="O3768" s="38"/>
      <c r="P3768" s="36"/>
      <c r="Q3768" s="34"/>
      <c r="R3768" s="35"/>
    </row>
    <row r="3769" spans="1:18" ht="15.75" customHeight="1" x14ac:dyDescent="0.3">
      <c r="A3769" s="23"/>
      <c r="B3769" s="28" t="s">
        <v>21</v>
      </c>
      <c r="C3769" s="28">
        <v>1185732</v>
      </c>
      <c r="D3769" s="29">
        <v>44304</v>
      </c>
      <c r="E3769" s="28" t="s">
        <v>22</v>
      </c>
      <c r="F3769" s="28" t="s">
        <v>134</v>
      </c>
      <c r="G3769" s="28" t="s">
        <v>135</v>
      </c>
      <c r="H3769" s="28" t="s">
        <v>25</v>
      </c>
      <c r="I3769" s="30">
        <v>0.5</v>
      </c>
      <c r="J3769" s="31">
        <v>2500</v>
      </c>
      <c r="K3769" s="32">
        <f t="shared" si="28"/>
        <v>1250</v>
      </c>
      <c r="L3769" s="32">
        <f t="shared" si="29"/>
        <v>500</v>
      </c>
      <c r="M3769" s="33">
        <v>0.4</v>
      </c>
      <c r="O3769" s="38"/>
      <c r="P3769" s="36"/>
      <c r="Q3769" s="34"/>
      <c r="R3769" s="35"/>
    </row>
    <row r="3770" spans="1:18" ht="15.75" customHeight="1" x14ac:dyDescent="0.3">
      <c r="A3770" s="23"/>
      <c r="B3770" s="28" t="s">
        <v>21</v>
      </c>
      <c r="C3770" s="28">
        <v>1185732</v>
      </c>
      <c r="D3770" s="29">
        <v>44304</v>
      </c>
      <c r="E3770" s="28" t="s">
        <v>22</v>
      </c>
      <c r="F3770" s="28" t="s">
        <v>134</v>
      </c>
      <c r="G3770" s="28" t="s">
        <v>135</v>
      </c>
      <c r="H3770" s="28" t="s">
        <v>26</v>
      </c>
      <c r="I3770" s="30">
        <v>0.4</v>
      </c>
      <c r="J3770" s="31">
        <v>2500</v>
      </c>
      <c r="K3770" s="32">
        <f t="shared" si="28"/>
        <v>1000</v>
      </c>
      <c r="L3770" s="32">
        <f t="shared" si="29"/>
        <v>300</v>
      </c>
      <c r="M3770" s="33">
        <v>0.3</v>
      </c>
      <c r="O3770" s="38"/>
      <c r="P3770" s="36"/>
      <c r="Q3770" s="34"/>
      <c r="R3770" s="35"/>
    </row>
    <row r="3771" spans="1:18" ht="15.75" customHeight="1" x14ac:dyDescent="0.3">
      <c r="A3771" s="23"/>
      <c r="B3771" s="28" t="s">
        <v>21</v>
      </c>
      <c r="C3771" s="28">
        <v>1185732</v>
      </c>
      <c r="D3771" s="29">
        <v>44304</v>
      </c>
      <c r="E3771" s="28" t="s">
        <v>22</v>
      </c>
      <c r="F3771" s="28" t="s">
        <v>134</v>
      </c>
      <c r="G3771" s="28" t="s">
        <v>135</v>
      </c>
      <c r="H3771" s="28" t="s">
        <v>27</v>
      </c>
      <c r="I3771" s="30">
        <v>0.44999999999999996</v>
      </c>
      <c r="J3771" s="31">
        <v>1750</v>
      </c>
      <c r="K3771" s="32">
        <f t="shared" si="28"/>
        <v>787.49999999999989</v>
      </c>
      <c r="L3771" s="32">
        <f t="shared" si="29"/>
        <v>236.24999999999994</v>
      </c>
      <c r="M3771" s="33">
        <v>0.3</v>
      </c>
      <c r="O3771" s="38"/>
      <c r="P3771" s="36"/>
      <c r="Q3771" s="34"/>
      <c r="R3771" s="35"/>
    </row>
    <row r="3772" spans="1:18" ht="15.75" customHeight="1" x14ac:dyDescent="0.3">
      <c r="A3772" s="23"/>
      <c r="B3772" s="28" t="s">
        <v>21</v>
      </c>
      <c r="C3772" s="28">
        <v>1185732</v>
      </c>
      <c r="D3772" s="29">
        <v>44304</v>
      </c>
      <c r="E3772" s="28" t="s">
        <v>22</v>
      </c>
      <c r="F3772" s="28" t="s">
        <v>134</v>
      </c>
      <c r="G3772" s="28" t="s">
        <v>135</v>
      </c>
      <c r="H3772" s="28" t="s">
        <v>28</v>
      </c>
      <c r="I3772" s="30">
        <v>0.60000000000000009</v>
      </c>
      <c r="J3772" s="31">
        <v>1750</v>
      </c>
      <c r="K3772" s="32">
        <f t="shared" si="28"/>
        <v>1050.0000000000002</v>
      </c>
      <c r="L3772" s="32">
        <f t="shared" si="29"/>
        <v>315.00000000000006</v>
      </c>
      <c r="M3772" s="33">
        <v>0.3</v>
      </c>
      <c r="O3772" s="38"/>
      <c r="P3772" s="36"/>
      <c r="Q3772" s="34"/>
      <c r="R3772" s="35"/>
    </row>
    <row r="3773" spans="1:18" ht="15.75" customHeight="1" x14ac:dyDescent="0.3">
      <c r="A3773" s="23"/>
      <c r="B3773" s="28" t="s">
        <v>21</v>
      </c>
      <c r="C3773" s="28">
        <v>1185732</v>
      </c>
      <c r="D3773" s="29">
        <v>44304</v>
      </c>
      <c r="E3773" s="28" t="s">
        <v>22</v>
      </c>
      <c r="F3773" s="28" t="s">
        <v>134</v>
      </c>
      <c r="G3773" s="28" t="s">
        <v>135</v>
      </c>
      <c r="H3773" s="28" t="s">
        <v>29</v>
      </c>
      <c r="I3773" s="30">
        <v>0.5</v>
      </c>
      <c r="J3773" s="31">
        <v>3250</v>
      </c>
      <c r="K3773" s="32">
        <f t="shared" si="28"/>
        <v>1625</v>
      </c>
      <c r="L3773" s="32">
        <f t="shared" si="29"/>
        <v>568.75</v>
      </c>
      <c r="M3773" s="33">
        <v>0.35</v>
      </c>
      <c r="O3773" s="38"/>
      <c r="P3773" s="36"/>
      <c r="Q3773" s="34"/>
      <c r="R3773" s="35"/>
    </row>
    <row r="3774" spans="1:18" ht="15.75" customHeight="1" x14ac:dyDescent="0.3">
      <c r="A3774" s="23"/>
      <c r="B3774" s="28" t="s">
        <v>21</v>
      </c>
      <c r="C3774" s="28">
        <v>1185732</v>
      </c>
      <c r="D3774" s="29">
        <v>44333</v>
      </c>
      <c r="E3774" s="28" t="s">
        <v>22</v>
      </c>
      <c r="F3774" s="28" t="s">
        <v>134</v>
      </c>
      <c r="G3774" s="28" t="s">
        <v>135</v>
      </c>
      <c r="H3774" s="28" t="s">
        <v>24</v>
      </c>
      <c r="I3774" s="30">
        <v>0.65</v>
      </c>
      <c r="J3774" s="31">
        <v>5950</v>
      </c>
      <c r="K3774" s="32">
        <f t="shared" si="28"/>
        <v>3867.5</v>
      </c>
      <c r="L3774" s="32">
        <f t="shared" si="29"/>
        <v>1547</v>
      </c>
      <c r="M3774" s="33">
        <v>0.4</v>
      </c>
      <c r="O3774" s="38"/>
      <c r="P3774" s="36"/>
      <c r="Q3774" s="34"/>
      <c r="R3774" s="35"/>
    </row>
    <row r="3775" spans="1:18" ht="15.75" customHeight="1" x14ac:dyDescent="0.3">
      <c r="A3775" s="23"/>
      <c r="B3775" s="28" t="s">
        <v>21</v>
      </c>
      <c r="C3775" s="28">
        <v>1185732</v>
      </c>
      <c r="D3775" s="29">
        <v>44333</v>
      </c>
      <c r="E3775" s="28" t="s">
        <v>22</v>
      </c>
      <c r="F3775" s="28" t="s">
        <v>134</v>
      </c>
      <c r="G3775" s="28" t="s">
        <v>135</v>
      </c>
      <c r="H3775" s="28" t="s">
        <v>25</v>
      </c>
      <c r="I3775" s="30">
        <v>0.60000000000000009</v>
      </c>
      <c r="J3775" s="31">
        <v>3000</v>
      </c>
      <c r="K3775" s="32">
        <f t="shared" si="28"/>
        <v>1800.0000000000002</v>
      </c>
      <c r="L3775" s="32">
        <f t="shared" si="29"/>
        <v>720.00000000000011</v>
      </c>
      <c r="M3775" s="33">
        <v>0.4</v>
      </c>
      <c r="O3775" s="38"/>
      <c r="P3775" s="36"/>
      <c r="Q3775" s="34"/>
      <c r="R3775" s="35"/>
    </row>
    <row r="3776" spans="1:18" ht="15.75" customHeight="1" x14ac:dyDescent="0.3">
      <c r="A3776" s="23"/>
      <c r="B3776" s="28" t="s">
        <v>21</v>
      </c>
      <c r="C3776" s="28">
        <v>1185732</v>
      </c>
      <c r="D3776" s="29">
        <v>44333</v>
      </c>
      <c r="E3776" s="28" t="s">
        <v>22</v>
      </c>
      <c r="F3776" s="28" t="s">
        <v>134</v>
      </c>
      <c r="G3776" s="28" t="s">
        <v>135</v>
      </c>
      <c r="H3776" s="28" t="s">
        <v>26</v>
      </c>
      <c r="I3776" s="30">
        <v>0.55000000000000004</v>
      </c>
      <c r="J3776" s="31">
        <v>3250</v>
      </c>
      <c r="K3776" s="32">
        <f t="shared" si="28"/>
        <v>1787.5000000000002</v>
      </c>
      <c r="L3776" s="32">
        <f t="shared" si="29"/>
        <v>536.25</v>
      </c>
      <c r="M3776" s="33">
        <v>0.3</v>
      </c>
      <c r="O3776" s="38"/>
      <c r="P3776" s="36"/>
      <c r="Q3776" s="34"/>
      <c r="R3776" s="35"/>
    </row>
    <row r="3777" spans="1:18" ht="15.75" customHeight="1" x14ac:dyDescent="0.3">
      <c r="A3777" s="23"/>
      <c r="B3777" s="28" t="s">
        <v>21</v>
      </c>
      <c r="C3777" s="28">
        <v>1185732</v>
      </c>
      <c r="D3777" s="29">
        <v>44333</v>
      </c>
      <c r="E3777" s="28" t="s">
        <v>22</v>
      </c>
      <c r="F3777" s="28" t="s">
        <v>134</v>
      </c>
      <c r="G3777" s="28" t="s">
        <v>135</v>
      </c>
      <c r="H3777" s="28" t="s">
        <v>27</v>
      </c>
      <c r="I3777" s="30">
        <v>0.55000000000000004</v>
      </c>
      <c r="J3777" s="31">
        <v>2750</v>
      </c>
      <c r="K3777" s="32">
        <f t="shared" si="28"/>
        <v>1512.5000000000002</v>
      </c>
      <c r="L3777" s="32">
        <f t="shared" si="29"/>
        <v>453.75000000000006</v>
      </c>
      <c r="M3777" s="33">
        <v>0.3</v>
      </c>
      <c r="O3777" s="38"/>
      <c r="P3777" s="36"/>
      <c r="Q3777" s="34"/>
      <c r="R3777" s="35"/>
    </row>
    <row r="3778" spans="1:18" ht="15.75" customHeight="1" x14ac:dyDescent="0.3">
      <c r="A3778" s="23"/>
      <c r="B3778" s="28" t="s">
        <v>21</v>
      </c>
      <c r="C3778" s="28">
        <v>1185732</v>
      </c>
      <c r="D3778" s="29">
        <v>44333</v>
      </c>
      <c r="E3778" s="28" t="s">
        <v>22</v>
      </c>
      <c r="F3778" s="28" t="s">
        <v>134</v>
      </c>
      <c r="G3778" s="28" t="s">
        <v>135</v>
      </c>
      <c r="H3778" s="28" t="s">
        <v>28</v>
      </c>
      <c r="I3778" s="30">
        <v>0.65</v>
      </c>
      <c r="J3778" s="31">
        <v>3000</v>
      </c>
      <c r="K3778" s="32">
        <f t="shared" si="28"/>
        <v>1950</v>
      </c>
      <c r="L3778" s="32">
        <f t="shared" si="29"/>
        <v>585</v>
      </c>
      <c r="M3778" s="33">
        <v>0.3</v>
      </c>
      <c r="O3778" s="38"/>
      <c r="P3778" s="36"/>
      <c r="Q3778" s="34"/>
      <c r="R3778" s="35"/>
    </row>
    <row r="3779" spans="1:18" ht="15.75" customHeight="1" x14ac:dyDescent="0.3">
      <c r="A3779" s="23"/>
      <c r="B3779" s="28" t="s">
        <v>21</v>
      </c>
      <c r="C3779" s="28">
        <v>1185732</v>
      </c>
      <c r="D3779" s="29">
        <v>44333</v>
      </c>
      <c r="E3779" s="28" t="s">
        <v>22</v>
      </c>
      <c r="F3779" s="28" t="s">
        <v>134</v>
      </c>
      <c r="G3779" s="28" t="s">
        <v>135</v>
      </c>
      <c r="H3779" s="28" t="s">
        <v>29</v>
      </c>
      <c r="I3779" s="30">
        <v>0.70000000000000007</v>
      </c>
      <c r="J3779" s="31">
        <v>4250</v>
      </c>
      <c r="K3779" s="32">
        <f t="shared" si="28"/>
        <v>2975.0000000000005</v>
      </c>
      <c r="L3779" s="32">
        <f t="shared" si="29"/>
        <v>1041.25</v>
      </c>
      <c r="M3779" s="33">
        <v>0.35</v>
      </c>
      <c r="O3779" s="38"/>
      <c r="P3779" s="36"/>
      <c r="Q3779" s="34"/>
      <c r="R3779" s="35"/>
    </row>
    <row r="3780" spans="1:18" ht="15.75" customHeight="1" x14ac:dyDescent="0.3">
      <c r="A3780" s="23"/>
      <c r="B3780" s="28" t="s">
        <v>21</v>
      </c>
      <c r="C3780" s="28">
        <v>1185732</v>
      </c>
      <c r="D3780" s="29">
        <v>44366</v>
      </c>
      <c r="E3780" s="28" t="s">
        <v>22</v>
      </c>
      <c r="F3780" s="28" t="s">
        <v>134</v>
      </c>
      <c r="G3780" s="28" t="s">
        <v>135</v>
      </c>
      <c r="H3780" s="28" t="s">
        <v>24</v>
      </c>
      <c r="I3780" s="30">
        <v>0.65</v>
      </c>
      <c r="J3780" s="31">
        <v>6750</v>
      </c>
      <c r="K3780" s="32">
        <f t="shared" si="28"/>
        <v>4387.5</v>
      </c>
      <c r="L3780" s="32">
        <f t="shared" si="29"/>
        <v>1755</v>
      </c>
      <c r="M3780" s="33">
        <v>0.4</v>
      </c>
      <c r="O3780" s="38"/>
      <c r="P3780" s="36"/>
      <c r="Q3780" s="34"/>
      <c r="R3780" s="35"/>
    </row>
    <row r="3781" spans="1:18" ht="15.75" customHeight="1" x14ac:dyDescent="0.3">
      <c r="A3781" s="23"/>
      <c r="B3781" s="28" t="s">
        <v>21</v>
      </c>
      <c r="C3781" s="28">
        <v>1185732</v>
      </c>
      <c r="D3781" s="29">
        <v>44366</v>
      </c>
      <c r="E3781" s="28" t="s">
        <v>22</v>
      </c>
      <c r="F3781" s="28" t="s">
        <v>134</v>
      </c>
      <c r="G3781" s="28" t="s">
        <v>135</v>
      </c>
      <c r="H3781" s="28" t="s">
        <v>25</v>
      </c>
      <c r="I3781" s="30">
        <v>0.60000000000000009</v>
      </c>
      <c r="J3781" s="31">
        <v>4250</v>
      </c>
      <c r="K3781" s="32">
        <f t="shared" si="28"/>
        <v>2550.0000000000005</v>
      </c>
      <c r="L3781" s="32">
        <f t="shared" si="29"/>
        <v>1020.0000000000002</v>
      </c>
      <c r="M3781" s="33">
        <v>0.4</v>
      </c>
      <c r="O3781" s="38"/>
      <c r="P3781" s="36"/>
      <c r="Q3781" s="34"/>
      <c r="R3781" s="35"/>
    </row>
    <row r="3782" spans="1:18" ht="15.75" customHeight="1" x14ac:dyDescent="0.3">
      <c r="A3782" s="23"/>
      <c r="B3782" s="28" t="s">
        <v>21</v>
      </c>
      <c r="C3782" s="28">
        <v>1185732</v>
      </c>
      <c r="D3782" s="29">
        <v>44366</v>
      </c>
      <c r="E3782" s="28" t="s">
        <v>22</v>
      </c>
      <c r="F3782" s="28" t="s">
        <v>134</v>
      </c>
      <c r="G3782" s="28" t="s">
        <v>135</v>
      </c>
      <c r="H3782" s="28" t="s">
        <v>26</v>
      </c>
      <c r="I3782" s="30">
        <v>0.55000000000000004</v>
      </c>
      <c r="J3782" s="31">
        <v>3500</v>
      </c>
      <c r="K3782" s="32">
        <f t="shared" si="28"/>
        <v>1925.0000000000002</v>
      </c>
      <c r="L3782" s="32">
        <f t="shared" si="29"/>
        <v>577.5</v>
      </c>
      <c r="M3782" s="33">
        <v>0.3</v>
      </c>
      <c r="O3782" s="38"/>
      <c r="P3782" s="36"/>
      <c r="Q3782" s="34"/>
      <c r="R3782" s="35"/>
    </row>
    <row r="3783" spans="1:18" ht="15.75" customHeight="1" x14ac:dyDescent="0.3">
      <c r="A3783" s="23"/>
      <c r="B3783" s="28" t="s">
        <v>21</v>
      </c>
      <c r="C3783" s="28">
        <v>1185732</v>
      </c>
      <c r="D3783" s="29">
        <v>44366</v>
      </c>
      <c r="E3783" s="28" t="s">
        <v>22</v>
      </c>
      <c r="F3783" s="28" t="s">
        <v>134</v>
      </c>
      <c r="G3783" s="28" t="s">
        <v>135</v>
      </c>
      <c r="H3783" s="28" t="s">
        <v>27</v>
      </c>
      <c r="I3783" s="30">
        <v>0.55000000000000004</v>
      </c>
      <c r="J3783" s="31">
        <v>3250</v>
      </c>
      <c r="K3783" s="32">
        <f t="shared" si="28"/>
        <v>1787.5000000000002</v>
      </c>
      <c r="L3783" s="32">
        <f t="shared" si="29"/>
        <v>536.25</v>
      </c>
      <c r="M3783" s="33">
        <v>0.3</v>
      </c>
      <c r="O3783" s="38"/>
      <c r="P3783" s="36"/>
      <c r="Q3783" s="34"/>
      <c r="R3783" s="35"/>
    </row>
    <row r="3784" spans="1:18" ht="15.75" customHeight="1" x14ac:dyDescent="0.3">
      <c r="A3784" s="23"/>
      <c r="B3784" s="28" t="s">
        <v>21</v>
      </c>
      <c r="C3784" s="28">
        <v>1185732</v>
      </c>
      <c r="D3784" s="29">
        <v>44366</v>
      </c>
      <c r="E3784" s="28" t="s">
        <v>22</v>
      </c>
      <c r="F3784" s="28" t="s">
        <v>134</v>
      </c>
      <c r="G3784" s="28" t="s">
        <v>135</v>
      </c>
      <c r="H3784" s="28" t="s">
        <v>28</v>
      </c>
      <c r="I3784" s="30">
        <v>0.65</v>
      </c>
      <c r="J3784" s="31">
        <v>3250</v>
      </c>
      <c r="K3784" s="32">
        <f t="shared" si="28"/>
        <v>2112.5</v>
      </c>
      <c r="L3784" s="32">
        <f t="shared" si="29"/>
        <v>633.75</v>
      </c>
      <c r="M3784" s="33">
        <v>0.3</v>
      </c>
      <c r="O3784" s="38"/>
      <c r="P3784" s="36"/>
      <c r="Q3784" s="34"/>
      <c r="R3784" s="35"/>
    </row>
    <row r="3785" spans="1:18" ht="15.75" customHeight="1" x14ac:dyDescent="0.3">
      <c r="A3785" s="23"/>
      <c r="B3785" s="28" t="s">
        <v>21</v>
      </c>
      <c r="C3785" s="28">
        <v>1185732</v>
      </c>
      <c r="D3785" s="29">
        <v>44366</v>
      </c>
      <c r="E3785" s="28" t="s">
        <v>22</v>
      </c>
      <c r="F3785" s="28" t="s">
        <v>134</v>
      </c>
      <c r="G3785" s="28" t="s">
        <v>135</v>
      </c>
      <c r="H3785" s="28" t="s">
        <v>29</v>
      </c>
      <c r="I3785" s="30">
        <v>0.70000000000000007</v>
      </c>
      <c r="J3785" s="31">
        <v>4750</v>
      </c>
      <c r="K3785" s="32">
        <f t="shared" si="28"/>
        <v>3325.0000000000005</v>
      </c>
      <c r="L3785" s="32">
        <f t="shared" si="29"/>
        <v>1163.75</v>
      </c>
      <c r="M3785" s="33">
        <v>0.35</v>
      </c>
      <c r="O3785" s="38"/>
      <c r="P3785" s="36"/>
      <c r="Q3785" s="34"/>
      <c r="R3785" s="35"/>
    </row>
    <row r="3786" spans="1:18" ht="15.75" customHeight="1" x14ac:dyDescent="0.3">
      <c r="A3786" s="23"/>
      <c r="B3786" s="28" t="s">
        <v>21</v>
      </c>
      <c r="C3786" s="28">
        <v>1185732</v>
      </c>
      <c r="D3786" s="29">
        <v>44394</v>
      </c>
      <c r="E3786" s="28" t="s">
        <v>22</v>
      </c>
      <c r="F3786" s="28" t="s">
        <v>134</v>
      </c>
      <c r="G3786" s="28" t="s">
        <v>135</v>
      </c>
      <c r="H3786" s="28" t="s">
        <v>24</v>
      </c>
      <c r="I3786" s="30">
        <v>0.65</v>
      </c>
      <c r="J3786" s="31">
        <v>7000</v>
      </c>
      <c r="K3786" s="32">
        <f t="shared" si="28"/>
        <v>4550</v>
      </c>
      <c r="L3786" s="32">
        <f t="shared" si="29"/>
        <v>1820</v>
      </c>
      <c r="M3786" s="33">
        <v>0.4</v>
      </c>
      <c r="O3786" s="38"/>
      <c r="P3786" s="36"/>
      <c r="Q3786" s="34"/>
      <c r="R3786" s="35"/>
    </row>
    <row r="3787" spans="1:18" ht="15.75" customHeight="1" x14ac:dyDescent="0.3">
      <c r="A3787" s="23"/>
      <c r="B3787" s="28" t="s">
        <v>21</v>
      </c>
      <c r="C3787" s="28">
        <v>1185732</v>
      </c>
      <c r="D3787" s="29">
        <v>44394</v>
      </c>
      <c r="E3787" s="28" t="s">
        <v>22</v>
      </c>
      <c r="F3787" s="28" t="s">
        <v>134</v>
      </c>
      <c r="G3787" s="28" t="s">
        <v>135</v>
      </c>
      <c r="H3787" s="28" t="s">
        <v>25</v>
      </c>
      <c r="I3787" s="30">
        <v>0.60000000000000009</v>
      </c>
      <c r="J3787" s="31">
        <v>4500</v>
      </c>
      <c r="K3787" s="32">
        <f t="shared" si="28"/>
        <v>2700.0000000000005</v>
      </c>
      <c r="L3787" s="32">
        <f t="shared" si="29"/>
        <v>1080.0000000000002</v>
      </c>
      <c r="M3787" s="33">
        <v>0.4</v>
      </c>
      <c r="O3787" s="38"/>
      <c r="P3787" s="36"/>
      <c r="Q3787" s="34"/>
      <c r="R3787" s="35"/>
    </row>
    <row r="3788" spans="1:18" ht="15.75" customHeight="1" x14ac:dyDescent="0.3">
      <c r="A3788" s="23"/>
      <c r="B3788" s="28" t="s">
        <v>21</v>
      </c>
      <c r="C3788" s="28">
        <v>1185732</v>
      </c>
      <c r="D3788" s="29">
        <v>44394</v>
      </c>
      <c r="E3788" s="28" t="s">
        <v>22</v>
      </c>
      <c r="F3788" s="28" t="s">
        <v>134</v>
      </c>
      <c r="G3788" s="28" t="s">
        <v>135</v>
      </c>
      <c r="H3788" s="28" t="s">
        <v>26</v>
      </c>
      <c r="I3788" s="30">
        <v>0.55000000000000004</v>
      </c>
      <c r="J3788" s="31">
        <v>3750</v>
      </c>
      <c r="K3788" s="32">
        <f t="shared" si="28"/>
        <v>2062.5</v>
      </c>
      <c r="L3788" s="32">
        <f t="shared" si="29"/>
        <v>618.75</v>
      </c>
      <c r="M3788" s="33">
        <v>0.3</v>
      </c>
      <c r="O3788" s="38"/>
      <c r="P3788" s="36"/>
      <c r="Q3788" s="34"/>
      <c r="R3788" s="35"/>
    </row>
    <row r="3789" spans="1:18" ht="15.75" customHeight="1" x14ac:dyDescent="0.3">
      <c r="A3789" s="23"/>
      <c r="B3789" s="28" t="s">
        <v>21</v>
      </c>
      <c r="C3789" s="28">
        <v>1185732</v>
      </c>
      <c r="D3789" s="29">
        <v>44394</v>
      </c>
      <c r="E3789" s="28" t="s">
        <v>22</v>
      </c>
      <c r="F3789" s="28" t="s">
        <v>134</v>
      </c>
      <c r="G3789" s="28" t="s">
        <v>135</v>
      </c>
      <c r="H3789" s="28" t="s">
        <v>27</v>
      </c>
      <c r="I3789" s="30">
        <v>0.55000000000000004</v>
      </c>
      <c r="J3789" s="31">
        <v>3250</v>
      </c>
      <c r="K3789" s="32">
        <f t="shared" si="28"/>
        <v>1787.5000000000002</v>
      </c>
      <c r="L3789" s="32">
        <f t="shared" si="29"/>
        <v>536.25</v>
      </c>
      <c r="M3789" s="33">
        <v>0.3</v>
      </c>
      <c r="O3789" s="38"/>
      <c r="P3789" s="36"/>
      <c r="Q3789" s="34"/>
      <c r="R3789" s="35"/>
    </row>
    <row r="3790" spans="1:18" ht="15.75" customHeight="1" x14ac:dyDescent="0.3">
      <c r="A3790" s="23"/>
      <c r="B3790" s="28" t="s">
        <v>21</v>
      </c>
      <c r="C3790" s="28">
        <v>1185732</v>
      </c>
      <c r="D3790" s="29">
        <v>44394</v>
      </c>
      <c r="E3790" s="28" t="s">
        <v>22</v>
      </c>
      <c r="F3790" s="28" t="s">
        <v>134</v>
      </c>
      <c r="G3790" s="28" t="s">
        <v>135</v>
      </c>
      <c r="H3790" s="28" t="s">
        <v>28</v>
      </c>
      <c r="I3790" s="30">
        <v>0.65</v>
      </c>
      <c r="J3790" s="31">
        <v>3500</v>
      </c>
      <c r="K3790" s="32">
        <f t="shared" si="28"/>
        <v>2275</v>
      </c>
      <c r="L3790" s="32">
        <f t="shared" si="29"/>
        <v>682.5</v>
      </c>
      <c r="M3790" s="33">
        <v>0.3</v>
      </c>
      <c r="O3790" s="38"/>
      <c r="P3790" s="36"/>
      <c r="Q3790" s="34"/>
      <c r="R3790" s="35"/>
    </row>
    <row r="3791" spans="1:18" ht="15.75" customHeight="1" x14ac:dyDescent="0.3">
      <c r="A3791" s="23"/>
      <c r="B3791" s="28" t="s">
        <v>21</v>
      </c>
      <c r="C3791" s="28">
        <v>1185732</v>
      </c>
      <c r="D3791" s="29">
        <v>44394</v>
      </c>
      <c r="E3791" s="28" t="s">
        <v>22</v>
      </c>
      <c r="F3791" s="28" t="s">
        <v>134</v>
      </c>
      <c r="G3791" s="28" t="s">
        <v>135</v>
      </c>
      <c r="H3791" s="28" t="s">
        <v>29</v>
      </c>
      <c r="I3791" s="30">
        <v>0.70000000000000007</v>
      </c>
      <c r="J3791" s="31">
        <v>5250</v>
      </c>
      <c r="K3791" s="32">
        <f t="shared" si="28"/>
        <v>3675.0000000000005</v>
      </c>
      <c r="L3791" s="32">
        <f t="shared" si="29"/>
        <v>1286.25</v>
      </c>
      <c r="M3791" s="33">
        <v>0.35</v>
      </c>
      <c r="O3791" s="38"/>
      <c r="P3791" s="36"/>
      <c r="Q3791" s="34"/>
      <c r="R3791" s="35"/>
    </row>
    <row r="3792" spans="1:18" ht="15.75" customHeight="1" x14ac:dyDescent="0.3">
      <c r="A3792" s="23"/>
      <c r="B3792" s="28" t="s">
        <v>21</v>
      </c>
      <c r="C3792" s="28">
        <v>1185732</v>
      </c>
      <c r="D3792" s="29">
        <v>44426</v>
      </c>
      <c r="E3792" s="28" t="s">
        <v>22</v>
      </c>
      <c r="F3792" s="28" t="s">
        <v>134</v>
      </c>
      <c r="G3792" s="28" t="s">
        <v>135</v>
      </c>
      <c r="H3792" s="28" t="s">
        <v>24</v>
      </c>
      <c r="I3792" s="30">
        <v>0.65</v>
      </c>
      <c r="J3792" s="31">
        <v>6750</v>
      </c>
      <c r="K3792" s="32">
        <f t="shared" si="28"/>
        <v>4387.5</v>
      </c>
      <c r="L3792" s="32">
        <f t="shared" si="29"/>
        <v>1755</v>
      </c>
      <c r="M3792" s="33">
        <v>0.4</v>
      </c>
      <c r="O3792" s="38"/>
      <c r="P3792" s="36"/>
      <c r="Q3792" s="34"/>
      <c r="R3792" s="35"/>
    </row>
    <row r="3793" spans="1:18" ht="15.75" customHeight="1" x14ac:dyDescent="0.3">
      <c r="A3793" s="23"/>
      <c r="B3793" s="28" t="s">
        <v>21</v>
      </c>
      <c r="C3793" s="28">
        <v>1185732</v>
      </c>
      <c r="D3793" s="29">
        <v>44426</v>
      </c>
      <c r="E3793" s="28" t="s">
        <v>22</v>
      </c>
      <c r="F3793" s="28" t="s">
        <v>134</v>
      </c>
      <c r="G3793" s="28" t="s">
        <v>135</v>
      </c>
      <c r="H3793" s="28" t="s">
        <v>25</v>
      </c>
      <c r="I3793" s="30">
        <v>0.60000000000000009</v>
      </c>
      <c r="J3793" s="31">
        <v>4500</v>
      </c>
      <c r="K3793" s="32">
        <f t="shared" si="28"/>
        <v>2700.0000000000005</v>
      </c>
      <c r="L3793" s="32">
        <f t="shared" si="29"/>
        <v>1080.0000000000002</v>
      </c>
      <c r="M3793" s="33">
        <v>0.4</v>
      </c>
      <c r="O3793" s="38"/>
      <c r="P3793" s="36"/>
      <c r="Q3793" s="34"/>
      <c r="R3793" s="35"/>
    </row>
    <row r="3794" spans="1:18" ht="15.75" customHeight="1" x14ac:dyDescent="0.3">
      <c r="A3794" s="23"/>
      <c r="B3794" s="28" t="s">
        <v>21</v>
      </c>
      <c r="C3794" s="28">
        <v>1185732</v>
      </c>
      <c r="D3794" s="29">
        <v>44426</v>
      </c>
      <c r="E3794" s="28" t="s">
        <v>22</v>
      </c>
      <c r="F3794" s="28" t="s">
        <v>134</v>
      </c>
      <c r="G3794" s="28" t="s">
        <v>135</v>
      </c>
      <c r="H3794" s="28" t="s">
        <v>26</v>
      </c>
      <c r="I3794" s="30">
        <v>0.55000000000000004</v>
      </c>
      <c r="J3794" s="31">
        <v>3750</v>
      </c>
      <c r="K3794" s="32">
        <f t="shared" si="28"/>
        <v>2062.5</v>
      </c>
      <c r="L3794" s="32">
        <f t="shared" si="29"/>
        <v>618.75</v>
      </c>
      <c r="M3794" s="33">
        <v>0.3</v>
      </c>
      <c r="O3794" s="38"/>
      <c r="P3794" s="36"/>
      <c r="Q3794" s="34"/>
      <c r="R3794" s="35"/>
    </row>
    <row r="3795" spans="1:18" ht="15.75" customHeight="1" x14ac:dyDescent="0.3">
      <c r="A3795" s="23"/>
      <c r="B3795" s="28" t="s">
        <v>21</v>
      </c>
      <c r="C3795" s="28">
        <v>1185732</v>
      </c>
      <c r="D3795" s="29">
        <v>44426</v>
      </c>
      <c r="E3795" s="28" t="s">
        <v>22</v>
      </c>
      <c r="F3795" s="28" t="s">
        <v>134</v>
      </c>
      <c r="G3795" s="28" t="s">
        <v>135</v>
      </c>
      <c r="H3795" s="28" t="s">
        <v>27</v>
      </c>
      <c r="I3795" s="30">
        <v>0.55000000000000004</v>
      </c>
      <c r="J3795" s="31">
        <v>2750</v>
      </c>
      <c r="K3795" s="32">
        <f t="shared" si="28"/>
        <v>1512.5000000000002</v>
      </c>
      <c r="L3795" s="32">
        <f t="shared" si="29"/>
        <v>453.75000000000006</v>
      </c>
      <c r="M3795" s="33">
        <v>0.3</v>
      </c>
      <c r="O3795" s="38"/>
      <c r="P3795" s="36"/>
      <c r="Q3795" s="34"/>
      <c r="R3795" s="35"/>
    </row>
    <row r="3796" spans="1:18" ht="15.75" customHeight="1" x14ac:dyDescent="0.3">
      <c r="A3796" s="23"/>
      <c r="B3796" s="28" t="s">
        <v>21</v>
      </c>
      <c r="C3796" s="28">
        <v>1185732</v>
      </c>
      <c r="D3796" s="29">
        <v>44426</v>
      </c>
      <c r="E3796" s="28" t="s">
        <v>22</v>
      </c>
      <c r="F3796" s="28" t="s">
        <v>134</v>
      </c>
      <c r="G3796" s="28" t="s">
        <v>135</v>
      </c>
      <c r="H3796" s="28" t="s">
        <v>28</v>
      </c>
      <c r="I3796" s="30">
        <v>0.65</v>
      </c>
      <c r="J3796" s="31">
        <v>2500</v>
      </c>
      <c r="K3796" s="32">
        <f t="shared" si="28"/>
        <v>1625</v>
      </c>
      <c r="L3796" s="32">
        <f t="shared" si="29"/>
        <v>487.5</v>
      </c>
      <c r="M3796" s="33">
        <v>0.3</v>
      </c>
      <c r="O3796" s="38"/>
      <c r="P3796" s="36"/>
      <c r="Q3796" s="34"/>
      <c r="R3796" s="35"/>
    </row>
    <row r="3797" spans="1:18" ht="15.75" customHeight="1" x14ac:dyDescent="0.3">
      <c r="A3797" s="23"/>
      <c r="B3797" s="28" t="s">
        <v>21</v>
      </c>
      <c r="C3797" s="28">
        <v>1185732</v>
      </c>
      <c r="D3797" s="29">
        <v>44426</v>
      </c>
      <c r="E3797" s="28" t="s">
        <v>22</v>
      </c>
      <c r="F3797" s="28" t="s">
        <v>134</v>
      </c>
      <c r="G3797" s="28" t="s">
        <v>135</v>
      </c>
      <c r="H3797" s="28" t="s">
        <v>29</v>
      </c>
      <c r="I3797" s="30">
        <v>0.70000000000000007</v>
      </c>
      <c r="J3797" s="31">
        <v>4250</v>
      </c>
      <c r="K3797" s="32">
        <f t="shared" si="28"/>
        <v>2975.0000000000005</v>
      </c>
      <c r="L3797" s="32">
        <f t="shared" si="29"/>
        <v>1041.25</v>
      </c>
      <c r="M3797" s="33">
        <v>0.35</v>
      </c>
      <c r="O3797" s="38"/>
      <c r="P3797" s="36"/>
      <c r="Q3797" s="34"/>
      <c r="R3797" s="35"/>
    </row>
    <row r="3798" spans="1:18" ht="15.75" customHeight="1" x14ac:dyDescent="0.3">
      <c r="A3798" s="23"/>
      <c r="B3798" s="28" t="s">
        <v>21</v>
      </c>
      <c r="C3798" s="28">
        <v>1185732</v>
      </c>
      <c r="D3798" s="29">
        <v>44456</v>
      </c>
      <c r="E3798" s="28" t="s">
        <v>22</v>
      </c>
      <c r="F3798" s="28" t="s">
        <v>134</v>
      </c>
      <c r="G3798" s="28" t="s">
        <v>135</v>
      </c>
      <c r="H3798" s="28" t="s">
        <v>24</v>
      </c>
      <c r="I3798" s="30">
        <v>0.65</v>
      </c>
      <c r="J3798" s="31">
        <v>5500</v>
      </c>
      <c r="K3798" s="32">
        <f t="shared" si="28"/>
        <v>3575</v>
      </c>
      <c r="L3798" s="32">
        <f t="shared" si="29"/>
        <v>1430</v>
      </c>
      <c r="M3798" s="33">
        <v>0.4</v>
      </c>
      <c r="O3798" s="38"/>
      <c r="P3798" s="36"/>
      <c r="Q3798" s="34"/>
      <c r="R3798" s="35"/>
    </row>
    <row r="3799" spans="1:18" ht="15.75" customHeight="1" x14ac:dyDescent="0.3">
      <c r="A3799" s="23"/>
      <c r="B3799" s="28" t="s">
        <v>21</v>
      </c>
      <c r="C3799" s="28">
        <v>1185732</v>
      </c>
      <c r="D3799" s="29">
        <v>44456</v>
      </c>
      <c r="E3799" s="28" t="s">
        <v>22</v>
      </c>
      <c r="F3799" s="28" t="s">
        <v>134</v>
      </c>
      <c r="G3799" s="28" t="s">
        <v>135</v>
      </c>
      <c r="H3799" s="28" t="s">
        <v>25</v>
      </c>
      <c r="I3799" s="30">
        <v>0.60000000000000009</v>
      </c>
      <c r="J3799" s="31">
        <v>3500</v>
      </c>
      <c r="K3799" s="32">
        <f t="shared" si="28"/>
        <v>2100.0000000000005</v>
      </c>
      <c r="L3799" s="32">
        <f t="shared" si="29"/>
        <v>840.00000000000023</v>
      </c>
      <c r="M3799" s="33">
        <v>0.4</v>
      </c>
      <c r="O3799" s="38"/>
      <c r="P3799" s="36"/>
      <c r="Q3799" s="34"/>
      <c r="R3799" s="35"/>
    </row>
    <row r="3800" spans="1:18" ht="15.75" customHeight="1" x14ac:dyDescent="0.3">
      <c r="A3800" s="23"/>
      <c r="B3800" s="28" t="s">
        <v>21</v>
      </c>
      <c r="C3800" s="28">
        <v>1185732</v>
      </c>
      <c r="D3800" s="29">
        <v>44456</v>
      </c>
      <c r="E3800" s="28" t="s">
        <v>22</v>
      </c>
      <c r="F3800" s="28" t="s">
        <v>134</v>
      </c>
      <c r="G3800" s="28" t="s">
        <v>135</v>
      </c>
      <c r="H3800" s="28" t="s">
        <v>26</v>
      </c>
      <c r="I3800" s="30">
        <v>0.55000000000000004</v>
      </c>
      <c r="J3800" s="31">
        <v>2500</v>
      </c>
      <c r="K3800" s="32">
        <f t="shared" si="28"/>
        <v>1375</v>
      </c>
      <c r="L3800" s="32">
        <f t="shared" si="29"/>
        <v>412.5</v>
      </c>
      <c r="M3800" s="33">
        <v>0.3</v>
      </c>
      <c r="O3800" s="38"/>
      <c r="P3800" s="36"/>
      <c r="Q3800" s="34"/>
      <c r="R3800" s="35"/>
    </row>
    <row r="3801" spans="1:18" ht="15.75" customHeight="1" x14ac:dyDescent="0.3">
      <c r="A3801" s="23"/>
      <c r="B3801" s="28" t="s">
        <v>21</v>
      </c>
      <c r="C3801" s="28">
        <v>1185732</v>
      </c>
      <c r="D3801" s="29">
        <v>44456</v>
      </c>
      <c r="E3801" s="28" t="s">
        <v>22</v>
      </c>
      <c r="F3801" s="28" t="s">
        <v>134</v>
      </c>
      <c r="G3801" s="28" t="s">
        <v>135</v>
      </c>
      <c r="H3801" s="28" t="s">
        <v>27</v>
      </c>
      <c r="I3801" s="30">
        <v>0.55000000000000004</v>
      </c>
      <c r="J3801" s="31">
        <v>2250</v>
      </c>
      <c r="K3801" s="32">
        <f t="shared" si="28"/>
        <v>1237.5</v>
      </c>
      <c r="L3801" s="32">
        <f t="shared" si="29"/>
        <v>371.25</v>
      </c>
      <c r="M3801" s="33">
        <v>0.3</v>
      </c>
      <c r="O3801" s="38"/>
      <c r="P3801" s="36"/>
      <c r="Q3801" s="34"/>
      <c r="R3801" s="35"/>
    </row>
    <row r="3802" spans="1:18" ht="15.75" customHeight="1" x14ac:dyDescent="0.3">
      <c r="A3802" s="23"/>
      <c r="B3802" s="28" t="s">
        <v>21</v>
      </c>
      <c r="C3802" s="28">
        <v>1185732</v>
      </c>
      <c r="D3802" s="29">
        <v>44456</v>
      </c>
      <c r="E3802" s="28" t="s">
        <v>22</v>
      </c>
      <c r="F3802" s="28" t="s">
        <v>134</v>
      </c>
      <c r="G3802" s="28" t="s">
        <v>135</v>
      </c>
      <c r="H3802" s="28" t="s">
        <v>28</v>
      </c>
      <c r="I3802" s="30">
        <v>0.65</v>
      </c>
      <c r="J3802" s="31">
        <v>2250</v>
      </c>
      <c r="K3802" s="32">
        <f t="shared" si="28"/>
        <v>1462.5</v>
      </c>
      <c r="L3802" s="32">
        <f t="shared" si="29"/>
        <v>438.75</v>
      </c>
      <c r="M3802" s="33">
        <v>0.3</v>
      </c>
      <c r="O3802" s="38"/>
      <c r="P3802" s="36"/>
      <c r="Q3802" s="34"/>
      <c r="R3802" s="35"/>
    </row>
    <row r="3803" spans="1:18" ht="15.75" customHeight="1" x14ac:dyDescent="0.3">
      <c r="A3803" s="23"/>
      <c r="B3803" s="28" t="s">
        <v>21</v>
      </c>
      <c r="C3803" s="28">
        <v>1185732</v>
      </c>
      <c r="D3803" s="29">
        <v>44456</v>
      </c>
      <c r="E3803" s="28" t="s">
        <v>22</v>
      </c>
      <c r="F3803" s="28" t="s">
        <v>134</v>
      </c>
      <c r="G3803" s="28" t="s">
        <v>135</v>
      </c>
      <c r="H3803" s="28" t="s">
        <v>29</v>
      </c>
      <c r="I3803" s="30">
        <v>0.70000000000000007</v>
      </c>
      <c r="J3803" s="31">
        <v>3250</v>
      </c>
      <c r="K3803" s="32">
        <f t="shared" si="28"/>
        <v>2275</v>
      </c>
      <c r="L3803" s="32">
        <f t="shared" si="29"/>
        <v>796.25</v>
      </c>
      <c r="M3803" s="33">
        <v>0.35</v>
      </c>
      <c r="O3803" s="38"/>
      <c r="P3803" s="36"/>
      <c r="Q3803" s="34"/>
      <c r="R3803" s="35"/>
    </row>
    <row r="3804" spans="1:18" ht="15.75" customHeight="1" x14ac:dyDescent="0.3">
      <c r="A3804" s="23"/>
      <c r="B3804" s="28" t="s">
        <v>21</v>
      </c>
      <c r="C3804" s="28">
        <v>1185732</v>
      </c>
      <c r="D3804" s="29">
        <v>44488</v>
      </c>
      <c r="E3804" s="28" t="s">
        <v>22</v>
      </c>
      <c r="F3804" s="28" t="s">
        <v>134</v>
      </c>
      <c r="G3804" s="28" t="s">
        <v>135</v>
      </c>
      <c r="H3804" s="28" t="s">
        <v>24</v>
      </c>
      <c r="I3804" s="30">
        <v>0.70000000000000007</v>
      </c>
      <c r="J3804" s="31">
        <v>4750</v>
      </c>
      <c r="K3804" s="32">
        <f t="shared" si="28"/>
        <v>3325.0000000000005</v>
      </c>
      <c r="L3804" s="32">
        <f t="shared" si="29"/>
        <v>1330.0000000000002</v>
      </c>
      <c r="M3804" s="33">
        <v>0.4</v>
      </c>
      <c r="O3804" s="38"/>
      <c r="P3804" s="36"/>
      <c r="Q3804" s="34"/>
      <c r="R3804" s="35"/>
    </row>
    <row r="3805" spans="1:18" ht="15.75" customHeight="1" x14ac:dyDescent="0.3">
      <c r="A3805" s="23"/>
      <c r="B3805" s="28" t="s">
        <v>21</v>
      </c>
      <c r="C3805" s="28">
        <v>1185732</v>
      </c>
      <c r="D3805" s="29">
        <v>44488</v>
      </c>
      <c r="E3805" s="28" t="s">
        <v>22</v>
      </c>
      <c r="F3805" s="28" t="s">
        <v>134</v>
      </c>
      <c r="G3805" s="28" t="s">
        <v>135</v>
      </c>
      <c r="H3805" s="28" t="s">
        <v>25</v>
      </c>
      <c r="I3805" s="30">
        <v>0.65000000000000013</v>
      </c>
      <c r="J3805" s="31">
        <v>3000</v>
      </c>
      <c r="K3805" s="32">
        <f t="shared" si="28"/>
        <v>1950.0000000000005</v>
      </c>
      <c r="L3805" s="32">
        <f t="shared" si="29"/>
        <v>780.00000000000023</v>
      </c>
      <c r="M3805" s="33">
        <v>0.4</v>
      </c>
      <c r="O3805" s="38"/>
      <c r="P3805" s="36"/>
      <c r="Q3805" s="34"/>
      <c r="R3805" s="35"/>
    </row>
    <row r="3806" spans="1:18" ht="15.75" customHeight="1" x14ac:dyDescent="0.3">
      <c r="A3806" s="23"/>
      <c r="B3806" s="28" t="s">
        <v>21</v>
      </c>
      <c r="C3806" s="28">
        <v>1185732</v>
      </c>
      <c r="D3806" s="29">
        <v>44488</v>
      </c>
      <c r="E3806" s="28" t="s">
        <v>22</v>
      </c>
      <c r="F3806" s="28" t="s">
        <v>134</v>
      </c>
      <c r="G3806" s="28" t="s">
        <v>135</v>
      </c>
      <c r="H3806" s="28" t="s">
        <v>26</v>
      </c>
      <c r="I3806" s="30">
        <v>0.65000000000000013</v>
      </c>
      <c r="J3806" s="31">
        <v>2000</v>
      </c>
      <c r="K3806" s="32">
        <f t="shared" si="28"/>
        <v>1300.0000000000002</v>
      </c>
      <c r="L3806" s="32">
        <f t="shared" si="29"/>
        <v>390.00000000000006</v>
      </c>
      <c r="M3806" s="33">
        <v>0.3</v>
      </c>
      <c r="O3806" s="38"/>
      <c r="P3806" s="36"/>
      <c r="Q3806" s="34"/>
      <c r="R3806" s="35"/>
    </row>
    <row r="3807" spans="1:18" ht="15.75" customHeight="1" x14ac:dyDescent="0.3">
      <c r="A3807" s="23"/>
      <c r="B3807" s="28" t="s">
        <v>21</v>
      </c>
      <c r="C3807" s="28">
        <v>1185732</v>
      </c>
      <c r="D3807" s="29">
        <v>44488</v>
      </c>
      <c r="E3807" s="28" t="s">
        <v>22</v>
      </c>
      <c r="F3807" s="28" t="s">
        <v>134</v>
      </c>
      <c r="G3807" s="28" t="s">
        <v>135</v>
      </c>
      <c r="H3807" s="28" t="s">
        <v>27</v>
      </c>
      <c r="I3807" s="30">
        <v>0.65000000000000013</v>
      </c>
      <c r="J3807" s="31">
        <v>1750</v>
      </c>
      <c r="K3807" s="32">
        <f t="shared" si="28"/>
        <v>1137.5000000000002</v>
      </c>
      <c r="L3807" s="32">
        <f t="shared" si="29"/>
        <v>341.25000000000006</v>
      </c>
      <c r="M3807" s="33">
        <v>0.3</v>
      </c>
      <c r="O3807" s="38"/>
      <c r="P3807" s="36"/>
      <c r="Q3807" s="34"/>
      <c r="R3807" s="35"/>
    </row>
    <row r="3808" spans="1:18" ht="15.75" customHeight="1" x14ac:dyDescent="0.3">
      <c r="A3808" s="23"/>
      <c r="B3808" s="28" t="s">
        <v>21</v>
      </c>
      <c r="C3808" s="28">
        <v>1185732</v>
      </c>
      <c r="D3808" s="29">
        <v>44488</v>
      </c>
      <c r="E3808" s="28" t="s">
        <v>22</v>
      </c>
      <c r="F3808" s="28" t="s">
        <v>134</v>
      </c>
      <c r="G3808" s="28" t="s">
        <v>135</v>
      </c>
      <c r="H3808" s="28" t="s">
        <v>28</v>
      </c>
      <c r="I3808" s="30">
        <v>0.75000000000000011</v>
      </c>
      <c r="J3808" s="31">
        <v>1750</v>
      </c>
      <c r="K3808" s="32">
        <f t="shared" si="28"/>
        <v>1312.5000000000002</v>
      </c>
      <c r="L3808" s="32">
        <f t="shared" si="29"/>
        <v>393.75000000000006</v>
      </c>
      <c r="M3808" s="33">
        <v>0.3</v>
      </c>
      <c r="O3808" s="38"/>
      <c r="P3808" s="36"/>
      <c r="Q3808" s="34"/>
      <c r="R3808" s="35"/>
    </row>
    <row r="3809" spans="1:18" ht="15.75" customHeight="1" x14ac:dyDescent="0.3">
      <c r="A3809" s="23"/>
      <c r="B3809" s="28" t="s">
        <v>21</v>
      </c>
      <c r="C3809" s="28">
        <v>1185732</v>
      </c>
      <c r="D3809" s="29">
        <v>44488</v>
      </c>
      <c r="E3809" s="28" t="s">
        <v>22</v>
      </c>
      <c r="F3809" s="28" t="s">
        <v>134</v>
      </c>
      <c r="G3809" s="28" t="s">
        <v>135</v>
      </c>
      <c r="H3809" s="28" t="s">
        <v>29</v>
      </c>
      <c r="I3809" s="30">
        <v>0.8</v>
      </c>
      <c r="J3809" s="31">
        <v>3000</v>
      </c>
      <c r="K3809" s="32">
        <f t="shared" si="28"/>
        <v>2400</v>
      </c>
      <c r="L3809" s="32">
        <f t="shared" si="29"/>
        <v>840</v>
      </c>
      <c r="M3809" s="33">
        <v>0.35</v>
      </c>
      <c r="O3809" s="38"/>
      <c r="P3809" s="36"/>
      <c r="Q3809" s="34"/>
      <c r="R3809" s="35"/>
    </row>
    <row r="3810" spans="1:18" ht="15.75" customHeight="1" x14ac:dyDescent="0.3">
      <c r="A3810" s="23"/>
      <c r="B3810" s="28" t="s">
        <v>21</v>
      </c>
      <c r="C3810" s="28">
        <v>1185732</v>
      </c>
      <c r="D3810" s="29">
        <v>44518</v>
      </c>
      <c r="E3810" s="28" t="s">
        <v>22</v>
      </c>
      <c r="F3810" s="28" t="s">
        <v>134</v>
      </c>
      <c r="G3810" s="28" t="s">
        <v>135</v>
      </c>
      <c r="H3810" s="28" t="s">
        <v>24</v>
      </c>
      <c r="I3810" s="30">
        <v>0.75000000000000011</v>
      </c>
      <c r="J3810" s="31">
        <v>4500</v>
      </c>
      <c r="K3810" s="32">
        <f t="shared" si="28"/>
        <v>3375.0000000000005</v>
      </c>
      <c r="L3810" s="32">
        <f t="shared" si="29"/>
        <v>1350.0000000000002</v>
      </c>
      <c r="M3810" s="33">
        <v>0.4</v>
      </c>
      <c r="O3810" s="38"/>
      <c r="P3810" s="36"/>
      <c r="Q3810" s="34"/>
      <c r="R3810" s="35"/>
    </row>
    <row r="3811" spans="1:18" ht="15.75" customHeight="1" x14ac:dyDescent="0.3">
      <c r="A3811" s="23"/>
      <c r="B3811" s="28" t="s">
        <v>21</v>
      </c>
      <c r="C3811" s="28">
        <v>1185732</v>
      </c>
      <c r="D3811" s="29">
        <v>44518</v>
      </c>
      <c r="E3811" s="28" t="s">
        <v>22</v>
      </c>
      <c r="F3811" s="28" t="s">
        <v>134</v>
      </c>
      <c r="G3811" s="28" t="s">
        <v>135</v>
      </c>
      <c r="H3811" s="28" t="s">
        <v>25</v>
      </c>
      <c r="I3811" s="30">
        <v>0.65000000000000013</v>
      </c>
      <c r="J3811" s="31">
        <v>3250</v>
      </c>
      <c r="K3811" s="32">
        <f t="shared" si="28"/>
        <v>2112.5000000000005</v>
      </c>
      <c r="L3811" s="32">
        <f t="shared" si="29"/>
        <v>845.00000000000023</v>
      </c>
      <c r="M3811" s="33">
        <v>0.4</v>
      </c>
      <c r="O3811" s="38"/>
      <c r="P3811" s="36"/>
      <c r="Q3811" s="34"/>
      <c r="R3811" s="35"/>
    </row>
    <row r="3812" spans="1:18" ht="15.75" customHeight="1" x14ac:dyDescent="0.3">
      <c r="A3812" s="23"/>
      <c r="B3812" s="28" t="s">
        <v>21</v>
      </c>
      <c r="C3812" s="28">
        <v>1185732</v>
      </c>
      <c r="D3812" s="29">
        <v>44518</v>
      </c>
      <c r="E3812" s="28" t="s">
        <v>22</v>
      </c>
      <c r="F3812" s="28" t="s">
        <v>134</v>
      </c>
      <c r="G3812" s="28" t="s">
        <v>135</v>
      </c>
      <c r="H3812" s="28" t="s">
        <v>26</v>
      </c>
      <c r="I3812" s="30">
        <v>0.65000000000000013</v>
      </c>
      <c r="J3812" s="31">
        <v>3450</v>
      </c>
      <c r="K3812" s="32">
        <f t="shared" si="28"/>
        <v>2242.5000000000005</v>
      </c>
      <c r="L3812" s="32">
        <f t="shared" si="29"/>
        <v>672.75000000000011</v>
      </c>
      <c r="M3812" s="33">
        <v>0.3</v>
      </c>
      <c r="O3812" s="38"/>
      <c r="P3812" s="36"/>
      <c r="Q3812" s="34"/>
      <c r="R3812" s="35"/>
    </row>
    <row r="3813" spans="1:18" ht="15.75" customHeight="1" x14ac:dyDescent="0.3">
      <c r="A3813" s="23"/>
      <c r="B3813" s="28" t="s">
        <v>21</v>
      </c>
      <c r="C3813" s="28">
        <v>1185732</v>
      </c>
      <c r="D3813" s="29">
        <v>44518</v>
      </c>
      <c r="E3813" s="28" t="s">
        <v>22</v>
      </c>
      <c r="F3813" s="28" t="s">
        <v>134</v>
      </c>
      <c r="G3813" s="28" t="s">
        <v>135</v>
      </c>
      <c r="H3813" s="28" t="s">
        <v>27</v>
      </c>
      <c r="I3813" s="30">
        <v>0.65000000000000013</v>
      </c>
      <c r="J3813" s="31">
        <v>3250</v>
      </c>
      <c r="K3813" s="32">
        <f t="shared" si="28"/>
        <v>2112.5000000000005</v>
      </c>
      <c r="L3813" s="32">
        <f t="shared" si="29"/>
        <v>633.75000000000011</v>
      </c>
      <c r="M3813" s="33">
        <v>0.3</v>
      </c>
      <c r="O3813" s="38"/>
      <c r="P3813" s="36"/>
      <c r="Q3813" s="34"/>
      <c r="R3813" s="35"/>
    </row>
    <row r="3814" spans="1:18" ht="15.75" customHeight="1" x14ac:dyDescent="0.3">
      <c r="A3814" s="23"/>
      <c r="B3814" s="28" t="s">
        <v>21</v>
      </c>
      <c r="C3814" s="28">
        <v>1185732</v>
      </c>
      <c r="D3814" s="29">
        <v>44518</v>
      </c>
      <c r="E3814" s="28" t="s">
        <v>22</v>
      </c>
      <c r="F3814" s="28" t="s">
        <v>134</v>
      </c>
      <c r="G3814" s="28" t="s">
        <v>135</v>
      </c>
      <c r="H3814" s="28" t="s">
        <v>28</v>
      </c>
      <c r="I3814" s="30">
        <v>0.75000000000000011</v>
      </c>
      <c r="J3814" s="31">
        <v>3000</v>
      </c>
      <c r="K3814" s="32">
        <f t="shared" si="28"/>
        <v>2250.0000000000005</v>
      </c>
      <c r="L3814" s="32">
        <f t="shared" si="29"/>
        <v>675.00000000000011</v>
      </c>
      <c r="M3814" s="33">
        <v>0.3</v>
      </c>
      <c r="O3814" s="38"/>
      <c r="P3814" s="36"/>
      <c r="Q3814" s="34"/>
      <c r="R3814" s="35"/>
    </row>
    <row r="3815" spans="1:18" ht="15.75" customHeight="1" x14ac:dyDescent="0.3">
      <c r="A3815" s="23"/>
      <c r="B3815" s="28" t="s">
        <v>21</v>
      </c>
      <c r="C3815" s="28">
        <v>1185732</v>
      </c>
      <c r="D3815" s="29">
        <v>44518</v>
      </c>
      <c r="E3815" s="28" t="s">
        <v>22</v>
      </c>
      <c r="F3815" s="28" t="s">
        <v>134</v>
      </c>
      <c r="G3815" s="28" t="s">
        <v>135</v>
      </c>
      <c r="H3815" s="28" t="s">
        <v>29</v>
      </c>
      <c r="I3815" s="30">
        <v>0.8</v>
      </c>
      <c r="J3815" s="31">
        <v>4000</v>
      </c>
      <c r="K3815" s="32">
        <f t="shared" si="28"/>
        <v>3200</v>
      </c>
      <c r="L3815" s="32">
        <f t="shared" si="29"/>
        <v>1120</v>
      </c>
      <c r="M3815" s="33">
        <v>0.35</v>
      </c>
      <c r="O3815" s="38"/>
      <c r="P3815" s="36"/>
      <c r="Q3815" s="34"/>
      <c r="R3815" s="35"/>
    </row>
    <row r="3816" spans="1:18" ht="15.75" customHeight="1" x14ac:dyDescent="0.3">
      <c r="A3816" s="23"/>
      <c r="B3816" s="28" t="s">
        <v>21</v>
      </c>
      <c r="C3816" s="28">
        <v>1185732</v>
      </c>
      <c r="D3816" s="29">
        <v>44547</v>
      </c>
      <c r="E3816" s="28" t="s">
        <v>22</v>
      </c>
      <c r="F3816" s="28" t="s">
        <v>134</v>
      </c>
      <c r="G3816" s="28" t="s">
        <v>135</v>
      </c>
      <c r="H3816" s="28" t="s">
        <v>24</v>
      </c>
      <c r="I3816" s="30">
        <v>0.75000000000000011</v>
      </c>
      <c r="J3816" s="31">
        <v>6250</v>
      </c>
      <c r="K3816" s="32">
        <f t="shared" si="28"/>
        <v>4687.5000000000009</v>
      </c>
      <c r="L3816" s="32">
        <f t="shared" si="29"/>
        <v>1875.0000000000005</v>
      </c>
      <c r="M3816" s="33">
        <v>0.4</v>
      </c>
      <c r="O3816" s="38"/>
      <c r="P3816" s="36"/>
      <c r="Q3816" s="34"/>
      <c r="R3816" s="35"/>
    </row>
    <row r="3817" spans="1:18" ht="15.75" customHeight="1" x14ac:dyDescent="0.3">
      <c r="A3817" s="23"/>
      <c r="B3817" s="28" t="s">
        <v>21</v>
      </c>
      <c r="C3817" s="28">
        <v>1185732</v>
      </c>
      <c r="D3817" s="29">
        <v>44547</v>
      </c>
      <c r="E3817" s="28" t="s">
        <v>22</v>
      </c>
      <c r="F3817" s="28" t="s">
        <v>134</v>
      </c>
      <c r="G3817" s="28" t="s">
        <v>135</v>
      </c>
      <c r="H3817" s="28" t="s">
        <v>25</v>
      </c>
      <c r="I3817" s="30">
        <v>0.65000000000000013</v>
      </c>
      <c r="J3817" s="31">
        <v>4250</v>
      </c>
      <c r="K3817" s="32">
        <f t="shared" si="28"/>
        <v>2762.5000000000005</v>
      </c>
      <c r="L3817" s="32">
        <f t="shared" si="29"/>
        <v>1105.0000000000002</v>
      </c>
      <c r="M3817" s="33">
        <v>0.4</v>
      </c>
      <c r="O3817" s="38"/>
      <c r="P3817" s="36"/>
      <c r="Q3817" s="34"/>
      <c r="R3817" s="35"/>
    </row>
    <row r="3818" spans="1:18" ht="15.75" customHeight="1" x14ac:dyDescent="0.3">
      <c r="A3818" s="23"/>
      <c r="B3818" s="28" t="s">
        <v>21</v>
      </c>
      <c r="C3818" s="28">
        <v>1185732</v>
      </c>
      <c r="D3818" s="29">
        <v>44547</v>
      </c>
      <c r="E3818" s="28" t="s">
        <v>22</v>
      </c>
      <c r="F3818" s="28" t="s">
        <v>134</v>
      </c>
      <c r="G3818" s="28" t="s">
        <v>135</v>
      </c>
      <c r="H3818" s="28" t="s">
        <v>26</v>
      </c>
      <c r="I3818" s="30">
        <v>0.65000000000000013</v>
      </c>
      <c r="J3818" s="31">
        <v>4000</v>
      </c>
      <c r="K3818" s="32">
        <f t="shared" si="28"/>
        <v>2600.0000000000005</v>
      </c>
      <c r="L3818" s="32">
        <f t="shared" si="29"/>
        <v>780.00000000000011</v>
      </c>
      <c r="M3818" s="33">
        <v>0.3</v>
      </c>
      <c r="O3818" s="38"/>
      <c r="P3818" s="36"/>
      <c r="Q3818" s="34"/>
      <c r="R3818" s="35"/>
    </row>
    <row r="3819" spans="1:18" ht="15.75" customHeight="1" x14ac:dyDescent="0.3">
      <c r="A3819" s="23"/>
      <c r="B3819" s="28" t="s">
        <v>21</v>
      </c>
      <c r="C3819" s="28">
        <v>1185732</v>
      </c>
      <c r="D3819" s="29">
        <v>44547</v>
      </c>
      <c r="E3819" s="28" t="s">
        <v>22</v>
      </c>
      <c r="F3819" s="28" t="s">
        <v>134</v>
      </c>
      <c r="G3819" s="28" t="s">
        <v>135</v>
      </c>
      <c r="H3819" s="28" t="s">
        <v>27</v>
      </c>
      <c r="I3819" s="30">
        <v>0.65000000000000013</v>
      </c>
      <c r="J3819" s="31">
        <v>3500</v>
      </c>
      <c r="K3819" s="32">
        <f t="shared" si="28"/>
        <v>2275.0000000000005</v>
      </c>
      <c r="L3819" s="32">
        <f t="shared" si="29"/>
        <v>682.50000000000011</v>
      </c>
      <c r="M3819" s="33">
        <v>0.3</v>
      </c>
      <c r="O3819" s="38"/>
      <c r="P3819" s="36"/>
      <c r="Q3819" s="34"/>
      <c r="R3819" s="35"/>
    </row>
    <row r="3820" spans="1:18" ht="15.75" customHeight="1" x14ac:dyDescent="0.3">
      <c r="A3820" s="23"/>
      <c r="B3820" s="28" t="s">
        <v>21</v>
      </c>
      <c r="C3820" s="28">
        <v>1185732</v>
      </c>
      <c r="D3820" s="29">
        <v>44547</v>
      </c>
      <c r="E3820" s="28" t="s">
        <v>22</v>
      </c>
      <c r="F3820" s="28" t="s">
        <v>134</v>
      </c>
      <c r="G3820" s="28" t="s">
        <v>135</v>
      </c>
      <c r="H3820" s="28" t="s">
        <v>28</v>
      </c>
      <c r="I3820" s="30">
        <v>0.75000000000000011</v>
      </c>
      <c r="J3820" s="31">
        <v>3500</v>
      </c>
      <c r="K3820" s="32">
        <f t="shared" si="28"/>
        <v>2625.0000000000005</v>
      </c>
      <c r="L3820" s="32">
        <f t="shared" si="29"/>
        <v>787.50000000000011</v>
      </c>
      <c r="M3820" s="33">
        <v>0.3</v>
      </c>
      <c r="O3820" s="38"/>
      <c r="P3820" s="36"/>
      <c r="Q3820" s="34"/>
      <c r="R3820" s="35"/>
    </row>
    <row r="3821" spans="1:18" ht="15.75" customHeight="1" x14ac:dyDescent="0.3">
      <c r="A3821" s="23"/>
      <c r="B3821" s="28" t="s">
        <v>21</v>
      </c>
      <c r="C3821" s="28">
        <v>1185732</v>
      </c>
      <c r="D3821" s="29">
        <v>44547</v>
      </c>
      <c r="E3821" s="28" t="s">
        <v>22</v>
      </c>
      <c r="F3821" s="28" t="s">
        <v>134</v>
      </c>
      <c r="G3821" s="28" t="s">
        <v>135</v>
      </c>
      <c r="H3821" s="28" t="s">
        <v>29</v>
      </c>
      <c r="I3821" s="30">
        <v>0.8</v>
      </c>
      <c r="J3821" s="31">
        <v>4500</v>
      </c>
      <c r="K3821" s="32">
        <f t="shared" si="28"/>
        <v>3600</v>
      </c>
      <c r="L3821" s="32">
        <f t="shared" si="29"/>
        <v>1260</v>
      </c>
      <c r="M3821" s="33">
        <v>0.35</v>
      </c>
      <c r="O3821" s="38"/>
      <c r="P3821" s="36"/>
      <c r="Q3821" s="34"/>
      <c r="R3821" s="35"/>
    </row>
    <row r="3822" spans="1:18" ht="15.75" customHeight="1" x14ac:dyDescent="0.3">
      <c r="A3822" s="23" t="s">
        <v>46</v>
      </c>
      <c r="B3822" s="28" t="s">
        <v>21</v>
      </c>
      <c r="C3822" s="28">
        <v>1185732</v>
      </c>
      <c r="D3822" s="29">
        <v>44220</v>
      </c>
      <c r="E3822" s="28" t="s">
        <v>22</v>
      </c>
      <c r="F3822" s="28" t="s">
        <v>136</v>
      </c>
      <c r="G3822" s="28" t="s">
        <v>137</v>
      </c>
      <c r="H3822" s="28" t="s">
        <v>24</v>
      </c>
      <c r="I3822" s="30">
        <v>0.55000000000000004</v>
      </c>
      <c r="J3822" s="31">
        <v>5000</v>
      </c>
      <c r="K3822" s="32">
        <f t="shared" si="28"/>
        <v>2750</v>
      </c>
      <c r="L3822" s="32">
        <f t="shared" si="29"/>
        <v>962.50000000000011</v>
      </c>
      <c r="M3822" s="33">
        <v>0.35000000000000003</v>
      </c>
      <c r="O3822" s="38"/>
      <c r="P3822" s="36">
        <f>Data!$I3822+0.05</f>
        <v>0.60000000000000009</v>
      </c>
      <c r="Q3822" s="34">
        <f>Data!$J3822-250</f>
        <v>4750</v>
      </c>
      <c r="R3822" s="35">
        <f>Data!$M3822-5%</f>
        <v>0.30000000000000004</v>
      </c>
    </row>
    <row r="3823" spans="1:18" ht="15.75" customHeight="1" x14ac:dyDescent="0.3">
      <c r="A3823" s="23"/>
      <c r="B3823" s="28" t="s">
        <v>21</v>
      </c>
      <c r="C3823" s="28">
        <v>1185732</v>
      </c>
      <c r="D3823" s="29">
        <v>44220</v>
      </c>
      <c r="E3823" s="28" t="s">
        <v>22</v>
      </c>
      <c r="F3823" s="28" t="s">
        <v>136</v>
      </c>
      <c r="G3823" s="28" t="s">
        <v>137</v>
      </c>
      <c r="H3823" s="28" t="s">
        <v>25</v>
      </c>
      <c r="I3823" s="30">
        <v>0.55000000000000004</v>
      </c>
      <c r="J3823" s="31">
        <v>3000</v>
      </c>
      <c r="K3823" s="32">
        <f t="shared" si="28"/>
        <v>1650.0000000000002</v>
      </c>
      <c r="L3823" s="32">
        <f t="shared" si="29"/>
        <v>577.50000000000011</v>
      </c>
      <c r="M3823" s="33">
        <v>0.35000000000000003</v>
      </c>
      <c r="O3823" s="38"/>
      <c r="P3823" s="36">
        <f>Data!$I3823+0.05</f>
        <v>0.60000000000000009</v>
      </c>
      <c r="Q3823" s="34">
        <f>Data!$J3823-250</f>
        <v>2750</v>
      </c>
      <c r="R3823" s="35">
        <f>Data!$M3823-5%</f>
        <v>0.30000000000000004</v>
      </c>
    </row>
    <row r="3824" spans="1:18" ht="15.75" customHeight="1" x14ac:dyDescent="0.3">
      <c r="A3824" s="23"/>
      <c r="B3824" s="28" t="s">
        <v>21</v>
      </c>
      <c r="C3824" s="28">
        <v>1185732</v>
      </c>
      <c r="D3824" s="29">
        <v>44220</v>
      </c>
      <c r="E3824" s="28" t="s">
        <v>22</v>
      </c>
      <c r="F3824" s="28" t="s">
        <v>136</v>
      </c>
      <c r="G3824" s="28" t="s">
        <v>137</v>
      </c>
      <c r="H3824" s="28" t="s">
        <v>26</v>
      </c>
      <c r="I3824" s="30">
        <v>0.45</v>
      </c>
      <c r="J3824" s="31">
        <v>3000</v>
      </c>
      <c r="K3824" s="32">
        <f t="shared" si="28"/>
        <v>1350</v>
      </c>
      <c r="L3824" s="32">
        <f t="shared" si="29"/>
        <v>337.5</v>
      </c>
      <c r="M3824" s="33">
        <v>0.25</v>
      </c>
      <c r="O3824" s="38"/>
      <c r="P3824" s="36">
        <f>Data!$I3824+0.05</f>
        <v>0.5</v>
      </c>
      <c r="Q3824" s="34">
        <f>Data!$J3824-250</f>
        <v>2750</v>
      </c>
      <c r="R3824" s="35">
        <f>Data!$M3824-5%</f>
        <v>0.2</v>
      </c>
    </row>
    <row r="3825" spans="1:18" ht="15.75" customHeight="1" x14ac:dyDescent="0.3">
      <c r="A3825" s="23"/>
      <c r="B3825" s="28" t="s">
        <v>21</v>
      </c>
      <c r="C3825" s="28">
        <v>1185732</v>
      </c>
      <c r="D3825" s="29">
        <v>44220</v>
      </c>
      <c r="E3825" s="28" t="s">
        <v>22</v>
      </c>
      <c r="F3825" s="28" t="s">
        <v>136</v>
      </c>
      <c r="G3825" s="28" t="s">
        <v>137</v>
      </c>
      <c r="H3825" s="28" t="s">
        <v>27</v>
      </c>
      <c r="I3825" s="30">
        <v>0.49999999999999994</v>
      </c>
      <c r="J3825" s="31">
        <v>1500</v>
      </c>
      <c r="K3825" s="32">
        <f t="shared" si="28"/>
        <v>749.99999999999989</v>
      </c>
      <c r="L3825" s="32">
        <f t="shared" si="29"/>
        <v>187.49999999999997</v>
      </c>
      <c r="M3825" s="33">
        <v>0.25</v>
      </c>
      <c r="O3825" s="38"/>
      <c r="P3825" s="36">
        <f>Data!$I3825+0.05</f>
        <v>0.54999999999999993</v>
      </c>
      <c r="Q3825" s="34">
        <f>Data!$J3825-250</f>
        <v>1250</v>
      </c>
      <c r="R3825" s="35">
        <f>Data!$M3825-5%</f>
        <v>0.2</v>
      </c>
    </row>
    <row r="3826" spans="1:18" ht="15.75" customHeight="1" x14ac:dyDescent="0.3">
      <c r="A3826" s="23"/>
      <c r="B3826" s="28" t="s">
        <v>21</v>
      </c>
      <c r="C3826" s="28">
        <v>1185732</v>
      </c>
      <c r="D3826" s="29">
        <v>44220</v>
      </c>
      <c r="E3826" s="28" t="s">
        <v>22</v>
      </c>
      <c r="F3826" s="28" t="s">
        <v>136</v>
      </c>
      <c r="G3826" s="28" t="s">
        <v>137</v>
      </c>
      <c r="H3826" s="28" t="s">
        <v>28</v>
      </c>
      <c r="I3826" s="30">
        <v>0.65000000000000013</v>
      </c>
      <c r="J3826" s="31">
        <v>2000</v>
      </c>
      <c r="K3826" s="32">
        <f t="shared" si="28"/>
        <v>1300.0000000000002</v>
      </c>
      <c r="L3826" s="32">
        <f t="shared" si="29"/>
        <v>325.00000000000006</v>
      </c>
      <c r="M3826" s="33">
        <v>0.25</v>
      </c>
      <c r="O3826" s="38"/>
      <c r="P3826" s="36">
        <f>Data!$I3826+0.05</f>
        <v>0.70000000000000018</v>
      </c>
      <c r="Q3826" s="34">
        <f>Data!$J3826-250</f>
        <v>1750</v>
      </c>
      <c r="R3826" s="35">
        <f>Data!$M3826-5%</f>
        <v>0.2</v>
      </c>
    </row>
    <row r="3827" spans="1:18" ht="15.75" customHeight="1" x14ac:dyDescent="0.3">
      <c r="A3827" s="23"/>
      <c r="B3827" s="28" t="s">
        <v>21</v>
      </c>
      <c r="C3827" s="28">
        <v>1185732</v>
      </c>
      <c r="D3827" s="29">
        <v>44220</v>
      </c>
      <c r="E3827" s="28" t="s">
        <v>22</v>
      </c>
      <c r="F3827" s="28" t="s">
        <v>136</v>
      </c>
      <c r="G3827" s="28" t="s">
        <v>137</v>
      </c>
      <c r="H3827" s="28" t="s">
        <v>29</v>
      </c>
      <c r="I3827" s="30">
        <v>0.55000000000000004</v>
      </c>
      <c r="J3827" s="31">
        <v>3000</v>
      </c>
      <c r="K3827" s="32">
        <f t="shared" si="28"/>
        <v>1650.0000000000002</v>
      </c>
      <c r="L3827" s="32">
        <f t="shared" si="29"/>
        <v>495.00000000000006</v>
      </c>
      <c r="M3827" s="33">
        <v>0.3</v>
      </c>
      <c r="O3827" s="38"/>
      <c r="P3827" s="36">
        <f>Data!$I3827+0.05</f>
        <v>0.60000000000000009</v>
      </c>
      <c r="Q3827" s="34">
        <f>Data!$J3827-250</f>
        <v>2750</v>
      </c>
      <c r="R3827" s="35">
        <f>Data!$M3827-5%</f>
        <v>0.25</v>
      </c>
    </row>
    <row r="3828" spans="1:18" ht="15.75" customHeight="1" x14ac:dyDescent="0.3">
      <c r="A3828" s="23"/>
      <c r="B3828" s="28" t="s">
        <v>21</v>
      </c>
      <c r="C3828" s="28">
        <v>1185732</v>
      </c>
      <c r="D3828" s="29">
        <v>44249</v>
      </c>
      <c r="E3828" s="28" t="s">
        <v>22</v>
      </c>
      <c r="F3828" s="28" t="s">
        <v>136</v>
      </c>
      <c r="G3828" s="28" t="s">
        <v>137</v>
      </c>
      <c r="H3828" s="28" t="s">
        <v>24</v>
      </c>
      <c r="I3828" s="30">
        <v>0.55000000000000004</v>
      </c>
      <c r="J3828" s="31">
        <v>5750</v>
      </c>
      <c r="K3828" s="32">
        <f t="shared" si="28"/>
        <v>3162.5000000000005</v>
      </c>
      <c r="L3828" s="32">
        <f t="shared" si="29"/>
        <v>1106.8750000000002</v>
      </c>
      <c r="M3828" s="33">
        <v>0.35000000000000003</v>
      </c>
      <c r="O3828" s="38"/>
      <c r="P3828" s="36">
        <f>Data!$I3828+0.05</f>
        <v>0.60000000000000009</v>
      </c>
      <c r="Q3828" s="34">
        <f>Data!$J3828-250</f>
        <v>5500</v>
      </c>
      <c r="R3828" s="35">
        <f>Data!$M3828-5%</f>
        <v>0.30000000000000004</v>
      </c>
    </row>
    <row r="3829" spans="1:18" ht="15.75" customHeight="1" x14ac:dyDescent="0.3">
      <c r="A3829" s="23"/>
      <c r="B3829" s="28" t="s">
        <v>21</v>
      </c>
      <c r="C3829" s="28">
        <v>1185732</v>
      </c>
      <c r="D3829" s="29">
        <v>44249</v>
      </c>
      <c r="E3829" s="28" t="s">
        <v>22</v>
      </c>
      <c r="F3829" s="28" t="s">
        <v>136</v>
      </c>
      <c r="G3829" s="28" t="s">
        <v>137</v>
      </c>
      <c r="H3829" s="28" t="s">
        <v>25</v>
      </c>
      <c r="I3829" s="30">
        <v>0.55000000000000004</v>
      </c>
      <c r="J3829" s="31">
        <v>2250</v>
      </c>
      <c r="K3829" s="32">
        <f t="shared" si="28"/>
        <v>1237.5</v>
      </c>
      <c r="L3829" s="32">
        <f t="shared" si="29"/>
        <v>433.12500000000006</v>
      </c>
      <c r="M3829" s="33">
        <v>0.35000000000000003</v>
      </c>
      <c r="O3829" s="38"/>
      <c r="P3829" s="36">
        <f>Data!$I3829+0.05</f>
        <v>0.60000000000000009</v>
      </c>
      <c r="Q3829" s="34">
        <f>Data!$J3829-250</f>
        <v>2000</v>
      </c>
      <c r="R3829" s="35">
        <f>Data!$M3829-5%</f>
        <v>0.30000000000000004</v>
      </c>
    </row>
    <row r="3830" spans="1:18" ht="15.75" customHeight="1" x14ac:dyDescent="0.3">
      <c r="A3830" s="23"/>
      <c r="B3830" s="28" t="s">
        <v>21</v>
      </c>
      <c r="C3830" s="28">
        <v>1185732</v>
      </c>
      <c r="D3830" s="29">
        <v>44249</v>
      </c>
      <c r="E3830" s="28" t="s">
        <v>22</v>
      </c>
      <c r="F3830" s="28" t="s">
        <v>136</v>
      </c>
      <c r="G3830" s="28" t="s">
        <v>137</v>
      </c>
      <c r="H3830" s="28" t="s">
        <v>26</v>
      </c>
      <c r="I3830" s="30">
        <v>0.45</v>
      </c>
      <c r="J3830" s="31">
        <v>2750</v>
      </c>
      <c r="K3830" s="32">
        <f t="shared" si="28"/>
        <v>1237.5</v>
      </c>
      <c r="L3830" s="32">
        <f t="shared" si="29"/>
        <v>309.375</v>
      </c>
      <c r="M3830" s="33">
        <v>0.25</v>
      </c>
      <c r="O3830" s="38"/>
      <c r="P3830" s="36">
        <f>Data!$I3830+0.05</f>
        <v>0.5</v>
      </c>
      <c r="Q3830" s="34">
        <f>Data!$J3830-250</f>
        <v>2500</v>
      </c>
      <c r="R3830" s="35">
        <f>Data!$M3830-5%</f>
        <v>0.2</v>
      </c>
    </row>
    <row r="3831" spans="1:18" ht="15.75" customHeight="1" x14ac:dyDescent="0.3">
      <c r="A3831" s="23"/>
      <c r="B3831" s="28" t="s">
        <v>21</v>
      </c>
      <c r="C3831" s="28">
        <v>1185732</v>
      </c>
      <c r="D3831" s="29">
        <v>44249</v>
      </c>
      <c r="E3831" s="28" t="s">
        <v>22</v>
      </c>
      <c r="F3831" s="28" t="s">
        <v>136</v>
      </c>
      <c r="G3831" s="28" t="s">
        <v>137</v>
      </c>
      <c r="H3831" s="28" t="s">
        <v>27</v>
      </c>
      <c r="I3831" s="30">
        <v>0.49999999999999994</v>
      </c>
      <c r="J3831" s="31">
        <v>1750</v>
      </c>
      <c r="K3831" s="32">
        <f t="shared" ref="K3831:K3893" si="30">I3831*J3831</f>
        <v>874.99999999999989</v>
      </c>
      <c r="L3831" s="32">
        <f t="shared" ref="L3831:L3893" si="31">K3831*M3831</f>
        <v>218.74999999999997</v>
      </c>
      <c r="M3831" s="33">
        <v>0.25</v>
      </c>
      <c r="O3831" s="38"/>
      <c r="P3831" s="36">
        <f>Data!$I3831+0.05</f>
        <v>0.54999999999999993</v>
      </c>
      <c r="Q3831" s="34">
        <f>Data!$J3831-250</f>
        <v>1500</v>
      </c>
      <c r="R3831" s="35">
        <f>Data!$M3831-5%</f>
        <v>0.2</v>
      </c>
    </row>
    <row r="3832" spans="1:18" ht="15.75" customHeight="1" x14ac:dyDescent="0.3">
      <c r="A3832" s="23"/>
      <c r="B3832" s="28" t="s">
        <v>21</v>
      </c>
      <c r="C3832" s="28">
        <v>1185732</v>
      </c>
      <c r="D3832" s="29">
        <v>44249</v>
      </c>
      <c r="E3832" s="28" t="s">
        <v>22</v>
      </c>
      <c r="F3832" s="28" t="s">
        <v>136</v>
      </c>
      <c r="G3832" s="28" t="s">
        <v>137</v>
      </c>
      <c r="H3832" s="28" t="s">
        <v>28</v>
      </c>
      <c r="I3832" s="30">
        <v>0.65000000000000013</v>
      </c>
      <c r="J3832" s="31">
        <v>2500</v>
      </c>
      <c r="K3832" s="32">
        <f t="shared" si="30"/>
        <v>1625.0000000000002</v>
      </c>
      <c r="L3832" s="32">
        <f t="shared" si="31"/>
        <v>406.25000000000006</v>
      </c>
      <c r="M3832" s="33">
        <v>0.25</v>
      </c>
      <c r="O3832" s="38"/>
      <c r="P3832" s="36">
        <f>Data!$I3832+0.05</f>
        <v>0.70000000000000018</v>
      </c>
      <c r="Q3832" s="34">
        <f>Data!$J3832-250</f>
        <v>2250</v>
      </c>
      <c r="R3832" s="35">
        <f>Data!$M3832-5%</f>
        <v>0.2</v>
      </c>
    </row>
    <row r="3833" spans="1:18" ht="15.75" customHeight="1" x14ac:dyDescent="0.3">
      <c r="A3833" s="23"/>
      <c r="B3833" s="28" t="s">
        <v>21</v>
      </c>
      <c r="C3833" s="28">
        <v>1185732</v>
      </c>
      <c r="D3833" s="29">
        <v>44249</v>
      </c>
      <c r="E3833" s="28" t="s">
        <v>22</v>
      </c>
      <c r="F3833" s="28" t="s">
        <v>136</v>
      </c>
      <c r="G3833" s="28" t="s">
        <v>137</v>
      </c>
      <c r="H3833" s="28" t="s">
        <v>29</v>
      </c>
      <c r="I3833" s="30">
        <v>0.55000000000000004</v>
      </c>
      <c r="J3833" s="31">
        <v>3500</v>
      </c>
      <c r="K3833" s="32">
        <f t="shared" si="30"/>
        <v>1925.0000000000002</v>
      </c>
      <c r="L3833" s="32">
        <f t="shared" si="31"/>
        <v>577.5</v>
      </c>
      <c r="M3833" s="33">
        <v>0.3</v>
      </c>
      <c r="O3833" s="38"/>
      <c r="P3833" s="36">
        <f>Data!$I3833+0.05</f>
        <v>0.60000000000000009</v>
      </c>
      <c r="Q3833" s="34">
        <f>Data!$J3833-250</f>
        <v>3250</v>
      </c>
      <c r="R3833" s="35">
        <f>Data!$M3833-5%</f>
        <v>0.25</v>
      </c>
    </row>
    <row r="3834" spans="1:18" ht="15.75" customHeight="1" x14ac:dyDescent="0.3">
      <c r="A3834" s="23"/>
      <c r="B3834" s="28" t="s">
        <v>21</v>
      </c>
      <c r="C3834" s="28">
        <v>1185732</v>
      </c>
      <c r="D3834" s="29">
        <v>44275</v>
      </c>
      <c r="E3834" s="28" t="s">
        <v>22</v>
      </c>
      <c r="F3834" s="28" t="s">
        <v>136</v>
      </c>
      <c r="G3834" s="28" t="s">
        <v>137</v>
      </c>
      <c r="H3834" s="28" t="s">
        <v>24</v>
      </c>
      <c r="I3834" s="30">
        <v>0.55000000000000004</v>
      </c>
      <c r="J3834" s="31">
        <v>5450</v>
      </c>
      <c r="K3834" s="32">
        <f t="shared" si="30"/>
        <v>2997.5000000000005</v>
      </c>
      <c r="L3834" s="32">
        <f t="shared" si="31"/>
        <v>1049.1250000000002</v>
      </c>
      <c r="M3834" s="33">
        <v>0.35000000000000003</v>
      </c>
      <c r="O3834" s="38"/>
      <c r="P3834" s="36">
        <f>Data!$I3834+0.05</f>
        <v>0.60000000000000009</v>
      </c>
      <c r="Q3834" s="34">
        <f>Data!$J3834-250</f>
        <v>5200</v>
      </c>
      <c r="R3834" s="35">
        <f>Data!$M3834-5%</f>
        <v>0.30000000000000004</v>
      </c>
    </row>
    <row r="3835" spans="1:18" ht="15.75" customHeight="1" x14ac:dyDescent="0.3">
      <c r="A3835" s="23"/>
      <c r="B3835" s="28" t="s">
        <v>21</v>
      </c>
      <c r="C3835" s="28">
        <v>1185732</v>
      </c>
      <c r="D3835" s="29">
        <v>44275</v>
      </c>
      <c r="E3835" s="28" t="s">
        <v>22</v>
      </c>
      <c r="F3835" s="28" t="s">
        <v>136</v>
      </c>
      <c r="G3835" s="28" t="s">
        <v>137</v>
      </c>
      <c r="H3835" s="28" t="s">
        <v>25</v>
      </c>
      <c r="I3835" s="30">
        <v>0.55000000000000004</v>
      </c>
      <c r="J3835" s="31">
        <v>2500</v>
      </c>
      <c r="K3835" s="32">
        <f t="shared" si="30"/>
        <v>1375</v>
      </c>
      <c r="L3835" s="32">
        <f t="shared" si="31"/>
        <v>481.25000000000006</v>
      </c>
      <c r="M3835" s="33">
        <v>0.35000000000000003</v>
      </c>
      <c r="O3835" s="38"/>
      <c r="P3835" s="36">
        <f>Data!$I3835+0.05</f>
        <v>0.60000000000000009</v>
      </c>
      <c r="Q3835" s="34">
        <f>Data!$J3835-250</f>
        <v>2250</v>
      </c>
      <c r="R3835" s="35">
        <f>Data!$M3835-5%</f>
        <v>0.30000000000000004</v>
      </c>
    </row>
    <row r="3836" spans="1:18" ht="15.75" customHeight="1" x14ac:dyDescent="0.3">
      <c r="A3836" s="23"/>
      <c r="B3836" s="28" t="s">
        <v>21</v>
      </c>
      <c r="C3836" s="28">
        <v>1185732</v>
      </c>
      <c r="D3836" s="29">
        <v>44275</v>
      </c>
      <c r="E3836" s="28" t="s">
        <v>22</v>
      </c>
      <c r="F3836" s="28" t="s">
        <v>136</v>
      </c>
      <c r="G3836" s="28" t="s">
        <v>137</v>
      </c>
      <c r="H3836" s="28" t="s">
        <v>26</v>
      </c>
      <c r="I3836" s="30">
        <v>0.45</v>
      </c>
      <c r="J3836" s="31">
        <v>2750</v>
      </c>
      <c r="K3836" s="32">
        <f t="shared" si="30"/>
        <v>1237.5</v>
      </c>
      <c r="L3836" s="32">
        <f t="shared" si="31"/>
        <v>309.375</v>
      </c>
      <c r="M3836" s="33">
        <v>0.25</v>
      </c>
      <c r="O3836" s="38"/>
      <c r="P3836" s="36">
        <f>Data!$I3836+0.05</f>
        <v>0.5</v>
      </c>
      <c r="Q3836" s="34">
        <f>Data!$J3836-250</f>
        <v>2500</v>
      </c>
      <c r="R3836" s="35">
        <f>Data!$M3836-5%</f>
        <v>0.2</v>
      </c>
    </row>
    <row r="3837" spans="1:18" ht="15.75" customHeight="1" x14ac:dyDescent="0.3">
      <c r="A3837" s="23"/>
      <c r="B3837" s="28" t="s">
        <v>21</v>
      </c>
      <c r="C3837" s="28">
        <v>1185732</v>
      </c>
      <c r="D3837" s="29">
        <v>44275</v>
      </c>
      <c r="E3837" s="28" t="s">
        <v>22</v>
      </c>
      <c r="F3837" s="28" t="s">
        <v>136</v>
      </c>
      <c r="G3837" s="28" t="s">
        <v>137</v>
      </c>
      <c r="H3837" s="28" t="s">
        <v>27</v>
      </c>
      <c r="I3837" s="30">
        <v>0.49999999999999994</v>
      </c>
      <c r="J3837" s="31">
        <v>1250</v>
      </c>
      <c r="K3837" s="32">
        <f t="shared" si="30"/>
        <v>624.99999999999989</v>
      </c>
      <c r="L3837" s="32">
        <f t="shared" si="31"/>
        <v>156.24999999999997</v>
      </c>
      <c r="M3837" s="33">
        <v>0.25</v>
      </c>
      <c r="O3837" s="38"/>
      <c r="P3837" s="36">
        <f>Data!$I3837+0.05</f>
        <v>0.54999999999999993</v>
      </c>
      <c r="Q3837" s="34">
        <f>Data!$J3837-250</f>
        <v>1000</v>
      </c>
      <c r="R3837" s="35">
        <f>Data!$M3837-5%</f>
        <v>0.2</v>
      </c>
    </row>
    <row r="3838" spans="1:18" ht="15.75" customHeight="1" x14ac:dyDescent="0.3">
      <c r="A3838" s="23"/>
      <c r="B3838" s="28" t="s">
        <v>21</v>
      </c>
      <c r="C3838" s="28">
        <v>1185732</v>
      </c>
      <c r="D3838" s="29">
        <v>44275</v>
      </c>
      <c r="E3838" s="28" t="s">
        <v>22</v>
      </c>
      <c r="F3838" s="28" t="s">
        <v>136</v>
      </c>
      <c r="G3838" s="28" t="s">
        <v>137</v>
      </c>
      <c r="H3838" s="28" t="s">
        <v>28</v>
      </c>
      <c r="I3838" s="30">
        <v>0.65000000000000013</v>
      </c>
      <c r="J3838" s="31">
        <v>1750</v>
      </c>
      <c r="K3838" s="32">
        <f t="shared" si="30"/>
        <v>1137.5000000000002</v>
      </c>
      <c r="L3838" s="32">
        <f t="shared" si="31"/>
        <v>284.37500000000006</v>
      </c>
      <c r="M3838" s="33">
        <v>0.25</v>
      </c>
      <c r="O3838" s="38"/>
      <c r="P3838" s="36">
        <f>Data!$I3838+0.05</f>
        <v>0.70000000000000018</v>
      </c>
      <c r="Q3838" s="34">
        <f>Data!$J3838-250</f>
        <v>1500</v>
      </c>
      <c r="R3838" s="35">
        <f>Data!$M3838-5%</f>
        <v>0.2</v>
      </c>
    </row>
    <row r="3839" spans="1:18" ht="15.75" customHeight="1" x14ac:dyDescent="0.3">
      <c r="A3839" s="23"/>
      <c r="B3839" s="28" t="s">
        <v>21</v>
      </c>
      <c r="C3839" s="28">
        <v>1185732</v>
      </c>
      <c r="D3839" s="29">
        <v>44275</v>
      </c>
      <c r="E3839" s="28" t="s">
        <v>22</v>
      </c>
      <c r="F3839" s="28" t="s">
        <v>136</v>
      </c>
      <c r="G3839" s="28" t="s">
        <v>137</v>
      </c>
      <c r="H3839" s="28" t="s">
        <v>29</v>
      </c>
      <c r="I3839" s="30">
        <v>0.55000000000000004</v>
      </c>
      <c r="J3839" s="31">
        <v>2750</v>
      </c>
      <c r="K3839" s="32">
        <f t="shared" si="30"/>
        <v>1512.5000000000002</v>
      </c>
      <c r="L3839" s="32">
        <f t="shared" si="31"/>
        <v>453.75000000000006</v>
      </c>
      <c r="M3839" s="33">
        <v>0.3</v>
      </c>
      <c r="O3839" s="38"/>
      <c r="P3839" s="36">
        <f>Data!$I3839+0.05</f>
        <v>0.60000000000000009</v>
      </c>
      <c r="Q3839" s="34">
        <f>Data!$J3839-250</f>
        <v>2500</v>
      </c>
      <c r="R3839" s="35">
        <f>Data!$M3839-5%</f>
        <v>0.25</v>
      </c>
    </row>
    <row r="3840" spans="1:18" ht="15.75" customHeight="1" x14ac:dyDescent="0.3">
      <c r="A3840" s="23"/>
      <c r="B3840" s="28" t="s">
        <v>21</v>
      </c>
      <c r="C3840" s="28">
        <v>1185732</v>
      </c>
      <c r="D3840" s="29">
        <v>44307</v>
      </c>
      <c r="E3840" s="28" t="s">
        <v>22</v>
      </c>
      <c r="F3840" s="28" t="s">
        <v>136</v>
      </c>
      <c r="G3840" s="28" t="s">
        <v>137</v>
      </c>
      <c r="H3840" s="28" t="s">
        <v>24</v>
      </c>
      <c r="I3840" s="30">
        <v>0.55000000000000004</v>
      </c>
      <c r="J3840" s="31">
        <v>5250</v>
      </c>
      <c r="K3840" s="32">
        <f t="shared" si="30"/>
        <v>2887.5000000000005</v>
      </c>
      <c r="L3840" s="32">
        <f t="shared" si="31"/>
        <v>1010.6250000000002</v>
      </c>
      <c r="M3840" s="33">
        <v>0.35000000000000003</v>
      </c>
      <c r="O3840" s="38"/>
      <c r="P3840" s="36">
        <f>Data!$I3840+0.05</f>
        <v>0.60000000000000009</v>
      </c>
      <c r="Q3840" s="34">
        <f>Data!$J3840-250</f>
        <v>5000</v>
      </c>
      <c r="R3840" s="35">
        <f>Data!$M3840-5%</f>
        <v>0.30000000000000004</v>
      </c>
    </row>
    <row r="3841" spans="1:18" ht="15.75" customHeight="1" x14ac:dyDescent="0.3">
      <c r="A3841" s="23"/>
      <c r="B3841" s="28" t="s">
        <v>21</v>
      </c>
      <c r="C3841" s="28">
        <v>1185732</v>
      </c>
      <c r="D3841" s="29">
        <v>44307</v>
      </c>
      <c r="E3841" s="28" t="s">
        <v>22</v>
      </c>
      <c r="F3841" s="28" t="s">
        <v>136</v>
      </c>
      <c r="G3841" s="28" t="s">
        <v>137</v>
      </c>
      <c r="H3841" s="28" t="s">
        <v>25</v>
      </c>
      <c r="I3841" s="30">
        <v>0.55000000000000004</v>
      </c>
      <c r="J3841" s="31">
        <v>2250</v>
      </c>
      <c r="K3841" s="32">
        <f t="shared" si="30"/>
        <v>1237.5</v>
      </c>
      <c r="L3841" s="32">
        <f t="shared" si="31"/>
        <v>433.12500000000006</v>
      </c>
      <c r="M3841" s="33">
        <v>0.35000000000000003</v>
      </c>
      <c r="O3841" s="38"/>
      <c r="P3841" s="36">
        <f>Data!$I3841+0.05</f>
        <v>0.60000000000000009</v>
      </c>
      <c r="Q3841" s="34">
        <f>Data!$J3841-250</f>
        <v>2000</v>
      </c>
      <c r="R3841" s="35">
        <f>Data!$M3841-5%</f>
        <v>0.30000000000000004</v>
      </c>
    </row>
    <row r="3842" spans="1:18" ht="15.75" customHeight="1" x14ac:dyDescent="0.3">
      <c r="A3842" s="23"/>
      <c r="B3842" s="28" t="s">
        <v>21</v>
      </c>
      <c r="C3842" s="28">
        <v>1185732</v>
      </c>
      <c r="D3842" s="29">
        <v>44307</v>
      </c>
      <c r="E3842" s="28" t="s">
        <v>22</v>
      </c>
      <c r="F3842" s="28" t="s">
        <v>136</v>
      </c>
      <c r="G3842" s="28" t="s">
        <v>137</v>
      </c>
      <c r="H3842" s="28" t="s">
        <v>26</v>
      </c>
      <c r="I3842" s="30">
        <v>0.45</v>
      </c>
      <c r="J3842" s="31">
        <v>2250</v>
      </c>
      <c r="K3842" s="32">
        <f t="shared" si="30"/>
        <v>1012.5</v>
      </c>
      <c r="L3842" s="32">
        <f t="shared" si="31"/>
        <v>253.125</v>
      </c>
      <c r="M3842" s="33">
        <v>0.25</v>
      </c>
      <c r="O3842" s="38"/>
      <c r="P3842" s="36">
        <f>Data!$I3842+0.05</f>
        <v>0.5</v>
      </c>
      <c r="Q3842" s="34">
        <f>Data!$J3842-250</f>
        <v>2000</v>
      </c>
      <c r="R3842" s="35">
        <f>Data!$M3842-5%</f>
        <v>0.2</v>
      </c>
    </row>
    <row r="3843" spans="1:18" ht="15.75" customHeight="1" x14ac:dyDescent="0.3">
      <c r="A3843" s="23"/>
      <c r="B3843" s="28" t="s">
        <v>21</v>
      </c>
      <c r="C3843" s="28">
        <v>1185732</v>
      </c>
      <c r="D3843" s="29">
        <v>44307</v>
      </c>
      <c r="E3843" s="28" t="s">
        <v>22</v>
      </c>
      <c r="F3843" s="28" t="s">
        <v>136</v>
      </c>
      <c r="G3843" s="28" t="s">
        <v>137</v>
      </c>
      <c r="H3843" s="28" t="s">
        <v>27</v>
      </c>
      <c r="I3843" s="30">
        <v>0.49999999999999994</v>
      </c>
      <c r="J3843" s="31">
        <v>1500</v>
      </c>
      <c r="K3843" s="32">
        <f t="shared" si="30"/>
        <v>749.99999999999989</v>
      </c>
      <c r="L3843" s="32">
        <f t="shared" si="31"/>
        <v>187.49999999999997</v>
      </c>
      <c r="M3843" s="33">
        <v>0.25</v>
      </c>
      <c r="O3843" s="38"/>
      <c r="P3843" s="36">
        <f>Data!$I3843+0.05</f>
        <v>0.54999999999999993</v>
      </c>
      <c r="Q3843" s="34">
        <f>Data!$J3843-250</f>
        <v>1250</v>
      </c>
      <c r="R3843" s="35">
        <f>Data!$M3843-5%</f>
        <v>0.2</v>
      </c>
    </row>
    <row r="3844" spans="1:18" ht="15.75" customHeight="1" x14ac:dyDescent="0.3">
      <c r="A3844" s="23"/>
      <c r="B3844" s="28" t="s">
        <v>21</v>
      </c>
      <c r="C3844" s="28">
        <v>1185732</v>
      </c>
      <c r="D3844" s="29">
        <v>44307</v>
      </c>
      <c r="E3844" s="28" t="s">
        <v>22</v>
      </c>
      <c r="F3844" s="28" t="s">
        <v>136</v>
      </c>
      <c r="G3844" s="28" t="s">
        <v>137</v>
      </c>
      <c r="H3844" s="28" t="s">
        <v>28</v>
      </c>
      <c r="I3844" s="30">
        <v>0.60000000000000009</v>
      </c>
      <c r="J3844" s="31">
        <v>1500</v>
      </c>
      <c r="K3844" s="32">
        <f t="shared" si="30"/>
        <v>900.00000000000011</v>
      </c>
      <c r="L3844" s="32">
        <f t="shared" si="31"/>
        <v>225.00000000000003</v>
      </c>
      <c r="M3844" s="33">
        <v>0.25</v>
      </c>
      <c r="O3844" s="38"/>
      <c r="P3844" s="36">
        <f>Data!$I3844+0</f>
        <v>0.60000000000000009</v>
      </c>
      <c r="Q3844" s="34">
        <f>Data!$J3844-250</f>
        <v>1250</v>
      </c>
      <c r="R3844" s="35">
        <f>Data!$M3844-5%</f>
        <v>0.2</v>
      </c>
    </row>
    <row r="3845" spans="1:18" ht="15.75" customHeight="1" x14ac:dyDescent="0.3">
      <c r="A3845" s="23"/>
      <c r="B3845" s="28" t="s">
        <v>21</v>
      </c>
      <c r="C3845" s="28">
        <v>1185732</v>
      </c>
      <c r="D3845" s="29">
        <v>44307</v>
      </c>
      <c r="E3845" s="28" t="s">
        <v>22</v>
      </c>
      <c r="F3845" s="28" t="s">
        <v>136</v>
      </c>
      <c r="G3845" s="28" t="s">
        <v>137</v>
      </c>
      <c r="H3845" s="28" t="s">
        <v>29</v>
      </c>
      <c r="I3845" s="30">
        <v>0.5</v>
      </c>
      <c r="J3845" s="31">
        <v>3000</v>
      </c>
      <c r="K3845" s="32">
        <f t="shared" si="30"/>
        <v>1500</v>
      </c>
      <c r="L3845" s="32">
        <f t="shared" si="31"/>
        <v>450</v>
      </c>
      <c r="M3845" s="33">
        <v>0.3</v>
      </c>
      <c r="O3845" s="38"/>
      <c r="P3845" s="36">
        <f>Data!$I3845+0</f>
        <v>0.5</v>
      </c>
      <c r="Q3845" s="34">
        <f>Data!$J3845-250</f>
        <v>2750</v>
      </c>
      <c r="R3845" s="35">
        <f>Data!$M3845-5%</f>
        <v>0.25</v>
      </c>
    </row>
    <row r="3846" spans="1:18" ht="15.75" customHeight="1" x14ac:dyDescent="0.3">
      <c r="A3846" s="23"/>
      <c r="B3846" s="28" t="s">
        <v>21</v>
      </c>
      <c r="C3846" s="28">
        <v>1185732</v>
      </c>
      <c r="D3846" s="29">
        <v>44336</v>
      </c>
      <c r="E3846" s="28" t="s">
        <v>22</v>
      </c>
      <c r="F3846" s="28" t="s">
        <v>136</v>
      </c>
      <c r="G3846" s="28" t="s">
        <v>137</v>
      </c>
      <c r="H3846" s="28" t="s">
        <v>24</v>
      </c>
      <c r="I3846" s="30">
        <v>0.65</v>
      </c>
      <c r="J3846" s="31">
        <v>5700</v>
      </c>
      <c r="K3846" s="32">
        <f t="shared" si="30"/>
        <v>3705</v>
      </c>
      <c r="L3846" s="32">
        <f t="shared" si="31"/>
        <v>1296.7500000000002</v>
      </c>
      <c r="M3846" s="33">
        <v>0.35000000000000003</v>
      </c>
      <c r="O3846" s="38"/>
      <c r="P3846" s="36">
        <f>Data!$I3846+0</f>
        <v>0.65</v>
      </c>
      <c r="Q3846" s="34">
        <f>Data!$J3846-250</f>
        <v>5450</v>
      </c>
      <c r="R3846" s="35">
        <f>Data!$M3846-5%</f>
        <v>0.30000000000000004</v>
      </c>
    </row>
    <row r="3847" spans="1:18" ht="15.75" customHeight="1" x14ac:dyDescent="0.3">
      <c r="A3847" s="23"/>
      <c r="B3847" s="28" t="s">
        <v>21</v>
      </c>
      <c r="C3847" s="28">
        <v>1185732</v>
      </c>
      <c r="D3847" s="29">
        <v>44336</v>
      </c>
      <c r="E3847" s="28" t="s">
        <v>22</v>
      </c>
      <c r="F3847" s="28" t="s">
        <v>136</v>
      </c>
      <c r="G3847" s="28" t="s">
        <v>137</v>
      </c>
      <c r="H3847" s="28" t="s">
        <v>25</v>
      </c>
      <c r="I3847" s="30">
        <v>0.60000000000000009</v>
      </c>
      <c r="J3847" s="31">
        <v>2750</v>
      </c>
      <c r="K3847" s="32">
        <f t="shared" si="30"/>
        <v>1650.0000000000002</v>
      </c>
      <c r="L3847" s="32">
        <f t="shared" si="31"/>
        <v>577.50000000000011</v>
      </c>
      <c r="M3847" s="33">
        <v>0.35000000000000003</v>
      </c>
      <c r="O3847" s="38"/>
      <c r="P3847" s="36">
        <f>Data!$I3847+0</f>
        <v>0.60000000000000009</v>
      </c>
      <c r="Q3847" s="34">
        <f>Data!$J3847-250</f>
        <v>2500</v>
      </c>
      <c r="R3847" s="35">
        <f>Data!$M3847-5%</f>
        <v>0.30000000000000004</v>
      </c>
    </row>
    <row r="3848" spans="1:18" ht="15.75" customHeight="1" x14ac:dyDescent="0.3">
      <c r="A3848" s="23"/>
      <c r="B3848" s="28" t="s">
        <v>21</v>
      </c>
      <c r="C3848" s="28">
        <v>1185732</v>
      </c>
      <c r="D3848" s="29">
        <v>44336</v>
      </c>
      <c r="E3848" s="28" t="s">
        <v>22</v>
      </c>
      <c r="F3848" s="28" t="s">
        <v>136</v>
      </c>
      <c r="G3848" s="28" t="s">
        <v>137</v>
      </c>
      <c r="H3848" s="28" t="s">
        <v>26</v>
      </c>
      <c r="I3848" s="30">
        <v>0.55000000000000004</v>
      </c>
      <c r="J3848" s="31">
        <v>3000</v>
      </c>
      <c r="K3848" s="32">
        <f t="shared" si="30"/>
        <v>1650.0000000000002</v>
      </c>
      <c r="L3848" s="32">
        <f t="shared" si="31"/>
        <v>412.50000000000006</v>
      </c>
      <c r="M3848" s="33">
        <v>0.25</v>
      </c>
      <c r="O3848" s="38"/>
      <c r="P3848" s="36">
        <f>Data!$I3848+0</f>
        <v>0.55000000000000004</v>
      </c>
      <c r="Q3848" s="34">
        <f>Data!$J3848-250</f>
        <v>2750</v>
      </c>
      <c r="R3848" s="35">
        <f>Data!$M3848-5%</f>
        <v>0.2</v>
      </c>
    </row>
    <row r="3849" spans="1:18" ht="15.75" customHeight="1" x14ac:dyDescent="0.3">
      <c r="A3849" s="23"/>
      <c r="B3849" s="28" t="s">
        <v>21</v>
      </c>
      <c r="C3849" s="28">
        <v>1185732</v>
      </c>
      <c r="D3849" s="29">
        <v>44336</v>
      </c>
      <c r="E3849" s="28" t="s">
        <v>22</v>
      </c>
      <c r="F3849" s="28" t="s">
        <v>136</v>
      </c>
      <c r="G3849" s="28" t="s">
        <v>137</v>
      </c>
      <c r="H3849" s="28" t="s">
        <v>27</v>
      </c>
      <c r="I3849" s="30">
        <v>0.55000000000000004</v>
      </c>
      <c r="J3849" s="31">
        <v>2500</v>
      </c>
      <c r="K3849" s="32">
        <f t="shared" si="30"/>
        <v>1375</v>
      </c>
      <c r="L3849" s="32">
        <f t="shared" si="31"/>
        <v>343.75</v>
      </c>
      <c r="M3849" s="33">
        <v>0.25</v>
      </c>
      <c r="O3849" s="38"/>
      <c r="P3849" s="36">
        <f>Data!$I3849+0</f>
        <v>0.55000000000000004</v>
      </c>
      <c r="Q3849" s="34">
        <f>Data!$J3849-250</f>
        <v>2250</v>
      </c>
      <c r="R3849" s="35">
        <f>Data!$M3849-5%</f>
        <v>0.2</v>
      </c>
    </row>
    <row r="3850" spans="1:18" ht="15.75" customHeight="1" x14ac:dyDescent="0.3">
      <c r="A3850" s="23"/>
      <c r="B3850" s="28" t="s">
        <v>21</v>
      </c>
      <c r="C3850" s="28">
        <v>1185732</v>
      </c>
      <c r="D3850" s="29">
        <v>44336</v>
      </c>
      <c r="E3850" s="28" t="s">
        <v>22</v>
      </c>
      <c r="F3850" s="28" t="s">
        <v>136</v>
      </c>
      <c r="G3850" s="28" t="s">
        <v>137</v>
      </c>
      <c r="H3850" s="28" t="s">
        <v>28</v>
      </c>
      <c r="I3850" s="30">
        <v>0.65</v>
      </c>
      <c r="J3850" s="31">
        <v>2750</v>
      </c>
      <c r="K3850" s="32">
        <f t="shared" si="30"/>
        <v>1787.5</v>
      </c>
      <c r="L3850" s="32">
        <f t="shared" si="31"/>
        <v>446.875</v>
      </c>
      <c r="M3850" s="33">
        <v>0.25</v>
      </c>
      <c r="O3850" s="38"/>
      <c r="P3850" s="36">
        <f>Data!$I3850+0</f>
        <v>0.65</v>
      </c>
      <c r="Q3850" s="34">
        <f>Data!$J3850-250</f>
        <v>2500</v>
      </c>
      <c r="R3850" s="35">
        <f>Data!$M3850-5%</f>
        <v>0.2</v>
      </c>
    </row>
    <row r="3851" spans="1:18" ht="15.75" customHeight="1" x14ac:dyDescent="0.3">
      <c r="A3851" s="23"/>
      <c r="B3851" s="28" t="s">
        <v>21</v>
      </c>
      <c r="C3851" s="28">
        <v>1185732</v>
      </c>
      <c r="D3851" s="29">
        <v>44336</v>
      </c>
      <c r="E3851" s="28" t="s">
        <v>22</v>
      </c>
      <c r="F3851" s="28" t="s">
        <v>136</v>
      </c>
      <c r="G3851" s="28" t="s">
        <v>137</v>
      </c>
      <c r="H3851" s="28" t="s">
        <v>29</v>
      </c>
      <c r="I3851" s="30">
        <v>0.70000000000000007</v>
      </c>
      <c r="J3851" s="31">
        <v>4000</v>
      </c>
      <c r="K3851" s="32">
        <f t="shared" si="30"/>
        <v>2800.0000000000005</v>
      </c>
      <c r="L3851" s="32">
        <f t="shared" si="31"/>
        <v>840.00000000000011</v>
      </c>
      <c r="M3851" s="33">
        <v>0.3</v>
      </c>
      <c r="O3851" s="38"/>
      <c r="P3851" s="36">
        <f>Data!$I3851+0</f>
        <v>0.70000000000000007</v>
      </c>
      <c r="Q3851" s="34">
        <f>Data!$J3851-250</f>
        <v>3750</v>
      </c>
      <c r="R3851" s="35">
        <f>Data!$M3851-5%</f>
        <v>0.25</v>
      </c>
    </row>
    <row r="3852" spans="1:18" ht="15.75" customHeight="1" x14ac:dyDescent="0.3">
      <c r="A3852" s="23"/>
      <c r="B3852" s="28" t="s">
        <v>21</v>
      </c>
      <c r="C3852" s="28">
        <v>1185732</v>
      </c>
      <c r="D3852" s="29">
        <v>44369</v>
      </c>
      <c r="E3852" s="28" t="s">
        <v>22</v>
      </c>
      <c r="F3852" s="28" t="s">
        <v>136</v>
      </c>
      <c r="G3852" s="28" t="s">
        <v>137</v>
      </c>
      <c r="H3852" s="28" t="s">
        <v>24</v>
      </c>
      <c r="I3852" s="30">
        <v>0.65</v>
      </c>
      <c r="J3852" s="31">
        <v>6500</v>
      </c>
      <c r="K3852" s="32">
        <f t="shared" si="30"/>
        <v>4225</v>
      </c>
      <c r="L3852" s="32">
        <f t="shared" si="31"/>
        <v>1478.7500000000002</v>
      </c>
      <c r="M3852" s="33">
        <v>0.35000000000000003</v>
      </c>
      <c r="O3852" s="38"/>
      <c r="P3852" s="36">
        <f>Data!$I3852+0</f>
        <v>0.65</v>
      </c>
      <c r="Q3852" s="34">
        <f>Data!$J3852-250</f>
        <v>6250</v>
      </c>
      <c r="R3852" s="35">
        <f>Data!$M3852-5%</f>
        <v>0.30000000000000004</v>
      </c>
    </row>
    <row r="3853" spans="1:18" ht="15.75" customHeight="1" x14ac:dyDescent="0.3">
      <c r="A3853" s="23"/>
      <c r="B3853" s="28" t="s">
        <v>21</v>
      </c>
      <c r="C3853" s="28">
        <v>1185732</v>
      </c>
      <c r="D3853" s="29">
        <v>44369</v>
      </c>
      <c r="E3853" s="28" t="s">
        <v>22</v>
      </c>
      <c r="F3853" s="28" t="s">
        <v>136</v>
      </c>
      <c r="G3853" s="28" t="s">
        <v>137</v>
      </c>
      <c r="H3853" s="28" t="s">
        <v>25</v>
      </c>
      <c r="I3853" s="30">
        <v>0.60000000000000009</v>
      </c>
      <c r="J3853" s="31">
        <v>4000</v>
      </c>
      <c r="K3853" s="32">
        <f t="shared" si="30"/>
        <v>2400.0000000000005</v>
      </c>
      <c r="L3853" s="32">
        <f t="shared" si="31"/>
        <v>840.00000000000023</v>
      </c>
      <c r="M3853" s="33">
        <v>0.35000000000000003</v>
      </c>
      <c r="O3853" s="38"/>
      <c r="P3853" s="36">
        <f>Data!$I3853+0</f>
        <v>0.60000000000000009</v>
      </c>
      <c r="Q3853" s="34">
        <f>Data!$J3853-250</f>
        <v>3750</v>
      </c>
      <c r="R3853" s="35">
        <f>Data!$M3853-5%</f>
        <v>0.30000000000000004</v>
      </c>
    </row>
    <row r="3854" spans="1:18" ht="15.75" customHeight="1" x14ac:dyDescent="0.3">
      <c r="A3854" s="23"/>
      <c r="B3854" s="28" t="s">
        <v>21</v>
      </c>
      <c r="C3854" s="28">
        <v>1185732</v>
      </c>
      <c r="D3854" s="29">
        <v>44369</v>
      </c>
      <c r="E3854" s="28" t="s">
        <v>22</v>
      </c>
      <c r="F3854" s="28" t="s">
        <v>136</v>
      </c>
      <c r="G3854" s="28" t="s">
        <v>137</v>
      </c>
      <c r="H3854" s="28" t="s">
        <v>26</v>
      </c>
      <c r="I3854" s="30">
        <v>0.55000000000000004</v>
      </c>
      <c r="J3854" s="31">
        <v>3250</v>
      </c>
      <c r="K3854" s="32">
        <f t="shared" si="30"/>
        <v>1787.5000000000002</v>
      </c>
      <c r="L3854" s="32">
        <f t="shared" si="31"/>
        <v>446.87500000000006</v>
      </c>
      <c r="M3854" s="33">
        <v>0.25</v>
      </c>
      <c r="O3854" s="38"/>
      <c r="P3854" s="36">
        <f>Data!$I3854+0</f>
        <v>0.55000000000000004</v>
      </c>
      <c r="Q3854" s="34">
        <f>Data!$J3854-250</f>
        <v>3000</v>
      </c>
      <c r="R3854" s="35">
        <f>Data!$M3854-5%</f>
        <v>0.2</v>
      </c>
    </row>
    <row r="3855" spans="1:18" ht="15.75" customHeight="1" x14ac:dyDescent="0.3">
      <c r="A3855" s="23"/>
      <c r="B3855" s="28" t="s">
        <v>21</v>
      </c>
      <c r="C3855" s="28">
        <v>1185732</v>
      </c>
      <c r="D3855" s="29">
        <v>44369</v>
      </c>
      <c r="E3855" s="28" t="s">
        <v>22</v>
      </c>
      <c r="F3855" s="28" t="s">
        <v>136</v>
      </c>
      <c r="G3855" s="28" t="s">
        <v>137</v>
      </c>
      <c r="H3855" s="28" t="s">
        <v>27</v>
      </c>
      <c r="I3855" s="30">
        <v>0.55000000000000004</v>
      </c>
      <c r="J3855" s="31">
        <v>3000</v>
      </c>
      <c r="K3855" s="32">
        <f t="shared" si="30"/>
        <v>1650.0000000000002</v>
      </c>
      <c r="L3855" s="32">
        <f t="shared" si="31"/>
        <v>412.50000000000006</v>
      </c>
      <c r="M3855" s="33">
        <v>0.25</v>
      </c>
      <c r="O3855" s="38"/>
      <c r="P3855" s="36">
        <f>Data!$I3855+0</f>
        <v>0.55000000000000004</v>
      </c>
      <c r="Q3855" s="34">
        <f>Data!$J3855-250</f>
        <v>2750</v>
      </c>
      <c r="R3855" s="35">
        <f>Data!$M3855-5%</f>
        <v>0.2</v>
      </c>
    </row>
    <row r="3856" spans="1:18" ht="15.75" customHeight="1" x14ac:dyDescent="0.3">
      <c r="A3856" s="23"/>
      <c r="B3856" s="28" t="s">
        <v>21</v>
      </c>
      <c r="C3856" s="28">
        <v>1185732</v>
      </c>
      <c r="D3856" s="29">
        <v>44369</v>
      </c>
      <c r="E3856" s="28" t="s">
        <v>22</v>
      </c>
      <c r="F3856" s="28" t="s">
        <v>136</v>
      </c>
      <c r="G3856" s="28" t="s">
        <v>137</v>
      </c>
      <c r="H3856" s="28" t="s">
        <v>28</v>
      </c>
      <c r="I3856" s="30">
        <v>0.65</v>
      </c>
      <c r="J3856" s="31">
        <v>3000</v>
      </c>
      <c r="K3856" s="32">
        <f t="shared" si="30"/>
        <v>1950</v>
      </c>
      <c r="L3856" s="32">
        <f t="shared" si="31"/>
        <v>487.5</v>
      </c>
      <c r="M3856" s="33">
        <v>0.25</v>
      </c>
      <c r="O3856" s="38"/>
      <c r="P3856" s="36">
        <f>Data!$I3856+0</f>
        <v>0.65</v>
      </c>
      <c r="Q3856" s="34">
        <f>Data!$J3856-250</f>
        <v>2750</v>
      </c>
      <c r="R3856" s="35">
        <f>Data!$M3856-5%</f>
        <v>0.2</v>
      </c>
    </row>
    <row r="3857" spans="1:18" ht="15.75" customHeight="1" x14ac:dyDescent="0.3">
      <c r="A3857" s="23"/>
      <c r="B3857" s="28" t="s">
        <v>21</v>
      </c>
      <c r="C3857" s="28">
        <v>1185732</v>
      </c>
      <c r="D3857" s="29">
        <v>44369</v>
      </c>
      <c r="E3857" s="28" t="s">
        <v>22</v>
      </c>
      <c r="F3857" s="28" t="s">
        <v>136</v>
      </c>
      <c r="G3857" s="28" t="s">
        <v>137</v>
      </c>
      <c r="H3857" s="28" t="s">
        <v>29</v>
      </c>
      <c r="I3857" s="30">
        <v>0.70000000000000007</v>
      </c>
      <c r="J3857" s="31">
        <v>4500</v>
      </c>
      <c r="K3857" s="32">
        <f t="shared" si="30"/>
        <v>3150.0000000000005</v>
      </c>
      <c r="L3857" s="32">
        <f t="shared" si="31"/>
        <v>945.00000000000011</v>
      </c>
      <c r="M3857" s="33">
        <v>0.3</v>
      </c>
      <c r="O3857" s="38"/>
      <c r="P3857" s="36">
        <f>Data!$I3857+0</f>
        <v>0.70000000000000007</v>
      </c>
      <c r="Q3857" s="34">
        <f>Data!$J3857-250</f>
        <v>4250</v>
      </c>
      <c r="R3857" s="35">
        <f>Data!$M3857-5%</f>
        <v>0.25</v>
      </c>
    </row>
    <row r="3858" spans="1:18" ht="15.75" customHeight="1" x14ac:dyDescent="0.3">
      <c r="A3858" s="23"/>
      <c r="B3858" s="28" t="s">
        <v>21</v>
      </c>
      <c r="C3858" s="28">
        <v>1185732</v>
      </c>
      <c r="D3858" s="29">
        <v>44397</v>
      </c>
      <c r="E3858" s="28" t="s">
        <v>22</v>
      </c>
      <c r="F3858" s="28" t="s">
        <v>136</v>
      </c>
      <c r="G3858" s="28" t="s">
        <v>137</v>
      </c>
      <c r="H3858" s="28" t="s">
        <v>24</v>
      </c>
      <c r="I3858" s="30">
        <v>0.65</v>
      </c>
      <c r="J3858" s="31">
        <v>6750</v>
      </c>
      <c r="K3858" s="32">
        <f t="shared" si="30"/>
        <v>4387.5</v>
      </c>
      <c r="L3858" s="32">
        <f t="shared" si="31"/>
        <v>1535.6250000000002</v>
      </c>
      <c r="M3858" s="33">
        <v>0.35000000000000003</v>
      </c>
      <c r="O3858" s="38"/>
      <c r="P3858" s="36">
        <f>Data!$I3858+0</f>
        <v>0.65</v>
      </c>
      <c r="Q3858" s="34">
        <f>Data!$J3858-250</f>
        <v>6500</v>
      </c>
      <c r="R3858" s="35">
        <f>Data!$M3858-5%</f>
        <v>0.30000000000000004</v>
      </c>
    </row>
    <row r="3859" spans="1:18" ht="15.75" customHeight="1" x14ac:dyDescent="0.3">
      <c r="A3859" s="23"/>
      <c r="B3859" s="28" t="s">
        <v>21</v>
      </c>
      <c r="C3859" s="28">
        <v>1185732</v>
      </c>
      <c r="D3859" s="29">
        <v>44397</v>
      </c>
      <c r="E3859" s="28" t="s">
        <v>22</v>
      </c>
      <c r="F3859" s="28" t="s">
        <v>136</v>
      </c>
      <c r="G3859" s="28" t="s">
        <v>137</v>
      </c>
      <c r="H3859" s="28" t="s">
        <v>25</v>
      </c>
      <c r="I3859" s="30">
        <v>0.60000000000000009</v>
      </c>
      <c r="J3859" s="31">
        <v>4250</v>
      </c>
      <c r="K3859" s="32">
        <f t="shared" si="30"/>
        <v>2550.0000000000005</v>
      </c>
      <c r="L3859" s="32">
        <f t="shared" si="31"/>
        <v>892.50000000000023</v>
      </c>
      <c r="M3859" s="33">
        <v>0.35000000000000003</v>
      </c>
      <c r="O3859" s="38"/>
      <c r="P3859" s="36">
        <f>Data!$I3859+0</f>
        <v>0.60000000000000009</v>
      </c>
      <c r="Q3859" s="34">
        <f>Data!$J3859-250</f>
        <v>4000</v>
      </c>
      <c r="R3859" s="35">
        <f>Data!$M3859-5%</f>
        <v>0.30000000000000004</v>
      </c>
    </row>
    <row r="3860" spans="1:18" ht="15.75" customHeight="1" x14ac:dyDescent="0.3">
      <c r="A3860" s="23"/>
      <c r="B3860" s="28" t="s">
        <v>21</v>
      </c>
      <c r="C3860" s="28">
        <v>1185732</v>
      </c>
      <c r="D3860" s="29">
        <v>44397</v>
      </c>
      <c r="E3860" s="28" t="s">
        <v>22</v>
      </c>
      <c r="F3860" s="28" t="s">
        <v>136</v>
      </c>
      <c r="G3860" s="28" t="s">
        <v>137</v>
      </c>
      <c r="H3860" s="28" t="s">
        <v>26</v>
      </c>
      <c r="I3860" s="30">
        <v>0.55000000000000004</v>
      </c>
      <c r="J3860" s="31">
        <v>3500</v>
      </c>
      <c r="K3860" s="32">
        <f t="shared" si="30"/>
        <v>1925.0000000000002</v>
      </c>
      <c r="L3860" s="32">
        <f t="shared" si="31"/>
        <v>481.25000000000006</v>
      </c>
      <c r="M3860" s="33">
        <v>0.25</v>
      </c>
      <c r="O3860" s="38"/>
      <c r="P3860" s="36">
        <f>Data!$I3860+0</f>
        <v>0.55000000000000004</v>
      </c>
      <c r="Q3860" s="34">
        <f>Data!$J3860-250</f>
        <v>3250</v>
      </c>
      <c r="R3860" s="35">
        <f>Data!$M3860-5%</f>
        <v>0.2</v>
      </c>
    </row>
    <row r="3861" spans="1:18" ht="15.75" customHeight="1" x14ac:dyDescent="0.3">
      <c r="A3861" s="23"/>
      <c r="B3861" s="28" t="s">
        <v>21</v>
      </c>
      <c r="C3861" s="28">
        <v>1185732</v>
      </c>
      <c r="D3861" s="29">
        <v>44397</v>
      </c>
      <c r="E3861" s="28" t="s">
        <v>22</v>
      </c>
      <c r="F3861" s="28" t="s">
        <v>136</v>
      </c>
      <c r="G3861" s="28" t="s">
        <v>137</v>
      </c>
      <c r="H3861" s="28" t="s">
        <v>27</v>
      </c>
      <c r="I3861" s="30">
        <v>0.55000000000000004</v>
      </c>
      <c r="J3861" s="31">
        <v>3000</v>
      </c>
      <c r="K3861" s="32">
        <f t="shared" si="30"/>
        <v>1650.0000000000002</v>
      </c>
      <c r="L3861" s="32">
        <f t="shared" si="31"/>
        <v>412.50000000000006</v>
      </c>
      <c r="M3861" s="33">
        <v>0.25</v>
      </c>
      <c r="O3861" s="38"/>
      <c r="P3861" s="36">
        <f>Data!$I3861+0</f>
        <v>0.55000000000000004</v>
      </c>
      <c r="Q3861" s="34">
        <f>Data!$J3861-250</f>
        <v>2750</v>
      </c>
      <c r="R3861" s="35">
        <f>Data!$M3861-5%</f>
        <v>0.2</v>
      </c>
    </row>
    <row r="3862" spans="1:18" ht="15.75" customHeight="1" x14ac:dyDescent="0.3">
      <c r="A3862" s="23"/>
      <c r="B3862" s="28" t="s">
        <v>21</v>
      </c>
      <c r="C3862" s="28">
        <v>1185732</v>
      </c>
      <c r="D3862" s="29">
        <v>44397</v>
      </c>
      <c r="E3862" s="28" t="s">
        <v>22</v>
      </c>
      <c r="F3862" s="28" t="s">
        <v>136</v>
      </c>
      <c r="G3862" s="28" t="s">
        <v>137</v>
      </c>
      <c r="H3862" s="28" t="s">
        <v>28</v>
      </c>
      <c r="I3862" s="30">
        <v>0.65</v>
      </c>
      <c r="J3862" s="31">
        <v>3250</v>
      </c>
      <c r="K3862" s="32">
        <f t="shared" si="30"/>
        <v>2112.5</v>
      </c>
      <c r="L3862" s="32">
        <f t="shared" si="31"/>
        <v>528.125</v>
      </c>
      <c r="M3862" s="33">
        <v>0.25</v>
      </c>
      <c r="O3862" s="38"/>
      <c r="P3862" s="36">
        <f>Data!$I3862+0</f>
        <v>0.65</v>
      </c>
      <c r="Q3862" s="34">
        <f>Data!$J3862-250</f>
        <v>3000</v>
      </c>
      <c r="R3862" s="35">
        <f>Data!$M3862-5%</f>
        <v>0.2</v>
      </c>
    </row>
    <row r="3863" spans="1:18" ht="15.75" customHeight="1" x14ac:dyDescent="0.3">
      <c r="A3863" s="23"/>
      <c r="B3863" s="28" t="s">
        <v>21</v>
      </c>
      <c r="C3863" s="28">
        <v>1185732</v>
      </c>
      <c r="D3863" s="29">
        <v>44397</v>
      </c>
      <c r="E3863" s="28" t="s">
        <v>22</v>
      </c>
      <c r="F3863" s="28" t="s">
        <v>136</v>
      </c>
      <c r="G3863" s="28" t="s">
        <v>137</v>
      </c>
      <c r="H3863" s="28" t="s">
        <v>29</v>
      </c>
      <c r="I3863" s="30">
        <v>0.70000000000000007</v>
      </c>
      <c r="J3863" s="31">
        <v>5000</v>
      </c>
      <c r="K3863" s="32">
        <f t="shared" si="30"/>
        <v>3500.0000000000005</v>
      </c>
      <c r="L3863" s="32">
        <f t="shared" si="31"/>
        <v>1050</v>
      </c>
      <c r="M3863" s="33">
        <v>0.3</v>
      </c>
      <c r="O3863" s="38"/>
      <c r="P3863" s="36">
        <f>Data!$I3863+0</f>
        <v>0.70000000000000007</v>
      </c>
      <c r="Q3863" s="34">
        <f>Data!$J3863-250</f>
        <v>4750</v>
      </c>
      <c r="R3863" s="35">
        <f>Data!$M3863-5%</f>
        <v>0.25</v>
      </c>
    </row>
    <row r="3864" spans="1:18" ht="15.75" customHeight="1" x14ac:dyDescent="0.3">
      <c r="A3864" s="23"/>
      <c r="B3864" s="28" t="s">
        <v>21</v>
      </c>
      <c r="C3864" s="28">
        <v>1185732</v>
      </c>
      <c r="D3864" s="29">
        <v>44429</v>
      </c>
      <c r="E3864" s="28" t="s">
        <v>22</v>
      </c>
      <c r="F3864" s="28" t="s">
        <v>136</v>
      </c>
      <c r="G3864" s="28" t="s">
        <v>137</v>
      </c>
      <c r="H3864" s="28" t="s">
        <v>24</v>
      </c>
      <c r="I3864" s="30">
        <v>0.65</v>
      </c>
      <c r="J3864" s="31">
        <v>6500</v>
      </c>
      <c r="K3864" s="32">
        <f t="shared" si="30"/>
        <v>4225</v>
      </c>
      <c r="L3864" s="32">
        <f t="shared" si="31"/>
        <v>1478.7500000000002</v>
      </c>
      <c r="M3864" s="33">
        <v>0.35000000000000003</v>
      </c>
      <c r="O3864" s="38"/>
      <c r="P3864" s="36">
        <f>Data!$I3864+0</f>
        <v>0.65</v>
      </c>
      <c r="Q3864" s="34">
        <f>Data!$J3864-250</f>
        <v>6250</v>
      </c>
      <c r="R3864" s="35">
        <f>Data!$M3864-5%</f>
        <v>0.30000000000000004</v>
      </c>
    </row>
    <row r="3865" spans="1:18" ht="15.75" customHeight="1" x14ac:dyDescent="0.3">
      <c r="A3865" s="23"/>
      <c r="B3865" s="28" t="s">
        <v>21</v>
      </c>
      <c r="C3865" s="28">
        <v>1185732</v>
      </c>
      <c r="D3865" s="29">
        <v>44429</v>
      </c>
      <c r="E3865" s="28" t="s">
        <v>22</v>
      </c>
      <c r="F3865" s="28" t="s">
        <v>136</v>
      </c>
      <c r="G3865" s="28" t="s">
        <v>137</v>
      </c>
      <c r="H3865" s="28" t="s">
        <v>25</v>
      </c>
      <c r="I3865" s="30">
        <v>0.60000000000000009</v>
      </c>
      <c r="J3865" s="31">
        <v>4250</v>
      </c>
      <c r="K3865" s="32">
        <f t="shared" si="30"/>
        <v>2550.0000000000005</v>
      </c>
      <c r="L3865" s="32">
        <f t="shared" si="31"/>
        <v>892.50000000000023</v>
      </c>
      <c r="M3865" s="33">
        <v>0.35000000000000003</v>
      </c>
      <c r="O3865" s="38"/>
      <c r="P3865" s="36">
        <f>Data!$I3865+0</f>
        <v>0.60000000000000009</v>
      </c>
      <c r="Q3865" s="34">
        <f>Data!$J3865-250</f>
        <v>4000</v>
      </c>
      <c r="R3865" s="35">
        <f>Data!$M3865-5%</f>
        <v>0.30000000000000004</v>
      </c>
    </row>
    <row r="3866" spans="1:18" ht="15.75" customHeight="1" x14ac:dyDescent="0.3">
      <c r="A3866" s="23"/>
      <c r="B3866" s="28" t="s">
        <v>21</v>
      </c>
      <c r="C3866" s="28">
        <v>1185732</v>
      </c>
      <c r="D3866" s="29">
        <v>44429</v>
      </c>
      <c r="E3866" s="28" t="s">
        <v>22</v>
      </c>
      <c r="F3866" s="28" t="s">
        <v>136</v>
      </c>
      <c r="G3866" s="28" t="s">
        <v>137</v>
      </c>
      <c r="H3866" s="28" t="s">
        <v>26</v>
      </c>
      <c r="I3866" s="30">
        <v>0.55000000000000004</v>
      </c>
      <c r="J3866" s="31">
        <v>3500</v>
      </c>
      <c r="K3866" s="32">
        <f t="shared" si="30"/>
        <v>1925.0000000000002</v>
      </c>
      <c r="L3866" s="32">
        <f t="shared" si="31"/>
        <v>481.25000000000006</v>
      </c>
      <c r="M3866" s="33">
        <v>0.25</v>
      </c>
      <c r="O3866" s="38"/>
      <c r="P3866" s="36">
        <f>Data!$I3866+0</f>
        <v>0.55000000000000004</v>
      </c>
      <c r="Q3866" s="34">
        <f>Data!$J3866-250</f>
        <v>3250</v>
      </c>
      <c r="R3866" s="35">
        <f>Data!$M3866-5%</f>
        <v>0.2</v>
      </c>
    </row>
    <row r="3867" spans="1:18" ht="15.75" customHeight="1" x14ac:dyDescent="0.3">
      <c r="A3867" s="23"/>
      <c r="B3867" s="28" t="s">
        <v>21</v>
      </c>
      <c r="C3867" s="28">
        <v>1185732</v>
      </c>
      <c r="D3867" s="29">
        <v>44429</v>
      </c>
      <c r="E3867" s="28" t="s">
        <v>22</v>
      </c>
      <c r="F3867" s="28" t="s">
        <v>136</v>
      </c>
      <c r="G3867" s="28" t="s">
        <v>137</v>
      </c>
      <c r="H3867" s="28" t="s">
        <v>27</v>
      </c>
      <c r="I3867" s="30">
        <v>0.55000000000000004</v>
      </c>
      <c r="J3867" s="31">
        <v>2500</v>
      </c>
      <c r="K3867" s="32">
        <f t="shared" si="30"/>
        <v>1375</v>
      </c>
      <c r="L3867" s="32">
        <f t="shared" si="31"/>
        <v>343.75</v>
      </c>
      <c r="M3867" s="33">
        <v>0.25</v>
      </c>
      <c r="O3867" s="38"/>
      <c r="P3867" s="36">
        <f>Data!$I3867+0</f>
        <v>0.55000000000000004</v>
      </c>
      <c r="Q3867" s="34">
        <f>Data!$J3867-250</f>
        <v>2250</v>
      </c>
      <c r="R3867" s="35">
        <f>Data!$M3867-5%</f>
        <v>0.2</v>
      </c>
    </row>
    <row r="3868" spans="1:18" ht="15.75" customHeight="1" x14ac:dyDescent="0.3">
      <c r="A3868" s="23"/>
      <c r="B3868" s="28" t="s">
        <v>21</v>
      </c>
      <c r="C3868" s="28">
        <v>1185732</v>
      </c>
      <c r="D3868" s="29">
        <v>44429</v>
      </c>
      <c r="E3868" s="28" t="s">
        <v>22</v>
      </c>
      <c r="F3868" s="28" t="s">
        <v>136</v>
      </c>
      <c r="G3868" s="28" t="s">
        <v>137</v>
      </c>
      <c r="H3868" s="28" t="s">
        <v>28</v>
      </c>
      <c r="I3868" s="30">
        <v>0.65</v>
      </c>
      <c r="J3868" s="31">
        <v>2250</v>
      </c>
      <c r="K3868" s="32">
        <f t="shared" si="30"/>
        <v>1462.5</v>
      </c>
      <c r="L3868" s="32">
        <f t="shared" si="31"/>
        <v>365.625</v>
      </c>
      <c r="M3868" s="33">
        <v>0.25</v>
      </c>
      <c r="O3868" s="38"/>
      <c r="P3868" s="36">
        <f>Data!$I3868+0</f>
        <v>0.65</v>
      </c>
      <c r="Q3868" s="34">
        <f>Data!$J3868-250</f>
        <v>2000</v>
      </c>
      <c r="R3868" s="35">
        <f>Data!$M3868-5%</f>
        <v>0.2</v>
      </c>
    </row>
    <row r="3869" spans="1:18" ht="15.75" customHeight="1" x14ac:dyDescent="0.3">
      <c r="A3869" s="23"/>
      <c r="B3869" s="28" t="s">
        <v>21</v>
      </c>
      <c r="C3869" s="28">
        <v>1185732</v>
      </c>
      <c r="D3869" s="29">
        <v>44429</v>
      </c>
      <c r="E3869" s="28" t="s">
        <v>22</v>
      </c>
      <c r="F3869" s="28" t="s">
        <v>136</v>
      </c>
      <c r="G3869" s="28" t="s">
        <v>137</v>
      </c>
      <c r="H3869" s="28" t="s">
        <v>29</v>
      </c>
      <c r="I3869" s="30">
        <v>0.70000000000000007</v>
      </c>
      <c r="J3869" s="31">
        <v>4000</v>
      </c>
      <c r="K3869" s="32">
        <f t="shared" si="30"/>
        <v>2800.0000000000005</v>
      </c>
      <c r="L3869" s="32">
        <f t="shared" si="31"/>
        <v>840.00000000000011</v>
      </c>
      <c r="M3869" s="33">
        <v>0.3</v>
      </c>
      <c r="O3869" s="38"/>
      <c r="P3869" s="36">
        <f>Data!$I3869+0</f>
        <v>0.70000000000000007</v>
      </c>
      <c r="Q3869" s="34">
        <f>Data!$J3869-250</f>
        <v>3750</v>
      </c>
      <c r="R3869" s="35">
        <f>Data!$M3869-5%</f>
        <v>0.25</v>
      </c>
    </row>
    <row r="3870" spans="1:18" ht="15.75" customHeight="1" x14ac:dyDescent="0.3">
      <c r="A3870" s="23"/>
      <c r="B3870" s="28" t="s">
        <v>21</v>
      </c>
      <c r="C3870" s="28">
        <v>1185732</v>
      </c>
      <c r="D3870" s="29">
        <v>44459</v>
      </c>
      <c r="E3870" s="28" t="s">
        <v>22</v>
      </c>
      <c r="F3870" s="28" t="s">
        <v>136</v>
      </c>
      <c r="G3870" s="28" t="s">
        <v>137</v>
      </c>
      <c r="H3870" s="28" t="s">
        <v>24</v>
      </c>
      <c r="I3870" s="30">
        <v>0.65</v>
      </c>
      <c r="J3870" s="31">
        <v>5250</v>
      </c>
      <c r="K3870" s="32">
        <f t="shared" si="30"/>
        <v>3412.5</v>
      </c>
      <c r="L3870" s="32">
        <f t="shared" si="31"/>
        <v>1194.375</v>
      </c>
      <c r="M3870" s="33">
        <v>0.35000000000000003</v>
      </c>
      <c r="O3870" s="38"/>
      <c r="P3870" s="36">
        <f>Data!$I3870+0</f>
        <v>0.65</v>
      </c>
      <c r="Q3870" s="34">
        <f>Data!$J3870-250</f>
        <v>5000</v>
      </c>
      <c r="R3870" s="35">
        <f>Data!$M3870-5%</f>
        <v>0.30000000000000004</v>
      </c>
    </row>
    <row r="3871" spans="1:18" ht="15.75" customHeight="1" x14ac:dyDescent="0.3">
      <c r="A3871" s="23"/>
      <c r="B3871" s="28" t="s">
        <v>21</v>
      </c>
      <c r="C3871" s="28">
        <v>1185732</v>
      </c>
      <c r="D3871" s="29">
        <v>44459</v>
      </c>
      <c r="E3871" s="28" t="s">
        <v>22</v>
      </c>
      <c r="F3871" s="28" t="s">
        <v>136</v>
      </c>
      <c r="G3871" s="28" t="s">
        <v>137</v>
      </c>
      <c r="H3871" s="28" t="s">
        <v>25</v>
      </c>
      <c r="I3871" s="30">
        <v>0.60000000000000009</v>
      </c>
      <c r="J3871" s="31">
        <v>3250</v>
      </c>
      <c r="K3871" s="32">
        <f t="shared" si="30"/>
        <v>1950.0000000000002</v>
      </c>
      <c r="L3871" s="32">
        <f t="shared" si="31"/>
        <v>682.50000000000011</v>
      </c>
      <c r="M3871" s="33">
        <v>0.35000000000000003</v>
      </c>
      <c r="O3871" s="38"/>
      <c r="P3871" s="36">
        <f>Data!$I3871+0</f>
        <v>0.60000000000000009</v>
      </c>
      <c r="Q3871" s="34">
        <f>Data!$J3871-250</f>
        <v>3000</v>
      </c>
      <c r="R3871" s="35">
        <f>Data!$M3871-5%</f>
        <v>0.30000000000000004</v>
      </c>
    </row>
    <row r="3872" spans="1:18" ht="15.75" customHeight="1" x14ac:dyDescent="0.3">
      <c r="A3872" s="23"/>
      <c r="B3872" s="28" t="s">
        <v>21</v>
      </c>
      <c r="C3872" s="28">
        <v>1185732</v>
      </c>
      <c r="D3872" s="29">
        <v>44459</v>
      </c>
      <c r="E3872" s="28" t="s">
        <v>22</v>
      </c>
      <c r="F3872" s="28" t="s">
        <v>136</v>
      </c>
      <c r="G3872" s="28" t="s">
        <v>137</v>
      </c>
      <c r="H3872" s="28" t="s">
        <v>26</v>
      </c>
      <c r="I3872" s="30">
        <v>0.55000000000000004</v>
      </c>
      <c r="J3872" s="31">
        <v>2250</v>
      </c>
      <c r="K3872" s="32">
        <f t="shared" si="30"/>
        <v>1237.5</v>
      </c>
      <c r="L3872" s="32">
        <f t="shared" si="31"/>
        <v>309.375</v>
      </c>
      <c r="M3872" s="33">
        <v>0.25</v>
      </c>
      <c r="O3872" s="38"/>
      <c r="P3872" s="36">
        <f>Data!$I3872+0</f>
        <v>0.55000000000000004</v>
      </c>
      <c r="Q3872" s="34">
        <f>Data!$J3872-250</f>
        <v>2000</v>
      </c>
      <c r="R3872" s="35">
        <f>Data!$M3872-5%</f>
        <v>0.2</v>
      </c>
    </row>
    <row r="3873" spans="1:18" ht="15.75" customHeight="1" x14ac:dyDescent="0.3">
      <c r="A3873" s="23"/>
      <c r="B3873" s="28" t="s">
        <v>21</v>
      </c>
      <c r="C3873" s="28">
        <v>1185732</v>
      </c>
      <c r="D3873" s="29">
        <v>44459</v>
      </c>
      <c r="E3873" s="28" t="s">
        <v>22</v>
      </c>
      <c r="F3873" s="28" t="s">
        <v>136</v>
      </c>
      <c r="G3873" s="28" t="s">
        <v>137</v>
      </c>
      <c r="H3873" s="28" t="s">
        <v>27</v>
      </c>
      <c r="I3873" s="30">
        <v>0.55000000000000004</v>
      </c>
      <c r="J3873" s="31">
        <v>2000</v>
      </c>
      <c r="K3873" s="32">
        <f t="shared" si="30"/>
        <v>1100</v>
      </c>
      <c r="L3873" s="32">
        <f t="shared" si="31"/>
        <v>275</v>
      </c>
      <c r="M3873" s="33">
        <v>0.25</v>
      </c>
      <c r="O3873" s="38"/>
      <c r="P3873" s="36">
        <f>Data!$I3873+0</f>
        <v>0.55000000000000004</v>
      </c>
      <c r="Q3873" s="34">
        <f>Data!$J3873-250</f>
        <v>1750</v>
      </c>
      <c r="R3873" s="35">
        <f>Data!$M3873-5%</f>
        <v>0.2</v>
      </c>
    </row>
    <row r="3874" spans="1:18" ht="15.75" customHeight="1" x14ac:dyDescent="0.3">
      <c r="A3874" s="23"/>
      <c r="B3874" s="28" t="s">
        <v>21</v>
      </c>
      <c r="C3874" s="28">
        <v>1185732</v>
      </c>
      <c r="D3874" s="29">
        <v>44459</v>
      </c>
      <c r="E3874" s="28" t="s">
        <v>22</v>
      </c>
      <c r="F3874" s="28" t="s">
        <v>136</v>
      </c>
      <c r="G3874" s="28" t="s">
        <v>137</v>
      </c>
      <c r="H3874" s="28" t="s">
        <v>28</v>
      </c>
      <c r="I3874" s="30">
        <v>0.65</v>
      </c>
      <c r="J3874" s="31">
        <v>2000</v>
      </c>
      <c r="K3874" s="32">
        <f t="shared" si="30"/>
        <v>1300</v>
      </c>
      <c r="L3874" s="32">
        <f t="shared" si="31"/>
        <v>325</v>
      </c>
      <c r="M3874" s="33">
        <v>0.25</v>
      </c>
      <c r="O3874" s="38"/>
      <c r="P3874" s="36">
        <f>Data!$I3874+0</f>
        <v>0.65</v>
      </c>
      <c r="Q3874" s="34">
        <f>Data!$J3874-250</f>
        <v>1750</v>
      </c>
      <c r="R3874" s="35">
        <f>Data!$M3874-5%</f>
        <v>0.2</v>
      </c>
    </row>
    <row r="3875" spans="1:18" ht="15.75" customHeight="1" x14ac:dyDescent="0.3">
      <c r="A3875" s="23"/>
      <c r="B3875" s="28" t="s">
        <v>21</v>
      </c>
      <c r="C3875" s="28">
        <v>1185732</v>
      </c>
      <c r="D3875" s="29">
        <v>44459</v>
      </c>
      <c r="E3875" s="28" t="s">
        <v>22</v>
      </c>
      <c r="F3875" s="28" t="s">
        <v>136</v>
      </c>
      <c r="G3875" s="28" t="s">
        <v>137</v>
      </c>
      <c r="H3875" s="28" t="s">
        <v>29</v>
      </c>
      <c r="I3875" s="30">
        <v>0.70000000000000007</v>
      </c>
      <c r="J3875" s="31">
        <v>3000</v>
      </c>
      <c r="K3875" s="32">
        <f t="shared" si="30"/>
        <v>2100</v>
      </c>
      <c r="L3875" s="32">
        <f t="shared" si="31"/>
        <v>630</v>
      </c>
      <c r="M3875" s="33">
        <v>0.3</v>
      </c>
      <c r="O3875" s="38"/>
      <c r="P3875" s="36">
        <f>Data!$I3875+0</f>
        <v>0.70000000000000007</v>
      </c>
      <c r="Q3875" s="34">
        <f>Data!$J3875-250</f>
        <v>2750</v>
      </c>
      <c r="R3875" s="35">
        <f>Data!$M3875-5%</f>
        <v>0.25</v>
      </c>
    </row>
    <row r="3876" spans="1:18" ht="15.75" customHeight="1" x14ac:dyDescent="0.3">
      <c r="A3876" s="23"/>
      <c r="B3876" s="28" t="s">
        <v>21</v>
      </c>
      <c r="C3876" s="28">
        <v>1185732</v>
      </c>
      <c r="D3876" s="29">
        <v>44491</v>
      </c>
      <c r="E3876" s="28" t="s">
        <v>22</v>
      </c>
      <c r="F3876" s="28" t="s">
        <v>136</v>
      </c>
      <c r="G3876" s="28" t="s">
        <v>137</v>
      </c>
      <c r="H3876" s="28" t="s">
        <v>24</v>
      </c>
      <c r="I3876" s="30">
        <v>0.70000000000000007</v>
      </c>
      <c r="J3876" s="31">
        <v>4500</v>
      </c>
      <c r="K3876" s="32">
        <f t="shared" si="30"/>
        <v>3150.0000000000005</v>
      </c>
      <c r="L3876" s="32">
        <f t="shared" si="31"/>
        <v>1102.5000000000002</v>
      </c>
      <c r="M3876" s="33">
        <v>0.35000000000000003</v>
      </c>
      <c r="O3876" s="38"/>
      <c r="P3876" s="36">
        <f>Data!$I3876+0</f>
        <v>0.70000000000000007</v>
      </c>
      <c r="Q3876" s="34">
        <f>Data!$J3876-250</f>
        <v>4250</v>
      </c>
      <c r="R3876" s="35">
        <f>Data!$M3876-5%</f>
        <v>0.30000000000000004</v>
      </c>
    </row>
    <row r="3877" spans="1:18" ht="15.75" customHeight="1" x14ac:dyDescent="0.3">
      <c r="A3877" s="23"/>
      <c r="B3877" s="28" t="s">
        <v>21</v>
      </c>
      <c r="C3877" s="28">
        <v>1185732</v>
      </c>
      <c r="D3877" s="29">
        <v>44491</v>
      </c>
      <c r="E3877" s="28" t="s">
        <v>22</v>
      </c>
      <c r="F3877" s="28" t="s">
        <v>136</v>
      </c>
      <c r="G3877" s="28" t="s">
        <v>137</v>
      </c>
      <c r="H3877" s="28" t="s">
        <v>25</v>
      </c>
      <c r="I3877" s="30">
        <v>0.65000000000000013</v>
      </c>
      <c r="J3877" s="31">
        <v>2750</v>
      </c>
      <c r="K3877" s="32">
        <f t="shared" si="30"/>
        <v>1787.5000000000005</v>
      </c>
      <c r="L3877" s="32">
        <f t="shared" si="31"/>
        <v>625.62500000000023</v>
      </c>
      <c r="M3877" s="33">
        <v>0.35000000000000003</v>
      </c>
      <c r="O3877" s="38"/>
      <c r="P3877" s="36">
        <f>Data!$I3877+0</f>
        <v>0.65000000000000013</v>
      </c>
      <c r="Q3877" s="34">
        <f>Data!$J3877-250</f>
        <v>2500</v>
      </c>
      <c r="R3877" s="35">
        <f>Data!$M3877-5%</f>
        <v>0.30000000000000004</v>
      </c>
    </row>
    <row r="3878" spans="1:18" ht="15.75" customHeight="1" x14ac:dyDescent="0.3">
      <c r="A3878" s="23"/>
      <c r="B3878" s="28" t="s">
        <v>21</v>
      </c>
      <c r="C3878" s="28">
        <v>1185732</v>
      </c>
      <c r="D3878" s="29">
        <v>44491</v>
      </c>
      <c r="E3878" s="28" t="s">
        <v>22</v>
      </c>
      <c r="F3878" s="28" t="s">
        <v>136</v>
      </c>
      <c r="G3878" s="28" t="s">
        <v>137</v>
      </c>
      <c r="H3878" s="28" t="s">
        <v>26</v>
      </c>
      <c r="I3878" s="30">
        <v>0.65000000000000013</v>
      </c>
      <c r="J3878" s="31">
        <v>1750</v>
      </c>
      <c r="K3878" s="32">
        <f t="shared" si="30"/>
        <v>1137.5000000000002</v>
      </c>
      <c r="L3878" s="32">
        <f t="shared" si="31"/>
        <v>284.37500000000006</v>
      </c>
      <c r="M3878" s="33">
        <v>0.25</v>
      </c>
      <c r="O3878" s="38"/>
      <c r="P3878" s="36">
        <f>Data!$I3878+0</f>
        <v>0.65000000000000013</v>
      </c>
      <c r="Q3878" s="34">
        <f>Data!$J3878-250</f>
        <v>1500</v>
      </c>
      <c r="R3878" s="35">
        <f>Data!$M3878-5%</f>
        <v>0.2</v>
      </c>
    </row>
    <row r="3879" spans="1:18" ht="15.75" customHeight="1" x14ac:dyDescent="0.3">
      <c r="A3879" s="23"/>
      <c r="B3879" s="28" t="s">
        <v>21</v>
      </c>
      <c r="C3879" s="28">
        <v>1185732</v>
      </c>
      <c r="D3879" s="29">
        <v>44491</v>
      </c>
      <c r="E3879" s="28" t="s">
        <v>22</v>
      </c>
      <c r="F3879" s="28" t="s">
        <v>136</v>
      </c>
      <c r="G3879" s="28" t="s">
        <v>137</v>
      </c>
      <c r="H3879" s="28" t="s">
        <v>27</v>
      </c>
      <c r="I3879" s="30">
        <v>0.65000000000000013</v>
      </c>
      <c r="J3879" s="31">
        <v>1500</v>
      </c>
      <c r="K3879" s="32">
        <f t="shared" si="30"/>
        <v>975.00000000000023</v>
      </c>
      <c r="L3879" s="32">
        <f t="shared" si="31"/>
        <v>243.75000000000006</v>
      </c>
      <c r="M3879" s="33">
        <v>0.25</v>
      </c>
      <c r="O3879" s="38"/>
      <c r="P3879" s="36">
        <f>Data!$I3879+0</f>
        <v>0.65000000000000013</v>
      </c>
      <c r="Q3879" s="34">
        <f>Data!$J3879-250</f>
        <v>1250</v>
      </c>
      <c r="R3879" s="35">
        <f>Data!$M3879-5%</f>
        <v>0.2</v>
      </c>
    </row>
    <row r="3880" spans="1:18" ht="15.75" customHeight="1" x14ac:dyDescent="0.3">
      <c r="A3880" s="23"/>
      <c r="B3880" s="28" t="s">
        <v>21</v>
      </c>
      <c r="C3880" s="28">
        <v>1185732</v>
      </c>
      <c r="D3880" s="29">
        <v>44491</v>
      </c>
      <c r="E3880" s="28" t="s">
        <v>22</v>
      </c>
      <c r="F3880" s="28" t="s">
        <v>136</v>
      </c>
      <c r="G3880" s="28" t="s">
        <v>137</v>
      </c>
      <c r="H3880" s="28" t="s">
        <v>28</v>
      </c>
      <c r="I3880" s="30">
        <v>0.75000000000000011</v>
      </c>
      <c r="J3880" s="31">
        <v>1500</v>
      </c>
      <c r="K3880" s="32">
        <f t="shared" si="30"/>
        <v>1125.0000000000002</v>
      </c>
      <c r="L3880" s="32">
        <f t="shared" si="31"/>
        <v>281.25000000000006</v>
      </c>
      <c r="M3880" s="33">
        <v>0.25</v>
      </c>
      <c r="O3880" s="38"/>
      <c r="P3880" s="36">
        <f>Data!$I3880+0</f>
        <v>0.75000000000000011</v>
      </c>
      <c r="Q3880" s="34">
        <f>Data!$J3880-250</f>
        <v>1250</v>
      </c>
      <c r="R3880" s="35">
        <f>Data!$M3880-5%</f>
        <v>0.2</v>
      </c>
    </row>
    <row r="3881" spans="1:18" ht="15.75" customHeight="1" x14ac:dyDescent="0.3">
      <c r="A3881" s="23"/>
      <c r="B3881" s="28" t="s">
        <v>21</v>
      </c>
      <c r="C3881" s="28">
        <v>1185732</v>
      </c>
      <c r="D3881" s="29">
        <v>44491</v>
      </c>
      <c r="E3881" s="28" t="s">
        <v>22</v>
      </c>
      <c r="F3881" s="28" t="s">
        <v>136</v>
      </c>
      <c r="G3881" s="28" t="s">
        <v>137</v>
      </c>
      <c r="H3881" s="28" t="s">
        <v>29</v>
      </c>
      <c r="I3881" s="30">
        <v>0.8</v>
      </c>
      <c r="J3881" s="31">
        <v>2750</v>
      </c>
      <c r="K3881" s="32">
        <f t="shared" si="30"/>
        <v>2200</v>
      </c>
      <c r="L3881" s="32">
        <f t="shared" si="31"/>
        <v>660</v>
      </c>
      <c r="M3881" s="33">
        <v>0.3</v>
      </c>
      <c r="O3881" s="38"/>
      <c r="P3881" s="36">
        <f>Data!$I3881+0</f>
        <v>0.8</v>
      </c>
      <c r="Q3881" s="34">
        <f>Data!$J3881-250</f>
        <v>2500</v>
      </c>
      <c r="R3881" s="35">
        <f>Data!$M3881-5%</f>
        <v>0.25</v>
      </c>
    </row>
    <row r="3882" spans="1:18" ht="15.75" customHeight="1" x14ac:dyDescent="0.3">
      <c r="A3882" s="23"/>
      <c r="B3882" s="28" t="s">
        <v>21</v>
      </c>
      <c r="C3882" s="28">
        <v>1185732</v>
      </c>
      <c r="D3882" s="29">
        <v>44521</v>
      </c>
      <c r="E3882" s="28" t="s">
        <v>22</v>
      </c>
      <c r="F3882" s="28" t="s">
        <v>136</v>
      </c>
      <c r="G3882" s="28" t="s">
        <v>137</v>
      </c>
      <c r="H3882" s="28" t="s">
        <v>24</v>
      </c>
      <c r="I3882" s="30">
        <v>0.75000000000000011</v>
      </c>
      <c r="J3882" s="31">
        <v>4250</v>
      </c>
      <c r="K3882" s="32">
        <f t="shared" si="30"/>
        <v>3187.5000000000005</v>
      </c>
      <c r="L3882" s="32">
        <f t="shared" si="31"/>
        <v>1115.6250000000002</v>
      </c>
      <c r="M3882" s="33">
        <v>0.35000000000000003</v>
      </c>
      <c r="O3882" s="38"/>
      <c r="P3882" s="36">
        <f>Data!$I3882+0</f>
        <v>0.75000000000000011</v>
      </c>
      <c r="Q3882" s="34">
        <f>Data!$J3882-250</f>
        <v>4000</v>
      </c>
      <c r="R3882" s="35">
        <f>Data!$M3882-5%</f>
        <v>0.30000000000000004</v>
      </c>
    </row>
    <row r="3883" spans="1:18" ht="15.75" customHeight="1" x14ac:dyDescent="0.3">
      <c r="A3883" s="23"/>
      <c r="B3883" s="28" t="s">
        <v>21</v>
      </c>
      <c r="C3883" s="28">
        <v>1185732</v>
      </c>
      <c r="D3883" s="29">
        <v>44521</v>
      </c>
      <c r="E3883" s="28" t="s">
        <v>22</v>
      </c>
      <c r="F3883" s="28" t="s">
        <v>136</v>
      </c>
      <c r="G3883" s="28" t="s">
        <v>137</v>
      </c>
      <c r="H3883" s="28" t="s">
        <v>25</v>
      </c>
      <c r="I3883" s="30">
        <v>0.65000000000000013</v>
      </c>
      <c r="J3883" s="31">
        <v>3000</v>
      </c>
      <c r="K3883" s="32">
        <f t="shared" si="30"/>
        <v>1950.0000000000005</v>
      </c>
      <c r="L3883" s="32">
        <f t="shared" si="31"/>
        <v>682.50000000000023</v>
      </c>
      <c r="M3883" s="33">
        <v>0.35000000000000003</v>
      </c>
      <c r="O3883" s="38"/>
      <c r="P3883" s="36">
        <f>Data!$I3883+0</f>
        <v>0.65000000000000013</v>
      </c>
      <c r="Q3883" s="34">
        <f>Data!$J3883-250</f>
        <v>2750</v>
      </c>
      <c r="R3883" s="35">
        <f>Data!$M3883-5%</f>
        <v>0.30000000000000004</v>
      </c>
    </row>
    <row r="3884" spans="1:18" ht="15.75" customHeight="1" x14ac:dyDescent="0.3">
      <c r="A3884" s="23"/>
      <c r="B3884" s="28" t="s">
        <v>21</v>
      </c>
      <c r="C3884" s="28">
        <v>1185732</v>
      </c>
      <c r="D3884" s="29">
        <v>44521</v>
      </c>
      <c r="E3884" s="28" t="s">
        <v>22</v>
      </c>
      <c r="F3884" s="28" t="s">
        <v>136</v>
      </c>
      <c r="G3884" s="28" t="s">
        <v>137</v>
      </c>
      <c r="H3884" s="28" t="s">
        <v>26</v>
      </c>
      <c r="I3884" s="30">
        <v>0.65000000000000013</v>
      </c>
      <c r="J3884" s="31">
        <v>3200</v>
      </c>
      <c r="K3884" s="32">
        <f t="shared" si="30"/>
        <v>2080.0000000000005</v>
      </c>
      <c r="L3884" s="32">
        <f t="shared" si="31"/>
        <v>520.00000000000011</v>
      </c>
      <c r="M3884" s="33">
        <v>0.25</v>
      </c>
      <c r="O3884" s="38"/>
      <c r="P3884" s="36">
        <f>Data!$I3884+0</f>
        <v>0.65000000000000013</v>
      </c>
      <c r="Q3884" s="34">
        <f>Data!$J3884-250</f>
        <v>2950</v>
      </c>
      <c r="R3884" s="35">
        <f>Data!$M3884-5%</f>
        <v>0.2</v>
      </c>
    </row>
    <row r="3885" spans="1:18" ht="15.75" customHeight="1" x14ac:dyDescent="0.3">
      <c r="A3885" s="23"/>
      <c r="B3885" s="28" t="s">
        <v>21</v>
      </c>
      <c r="C3885" s="28">
        <v>1185732</v>
      </c>
      <c r="D3885" s="29">
        <v>44521</v>
      </c>
      <c r="E3885" s="28" t="s">
        <v>22</v>
      </c>
      <c r="F3885" s="28" t="s">
        <v>136</v>
      </c>
      <c r="G3885" s="28" t="s">
        <v>137</v>
      </c>
      <c r="H3885" s="28" t="s">
        <v>27</v>
      </c>
      <c r="I3885" s="30">
        <v>0.65000000000000013</v>
      </c>
      <c r="J3885" s="31">
        <v>3000</v>
      </c>
      <c r="K3885" s="32">
        <f t="shared" si="30"/>
        <v>1950.0000000000005</v>
      </c>
      <c r="L3885" s="32">
        <f t="shared" si="31"/>
        <v>487.50000000000011</v>
      </c>
      <c r="M3885" s="33">
        <v>0.25</v>
      </c>
      <c r="O3885" s="38"/>
      <c r="P3885" s="36">
        <f>Data!$I3885+0</f>
        <v>0.65000000000000013</v>
      </c>
      <c r="Q3885" s="34">
        <f>Data!$J3885-250</f>
        <v>2750</v>
      </c>
      <c r="R3885" s="35">
        <f>Data!$M3885-5%</f>
        <v>0.2</v>
      </c>
    </row>
    <row r="3886" spans="1:18" ht="15.75" customHeight="1" x14ac:dyDescent="0.3">
      <c r="A3886" s="23"/>
      <c r="B3886" s="28" t="s">
        <v>21</v>
      </c>
      <c r="C3886" s="28">
        <v>1185732</v>
      </c>
      <c r="D3886" s="29">
        <v>44521</v>
      </c>
      <c r="E3886" s="28" t="s">
        <v>22</v>
      </c>
      <c r="F3886" s="28" t="s">
        <v>136</v>
      </c>
      <c r="G3886" s="28" t="s">
        <v>137</v>
      </c>
      <c r="H3886" s="28" t="s">
        <v>28</v>
      </c>
      <c r="I3886" s="30">
        <v>0.75000000000000011</v>
      </c>
      <c r="J3886" s="31">
        <v>2750</v>
      </c>
      <c r="K3886" s="32">
        <f t="shared" si="30"/>
        <v>2062.5000000000005</v>
      </c>
      <c r="L3886" s="32">
        <f t="shared" si="31"/>
        <v>515.62500000000011</v>
      </c>
      <c r="M3886" s="33">
        <v>0.25</v>
      </c>
      <c r="O3886" s="38"/>
      <c r="P3886" s="36">
        <f>Data!$I3886+0</f>
        <v>0.75000000000000011</v>
      </c>
      <c r="Q3886" s="34">
        <f>Data!$J3886-250</f>
        <v>2500</v>
      </c>
      <c r="R3886" s="35">
        <f>Data!$M3886-5%</f>
        <v>0.2</v>
      </c>
    </row>
    <row r="3887" spans="1:18" ht="15.75" customHeight="1" x14ac:dyDescent="0.3">
      <c r="A3887" s="23"/>
      <c r="B3887" s="28" t="s">
        <v>21</v>
      </c>
      <c r="C3887" s="28">
        <v>1185732</v>
      </c>
      <c r="D3887" s="29">
        <v>44521</v>
      </c>
      <c r="E3887" s="28" t="s">
        <v>22</v>
      </c>
      <c r="F3887" s="28" t="s">
        <v>136</v>
      </c>
      <c r="G3887" s="28" t="s">
        <v>137</v>
      </c>
      <c r="H3887" s="28" t="s">
        <v>29</v>
      </c>
      <c r="I3887" s="30">
        <v>0.8</v>
      </c>
      <c r="J3887" s="31">
        <v>3750</v>
      </c>
      <c r="K3887" s="32">
        <f t="shared" si="30"/>
        <v>3000</v>
      </c>
      <c r="L3887" s="32">
        <f t="shared" si="31"/>
        <v>900</v>
      </c>
      <c r="M3887" s="33">
        <v>0.3</v>
      </c>
      <c r="O3887" s="38"/>
      <c r="P3887" s="36">
        <f>Data!$I3887+0</f>
        <v>0.8</v>
      </c>
      <c r="Q3887" s="34">
        <f>Data!$J3887-250</f>
        <v>3500</v>
      </c>
      <c r="R3887" s="35">
        <f>Data!$M3887-5%</f>
        <v>0.25</v>
      </c>
    </row>
    <row r="3888" spans="1:18" ht="15.75" customHeight="1" x14ac:dyDescent="0.3">
      <c r="A3888" s="23"/>
      <c r="B3888" s="28" t="s">
        <v>21</v>
      </c>
      <c r="C3888" s="28">
        <v>1185732</v>
      </c>
      <c r="D3888" s="29">
        <v>44550</v>
      </c>
      <c r="E3888" s="28" t="s">
        <v>22</v>
      </c>
      <c r="F3888" s="28" t="s">
        <v>136</v>
      </c>
      <c r="G3888" s="28" t="s">
        <v>137</v>
      </c>
      <c r="H3888" s="28" t="s">
        <v>24</v>
      </c>
      <c r="I3888" s="30">
        <v>0.75000000000000011</v>
      </c>
      <c r="J3888" s="31">
        <v>6000</v>
      </c>
      <c r="K3888" s="32">
        <f t="shared" si="30"/>
        <v>4500.0000000000009</v>
      </c>
      <c r="L3888" s="32">
        <f t="shared" si="31"/>
        <v>1575.0000000000005</v>
      </c>
      <c r="M3888" s="33">
        <v>0.35000000000000003</v>
      </c>
      <c r="O3888" s="38"/>
      <c r="P3888" s="36">
        <f>Data!$I3888+0</f>
        <v>0.75000000000000011</v>
      </c>
      <c r="Q3888" s="34">
        <f>Data!$J3888-250</f>
        <v>5750</v>
      </c>
      <c r="R3888" s="35">
        <f>Data!$M3888-5%</f>
        <v>0.30000000000000004</v>
      </c>
    </row>
    <row r="3889" spans="1:18" ht="15.75" customHeight="1" x14ac:dyDescent="0.3">
      <c r="A3889" s="23"/>
      <c r="B3889" s="28" t="s">
        <v>21</v>
      </c>
      <c r="C3889" s="28">
        <v>1185732</v>
      </c>
      <c r="D3889" s="29">
        <v>44550</v>
      </c>
      <c r="E3889" s="28" t="s">
        <v>22</v>
      </c>
      <c r="F3889" s="28" t="s">
        <v>136</v>
      </c>
      <c r="G3889" s="28" t="s">
        <v>137</v>
      </c>
      <c r="H3889" s="28" t="s">
        <v>25</v>
      </c>
      <c r="I3889" s="30">
        <v>0.65000000000000013</v>
      </c>
      <c r="J3889" s="31">
        <v>4000</v>
      </c>
      <c r="K3889" s="32">
        <f t="shared" si="30"/>
        <v>2600.0000000000005</v>
      </c>
      <c r="L3889" s="32">
        <f t="shared" si="31"/>
        <v>910.00000000000023</v>
      </c>
      <c r="M3889" s="33">
        <v>0.35000000000000003</v>
      </c>
      <c r="O3889" s="38"/>
      <c r="P3889" s="36">
        <f>Data!$I3889+0</f>
        <v>0.65000000000000013</v>
      </c>
      <c r="Q3889" s="34">
        <f>Data!$J3889-250</f>
        <v>3750</v>
      </c>
      <c r="R3889" s="35">
        <f>Data!$M3889-5%</f>
        <v>0.30000000000000004</v>
      </c>
    </row>
    <row r="3890" spans="1:18" ht="15.75" customHeight="1" x14ac:dyDescent="0.3">
      <c r="A3890" s="23"/>
      <c r="B3890" s="28" t="s">
        <v>21</v>
      </c>
      <c r="C3890" s="28">
        <v>1185732</v>
      </c>
      <c r="D3890" s="29">
        <v>44550</v>
      </c>
      <c r="E3890" s="28" t="s">
        <v>22</v>
      </c>
      <c r="F3890" s="28" t="s">
        <v>136</v>
      </c>
      <c r="G3890" s="28" t="s">
        <v>137</v>
      </c>
      <c r="H3890" s="28" t="s">
        <v>26</v>
      </c>
      <c r="I3890" s="30">
        <v>0.65000000000000013</v>
      </c>
      <c r="J3890" s="31">
        <v>3750</v>
      </c>
      <c r="K3890" s="32">
        <f t="shared" si="30"/>
        <v>2437.5000000000005</v>
      </c>
      <c r="L3890" s="32">
        <f t="shared" si="31"/>
        <v>609.37500000000011</v>
      </c>
      <c r="M3890" s="33">
        <v>0.25</v>
      </c>
      <c r="O3890" s="38"/>
      <c r="P3890" s="36">
        <f>Data!$I3890+0</f>
        <v>0.65000000000000013</v>
      </c>
      <c r="Q3890" s="34">
        <f>Data!$J3890-250</f>
        <v>3500</v>
      </c>
      <c r="R3890" s="35">
        <f>Data!$M3890-5%</f>
        <v>0.2</v>
      </c>
    </row>
    <row r="3891" spans="1:18" ht="15.75" customHeight="1" x14ac:dyDescent="0.3">
      <c r="A3891" s="23"/>
      <c r="B3891" s="28" t="s">
        <v>21</v>
      </c>
      <c r="C3891" s="28">
        <v>1185732</v>
      </c>
      <c r="D3891" s="29">
        <v>44550</v>
      </c>
      <c r="E3891" s="28" t="s">
        <v>22</v>
      </c>
      <c r="F3891" s="28" t="s">
        <v>136</v>
      </c>
      <c r="G3891" s="28" t="s">
        <v>137</v>
      </c>
      <c r="H3891" s="28" t="s">
        <v>27</v>
      </c>
      <c r="I3891" s="30">
        <v>0.65000000000000013</v>
      </c>
      <c r="J3891" s="31">
        <v>3250</v>
      </c>
      <c r="K3891" s="32">
        <f t="shared" si="30"/>
        <v>2112.5000000000005</v>
      </c>
      <c r="L3891" s="32">
        <f t="shared" si="31"/>
        <v>528.12500000000011</v>
      </c>
      <c r="M3891" s="33">
        <v>0.25</v>
      </c>
      <c r="O3891" s="38"/>
      <c r="P3891" s="36">
        <f>Data!$I3891+0</f>
        <v>0.65000000000000013</v>
      </c>
      <c r="Q3891" s="34">
        <f>Data!$J3891-250</f>
        <v>3000</v>
      </c>
      <c r="R3891" s="35">
        <f>Data!$M3891-5%</f>
        <v>0.2</v>
      </c>
    </row>
    <row r="3892" spans="1:18" ht="15.75" customHeight="1" x14ac:dyDescent="0.3">
      <c r="A3892" s="23"/>
      <c r="B3892" s="28" t="s">
        <v>21</v>
      </c>
      <c r="C3892" s="28">
        <v>1185732</v>
      </c>
      <c r="D3892" s="29">
        <v>44550</v>
      </c>
      <c r="E3892" s="28" t="s">
        <v>22</v>
      </c>
      <c r="F3892" s="28" t="s">
        <v>136</v>
      </c>
      <c r="G3892" s="28" t="s">
        <v>137</v>
      </c>
      <c r="H3892" s="28" t="s">
        <v>28</v>
      </c>
      <c r="I3892" s="30">
        <v>0.75000000000000011</v>
      </c>
      <c r="J3892" s="31">
        <v>3250</v>
      </c>
      <c r="K3892" s="32">
        <f t="shared" si="30"/>
        <v>2437.5000000000005</v>
      </c>
      <c r="L3892" s="32">
        <f t="shared" si="31"/>
        <v>609.37500000000011</v>
      </c>
      <c r="M3892" s="33">
        <v>0.25</v>
      </c>
      <c r="O3892" s="38"/>
      <c r="P3892" s="36">
        <f>Data!$I3892+0</f>
        <v>0.75000000000000011</v>
      </c>
      <c r="Q3892" s="34">
        <f>Data!$J3892-250</f>
        <v>3000</v>
      </c>
      <c r="R3892" s="35">
        <f>Data!$M3892-5%</f>
        <v>0.2</v>
      </c>
    </row>
    <row r="3893" spans="1:18" ht="15.75" customHeight="1" x14ac:dyDescent="0.3">
      <c r="A3893" s="23"/>
      <c r="B3893" s="28" t="s">
        <v>21</v>
      </c>
      <c r="C3893" s="28">
        <v>1185732</v>
      </c>
      <c r="D3893" s="29">
        <v>44550</v>
      </c>
      <c r="E3893" s="28" t="s">
        <v>22</v>
      </c>
      <c r="F3893" s="28" t="s">
        <v>136</v>
      </c>
      <c r="G3893" s="28" t="s">
        <v>137</v>
      </c>
      <c r="H3893" s="28" t="s">
        <v>29</v>
      </c>
      <c r="I3893" s="30">
        <v>0.8</v>
      </c>
      <c r="J3893" s="31">
        <v>4250</v>
      </c>
      <c r="K3893" s="32">
        <f t="shared" si="30"/>
        <v>3400</v>
      </c>
      <c r="L3893" s="32">
        <f t="shared" si="31"/>
        <v>1020</v>
      </c>
      <c r="M3893" s="33">
        <v>0.3</v>
      </c>
      <c r="O3893" s="38"/>
      <c r="P3893" s="36">
        <f>Data!$I3893+0</f>
        <v>0.8</v>
      </c>
      <c r="Q3893" s="34">
        <f>Data!$J3893-250</f>
        <v>4000</v>
      </c>
      <c r="R3893" s="35">
        <f>Data!$M3893-5%</f>
        <v>0.25</v>
      </c>
    </row>
  </sheetData>
  <pageMargins left="0.7" right="0.7" top="0.75" bottom="0.75" header="0" footer="0"/>
  <pageSetup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zoomScale="70" zoomScaleNormal="70" workbookViewId="0">
      <selection activeCell="AA17" sqref="AA17"/>
    </sheetView>
  </sheetViews>
  <sheetFormatPr defaultColWidth="14.44140625" defaultRowHeight="15" customHeight="1" x14ac:dyDescent="0.3"/>
  <cols>
    <col min="1" max="2" width="8.6640625" customWidth="1"/>
    <col min="3" max="3" width="12" customWidth="1"/>
    <col min="4" max="4" width="4.44140625" customWidth="1"/>
    <col min="5" max="10" width="8.6640625" customWidth="1"/>
    <col min="11" max="11" width="18" customWidth="1"/>
    <col min="12" max="12" width="3.33203125" customWidth="1"/>
    <col min="13" max="13" width="8.6640625" customWidth="1"/>
    <col min="14" max="14" width="11.33203125" customWidth="1"/>
    <col min="15" max="15" width="3.33203125" customWidth="1"/>
    <col min="16" max="16" width="8.6640625" customWidth="1"/>
    <col min="17" max="17" width="13" customWidth="1"/>
    <col min="18" max="18" width="3.33203125" customWidth="1"/>
    <col min="19" max="20" width="11.88671875" customWidth="1"/>
    <col min="21" max="21" width="3.33203125" customWidth="1"/>
    <col min="22" max="22" width="12.88671875" customWidth="1"/>
    <col min="23" max="23" width="17.88671875" customWidth="1"/>
    <col min="24" max="26" width="8.6640625" customWidth="1"/>
  </cols>
  <sheetData>
    <row r="1" spans="1:26" ht="7.5" customHeight="1" x14ac:dyDescent="0.3">
      <c r="A1" s="40"/>
      <c r="B1" s="40"/>
      <c r="C1" s="40"/>
      <c r="D1" s="40"/>
      <c r="E1" s="40"/>
      <c r="F1" s="40"/>
      <c r="G1" s="40"/>
      <c r="H1" s="40"/>
      <c r="I1" s="40"/>
      <c r="J1" s="40"/>
      <c r="K1" s="40"/>
      <c r="L1" s="40"/>
      <c r="M1" s="40"/>
      <c r="N1" s="40"/>
      <c r="O1" s="40"/>
      <c r="P1" s="40"/>
      <c r="Q1" s="40"/>
      <c r="R1" s="40"/>
      <c r="S1" s="40"/>
      <c r="T1" s="40"/>
      <c r="U1" s="40"/>
      <c r="V1" s="40"/>
      <c r="W1" s="40"/>
      <c r="X1" s="40"/>
      <c r="Y1" s="40"/>
      <c r="Z1" s="40"/>
    </row>
    <row r="2" spans="1:26" ht="33" customHeight="1" x14ac:dyDescent="0.35">
      <c r="A2" s="40"/>
      <c r="B2" s="40"/>
      <c r="C2" s="40"/>
      <c r="D2" s="51" t="s">
        <v>138</v>
      </c>
      <c r="E2" s="52"/>
      <c r="F2" s="52"/>
      <c r="G2" s="52"/>
      <c r="H2" s="52"/>
      <c r="I2" s="52"/>
      <c r="J2" s="52"/>
      <c r="K2" s="53"/>
      <c r="L2" s="41"/>
      <c r="M2" s="48" t="s">
        <v>143</v>
      </c>
      <c r="N2" s="49"/>
      <c r="O2" s="42"/>
      <c r="P2" s="48" t="s">
        <v>144</v>
      </c>
      <c r="Q2" s="49"/>
      <c r="R2" s="42"/>
      <c r="S2" s="48" t="s">
        <v>145</v>
      </c>
      <c r="T2" s="49"/>
      <c r="U2" s="43"/>
      <c r="V2" s="48" t="s">
        <v>146</v>
      </c>
      <c r="W2" s="49"/>
      <c r="X2" s="42"/>
      <c r="Y2" s="40"/>
      <c r="Z2" s="40"/>
    </row>
    <row r="3" spans="1:26" ht="33" customHeight="1" x14ac:dyDescent="0.3">
      <c r="A3" s="44"/>
      <c r="B3" s="44"/>
      <c r="C3" s="41"/>
      <c r="D3" s="54"/>
      <c r="E3" s="55"/>
      <c r="F3" s="55"/>
      <c r="G3" s="55"/>
      <c r="H3" s="55"/>
      <c r="I3" s="55"/>
      <c r="J3" s="55"/>
      <c r="K3" s="56"/>
      <c r="L3" s="41"/>
      <c r="M3" s="57">
        <f>GETPIVOTDATA("Sum of Total Sales",Sheet1!$A$3)</f>
        <v>8684027.5</v>
      </c>
      <c r="N3" s="49"/>
      <c r="O3" s="45"/>
      <c r="P3" s="58">
        <f>GETPIVOTDATA("Sum of Units Sold",Sheet1!$A$3)</f>
        <v>17148250</v>
      </c>
      <c r="Q3" s="49"/>
      <c r="R3" s="45"/>
      <c r="S3" s="57">
        <f>GETPIVOTDATA("Sum of Operating Profit",Sheet1!$A$3)</f>
        <v>3173631.875</v>
      </c>
      <c r="T3" s="49"/>
      <c r="U3" s="44"/>
      <c r="V3" s="50">
        <f>GETPIVOTDATA("Average of Operating Margin",Sheet1!$A$3)</f>
        <v>0.36310442386830921</v>
      </c>
      <c r="W3" s="49"/>
      <c r="X3" s="45"/>
      <c r="Y3" s="44"/>
      <c r="Z3" s="44"/>
    </row>
    <row r="4" spans="1:26" ht="7.5" customHeight="1" x14ac:dyDescent="0.3">
      <c r="A4" s="46"/>
      <c r="B4" s="46"/>
      <c r="C4" s="46"/>
      <c r="D4" s="46"/>
      <c r="E4" s="46"/>
      <c r="F4" s="46"/>
      <c r="G4" s="46"/>
      <c r="H4" s="46"/>
      <c r="I4" s="46"/>
      <c r="J4" s="46"/>
      <c r="K4" s="46"/>
      <c r="L4" s="46"/>
      <c r="M4" s="46"/>
      <c r="N4" s="46"/>
      <c r="O4" s="46"/>
      <c r="P4" s="46"/>
      <c r="Q4" s="46"/>
      <c r="R4" s="46"/>
      <c r="S4" s="46"/>
      <c r="T4" s="46"/>
      <c r="U4" s="46"/>
      <c r="V4" s="46"/>
      <c r="W4" s="46"/>
      <c r="X4" s="46"/>
      <c r="Y4" s="46"/>
      <c r="Z4" s="46"/>
    </row>
    <row r="5" spans="1:26" ht="6.75" customHeight="1" x14ac:dyDescent="0.3">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ht="14.4" x14ac:dyDescent="0.3">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ht="14.4" x14ac:dyDescent="0.3">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ht="14.4" x14ac:dyDescent="0.3">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ht="14.4" x14ac:dyDescent="0.3">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ht="14.4" x14ac:dyDescent="0.3">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ht="14.4" x14ac:dyDescent="0.3">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ht="14.4" x14ac:dyDescent="0.3">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ht="14.4" x14ac:dyDescent="0.3">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ht="14.4" x14ac:dyDescent="0.3">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ht="14.4" x14ac:dyDescent="0.3">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ht="14.4" x14ac:dyDescent="0.3">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ht="14.4" x14ac:dyDescent="0.3">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ht="14.4" x14ac:dyDescent="0.3">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ht="14.4" x14ac:dyDescent="0.3">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ht="14.4" x14ac:dyDescent="0.3">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ht="15.75" customHeight="1" x14ac:dyDescent="0.3">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ht="15.75" customHeight="1" x14ac:dyDescent="0.3">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ht="15.75" customHeight="1" x14ac:dyDescent="0.3">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5.75" customHeight="1" x14ac:dyDescent="0.3">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15.75" customHeight="1" x14ac:dyDescent="0.3">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ht="15.75" customHeight="1" x14ac:dyDescent="0.3">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ht="15.75" customHeight="1" x14ac:dyDescent="0.3">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ht="15.75" customHeight="1" x14ac:dyDescent="0.3">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ht="15.75" customHeight="1" x14ac:dyDescent="0.3">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ht="15.75" customHeight="1" x14ac:dyDescent="0.3">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ht="15.75" customHeight="1" x14ac:dyDescent="0.3">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ht="15.75" customHeight="1" x14ac:dyDescent="0.3">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ht="15.75" customHeight="1" x14ac:dyDescent="0.3">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ht="15.75" customHeight="1" x14ac:dyDescent="0.3">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ht="15.75" customHeight="1" x14ac:dyDescent="0.3">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ht="15.75" customHeight="1" x14ac:dyDescent="0.3">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ht="15.75" customHeight="1" x14ac:dyDescent="0.3">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ht="15.75" customHeight="1" x14ac:dyDescent="0.3">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ht="15.75" customHeight="1" x14ac:dyDescent="0.3">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ht="15.75" customHeight="1" x14ac:dyDescent="0.3">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ht="15.75" customHeight="1" x14ac:dyDescent="0.3">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ht="15.75" customHeight="1" x14ac:dyDescent="0.3">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ht="15.75" customHeight="1" x14ac:dyDescent="0.3">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ht="15.75" customHeight="1" x14ac:dyDescent="0.3">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ht="15.75" customHeight="1" x14ac:dyDescent="0.3">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ht="15.75" customHeight="1" x14ac:dyDescent="0.3">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ht="15.75" customHeight="1" x14ac:dyDescent="0.3">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ht="15.75" customHeight="1" x14ac:dyDescent="0.3">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ht="15.75" customHeight="1" x14ac:dyDescent="0.3">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ht="15.75" customHeight="1" x14ac:dyDescent="0.3">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ht="15.75" customHeight="1" x14ac:dyDescent="0.3">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ht="15.75" customHeight="1" x14ac:dyDescent="0.3">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ht="15.75" customHeight="1" x14ac:dyDescent="0.3">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ht="15.75" customHeight="1" x14ac:dyDescent="0.3">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ht="15.75" customHeight="1" x14ac:dyDescent="0.3">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ht="15.75" customHeight="1" x14ac:dyDescent="0.3">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ht="15.75" customHeight="1" x14ac:dyDescent="0.3">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ht="15.75" customHeight="1" x14ac:dyDescent="0.3">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ht="15.75" customHeight="1" x14ac:dyDescent="0.3">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ht="15.75" customHeight="1" x14ac:dyDescent="0.3">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ht="15.75" customHeight="1" x14ac:dyDescent="0.3">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ht="15.75" customHeight="1" x14ac:dyDescent="0.3">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ht="15.75" customHeight="1" x14ac:dyDescent="0.3">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ht="15.75" customHeight="1" x14ac:dyDescent="0.3">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ht="15.75" customHeight="1" x14ac:dyDescent="0.3">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ht="15.75" customHeight="1" x14ac:dyDescent="0.3">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ht="15.75" customHeight="1" x14ac:dyDescent="0.3">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ht="15.75" customHeight="1" x14ac:dyDescent="0.3">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ht="15.75" customHeight="1" x14ac:dyDescent="0.3">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ht="15.75" customHeight="1" x14ac:dyDescent="0.3">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ht="15.75" customHeight="1" x14ac:dyDescent="0.3">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ht="15.75" customHeight="1" x14ac:dyDescent="0.3">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ht="15.75" customHeight="1" x14ac:dyDescent="0.3">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ht="15.75" customHeight="1" x14ac:dyDescent="0.3">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ht="15.75" customHeight="1" x14ac:dyDescent="0.3">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ht="15.75" customHeight="1" x14ac:dyDescent="0.3">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ht="15.75" customHeight="1" x14ac:dyDescent="0.3">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ht="15.75" customHeight="1" x14ac:dyDescent="0.3">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ht="15.75" customHeight="1" x14ac:dyDescent="0.3">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ht="15.75" customHeight="1" x14ac:dyDescent="0.3">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ht="15.75" customHeight="1" x14ac:dyDescent="0.3">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ht="15.75" customHeight="1" x14ac:dyDescent="0.3">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ht="15.75" customHeight="1" x14ac:dyDescent="0.3">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ht="15.75" customHeight="1" x14ac:dyDescent="0.3">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ht="15.75" customHeight="1" x14ac:dyDescent="0.3">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ht="15.75" customHeight="1" x14ac:dyDescent="0.3">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ht="15.75" customHeight="1" x14ac:dyDescent="0.3">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ht="15.75" customHeight="1" x14ac:dyDescent="0.3">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ht="15.75" customHeight="1" x14ac:dyDescent="0.3">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ht="15.75" customHeight="1" x14ac:dyDescent="0.3">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ht="15.75" customHeight="1" x14ac:dyDescent="0.3">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ht="15.75" customHeight="1" x14ac:dyDescent="0.3">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ht="15.75" customHeight="1" x14ac:dyDescent="0.3">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ht="15.75" customHeight="1" x14ac:dyDescent="0.3">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ht="15.75" customHeight="1" x14ac:dyDescent="0.3">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ht="15.75" customHeight="1" x14ac:dyDescent="0.3">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ht="15.75" customHeight="1" x14ac:dyDescent="0.3">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ht="15.75" customHeight="1" x14ac:dyDescent="0.3">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ht="15.75" customHeight="1" x14ac:dyDescent="0.3">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ht="15.75" customHeight="1" x14ac:dyDescent="0.3">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ht="15.75" customHeight="1" x14ac:dyDescent="0.3">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ht="15.75" customHeight="1" x14ac:dyDescent="0.3">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ht="15.75" customHeight="1" x14ac:dyDescent="0.3">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ht="15.75" customHeight="1" x14ac:dyDescent="0.3">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ht="15.75" customHeight="1" x14ac:dyDescent="0.3">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ht="15.75" customHeight="1" x14ac:dyDescent="0.3">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ht="15.75" customHeight="1" x14ac:dyDescent="0.3">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ht="15.75" customHeight="1" x14ac:dyDescent="0.3">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ht="15.75" customHeight="1" x14ac:dyDescent="0.3">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ht="15.75" customHeight="1" x14ac:dyDescent="0.3">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ht="15.75" customHeight="1" x14ac:dyDescent="0.3">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ht="15.75" customHeight="1" x14ac:dyDescent="0.3">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ht="15.75" customHeight="1" x14ac:dyDescent="0.3">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ht="15.75" customHeight="1" x14ac:dyDescent="0.3">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ht="15.75" customHeight="1" x14ac:dyDescent="0.3">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ht="15.75" customHeight="1" x14ac:dyDescent="0.3">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ht="15.75" customHeight="1" x14ac:dyDescent="0.3">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ht="15.75" customHeight="1" x14ac:dyDescent="0.3">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ht="15.75" customHeight="1" x14ac:dyDescent="0.3">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ht="15.75" customHeight="1" x14ac:dyDescent="0.3">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ht="15.75" customHeight="1" x14ac:dyDescent="0.3">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ht="15.75" customHeight="1" x14ac:dyDescent="0.3">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ht="15.75" customHeight="1" x14ac:dyDescent="0.3">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ht="15.75" customHeight="1" x14ac:dyDescent="0.3">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ht="15.75" customHeight="1" x14ac:dyDescent="0.3">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ht="15.75" customHeight="1" x14ac:dyDescent="0.3">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ht="15.75" customHeight="1" x14ac:dyDescent="0.3">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ht="15.75" customHeight="1" x14ac:dyDescent="0.3">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ht="15.75" customHeight="1" x14ac:dyDescent="0.3">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ht="15.75" customHeight="1" x14ac:dyDescent="0.3">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ht="15.75" customHeight="1" x14ac:dyDescent="0.3">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ht="15.75" customHeight="1" x14ac:dyDescent="0.3">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ht="15.75" customHeight="1" x14ac:dyDescent="0.3">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ht="15.75" customHeight="1" x14ac:dyDescent="0.3">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ht="15.75" customHeight="1" x14ac:dyDescent="0.3">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ht="15.75" customHeight="1" x14ac:dyDescent="0.3">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ht="15.75" customHeight="1" x14ac:dyDescent="0.3">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ht="15.75" customHeight="1" x14ac:dyDescent="0.3">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ht="15.75" customHeight="1" x14ac:dyDescent="0.3">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ht="15.75" customHeight="1" x14ac:dyDescent="0.3">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ht="15.75" customHeight="1" x14ac:dyDescent="0.3">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ht="15.75" customHeight="1" x14ac:dyDescent="0.3">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ht="15.75" customHeight="1" x14ac:dyDescent="0.3">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ht="15.75" customHeight="1" x14ac:dyDescent="0.3">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ht="15.75" customHeight="1" x14ac:dyDescent="0.3">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ht="15.75" customHeight="1" x14ac:dyDescent="0.3">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ht="15.75" customHeight="1" x14ac:dyDescent="0.3">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ht="15.75" customHeight="1" x14ac:dyDescent="0.3">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ht="15.75" customHeight="1" x14ac:dyDescent="0.3">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ht="15.75" customHeight="1" x14ac:dyDescent="0.3">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ht="15.75" customHeight="1" x14ac:dyDescent="0.3">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ht="15.75" customHeight="1" x14ac:dyDescent="0.3">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ht="15.75" customHeight="1" x14ac:dyDescent="0.3">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ht="15.75" customHeight="1" x14ac:dyDescent="0.3">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ht="15.75" customHeight="1" x14ac:dyDescent="0.3">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ht="15.75" customHeight="1" x14ac:dyDescent="0.3">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ht="15.75" customHeight="1" x14ac:dyDescent="0.3">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ht="15.75" customHeight="1" x14ac:dyDescent="0.3">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ht="15.75" customHeight="1" x14ac:dyDescent="0.3">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ht="15.75" customHeight="1" x14ac:dyDescent="0.3">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ht="15.75" customHeight="1" x14ac:dyDescent="0.3">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ht="15.75" customHeight="1" x14ac:dyDescent="0.3">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ht="15.75" customHeight="1" x14ac:dyDescent="0.3">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ht="15.75" customHeight="1" x14ac:dyDescent="0.3">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ht="15.75" customHeight="1" x14ac:dyDescent="0.3">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ht="15.75" customHeight="1" x14ac:dyDescent="0.3">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ht="15.75" customHeight="1" x14ac:dyDescent="0.3">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ht="15.75" customHeight="1" x14ac:dyDescent="0.3">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ht="15.75" customHeight="1" x14ac:dyDescent="0.3">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ht="15.75" customHeight="1" x14ac:dyDescent="0.3">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ht="15.75" customHeight="1" x14ac:dyDescent="0.3">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ht="15.75" customHeight="1" x14ac:dyDescent="0.3">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ht="15.75" customHeight="1" x14ac:dyDescent="0.3">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ht="15.75" customHeight="1" x14ac:dyDescent="0.3">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ht="15.75" customHeight="1" x14ac:dyDescent="0.3">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ht="15.75" customHeight="1" x14ac:dyDescent="0.3">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ht="15.75" customHeight="1" x14ac:dyDescent="0.3">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ht="15.75" customHeight="1" x14ac:dyDescent="0.3">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ht="15.75" customHeight="1" x14ac:dyDescent="0.3">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ht="15.75" customHeight="1" x14ac:dyDescent="0.3">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ht="15.75" customHeight="1" x14ac:dyDescent="0.3">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ht="15.75" customHeight="1" x14ac:dyDescent="0.3">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ht="15.75" customHeight="1" x14ac:dyDescent="0.3">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ht="15.75" customHeight="1" x14ac:dyDescent="0.3">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ht="15.75" customHeight="1" x14ac:dyDescent="0.3">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ht="15.75" customHeight="1" x14ac:dyDescent="0.3">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ht="15.75" customHeight="1" x14ac:dyDescent="0.3">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ht="15.75" customHeight="1" x14ac:dyDescent="0.3">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ht="15.75" customHeight="1" x14ac:dyDescent="0.3">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ht="15.75" customHeight="1" x14ac:dyDescent="0.3">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ht="15.75" customHeight="1" x14ac:dyDescent="0.3">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ht="15.75" customHeight="1" x14ac:dyDescent="0.3">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ht="15.75" customHeight="1" x14ac:dyDescent="0.3">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ht="15.75" customHeight="1" x14ac:dyDescent="0.3">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ht="15.75" customHeight="1" x14ac:dyDescent="0.3">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ht="15.75" customHeight="1" x14ac:dyDescent="0.3">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ht="15.75" customHeight="1" x14ac:dyDescent="0.3">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ht="15.75" customHeight="1" x14ac:dyDescent="0.3">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ht="15.75" customHeight="1" x14ac:dyDescent="0.3">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ht="15.75" customHeight="1" x14ac:dyDescent="0.3">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ht="15.75" customHeight="1" x14ac:dyDescent="0.3">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ht="15.75" customHeight="1" x14ac:dyDescent="0.3">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ht="15.75" customHeight="1" x14ac:dyDescent="0.3">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ht="15.75" customHeight="1" x14ac:dyDescent="0.3">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ht="15.75" customHeight="1" x14ac:dyDescent="0.3">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ht="15.75" customHeight="1" x14ac:dyDescent="0.3">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ht="15.75" customHeight="1" x14ac:dyDescent="0.3">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ht="15.75" customHeight="1" x14ac:dyDescent="0.3">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ht="15.75" customHeight="1" x14ac:dyDescent="0.3">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ht="15.75" customHeight="1" x14ac:dyDescent="0.3">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ht="15.75" customHeight="1" x14ac:dyDescent="0.3">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ht="15.75" customHeight="1" x14ac:dyDescent="0.3">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ht="15.75" customHeight="1" x14ac:dyDescent="0.3">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ht="15.75" customHeight="1" x14ac:dyDescent="0.3">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ht="15.75" customHeight="1" x14ac:dyDescent="0.3">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ht="15.75" customHeight="1" x14ac:dyDescent="0.3">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ht="15.75" customHeight="1" x14ac:dyDescent="0.3">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ht="15.75" customHeight="1" x14ac:dyDescent="0.3">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ht="15.75" customHeight="1" x14ac:dyDescent="0.3">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ht="15.75" customHeight="1" x14ac:dyDescent="0.3">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ht="15.75" customHeight="1" x14ac:dyDescent="0.3">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ht="15.75" customHeight="1" x14ac:dyDescent="0.3">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ht="15.75" customHeight="1" x14ac:dyDescent="0.3">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ht="15.75" customHeight="1" x14ac:dyDescent="0.3">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ht="15.75" customHeight="1" x14ac:dyDescent="0.3">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ht="15.75" customHeight="1" x14ac:dyDescent="0.3">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ht="15.75" customHeight="1" x14ac:dyDescent="0.3">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ht="15.75" customHeight="1" x14ac:dyDescent="0.3">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ht="15.75" customHeight="1" x14ac:dyDescent="0.3">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ht="15.75" customHeight="1" x14ac:dyDescent="0.3">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ht="15.75" customHeight="1" x14ac:dyDescent="0.3">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ht="15.75" customHeight="1" x14ac:dyDescent="0.3">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ht="15.75" customHeight="1" x14ac:dyDescent="0.3">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ht="15.75" customHeight="1" x14ac:dyDescent="0.3">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ht="15.75" customHeight="1" x14ac:dyDescent="0.3">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ht="15.75" customHeight="1" x14ac:dyDescent="0.3">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ht="15.75" customHeight="1" x14ac:dyDescent="0.3">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ht="15.75" customHeight="1" x14ac:dyDescent="0.3">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ht="15.75" customHeight="1" x14ac:dyDescent="0.3">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ht="15.75" customHeight="1" x14ac:dyDescent="0.3">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ht="15.75" customHeight="1" x14ac:dyDescent="0.3">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ht="15.75" customHeight="1" x14ac:dyDescent="0.3">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ht="15.75" customHeight="1" x14ac:dyDescent="0.3">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ht="15.75" customHeight="1" x14ac:dyDescent="0.3">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ht="15.75" customHeight="1" x14ac:dyDescent="0.3">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ht="15.75" customHeight="1" x14ac:dyDescent="0.3">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ht="15.75" customHeight="1" x14ac:dyDescent="0.3">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ht="15.75" customHeight="1" x14ac:dyDescent="0.3">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ht="15.75" customHeight="1" x14ac:dyDescent="0.3">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ht="15.75" customHeight="1" x14ac:dyDescent="0.3">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ht="15.75" customHeight="1" x14ac:dyDescent="0.3">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ht="15.75" customHeight="1" x14ac:dyDescent="0.3">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ht="15.75" customHeight="1" x14ac:dyDescent="0.3">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ht="15.75" customHeight="1" x14ac:dyDescent="0.3">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ht="15.75" customHeight="1" x14ac:dyDescent="0.3">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ht="15.75" customHeight="1" x14ac:dyDescent="0.3">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ht="15.75" customHeight="1" x14ac:dyDescent="0.3">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ht="15.75" customHeight="1" x14ac:dyDescent="0.3">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ht="15.75" customHeight="1" x14ac:dyDescent="0.3">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ht="15.75" customHeight="1" x14ac:dyDescent="0.3">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ht="15.75" customHeight="1" x14ac:dyDescent="0.3">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ht="15.75" customHeight="1" x14ac:dyDescent="0.3">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ht="15.75" customHeight="1" x14ac:dyDescent="0.3">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ht="15.75" customHeight="1" x14ac:dyDescent="0.3">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ht="15.75" customHeight="1" x14ac:dyDescent="0.3">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ht="15.75" customHeight="1" x14ac:dyDescent="0.3">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ht="15.75" customHeight="1" x14ac:dyDescent="0.3">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ht="15.75" customHeight="1" x14ac:dyDescent="0.3">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ht="15.75" customHeight="1" x14ac:dyDescent="0.3">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ht="15.75" customHeight="1" x14ac:dyDescent="0.3">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ht="15.75" customHeight="1" x14ac:dyDescent="0.3">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ht="15.75" customHeight="1" x14ac:dyDescent="0.3">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ht="15.75" customHeight="1" x14ac:dyDescent="0.3">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ht="15.75" customHeight="1" x14ac:dyDescent="0.3">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ht="15.75" customHeight="1" x14ac:dyDescent="0.3">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ht="15.75" customHeight="1" x14ac:dyDescent="0.3">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ht="15.75" customHeight="1" x14ac:dyDescent="0.3">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ht="15.75" customHeight="1" x14ac:dyDescent="0.3">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ht="15.75" customHeight="1" x14ac:dyDescent="0.3">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ht="15.75" customHeight="1" x14ac:dyDescent="0.3">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ht="15.75" customHeight="1" x14ac:dyDescent="0.3">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ht="15.75" customHeight="1" x14ac:dyDescent="0.3">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ht="15.75" customHeight="1" x14ac:dyDescent="0.3">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ht="15.75" customHeight="1" x14ac:dyDescent="0.3">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ht="15.75" customHeight="1" x14ac:dyDescent="0.3">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ht="15.75" customHeight="1" x14ac:dyDescent="0.3">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ht="15.75" customHeight="1" x14ac:dyDescent="0.3">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ht="15.75" customHeight="1" x14ac:dyDescent="0.3">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ht="15.75" customHeight="1" x14ac:dyDescent="0.3">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ht="15.75" customHeight="1" x14ac:dyDescent="0.3">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ht="15.75" customHeight="1" x14ac:dyDescent="0.3">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ht="15.75" customHeight="1" x14ac:dyDescent="0.3">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ht="15.75" customHeight="1" x14ac:dyDescent="0.3">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ht="15.75" customHeight="1" x14ac:dyDescent="0.3">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ht="15.75" customHeight="1" x14ac:dyDescent="0.3">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ht="15.75" customHeight="1" x14ac:dyDescent="0.3">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ht="15.75" customHeight="1" x14ac:dyDescent="0.3">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ht="15.75" customHeight="1" x14ac:dyDescent="0.3">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ht="15.75" customHeight="1" x14ac:dyDescent="0.3">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ht="15.75" customHeight="1" x14ac:dyDescent="0.3">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ht="15.75" customHeight="1" x14ac:dyDescent="0.3">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ht="15.75" customHeight="1" x14ac:dyDescent="0.3">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ht="15.75" customHeight="1" x14ac:dyDescent="0.3">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ht="15.75" customHeight="1" x14ac:dyDescent="0.3">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ht="15.75" customHeight="1" x14ac:dyDescent="0.3">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ht="15.75" customHeight="1" x14ac:dyDescent="0.3">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ht="15.75" customHeight="1" x14ac:dyDescent="0.3">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ht="15.75" customHeight="1" x14ac:dyDescent="0.3">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ht="15.75" customHeight="1" x14ac:dyDescent="0.3">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ht="15.75" customHeight="1" x14ac:dyDescent="0.3">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ht="15.75" customHeight="1" x14ac:dyDescent="0.3">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ht="15.75" customHeight="1" x14ac:dyDescent="0.3">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ht="15.75" customHeight="1" x14ac:dyDescent="0.3">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ht="15.75" customHeight="1" x14ac:dyDescent="0.3">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ht="15.75" customHeight="1" x14ac:dyDescent="0.3">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ht="15.75" customHeight="1" x14ac:dyDescent="0.3">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ht="15.75" customHeight="1" x14ac:dyDescent="0.3">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ht="15.75" customHeight="1" x14ac:dyDescent="0.3">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ht="15.75" customHeight="1" x14ac:dyDescent="0.3">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ht="15.75" customHeight="1" x14ac:dyDescent="0.3">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ht="15.75" customHeight="1" x14ac:dyDescent="0.3">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ht="15.75" customHeight="1" x14ac:dyDescent="0.3">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ht="15.75" customHeight="1" x14ac:dyDescent="0.3">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ht="15.75" customHeight="1" x14ac:dyDescent="0.3">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ht="15.75" customHeight="1" x14ac:dyDescent="0.3">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ht="15.75" customHeight="1" x14ac:dyDescent="0.3">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ht="15.75" customHeight="1" x14ac:dyDescent="0.3">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ht="15.75" customHeight="1" x14ac:dyDescent="0.3">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ht="15.75" customHeight="1" x14ac:dyDescent="0.3">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ht="15.75" customHeight="1" x14ac:dyDescent="0.3">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ht="15.75" customHeight="1" x14ac:dyDescent="0.3">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ht="15.75" customHeight="1" x14ac:dyDescent="0.3">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ht="15.75" customHeight="1" x14ac:dyDescent="0.3">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ht="15.75" customHeight="1" x14ac:dyDescent="0.3">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ht="15.75" customHeight="1" x14ac:dyDescent="0.3">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ht="15.75" customHeight="1" x14ac:dyDescent="0.3">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ht="15.75" customHeight="1" x14ac:dyDescent="0.3">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ht="15.75" customHeight="1" x14ac:dyDescent="0.3">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ht="15.75" customHeight="1" x14ac:dyDescent="0.3">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ht="15.75" customHeight="1" x14ac:dyDescent="0.3">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ht="15.75" customHeight="1" x14ac:dyDescent="0.3">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ht="15.75" customHeight="1" x14ac:dyDescent="0.3">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ht="15.75" customHeight="1" x14ac:dyDescent="0.3">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ht="15.75" customHeight="1" x14ac:dyDescent="0.3">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ht="15.75" customHeight="1" x14ac:dyDescent="0.3">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ht="15.75" customHeight="1" x14ac:dyDescent="0.3">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ht="15.75" customHeight="1" x14ac:dyDescent="0.3">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ht="15.75" customHeight="1" x14ac:dyDescent="0.3">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ht="15.75" customHeight="1" x14ac:dyDescent="0.3">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ht="15.75" customHeight="1" x14ac:dyDescent="0.3">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ht="15.75" customHeight="1" x14ac:dyDescent="0.3">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ht="15.75" customHeight="1" x14ac:dyDescent="0.3">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ht="15.75" customHeight="1" x14ac:dyDescent="0.3">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ht="15.75" customHeight="1" x14ac:dyDescent="0.3">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ht="15.75" customHeight="1" x14ac:dyDescent="0.3">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ht="15.75" customHeight="1" x14ac:dyDescent="0.3">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ht="15.75" customHeight="1" x14ac:dyDescent="0.3">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ht="15.75" customHeight="1" x14ac:dyDescent="0.3">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ht="15.75" customHeight="1" x14ac:dyDescent="0.3">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ht="15.75" customHeight="1" x14ac:dyDescent="0.3">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ht="15.75" customHeight="1" x14ac:dyDescent="0.3">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ht="15.75" customHeight="1" x14ac:dyDescent="0.3">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ht="15.75" customHeight="1" x14ac:dyDescent="0.3">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ht="15.75" customHeight="1" x14ac:dyDescent="0.3">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ht="15.75" customHeight="1" x14ac:dyDescent="0.3">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ht="15.75" customHeight="1" x14ac:dyDescent="0.3">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ht="15.75" customHeight="1" x14ac:dyDescent="0.3">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ht="15.75" customHeight="1" x14ac:dyDescent="0.3">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ht="15.75" customHeight="1" x14ac:dyDescent="0.3">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ht="15.75" customHeight="1" x14ac:dyDescent="0.3">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ht="15.75" customHeight="1" x14ac:dyDescent="0.3">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ht="15.75" customHeight="1" x14ac:dyDescent="0.3">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ht="15.75" customHeight="1" x14ac:dyDescent="0.3">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ht="15.75" customHeight="1" x14ac:dyDescent="0.3">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ht="15.75" customHeight="1" x14ac:dyDescent="0.3">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ht="15.75" customHeight="1" x14ac:dyDescent="0.3">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ht="15.75" customHeight="1" x14ac:dyDescent="0.3">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ht="15.75" customHeight="1" x14ac:dyDescent="0.3">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ht="15.75" customHeight="1" x14ac:dyDescent="0.3">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ht="15.75" customHeight="1" x14ac:dyDescent="0.3">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ht="15.75" customHeight="1" x14ac:dyDescent="0.3">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ht="15.75" customHeight="1" x14ac:dyDescent="0.3">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ht="15.75" customHeight="1" x14ac:dyDescent="0.3">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ht="15.75" customHeight="1" x14ac:dyDescent="0.3">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ht="15.75" customHeight="1" x14ac:dyDescent="0.3">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ht="15.75" customHeight="1" x14ac:dyDescent="0.3">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ht="15.75" customHeight="1" x14ac:dyDescent="0.3">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ht="15.75" customHeight="1" x14ac:dyDescent="0.3">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ht="15.75" customHeight="1" x14ac:dyDescent="0.3">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ht="15.75" customHeight="1" x14ac:dyDescent="0.3">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ht="15.75" customHeight="1" x14ac:dyDescent="0.3">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ht="15.75" customHeight="1" x14ac:dyDescent="0.3">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ht="15.75" customHeight="1" x14ac:dyDescent="0.3">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ht="15.75" customHeight="1" x14ac:dyDescent="0.3">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ht="15.75" customHeight="1" x14ac:dyDescent="0.3">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ht="15.75" customHeight="1" x14ac:dyDescent="0.3">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ht="15.75" customHeight="1" x14ac:dyDescent="0.3">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ht="15.75" customHeight="1" x14ac:dyDescent="0.3">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ht="15.75" customHeight="1" x14ac:dyDescent="0.3">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ht="15.75" customHeight="1" x14ac:dyDescent="0.3">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ht="15.75" customHeight="1" x14ac:dyDescent="0.3">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ht="15.75" customHeight="1" x14ac:dyDescent="0.3">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ht="15.75" customHeight="1" x14ac:dyDescent="0.3">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ht="15.75" customHeight="1" x14ac:dyDescent="0.3">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ht="15.75" customHeight="1" x14ac:dyDescent="0.3">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ht="15.75" customHeight="1" x14ac:dyDescent="0.3">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ht="15.75" customHeight="1" x14ac:dyDescent="0.3">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ht="15.75" customHeight="1" x14ac:dyDescent="0.3">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ht="15.75" customHeight="1" x14ac:dyDescent="0.3">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ht="15.75" customHeight="1" x14ac:dyDescent="0.3">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ht="15.75" customHeight="1" x14ac:dyDescent="0.3">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ht="15.75" customHeight="1" x14ac:dyDescent="0.3">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ht="15.75" customHeight="1" x14ac:dyDescent="0.3">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ht="15.75" customHeight="1" x14ac:dyDescent="0.3">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ht="15.75" customHeight="1" x14ac:dyDescent="0.3">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ht="15.75" customHeight="1" x14ac:dyDescent="0.3">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ht="15.75" customHeight="1" x14ac:dyDescent="0.3">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ht="15.75" customHeight="1" x14ac:dyDescent="0.3">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ht="15.75" customHeight="1" x14ac:dyDescent="0.3">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ht="15.75" customHeight="1" x14ac:dyDescent="0.3">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ht="15.75" customHeight="1" x14ac:dyDescent="0.3">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ht="15.75" customHeight="1" x14ac:dyDescent="0.3">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ht="15.75" customHeight="1" x14ac:dyDescent="0.3">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ht="15.75" customHeight="1" x14ac:dyDescent="0.3">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ht="15.75" customHeight="1" x14ac:dyDescent="0.3">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ht="15.75" customHeight="1" x14ac:dyDescent="0.3">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ht="15.75" customHeight="1" x14ac:dyDescent="0.3">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ht="15.75" customHeight="1" x14ac:dyDescent="0.3">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ht="15.75" customHeight="1" x14ac:dyDescent="0.3">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ht="15.75" customHeight="1" x14ac:dyDescent="0.3">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ht="15.75" customHeight="1" x14ac:dyDescent="0.3">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ht="15.75" customHeight="1" x14ac:dyDescent="0.3">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ht="15.75" customHeight="1" x14ac:dyDescent="0.3">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ht="15.75" customHeight="1" x14ac:dyDescent="0.3">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ht="15.75" customHeight="1" x14ac:dyDescent="0.3">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ht="15.75" customHeight="1" x14ac:dyDescent="0.3">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ht="15.75" customHeight="1" x14ac:dyDescent="0.3">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ht="15.75" customHeight="1" x14ac:dyDescent="0.3">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ht="15.75" customHeight="1" x14ac:dyDescent="0.3">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ht="15.75" customHeight="1" x14ac:dyDescent="0.3">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ht="15.75" customHeight="1" x14ac:dyDescent="0.3">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ht="15.75" customHeight="1" x14ac:dyDescent="0.3">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ht="15.75" customHeight="1" x14ac:dyDescent="0.3">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ht="15.75" customHeight="1" x14ac:dyDescent="0.3">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ht="15.75" customHeight="1" x14ac:dyDescent="0.3">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ht="15.75" customHeight="1" x14ac:dyDescent="0.3">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ht="15.75" customHeight="1" x14ac:dyDescent="0.3">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ht="15.75" customHeight="1" x14ac:dyDescent="0.3">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ht="15.75" customHeight="1" x14ac:dyDescent="0.3">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ht="15.75" customHeight="1" x14ac:dyDescent="0.3">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ht="15.75" customHeight="1" x14ac:dyDescent="0.3">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ht="15.75" customHeight="1" x14ac:dyDescent="0.3">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ht="15.75" customHeight="1" x14ac:dyDescent="0.3">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ht="15.75" customHeight="1" x14ac:dyDescent="0.3">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ht="15.75" customHeight="1" x14ac:dyDescent="0.3">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ht="15.75" customHeight="1" x14ac:dyDescent="0.3">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ht="15.75" customHeight="1" x14ac:dyDescent="0.3">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ht="15.75" customHeight="1" x14ac:dyDescent="0.3">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ht="15.75" customHeight="1" x14ac:dyDescent="0.3">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ht="15.75" customHeight="1" x14ac:dyDescent="0.3">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ht="15.75" customHeight="1" x14ac:dyDescent="0.3">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ht="15.75" customHeight="1" x14ac:dyDescent="0.3">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ht="15.75" customHeight="1" x14ac:dyDescent="0.3">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ht="15.75" customHeight="1" x14ac:dyDescent="0.3">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ht="15.75" customHeight="1" x14ac:dyDescent="0.3">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ht="15.75" customHeight="1" x14ac:dyDescent="0.3">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ht="15.75" customHeight="1" x14ac:dyDescent="0.3">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ht="15.75" customHeight="1" x14ac:dyDescent="0.3">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ht="15.75" customHeight="1" x14ac:dyDescent="0.3">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ht="15.75" customHeight="1" x14ac:dyDescent="0.3">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ht="15.75" customHeight="1" x14ac:dyDescent="0.3">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ht="15.75" customHeight="1" x14ac:dyDescent="0.3">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ht="15.75" customHeight="1" x14ac:dyDescent="0.3">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ht="15.75" customHeight="1" x14ac:dyDescent="0.3">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ht="15.75" customHeight="1" x14ac:dyDescent="0.3">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ht="15.75" customHeight="1" x14ac:dyDescent="0.3">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ht="15.75" customHeight="1" x14ac:dyDescent="0.3">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ht="15.75" customHeight="1" x14ac:dyDescent="0.3">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ht="15.75" customHeight="1" x14ac:dyDescent="0.3">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ht="15.75" customHeight="1" x14ac:dyDescent="0.3">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ht="15.75" customHeight="1" x14ac:dyDescent="0.3">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ht="15.75" customHeight="1" x14ac:dyDescent="0.3">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ht="15.75" customHeight="1" x14ac:dyDescent="0.3">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ht="15.75" customHeight="1" x14ac:dyDescent="0.3">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ht="15.75" customHeight="1" x14ac:dyDescent="0.3">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ht="15.75" customHeight="1" x14ac:dyDescent="0.3">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ht="15.75" customHeight="1" x14ac:dyDescent="0.3">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ht="15.75" customHeight="1" x14ac:dyDescent="0.3">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ht="15.75" customHeight="1" x14ac:dyDescent="0.3">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ht="15.75" customHeight="1" x14ac:dyDescent="0.3">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ht="15.75" customHeight="1" x14ac:dyDescent="0.3">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ht="15.75" customHeight="1" x14ac:dyDescent="0.3">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ht="15.75" customHeight="1" x14ac:dyDescent="0.3">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ht="15.75" customHeight="1" x14ac:dyDescent="0.3">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ht="15.75" customHeight="1" x14ac:dyDescent="0.3">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ht="15.75" customHeight="1" x14ac:dyDescent="0.3">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ht="15.75" customHeight="1" x14ac:dyDescent="0.3">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ht="15.75" customHeight="1" x14ac:dyDescent="0.3">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ht="15.75" customHeight="1" x14ac:dyDescent="0.3">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ht="15.75" customHeight="1" x14ac:dyDescent="0.3">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ht="15.75" customHeight="1" x14ac:dyDescent="0.3">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ht="15.75" customHeight="1" x14ac:dyDescent="0.3">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ht="15.75" customHeight="1" x14ac:dyDescent="0.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ht="15.75" customHeight="1" x14ac:dyDescent="0.3">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ht="15.75" customHeight="1" x14ac:dyDescent="0.3">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ht="15.75" customHeight="1" x14ac:dyDescent="0.3">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ht="15.75" customHeight="1" x14ac:dyDescent="0.3">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ht="15.75" customHeight="1" x14ac:dyDescent="0.3">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ht="15.75" customHeight="1" x14ac:dyDescent="0.3">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ht="15.75" customHeight="1" x14ac:dyDescent="0.3">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ht="15.75" customHeight="1" x14ac:dyDescent="0.3">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ht="15.75" customHeight="1" x14ac:dyDescent="0.3">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ht="15.75" customHeight="1" x14ac:dyDescent="0.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ht="15.75" customHeight="1" x14ac:dyDescent="0.3">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ht="15.75" customHeight="1" x14ac:dyDescent="0.3">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ht="15.75" customHeight="1" x14ac:dyDescent="0.3">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ht="15.75" customHeight="1" x14ac:dyDescent="0.3">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ht="15.75" customHeight="1" x14ac:dyDescent="0.3">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ht="15.75" customHeight="1" x14ac:dyDescent="0.3">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ht="15.75" customHeight="1" x14ac:dyDescent="0.3">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ht="15.75" customHeight="1" x14ac:dyDescent="0.3">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ht="15.75" customHeight="1" x14ac:dyDescent="0.3">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ht="15.75" customHeight="1" x14ac:dyDescent="0.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ht="15.75" customHeight="1" x14ac:dyDescent="0.3">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ht="15.75" customHeight="1" x14ac:dyDescent="0.3">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ht="15.75" customHeight="1" x14ac:dyDescent="0.3">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ht="15.75" customHeight="1" x14ac:dyDescent="0.3">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ht="15.75" customHeight="1" x14ac:dyDescent="0.3">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ht="15.75" customHeight="1" x14ac:dyDescent="0.3">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ht="15.75" customHeight="1" x14ac:dyDescent="0.3">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ht="15.75" customHeight="1" x14ac:dyDescent="0.3">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ht="15.75" customHeight="1" x14ac:dyDescent="0.3">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ht="15.75" customHeight="1" x14ac:dyDescent="0.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ht="15.75" customHeight="1" x14ac:dyDescent="0.3">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ht="15.75" customHeight="1" x14ac:dyDescent="0.3">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ht="15.75" customHeight="1" x14ac:dyDescent="0.3">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ht="15.75" customHeight="1" x14ac:dyDescent="0.3">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ht="15.75" customHeight="1" x14ac:dyDescent="0.3">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ht="15.75" customHeight="1" x14ac:dyDescent="0.3">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ht="15.75" customHeight="1" x14ac:dyDescent="0.3">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ht="15.75" customHeight="1" x14ac:dyDescent="0.3">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ht="15.75" customHeight="1" x14ac:dyDescent="0.3">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ht="15.75" customHeight="1" x14ac:dyDescent="0.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ht="15.75" customHeight="1" x14ac:dyDescent="0.3">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ht="15.75" customHeight="1" x14ac:dyDescent="0.3">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ht="15.75" customHeight="1" x14ac:dyDescent="0.3">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ht="15.75" customHeight="1" x14ac:dyDescent="0.3">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ht="15.75" customHeight="1" x14ac:dyDescent="0.3">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ht="15.75" customHeight="1" x14ac:dyDescent="0.3">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ht="15.75" customHeight="1" x14ac:dyDescent="0.3">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ht="15.75" customHeight="1" x14ac:dyDescent="0.3">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ht="15.75" customHeight="1" x14ac:dyDescent="0.3">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ht="15.75" customHeight="1" x14ac:dyDescent="0.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ht="15.75" customHeight="1" x14ac:dyDescent="0.3">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ht="15.75" customHeight="1" x14ac:dyDescent="0.3">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ht="15.75" customHeight="1" x14ac:dyDescent="0.3">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ht="15.75" customHeight="1" x14ac:dyDescent="0.3">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ht="15.75" customHeight="1" x14ac:dyDescent="0.3">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ht="15.75" customHeight="1" x14ac:dyDescent="0.3">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ht="15.75" customHeight="1" x14ac:dyDescent="0.3">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ht="15.75" customHeight="1" x14ac:dyDescent="0.3">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ht="15.75" customHeight="1" x14ac:dyDescent="0.3">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ht="15.75" customHeight="1" x14ac:dyDescent="0.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ht="15.75" customHeight="1" x14ac:dyDescent="0.3">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ht="15.75" customHeight="1" x14ac:dyDescent="0.3">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ht="15.75" customHeight="1" x14ac:dyDescent="0.3">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ht="15.75" customHeight="1" x14ac:dyDescent="0.3">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ht="15.75" customHeight="1" x14ac:dyDescent="0.3">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ht="15.75" customHeight="1" x14ac:dyDescent="0.3">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ht="15.75" customHeight="1" x14ac:dyDescent="0.3">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ht="15.75" customHeight="1" x14ac:dyDescent="0.3">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ht="15.75" customHeight="1" x14ac:dyDescent="0.3">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ht="15.75" customHeight="1" x14ac:dyDescent="0.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ht="15.75" customHeight="1" x14ac:dyDescent="0.3">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ht="15.75" customHeight="1" x14ac:dyDescent="0.3">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ht="15.75" customHeight="1" x14ac:dyDescent="0.3">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ht="15.75" customHeight="1" x14ac:dyDescent="0.3">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ht="15.75" customHeight="1" x14ac:dyDescent="0.3">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ht="15.75" customHeight="1" x14ac:dyDescent="0.3">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ht="15.75" customHeight="1" x14ac:dyDescent="0.3">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ht="15.75" customHeight="1" x14ac:dyDescent="0.3">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ht="15.75" customHeight="1" x14ac:dyDescent="0.3">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ht="15.75" customHeight="1" x14ac:dyDescent="0.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ht="15.75" customHeight="1" x14ac:dyDescent="0.3">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ht="15.75" customHeight="1" x14ac:dyDescent="0.3">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ht="15.75" customHeight="1" x14ac:dyDescent="0.3">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ht="15.75" customHeight="1" x14ac:dyDescent="0.3">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ht="15.75" customHeight="1" x14ac:dyDescent="0.3">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ht="15.75" customHeight="1" x14ac:dyDescent="0.3">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ht="15.75" customHeight="1" x14ac:dyDescent="0.3">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ht="15.75" customHeight="1" x14ac:dyDescent="0.3">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ht="15.75" customHeight="1" x14ac:dyDescent="0.3">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ht="15.75" customHeight="1" x14ac:dyDescent="0.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ht="15.75" customHeight="1" x14ac:dyDescent="0.3">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ht="15.75" customHeight="1" x14ac:dyDescent="0.3">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ht="15.75" customHeight="1" x14ac:dyDescent="0.3">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ht="15.75" customHeight="1" x14ac:dyDescent="0.3">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ht="15.75" customHeight="1" x14ac:dyDescent="0.3">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ht="15.75" customHeight="1" x14ac:dyDescent="0.3">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ht="15.75" customHeight="1" x14ac:dyDescent="0.3">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ht="15.75" customHeight="1" x14ac:dyDescent="0.3">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ht="15.75" customHeight="1" x14ac:dyDescent="0.3">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ht="15.75" customHeight="1" x14ac:dyDescent="0.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ht="15.75" customHeight="1" x14ac:dyDescent="0.3">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ht="15.75" customHeight="1" x14ac:dyDescent="0.3">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ht="15.75" customHeight="1" x14ac:dyDescent="0.3">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ht="15.75" customHeight="1" x14ac:dyDescent="0.3">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ht="15.75" customHeight="1" x14ac:dyDescent="0.3">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ht="15.75" customHeight="1" x14ac:dyDescent="0.3">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ht="15.75" customHeight="1" x14ac:dyDescent="0.3">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ht="15.75" customHeight="1" x14ac:dyDescent="0.3">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ht="15.75" customHeight="1" x14ac:dyDescent="0.3">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ht="15.75" customHeight="1" x14ac:dyDescent="0.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ht="15.75" customHeight="1" x14ac:dyDescent="0.3">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ht="15.75" customHeight="1" x14ac:dyDescent="0.3">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ht="15.75" customHeight="1" x14ac:dyDescent="0.3">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ht="15.75" customHeight="1" x14ac:dyDescent="0.3">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ht="15.75" customHeight="1" x14ac:dyDescent="0.3">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ht="15.75" customHeight="1" x14ac:dyDescent="0.3">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ht="15.75" customHeight="1" x14ac:dyDescent="0.3">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ht="15.75" customHeight="1" x14ac:dyDescent="0.3">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ht="15.75" customHeight="1" x14ac:dyDescent="0.3">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ht="15.75" customHeight="1" x14ac:dyDescent="0.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ht="15.75" customHeight="1" x14ac:dyDescent="0.3">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ht="15.75" customHeight="1" x14ac:dyDescent="0.3">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ht="15.75" customHeight="1" x14ac:dyDescent="0.3">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ht="15.75" customHeight="1" x14ac:dyDescent="0.3">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ht="15.75" customHeight="1" x14ac:dyDescent="0.3">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ht="15.75" customHeight="1" x14ac:dyDescent="0.3">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ht="15.75" customHeight="1" x14ac:dyDescent="0.3">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ht="15.75" customHeight="1" x14ac:dyDescent="0.3">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ht="15.75" customHeight="1" x14ac:dyDescent="0.3">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ht="15.75" customHeight="1" x14ac:dyDescent="0.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ht="15.75" customHeight="1" x14ac:dyDescent="0.3">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ht="15.75" customHeight="1" x14ac:dyDescent="0.3">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ht="15.75" customHeight="1" x14ac:dyDescent="0.3">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ht="15.75" customHeight="1" x14ac:dyDescent="0.3">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ht="15.75" customHeight="1" x14ac:dyDescent="0.3">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ht="15.75" customHeight="1" x14ac:dyDescent="0.3">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ht="15.75" customHeight="1" x14ac:dyDescent="0.3">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ht="15.75" customHeight="1" x14ac:dyDescent="0.3">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ht="15.75" customHeight="1" x14ac:dyDescent="0.3">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ht="15.75" customHeight="1" x14ac:dyDescent="0.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ht="15.75" customHeight="1" x14ac:dyDescent="0.3">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ht="15.75" customHeight="1" x14ac:dyDescent="0.3">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ht="15.75" customHeight="1" x14ac:dyDescent="0.3">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ht="15.75" customHeight="1" x14ac:dyDescent="0.3">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ht="15.75" customHeight="1" x14ac:dyDescent="0.3">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ht="15.75" customHeight="1" x14ac:dyDescent="0.3">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ht="15.75" customHeight="1" x14ac:dyDescent="0.3">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ht="15.75" customHeight="1" x14ac:dyDescent="0.3">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ht="15.75" customHeight="1" x14ac:dyDescent="0.3">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ht="15.75" customHeight="1" x14ac:dyDescent="0.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ht="15.75" customHeight="1" x14ac:dyDescent="0.3">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ht="15.75" customHeight="1" x14ac:dyDescent="0.3">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ht="15.75" customHeight="1" x14ac:dyDescent="0.3">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ht="15.75" customHeight="1" x14ac:dyDescent="0.3">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ht="15.75" customHeight="1" x14ac:dyDescent="0.3">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ht="15.75" customHeight="1" x14ac:dyDescent="0.3">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ht="15.75" customHeight="1" x14ac:dyDescent="0.3">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ht="15.75" customHeight="1" x14ac:dyDescent="0.3">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ht="15.75" customHeight="1" x14ac:dyDescent="0.3">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ht="15.75" customHeight="1" x14ac:dyDescent="0.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ht="15.75" customHeight="1" x14ac:dyDescent="0.3">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ht="15.75" customHeight="1" x14ac:dyDescent="0.3">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ht="15.75" customHeight="1" x14ac:dyDescent="0.3">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ht="15.75" customHeight="1" x14ac:dyDescent="0.3">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ht="15.75" customHeight="1" x14ac:dyDescent="0.3">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ht="15.75" customHeight="1" x14ac:dyDescent="0.3">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ht="15.75" customHeight="1" x14ac:dyDescent="0.3">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ht="15.75" customHeight="1" x14ac:dyDescent="0.3">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ht="15.75" customHeight="1" x14ac:dyDescent="0.3">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ht="15.75" customHeight="1" x14ac:dyDescent="0.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ht="15.75" customHeight="1" x14ac:dyDescent="0.3">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ht="15.75" customHeight="1" x14ac:dyDescent="0.3">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ht="15.75" customHeight="1" x14ac:dyDescent="0.3">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ht="15.75" customHeight="1" x14ac:dyDescent="0.3">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ht="15.75" customHeight="1" x14ac:dyDescent="0.3">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ht="15.75" customHeight="1" x14ac:dyDescent="0.3">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ht="15.75" customHeight="1" x14ac:dyDescent="0.3">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ht="15.75" customHeight="1" x14ac:dyDescent="0.3">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ht="15.75" customHeight="1" x14ac:dyDescent="0.3">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ht="15.75" customHeight="1" x14ac:dyDescent="0.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ht="15.75" customHeight="1" x14ac:dyDescent="0.3">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ht="15.75" customHeight="1" x14ac:dyDescent="0.3">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ht="15.75" customHeight="1" x14ac:dyDescent="0.3">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ht="15.75" customHeight="1" x14ac:dyDescent="0.3">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ht="15.75" customHeight="1" x14ac:dyDescent="0.3">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ht="15.75" customHeight="1" x14ac:dyDescent="0.3">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ht="15.75" customHeight="1" x14ac:dyDescent="0.3">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ht="15.75" customHeight="1" x14ac:dyDescent="0.3">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ht="15.75" customHeight="1" x14ac:dyDescent="0.3">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ht="15.75" customHeight="1" x14ac:dyDescent="0.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ht="15.75" customHeight="1" x14ac:dyDescent="0.3">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ht="15.75" customHeight="1" x14ac:dyDescent="0.3">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ht="15.75" customHeight="1" x14ac:dyDescent="0.3">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ht="15.75" customHeight="1" x14ac:dyDescent="0.3">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ht="15.75" customHeight="1" x14ac:dyDescent="0.3">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ht="15.75" customHeight="1" x14ac:dyDescent="0.3">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ht="15.75" customHeight="1" x14ac:dyDescent="0.3">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ht="15.75" customHeight="1" x14ac:dyDescent="0.3">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ht="15.75" customHeight="1" x14ac:dyDescent="0.3">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ht="15.75" customHeight="1" x14ac:dyDescent="0.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ht="15.75" customHeight="1" x14ac:dyDescent="0.3">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ht="15.75" customHeight="1" x14ac:dyDescent="0.3">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ht="15.75" customHeight="1" x14ac:dyDescent="0.3">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ht="15.75" customHeight="1" x14ac:dyDescent="0.3">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ht="15.75" customHeight="1" x14ac:dyDescent="0.3">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ht="15.75" customHeight="1" x14ac:dyDescent="0.3">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ht="15.75" customHeight="1" x14ac:dyDescent="0.3">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ht="15.75" customHeight="1" x14ac:dyDescent="0.3">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ht="15.75" customHeight="1" x14ac:dyDescent="0.3">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ht="15.75" customHeight="1" x14ac:dyDescent="0.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ht="15.75" customHeight="1" x14ac:dyDescent="0.3">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ht="15.75" customHeight="1" x14ac:dyDescent="0.3">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ht="15.75" customHeight="1" x14ac:dyDescent="0.3">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ht="15.75" customHeight="1" x14ac:dyDescent="0.3">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ht="15.75" customHeight="1" x14ac:dyDescent="0.3">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ht="15.75" customHeight="1" x14ac:dyDescent="0.3">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ht="15.75" customHeight="1" x14ac:dyDescent="0.3">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ht="15.75" customHeight="1" x14ac:dyDescent="0.3">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ht="15.75" customHeight="1" x14ac:dyDescent="0.3">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ht="15.75" customHeight="1" x14ac:dyDescent="0.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ht="15.75" customHeight="1" x14ac:dyDescent="0.3">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ht="15.75" customHeight="1" x14ac:dyDescent="0.3">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ht="15.75" customHeight="1" x14ac:dyDescent="0.3">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ht="15.75" customHeight="1" x14ac:dyDescent="0.3">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ht="15.75" customHeight="1" x14ac:dyDescent="0.3">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ht="15.75" customHeight="1" x14ac:dyDescent="0.3">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ht="15.75" customHeight="1" x14ac:dyDescent="0.3">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ht="15.75" customHeight="1" x14ac:dyDescent="0.3">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ht="15.75" customHeight="1" x14ac:dyDescent="0.3">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ht="15.75" customHeight="1" x14ac:dyDescent="0.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ht="15.75" customHeight="1" x14ac:dyDescent="0.3">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ht="15.75" customHeight="1" x14ac:dyDescent="0.3">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ht="15.75" customHeight="1" x14ac:dyDescent="0.3">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ht="15.75" customHeight="1" x14ac:dyDescent="0.3">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ht="15.75" customHeight="1" x14ac:dyDescent="0.3">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ht="15.75" customHeight="1" x14ac:dyDescent="0.3">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ht="15.75" customHeight="1" x14ac:dyDescent="0.3">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ht="15.75" customHeight="1" x14ac:dyDescent="0.3">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ht="15.75" customHeight="1" x14ac:dyDescent="0.3">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ht="15.75" customHeight="1" x14ac:dyDescent="0.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ht="15.75" customHeight="1" x14ac:dyDescent="0.3">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ht="15.75" customHeight="1" x14ac:dyDescent="0.3">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ht="15.75" customHeight="1" x14ac:dyDescent="0.3">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ht="15.75" customHeight="1" x14ac:dyDescent="0.3">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ht="15.75" customHeight="1" x14ac:dyDescent="0.3">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ht="15.75" customHeight="1" x14ac:dyDescent="0.3">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ht="15.75" customHeight="1" x14ac:dyDescent="0.3">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ht="15.75" customHeight="1" x14ac:dyDescent="0.3">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ht="15.75" customHeight="1" x14ac:dyDescent="0.3">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ht="15.75" customHeight="1" x14ac:dyDescent="0.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ht="15.75" customHeight="1" x14ac:dyDescent="0.3">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ht="15.75" customHeight="1" x14ac:dyDescent="0.3">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ht="15.75" customHeight="1" x14ac:dyDescent="0.3">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ht="15.75" customHeight="1" x14ac:dyDescent="0.3">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ht="15.75" customHeight="1" x14ac:dyDescent="0.3">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ht="15.75" customHeight="1" x14ac:dyDescent="0.3">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ht="15.75" customHeight="1" x14ac:dyDescent="0.3">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ht="15.75" customHeight="1" x14ac:dyDescent="0.3">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ht="15.75" customHeight="1" x14ac:dyDescent="0.3">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ht="15.75" customHeight="1" x14ac:dyDescent="0.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ht="15.75" customHeight="1" x14ac:dyDescent="0.3">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ht="15.75" customHeight="1" x14ac:dyDescent="0.3">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ht="15.75" customHeight="1" x14ac:dyDescent="0.3">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ht="15.75" customHeight="1" x14ac:dyDescent="0.3">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ht="15.75" customHeight="1" x14ac:dyDescent="0.3">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ht="15.75" customHeight="1" x14ac:dyDescent="0.3">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ht="15.75" customHeight="1" x14ac:dyDescent="0.3">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ht="15.75" customHeight="1" x14ac:dyDescent="0.3">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ht="15.75" customHeight="1" x14ac:dyDescent="0.3">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ht="15.75" customHeight="1" x14ac:dyDescent="0.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ht="15.75" customHeight="1" x14ac:dyDescent="0.3">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ht="15.75" customHeight="1" x14ac:dyDescent="0.3">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ht="15.75" customHeight="1" x14ac:dyDescent="0.3">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ht="15.75" customHeight="1" x14ac:dyDescent="0.3">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ht="15.75" customHeight="1" x14ac:dyDescent="0.3">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ht="15.75" customHeight="1" x14ac:dyDescent="0.3">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ht="15.75" customHeight="1" x14ac:dyDescent="0.3">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ht="15.75" customHeight="1" x14ac:dyDescent="0.3">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ht="15.75" customHeight="1" x14ac:dyDescent="0.3">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ht="15.75" customHeight="1" x14ac:dyDescent="0.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ht="15.75" customHeight="1" x14ac:dyDescent="0.3">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ht="15.75" customHeight="1" x14ac:dyDescent="0.3">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ht="15.75" customHeight="1" x14ac:dyDescent="0.3">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ht="15.75" customHeight="1" x14ac:dyDescent="0.3">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ht="15.75" customHeight="1" x14ac:dyDescent="0.3">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ht="15.75" customHeight="1" x14ac:dyDescent="0.3">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ht="15.75" customHeight="1" x14ac:dyDescent="0.3">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ht="15.75" customHeight="1" x14ac:dyDescent="0.3">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ht="15.75" customHeight="1" x14ac:dyDescent="0.3">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ht="15.75" customHeight="1" x14ac:dyDescent="0.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ht="15.75" customHeight="1" x14ac:dyDescent="0.3">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ht="15.75" customHeight="1" x14ac:dyDescent="0.3">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ht="15.75" customHeight="1" x14ac:dyDescent="0.3">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ht="15.75" customHeight="1" x14ac:dyDescent="0.3">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ht="15.75" customHeight="1" x14ac:dyDescent="0.3">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ht="15.75" customHeight="1" x14ac:dyDescent="0.3">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ht="15.75" customHeight="1" x14ac:dyDescent="0.3">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ht="15.75" customHeight="1" x14ac:dyDescent="0.3">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ht="15.75" customHeight="1" x14ac:dyDescent="0.3">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ht="15.75" customHeight="1" x14ac:dyDescent="0.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ht="15.75" customHeight="1" x14ac:dyDescent="0.3">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ht="15.75" customHeight="1" x14ac:dyDescent="0.3">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ht="15.75" customHeight="1" x14ac:dyDescent="0.3">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ht="15.75" customHeight="1" x14ac:dyDescent="0.3">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ht="15.75" customHeight="1" x14ac:dyDescent="0.3">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ht="15.75" customHeight="1" x14ac:dyDescent="0.3">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ht="15.75" customHeight="1" x14ac:dyDescent="0.3">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ht="15.75" customHeight="1" x14ac:dyDescent="0.3">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ht="15.75" customHeight="1" x14ac:dyDescent="0.3">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ht="15.75" customHeight="1" x14ac:dyDescent="0.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ht="15.75" customHeight="1" x14ac:dyDescent="0.3">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ht="15.75" customHeight="1" x14ac:dyDescent="0.3">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ht="15.75" customHeight="1" x14ac:dyDescent="0.3">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ht="15.75" customHeight="1" x14ac:dyDescent="0.3">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ht="15.75" customHeight="1" x14ac:dyDescent="0.3">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ht="15.75" customHeight="1" x14ac:dyDescent="0.3">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ht="15.75" customHeight="1" x14ac:dyDescent="0.3">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ht="15.75" customHeight="1" x14ac:dyDescent="0.3">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ht="15.75" customHeight="1" x14ac:dyDescent="0.3">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ht="15.75" customHeight="1" x14ac:dyDescent="0.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ht="15.75" customHeight="1" x14ac:dyDescent="0.3">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ht="15.75" customHeight="1" x14ac:dyDescent="0.3">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ht="15.75" customHeight="1" x14ac:dyDescent="0.3">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ht="15.75" customHeight="1" x14ac:dyDescent="0.3">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ht="15.75" customHeight="1" x14ac:dyDescent="0.3">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ht="15.75" customHeight="1" x14ac:dyDescent="0.3">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ht="15.75" customHeight="1" x14ac:dyDescent="0.3">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ht="15.75" customHeight="1" x14ac:dyDescent="0.3">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ht="15.75" customHeight="1" x14ac:dyDescent="0.3">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ht="15.75" customHeight="1" x14ac:dyDescent="0.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ht="15.75" customHeight="1" x14ac:dyDescent="0.3">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ht="15.75" customHeight="1" x14ac:dyDescent="0.3">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ht="15.75" customHeight="1" x14ac:dyDescent="0.3">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ht="15.75" customHeight="1" x14ac:dyDescent="0.3">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ht="15.75" customHeight="1" x14ac:dyDescent="0.3">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ht="15.75" customHeight="1" x14ac:dyDescent="0.3">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ht="15.75" customHeight="1" x14ac:dyDescent="0.3">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ht="15.75" customHeight="1" x14ac:dyDescent="0.3">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ht="15.75" customHeight="1" x14ac:dyDescent="0.3">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ht="15.75" customHeight="1" x14ac:dyDescent="0.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ht="15.75" customHeight="1" x14ac:dyDescent="0.3">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ht="15.75" customHeight="1" x14ac:dyDescent="0.3">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ht="15.75" customHeight="1" x14ac:dyDescent="0.3">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ht="15.75" customHeight="1" x14ac:dyDescent="0.3">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ht="15.75" customHeight="1" x14ac:dyDescent="0.3">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ht="15.75" customHeight="1" x14ac:dyDescent="0.3">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ht="15.75" customHeight="1" x14ac:dyDescent="0.3">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ht="15.75" customHeight="1" x14ac:dyDescent="0.3">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ht="15.75" customHeight="1" x14ac:dyDescent="0.3">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ht="15.75" customHeight="1" x14ac:dyDescent="0.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ht="15.75" customHeight="1" x14ac:dyDescent="0.3">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ht="15.75" customHeight="1" x14ac:dyDescent="0.3">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ht="15.75" customHeight="1" x14ac:dyDescent="0.3">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ht="15.75" customHeight="1" x14ac:dyDescent="0.3">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ht="15.75" customHeight="1" x14ac:dyDescent="0.3">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ht="15.75" customHeight="1" x14ac:dyDescent="0.3">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ht="15.75" customHeight="1" x14ac:dyDescent="0.3">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ht="15.75" customHeight="1" x14ac:dyDescent="0.3">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ht="15.75" customHeight="1" x14ac:dyDescent="0.3">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ht="15.75" customHeight="1" x14ac:dyDescent="0.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ht="15.75" customHeight="1" x14ac:dyDescent="0.3">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ht="15.75" customHeight="1" x14ac:dyDescent="0.3">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ht="15.75" customHeight="1" x14ac:dyDescent="0.3">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ht="15.75" customHeight="1" x14ac:dyDescent="0.3">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ht="15.75" customHeight="1" x14ac:dyDescent="0.3">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ht="15.75" customHeight="1" x14ac:dyDescent="0.3">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ht="15.75" customHeight="1" x14ac:dyDescent="0.3">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ht="15.75" customHeight="1" x14ac:dyDescent="0.3">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ht="15.75" customHeight="1" x14ac:dyDescent="0.3">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ht="15.75" customHeight="1" x14ac:dyDescent="0.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ht="15.75" customHeight="1" x14ac:dyDescent="0.3">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ht="15.75" customHeight="1" x14ac:dyDescent="0.3">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ht="15.75" customHeight="1" x14ac:dyDescent="0.3">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ht="15.75" customHeight="1" x14ac:dyDescent="0.3">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ht="15.75" customHeight="1" x14ac:dyDescent="0.3">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ht="15.75" customHeight="1" x14ac:dyDescent="0.3">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ht="15.75" customHeight="1" x14ac:dyDescent="0.3">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ht="15.75" customHeight="1" x14ac:dyDescent="0.3">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ht="15.75" customHeight="1" x14ac:dyDescent="0.3">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ht="15.75" customHeight="1" x14ac:dyDescent="0.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ht="15.75" customHeight="1" x14ac:dyDescent="0.3">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ht="15.75" customHeight="1" x14ac:dyDescent="0.3">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ht="15.75" customHeight="1" x14ac:dyDescent="0.3">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ht="15.75" customHeight="1" x14ac:dyDescent="0.3">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ht="15.75" customHeight="1" x14ac:dyDescent="0.3">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ht="15.75" customHeight="1" x14ac:dyDescent="0.3">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ht="15.75" customHeight="1" x14ac:dyDescent="0.3">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ht="15.75" customHeight="1" x14ac:dyDescent="0.3">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ht="15.75" customHeight="1" x14ac:dyDescent="0.3">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ht="15.75" customHeight="1" x14ac:dyDescent="0.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ht="15.75" customHeight="1" x14ac:dyDescent="0.3">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ht="15.75" customHeight="1" x14ac:dyDescent="0.3">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ht="15.75" customHeight="1" x14ac:dyDescent="0.3">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ht="15.75" customHeight="1" x14ac:dyDescent="0.3">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ht="15.75" customHeight="1" x14ac:dyDescent="0.3">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ht="15.75" customHeight="1" x14ac:dyDescent="0.3">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ht="15.75" customHeight="1" x14ac:dyDescent="0.3">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ht="15.75" customHeight="1" x14ac:dyDescent="0.3">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ht="15.75" customHeight="1" x14ac:dyDescent="0.3">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ht="15.75" customHeight="1" x14ac:dyDescent="0.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ht="15.75" customHeight="1" x14ac:dyDescent="0.3">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ht="15.75" customHeight="1" x14ac:dyDescent="0.3">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ht="15.75" customHeight="1" x14ac:dyDescent="0.3">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ht="15.75" customHeight="1" x14ac:dyDescent="0.3">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ht="15.75" customHeight="1" x14ac:dyDescent="0.3">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ht="15.75" customHeight="1" x14ac:dyDescent="0.3">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ht="15.75" customHeight="1" x14ac:dyDescent="0.3">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ht="15.75" customHeight="1" x14ac:dyDescent="0.3">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ht="15.75" customHeight="1" x14ac:dyDescent="0.3">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ht="15.75" customHeight="1" x14ac:dyDescent="0.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ht="15.75" customHeight="1" x14ac:dyDescent="0.3">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ht="15.75" customHeight="1" x14ac:dyDescent="0.3">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ht="15.75" customHeight="1" x14ac:dyDescent="0.3">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ht="15.75" customHeight="1" x14ac:dyDescent="0.3">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ht="15.75" customHeight="1" x14ac:dyDescent="0.3">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ht="15.75" customHeight="1" x14ac:dyDescent="0.3">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ht="15.75" customHeight="1" x14ac:dyDescent="0.3">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ht="15.75" customHeight="1" x14ac:dyDescent="0.3">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ht="15.75" customHeight="1" x14ac:dyDescent="0.3">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ht="15.75" customHeight="1" x14ac:dyDescent="0.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ht="15.75" customHeight="1" x14ac:dyDescent="0.3">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ht="15.75" customHeight="1" x14ac:dyDescent="0.3">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ht="15.75" customHeight="1" x14ac:dyDescent="0.3">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ht="15.75" customHeight="1" x14ac:dyDescent="0.3">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ht="15.75" customHeight="1" x14ac:dyDescent="0.3">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ht="15.75" customHeight="1" x14ac:dyDescent="0.3">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ht="15.75" customHeight="1" x14ac:dyDescent="0.3">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ht="15.75" customHeight="1" x14ac:dyDescent="0.3">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ht="15.75" customHeight="1" x14ac:dyDescent="0.3">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ht="15.75" customHeight="1" x14ac:dyDescent="0.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ht="15.75" customHeight="1" x14ac:dyDescent="0.3">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ht="15.75" customHeight="1" x14ac:dyDescent="0.3">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ht="15.75" customHeight="1" x14ac:dyDescent="0.3">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ht="15.75" customHeight="1" x14ac:dyDescent="0.3">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ht="15.75" customHeight="1" x14ac:dyDescent="0.3">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ht="15.75" customHeight="1" x14ac:dyDescent="0.3">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ht="15.75" customHeight="1" x14ac:dyDescent="0.3">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ht="15.75" customHeight="1" x14ac:dyDescent="0.3">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ht="15.75" customHeight="1" x14ac:dyDescent="0.3">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ht="15.75" customHeight="1" x14ac:dyDescent="0.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ht="15.75" customHeight="1" x14ac:dyDescent="0.3">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ht="15.75" customHeight="1" x14ac:dyDescent="0.3">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ht="15.75" customHeight="1" x14ac:dyDescent="0.3">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ht="15.75" customHeight="1" x14ac:dyDescent="0.3">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ht="15.75" customHeight="1" x14ac:dyDescent="0.3">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ht="15.75" customHeight="1" x14ac:dyDescent="0.3">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ht="15.75" customHeight="1" x14ac:dyDescent="0.3">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ht="15.75" customHeight="1" x14ac:dyDescent="0.3">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ht="15.75" customHeight="1" x14ac:dyDescent="0.3">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ht="15.75" customHeight="1" x14ac:dyDescent="0.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ht="15.75" customHeight="1" x14ac:dyDescent="0.3">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ht="15.75" customHeight="1" x14ac:dyDescent="0.3">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ht="15.75" customHeight="1" x14ac:dyDescent="0.3">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ht="15.75" customHeight="1" x14ac:dyDescent="0.3">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ht="15.75" customHeight="1" x14ac:dyDescent="0.3">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ht="15.75" customHeight="1" x14ac:dyDescent="0.3">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ht="15.75" customHeight="1" x14ac:dyDescent="0.3">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ht="15.75" customHeight="1" x14ac:dyDescent="0.3">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ht="15.75" customHeight="1" x14ac:dyDescent="0.3">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ht="15.75" customHeight="1" x14ac:dyDescent="0.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ht="15.75" customHeight="1" x14ac:dyDescent="0.3">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ht="15.75" customHeight="1" x14ac:dyDescent="0.3">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ht="15.75" customHeight="1" x14ac:dyDescent="0.3">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ht="15.75" customHeight="1" x14ac:dyDescent="0.3">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ht="15.75" customHeight="1" x14ac:dyDescent="0.3">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ht="15.75" customHeight="1" x14ac:dyDescent="0.3">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ht="15.75" customHeight="1" x14ac:dyDescent="0.3">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ht="15.75" customHeight="1" x14ac:dyDescent="0.3">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ht="15.75" customHeight="1" x14ac:dyDescent="0.3">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ht="15.75" customHeight="1" x14ac:dyDescent="0.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ht="15.75" customHeight="1" x14ac:dyDescent="0.3">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ht="15.75" customHeight="1" x14ac:dyDescent="0.3">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ht="15.75" customHeight="1" x14ac:dyDescent="0.3">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ht="15.75" customHeight="1" x14ac:dyDescent="0.3">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ht="15.75" customHeight="1" x14ac:dyDescent="0.3">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ht="15.75" customHeight="1" x14ac:dyDescent="0.3">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ht="15.75" customHeight="1" x14ac:dyDescent="0.3">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ht="15.75" customHeight="1" x14ac:dyDescent="0.3">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ht="15.75" customHeight="1" x14ac:dyDescent="0.3">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ht="15.75" customHeight="1" x14ac:dyDescent="0.3">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ht="15.75" customHeight="1" x14ac:dyDescent="0.3">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ht="15.75" customHeight="1" x14ac:dyDescent="0.3">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ht="15.75" customHeight="1" x14ac:dyDescent="0.3">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ht="15.75" customHeight="1" x14ac:dyDescent="0.3">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ht="15.75" customHeight="1" x14ac:dyDescent="0.3">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ht="15.75" customHeight="1" x14ac:dyDescent="0.3">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ht="15.75" customHeight="1" x14ac:dyDescent="0.3">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ht="15.75" customHeight="1" x14ac:dyDescent="0.3">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ht="15.75" customHeight="1" x14ac:dyDescent="0.3">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ht="15.75" customHeight="1" x14ac:dyDescent="0.3">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ht="15.75" customHeight="1" x14ac:dyDescent="0.3">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ht="15.75" customHeight="1" x14ac:dyDescent="0.3">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ht="15.75" customHeight="1" x14ac:dyDescent="0.3">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ht="15.75" customHeight="1" x14ac:dyDescent="0.3">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ht="15.75" customHeight="1" x14ac:dyDescent="0.3">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ht="15.75" customHeight="1" x14ac:dyDescent="0.3">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ht="15.75" customHeight="1" x14ac:dyDescent="0.3">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Sheet1</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ASUS</cp:lastModifiedBy>
  <dcterms:created xsi:type="dcterms:W3CDTF">2022-04-21T14:05:43Z</dcterms:created>
  <dcterms:modified xsi:type="dcterms:W3CDTF">2022-11-28T10:31:53Z</dcterms:modified>
</cp:coreProperties>
</file>