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"/>
    </mc:Choice>
  </mc:AlternateContent>
  <xr:revisionPtr revIDLastSave="0" documentId="13_ncr:1_{96DF6E60-6182-423A-A263-2BCE13FECF34}" xr6:coauthVersionLast="47" xr6:coauthVersionMax="47" xr10:uidLastSave="{00000000-0000-0000-0000-000000000000}"/>
  <bookViews>
    <workbookView xWindow="-108" yWindow="-108" windowWidth="23256" windowHeight="12456" xr2:uid="{8FD0BB92-BBB8-438B-98A1-7C63005C8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G2" i="1" l="1"/>
  <c r="F2" i="1"/>
  <c r="T7" i="1" a="1"/>
  <c r="T7" i="1" s="1"/>
  <c r="E2" i="1" s="1"/>
  <c r="B13" i="1"/>
  <c r="G4" i="1" s="1"/>
  <c r="G9" i="1"/>
  <c r="Q7" i="1" a="1"/>
  <c r="Q7" i="1" s="1"/>
  <c r="A11" i="1"/>
  <c r="B11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E6" i="1" l="1"/>
  <c r="F6" i="1" s="1"/>
  <c r="G5" i="1"/>
  <c r="G7" i="1"/>
  <c r="G3" i="1"/>
  <c r="G10" i="1"/>
  <c r="G6" i="1"/>
  <c r="G8" i="1"/>
  <c r="E4" i="1"/>
  <c r="F4" i="1" s="1"/>
  <c r="E7" i="1"/>
  <c r="F7" i="1" s="1"/>
  <c r="E3" i="1"/>
  <c r="F3" i="1" s="1"/>
  <c r="E9" i="1"/>
  <c r="F9" i="1" s="1"/>
  <c r="E5" i="1"/>
  <c r="F5" i="1" s="1"/>
  <c r="E8" i="1"/>
  <c r="F8" i="1" s="1"/>
  <c r="E10" i="1"/>
  <c r="F10" i="1" s="1"/>
  <c r="D11" i="1"/>
  <c r="C11" i="1"/>
  <c r="G11" i="1" l="1"/>
  <c r="F11" i="1"/>
  <c r="E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<sst xmlns="http://schemas.openxmlformats.org/spreadsheetml/2006/main" count="47" uniqueCount="43">
  <si>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Time</t>
  </si>
  <si>
    <t>Score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</si>
  <si>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</si>
  <si>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</si>
  <si>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</si>
  <si>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</si>
  <si>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</si>
  <si>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</si>
  <si>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</si>
  <si>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</si>
  <si>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</si>
  <si>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</si>
  <si>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</si>
  <si>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</si>
  <si>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</si>
  <si>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</si>
  <si>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</si>
  <si>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</si>
  <si>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</si>
  <si>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</si>
  <si>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</si>
  <si>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</si>
  <si>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</si>
  <si>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</si>
  <si>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</si>
  <si>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</si>
  <si>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</si>
  <si>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</si>
  <si>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X^2</t>
  </si>
  <si>
    <t>x^y</t>
  </si>
  <si>
    <t>B0</t>
  </si>
  <si>
    <t>B1</t>
  </si>
  <si>
    <t>A đảo</t>
  </si>
  <si>
    <t>A</t>
  </si>
  <si>
    <t>B</t>
  </si>
  <si>
    <t>s</t>
  </si>
  <si>
    <t>Có 72% dữ liệu phù hợp vs mô hình (Trên 50% thì đc chấp nhận)</t>
  </si>
  <si>
    <t>Y dự báo (y~)</t>
  </si>
  <si>
    <t>(y~ - ytb)^2 = SSR</t>
  </si>
  <si>
    <t>SST = (yi-ytb)^2</t>
  </si>
  <si>
    <t xml:space="preserve">ytb= </t>
  </si>
  <si>
    <t>R Square= SSR/SST</t>
  </si>
  <si>
    <t>SSE= SST-SSR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</si>
</sst>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/>
    <xf numFmtId="0" fontId="2" fillId="0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1" fillId="2" borderId="4" xfId="0" applyFont="1" applyFill="1" applyBorder="1" applyAlignment="1"/>
    <xf numFmtId="0" fontId="3" fillId="0" borderId="3" xfId="0" applyFont="1" applyFill="1" applyBorder="1" applyAlignment="1">
      <alignment horizontal="center"/>
    </xf>
    <xf numFmtId="2" fontId="0" fillId="5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5" borderId="0" xfId="0" applyNumberFormat="1" applyFill="1"/>
    <xf numFmtId="2" fontId="1" fillId="5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D088-32E3-4047-B979-29C87CE34825}">
  <dimension ref="A1:V19"/>
  <sheetViews>
    <sheetView tabSelected="1" workbookViewId="0">
      <selection activeCell="B16" sqref="B16"/>
    </sheetView>
  </sheetViews>
  <sheetFormatPr defaultRowHeight="14.4" x14ac:dyDescent="0.3"/>
  <cols>
    <col min="1" max="1" width="17" style="2" bestFit="1" customWidth="1"/>
    <col min="2" max="2" width="8.88671875" style="2"/>
    <col min="4" max="4" width="17" customWidth="1"/>
    <col min="5" max="5" width="11.6640625" bestFit="1" customWidth="1"/>
    <col min="6" max="7" width="18.77734375" bestFit="1" customWidth="1"/>
    <col min="8" max="8" width="13.44140625" customWidth="1"/>
    <col min="10" max="10" width="17.44140625" bestFit="1" customWidth="1"/>
    <col min="11" max="11" width="12" bestFit="1" customWidth="1"/>
    <col min="12" max="12" width="21.44140625" customWidth="1"/>
    <col min="15" max="15" width="12.44140625" bestFit="1" customWidth="1"/>
    <col min="16" max="16" width="12" bestFit="1" customWidth="1"/>
    <col min="17" max="18" width="12.6640625" bestFit="1" customWidth="1"/>
  </cols>
  <sheetData>
    <row r="1" spans="1:22" x14ac:dyDescent="0.3">
      <c r="A1" s="2" t="s">
        <v>0</v>
      </c>
      <c r="B1" s="2" t="s">
        <v>1</v>
      </c>
      <c r="C1" t="s">
        <v>28</v>
      </c>
      <c r="D1" t="s">
        <v>29</v>
      </c>
      <c r="E1" t="s">
        <v>37</v>
      </c>
      <c r="F1" t="s">
        <v>38</v>
      </c>
      <c r="G1" t="s">
        <v>39</v>
      </c>
    </row>
    <row r="2" spans="1:22" x14ac:dyDescent="0.3">
      <c r="A2" s="1">
        <v>60</v>
      </c>
      <c r="B2" s="1">
        <v>7</v>
      </c>
      <c r="C2" s="2">
        <f>A2^2</f>
        <v>3600</v>
      </c>
      <c r="D2" s="2">
        <f>A2*B2</f>
        <v>420</v>
      </c>
      <c r="E2" s="23">
        <f>$T$7+($T$8*A2)</f>
        <v>6.7611111111111128</v>
      </c>
      <c r="F2" s="22">
        <f>(E2-$B$13)^2</f>
        <v>8.669753086419639E-2</v>
      </c>
      <c r="G2" s="22">
        <f>(B2-$B$13)^2</f>
        <v>3.0864197530863979E-3</v>
      </c>
      <c r="J2" t="s">
        <v>4</v>
      </c>
    </row>
    <row r="3" spans="1:22" ht="15" thickBot="1" x14ac:dyDescent="0.35">
      <c r="A3" s="1">
        <v>120</v>
      </c>
      <c r="B3" s="1">
        <v>8</v>
      </c>
      <c r="C3" s="2">
        <f t="shared" ref="C3:C10" si="0">A3^2</f>
        <v>14400</v>
      </c>
      <c r="D3" s="2">
        <f t="shared" ref="D3:D10" si="1">A3*B3</f>
        <v>960</v>
      </c>
      <c r="E3">
        <f t="shared" ref="E2:E10" si="2">$T$7+($T$8*A3)</f>
        <v>8.0861111111111121</v>
      </c>
      <c r="F3" s="22">
        <f t="shared" ref="F3:F10" si="3">(E3-$B$13)^2</f>
        <v>1.0620447530864223</v>
      </c>
      <c r="G3" s="22">
        <f t="shared" ref="G3:G10" si="4">(B3-$B$13)^2</f>
        <v>0.89197530864197572</v>
      </c>
      <c r="Q3" s="26" t="s">
        <v>33</v>
      </c>
      <c r="R3" s="26"/>
      <c r="T3" t="s">
        <v>34</v>
      </c>
    </row>
    <row r="4" spans="1:22" x14ac:dyDescent="0.3">
      <c r="A4" s="1">
        <v>200</v>
      </c>
      <c r="B4" s="1">
        <v>9</v>
      </c>
      <c r="C4" s="2">
        <f t="shared" si="0"/>
        <v>40000</v>
      </c>
      <c r="D4" s="2">
        <f t="shared" si="1"/>
        <v>1800</v>
      </c>
      <c r="E4">
        <f t="shared" si="2"/>
        <v>9.8527777777777814</v>
      </c>
      <c r="F4" s="22">
        <f t="shared" si="3"/>
        <v>7.8244521604938484</v>
      </c>
      <c r="G4" s="22">
        <f t="shared" si="4"/>
        <v>3.7808641975308648</v>
      </c>
      <c r="J4" s="6" t="s">
        <v>5</v>
      </c>
      <c r="K4" s="6"/>
      <c r="Q4" s="11">
        <v>9</v>
      </c>
      <c r="R4" s="11">
        <v>660</v>
      </c>
      <c r="T4" s="11">
        <v>63.5</v>
      </c>
    </row>
    <row r="5" spans="1:22" x14ac:dyDescent="0.3">
      <c r="A5" s="1">
        <v>90</v>
      </c>
      <c r="B5" s="1">
        <v>8.5</v>
      </c>
      <c r="C5" s="2">
        <f t="shared" si="0"/>
        <v>8100</v>
      </c>
      <c r="D5" s="2">
        <f t="shared" si="1"/>
        <v>765</v>
      </c>
      <c r="E5">
        <f t="shared" si="2"/>
        <v>7.4236111111111125</v>
      </c>
      <c r="F5" s="22">
        <f t="shared" si="3"/>
        <v>0.13546489197530981</v>
      </c>
      <c r="G5" s="22">
        <f t="shared" si="4"/>
        <v>2.0864197530864201</v>
      </c>
      <c r="J5" s="15" t="s">
        <v>6</v>
      </c>
      <c r="K5" s="13">
        <v>0.85401391242255298</v>
      </c>
      <c r="Q5" s="11">
        <v>660</v>
      </c>
      <c r="R5" s="11">
        <v>76400</v>
      </c>
      <c r="T5" s="11">
        <v>5275</v>
      </c>
    </row>
    <row r="6" spans="1:22" ht="43.2" x14ac:dyDescent="0.3">
      <c r="A6" s="1">
        <v>10</v>
      </c>
      <c r="B6" s="1">
        <v>4.5</v>
      </c>
      <c r="C6" s="2">
        <f t="shared" si="0"/>
        <v>100</v>
      </c>
      <c r="D6" s="2">
        <f t="shared" si="1"/>
        <v>45</v>
      </c>
      <c r="E6">
        <f t="shared" si="2"/>
        <v>5.656944444444445</v>
      </c>
      <c r="F6" s="22">
        <f t="shared" si="3"/>
        <v>1.9561130401234548</v>
      </c>
      <c r="G6" s="22">
        <f t="shared" si="4"/>
        <v>6.530864197530863</v>
      </c>
      <c r="J6" s="15" t="s">
        <v>7</v>
      </c>
      <c r="K6" s="13">
        <v>0.72933976261127598</v>
      </c>
      <c r="L6" s="12" t="s">
        <v>36</v>
      </c>
    </row>
    <row r="7" spans="1:22" x14ac:dyDescent="0.3">
      <c r="A7" s="1">
        <v>20</v>
      </c>
      <c r="B7" s="1">
        <v>5</v>
      </c>
      <c r="C7" s="2">
        <f t="shared" si="0"/>
        <v>400</v>
      </c>
      <c r="D7" s="2">
        <f t="shared" si="1"/>
        <v>100</v>
      </c>
      <c r="E7">
        <f t="shared" si="2"/>
        <v>5.8777777777777782</v>
      </c>
      <c r="F7" s="22">
        <f t="shared" si="3"/>
        <v>1.3871604938271591</v>
      </c>
      <c r="G7" s="22">
        <f t="shared" si="4"/>
        <v>4.2253086419753076</v>
      </c>
      <c r="J7" s="15" t="s">
        <v>8</v>
      </c>
      <c r="K7" s="13">
        <v>0.69067401441288678</v>
      </c>
      <c r="Q7" s="10" cm="1">
        <f t="array" ref="Q7:R8">MINVERSE(Q4:R5)</f>
        <v>0.30317460317460321</v>
      </c>
      <c r="R7" s="10">
        <v>-2.6190476190476194E-3</v>
      </c>
      <c r="T7" s="7" cm="1">
        <f t="array" ref="T7:T8">MMULT(_xlfn.ANCHORARRAY(Q7),T4:T5)</f>
        <v>5.4361111111111118</v>
      </c>
      <c r="U7" s="7" t="s">
        <v>30</v>
      </c>
    </row>
    <row r="8" spans="1:22" x14ac:dyDescent="0.3">
      <c r="A8" s="1">
        <v>30</v>
      </c>
      <c r="B8" s="1">
        <v>6.5</v>
      </c>
      <c r="C8" s="2">
        <f t="shared" si="0"/>
        <v>900</v>
      </c>
      <c r="D8" s="2">
        <f t="shared" si="1"/>
        <v>195</v>
      </c>
      <c r="E8">
        <f t="shared" si="2"/>
        <v>6.0986111111111123</v>
      </c>
      <c r="F8" s="22">
        <f t="shared" si="3"/>
        <v>0.91574266975308372</v>
      </c>
      <c r="G8" s="22">
        <f t="shared" si="4"/>
        <v>0.30864197530864174</v>
      </c>
      <c r="J8" s="15" t="s">
        <v>9</v>
      </c>
      <c r="K8" s="13">
        <v>0.85082826126000888</v>
      </c>
      <c r="Q8" s="10">
        <v>-2.6190476190476194E-3</v>
      </c>
      <c r="R8" s="10">
        <v>3.5714285714285717E-5</v>
      </c>
      <c r="T8" s="7">
        <v>2.2083333333333344E-2</v>
      </c>
      <c r="U8" s="7" t="s">
        <v>31</v>
      </c>
    </row>
    <row r="9" spans="1:22" ht="15" thickBot="1" x14ac:dyDescent="0.35">
      <c r="A9" s="1">
        <v>50</v>
      </c>
      <c r="B9" s="1">
        <v>7</v>
      </c>
      <c r="C9" s="2">
        <f t="shared" si="0"/>
        <v>2500</v>
      </c>
      <c r="D9" s="2">
        <f t="shared" si="1"/>
        <v>350</v>
      </c>
      <c r="E9">
        <f t="shared" si="2"/>
        <v>6.5402777777777787</v>
      </c>
      <c r="F9" s="22">
        <f t="shared" si="3"/>
        <v>0.26551118827160375</v>
      </c>
      <c r="G9" s="22">
        <f t="shared" si="4"/>
        <v>3.0864197530863979E-3</v>
      </c>
      <c r="J9" s="16" t="s">
        <v>10</v>
      </c>
      <c r="K9" s="14">
        <v>9</v>
      </c>
      <c r="Q9" s="26" t="s">
        <v>32</v>
      </c>
      <c r="R9" s="26"/>
    </row>
    <row r="10" spans="1:22" x14ac:dyDescent="0.3">
      <c r="A10" s="1">
        <v>80</v>
      </c>
      <c r="B10" s="1">
        <v>8</v>
      </c>
      <c r="C10" s="2">
        <f t="shared" si="0"/>
        <v>6400</v>
      </c>
      <c r="D10" s="2">
        <f t="shared" si="1"/>
        <v>640</v>
      </c>
      <c r="E10">
        <f t="shared" si="2"/>
        <v>7.2027777777777793</v>
      </c>
      <c r="F10" s="22">
        <f t="shared" si="3"/>
        <v>2.1674382716049882E-2</v>
      </c>
      <c r="G10" s="22">
        <f t="shared" si="4"/>
        <v>0.89197530864197572</v>
      </c>
    </row>
    <row r="11" spans="1:22" ht="15" thickBot="1" x14ac:dyDescent="0.35">
      <c r="A11" s="21">
        <f t="shared" ref="A11:G11" si="5">SUM(A2:A10)</f>
        <v>660</v>
      </c>
      <c r="B11" s="21">
        <f t="shared" si="5"/>
        <v>63.5</v>
      </c>
      <c r="C11" s="21">
        <f t="shared" si="5"/>
        <v>76400</v>
      </c>
      <c r="D11" s="21">
        <f t="shared" si="5"/>
        <v>5275</v>
      </c>
      <c r="E11" s="21">
        <f t="shared" si="5"/>
        <v>63.500000000000014</v>
      </c>
      <c r="F11" s="21">
        <f t="shared" si="5"/>
        <v>13.654861111111128</v>
      </c>
      <c r="G11" s="21">
        <f t="shared" si="5"/>
        <v>18.722222222222221</v>
      </c>
      <c r="H11" s="21"/>
      <c r="J11" t="s">
        <v>11</v>
      </c>
    </row>
    <row r="12" spans="1:22" x14ac:dyDescent="0.3">
      <c r="A12" s="2" t="s">
        <v>2</v>
      </c>
      <c r="B12" s="2" t="s">
        <v>3</v>
      </c>
      <c r="J12" s="5"/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V12" t="s">
        <v>35</v>
      </c>
    </row>
    <row r="13" spans="1:22" x14ac:dyDescent="0.3">
      <c r="A13" s="25" t="s">
        <v>40</v>
      </c>
      <c r="B13" s="24">
        <f>AVERAGE(B2:B10)</f>
        <v>7.0555555555555554</v>
      </c>
      <c r="J13" s="17" t="s">
        <v>12</v>
      </c>
      <c r="K13" s="3">
        <v>1</v>
      </c>
      <c r="L13" s="3">
        <v>13.654861111111112</v>
      </c>
      <c r="M13" s="3">
        <v>13.654861111111112</v>
      </c>
      <c r="N13" s="3">
        <v>18.862683294504599</v>
      </c>
      <c r="O13" s="3">
        <v>3.3831560871942666E-3</v>
      </c>
    </row>
    <row r="14" spans="1:22" x14ac:dyDescent="0.3">
      <c r="J14" s="17" t="s">
        <v>13</v>
      </c>
      <c r="K14" s="3">
        <v>7</v>
      </c>
      <c r="L14" s="3">
        <v>5.0673611111111097</v>
      </c>
      <c r="M14" s="3">
        <v>0.72390873015872992</v>
      </c>
      <c r="N14" s="3"/>
      <c r="O14" s="3"/>
    </row>
    <row r="15" spans="1:22" ht="15" thickBot="1" x14ac:dyDescent="0.35">
      <c r="A15" s="25" t="s">
        <v>41</v>
      </c>
      <c r="B15" s="21">
        <f>F11/G11</f>
        <v>0.72933976261127687</v>
      </c>
      <c r="J15" s="18" t="s">
        <v>14</v>
      </c>
      <c r="K15" s="4">
        <v>8</v>
      </c>
      <c r="L15" s="4">
        <v>18.722222222222221</v>
      </c>
      <c r="M15" s="4"/>
      <c r="N15" s="4"/>
      <c r="O15" s="4"/>
    </row>
    <row r="16" spans="1:22" ht="15" thickBot="1" x14ac:dyDescent="0.35">
      <c r="A16" s="2" t="s">
        <v>42</v>
      </c>
    </row>
    <row r="17" spans="5:18" x14ac:dyDescent="0.3">
      <c r="J17" s="8"/>
      <c r="K17" s="20" t="s">
        <v>21</v>
      </c>
      <c r="L17" s="20" t="s">
        <v>9</v>
      </c>
      <c r="M17" s="20" t="s">
        <v>22</v>
      </c>
      <c r="N17" s="20" t="s">
        <v>23</v>
      </c>
      <c r="O17" s="20" t="s">
        <v>24</v>
      </c>
      <c r="P17" s="20" t="s">
        <v>25</v>
      </c>
      <c r="Q17" s="20" t="s">
        <v>26</v>
      </c>
      <c r="R17" s="20" t="s">
        <v>27</v>
      </c>
    </row>
    <row r="18" spans="5:18" x14ac:dyDescent="0.3">
      <c r="E18" s="9"/>
      <c r="F18" s="9"/>
      <c r="G18" s="9"/>
      <c r="H18" s="9"/>
      <c r="I18" s="9" t="s">
        <v>30</v>
      </c>
      <c r="J18" s="19" t="s">
        <v>15</v>
      </c>
      <c r="K18" s="3">
        <v>5.4361111111111109</v>
      </c>
      <c r="L18" s="3">
        <v>0.46847704532933504</v>
      </c>
      <c r="M18" s="3">
        <v>11.603793964525146</v>
      </c>
      <c r="N18" s="3">
        <v>7.962742816700544E-6</v>
      </c>
      <c r="O18" s="3">
        <v>4.3283389284108331</v>
      </c>
      <c r="P18" s="3">
        <v>6.5438832938113887</v>
      </c>
      <c r="Q18" s="3">
        <v>4.3283389284108331</v>
      </c>
      <c r="R18" s="3">
        <v>6.5438832938113887</v>
      </c>
    </row>
    <row r="19" spans="5:18" ht="15" thickBot="1" x14ac:dyDescent="0.35">
      <c r="E19" s="9"/>
      <c r="F19" s="9"/>
      <c r="G19" s="9"/>
      <c r="H19" s="9"/>
      <c r="I19" s="9" t="s">
        <v>31</v>
      </c>
      <c r="J19" s="19" t="s">
        <v>0</v>
      </c>
      <c r="K19" s="4">
        <v>2.2083333333333337E-2</v>
      </c>
      <c r="L19" s="4">
        <v>5.0846713974410027E-3</v>
      </c>
      <c r="M19" s="4">
        <v>4.3431190744100725</v>
      </c>
      <c r="N19" s="4">
        <v>3.3831560871942605E-3</v>
      </c>
      <c r="O19" s="4">
        <v>1.0059996035564166E-2</v>
      </c>
      <c r="P19" s="4">
        <v>3.4106670631102509E-2</v>
      </c>
      <c r="Q19" s="4">
        <v>1.0059996035564166E-2</v>
      </c>
      <c r="R19" s="4">
        <v>3.4106670631102509E-2</v>
      </c>
    </row>
  </sheetData>
  <mergeCells count="2">
    <mergeCell ref="Q9:R9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Godiva</dc:creator>
  <cp:lastModifiedBy>Leo Godiva</cp:lastModifiedBy>
  <dcterms:created xsi:type="dcterms:W3CDTF">2022-04-22T06:29:23Z</dcterms:created>
  <dcterms:modified xsi:type="dcterms:W3CDTF">2022-04-29T03:19:25Z</dcterms:modified>
</cp:coreProperties>
</file>