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5" yWindow="-15" windowWidth="14520" windowHeight="11565"/>
  </bookViews>
  <sheets>
    <sheet name="survey" sheetId="1" r:id="rId1"/>
    <sheet name="choices" sheetId="2" r:id="rId2"/>
    <sheet name="settings" sheetId="3" r:id="rId3"/>
    <sheet name="itemsets" sheetId="4" r:id="rId4"/>
  </sheets>
  <definedNames>
    <definedName name="_xlnm._FilterDatabase" localSheetId="0" hidden="1">survey!$A$1:$X$10</definedName>
  </definedNames>
  <calcPr calcId="144525"/>
</workbook>
</file>

<file path=xl/calcChain.xml><?xml version="1.0" encoding="utf-8"?>
<calcChain xmlns="http://schemas.openxmlformats.org/spreadsheetml/2006/main">
  <c r="K606" i="1" l="1"/>
  <c r="B2" i="3" l="1"/>
  <c r="O19" i="1" l="1"/>
  <c r="C2" i="3" l="1"/>
  <c r="A2" i="3" s="1"/>
  <c r="K611" i="1"/>
  <c r="E392" i="1"/>
  <c r="E297" i="1"/>
  <c r="E259" i="1"/>
  <c r="C375" i="1"/>
  <c r="E375" i="1" s="1"/>
  <c r="M375" i="1" s="1"/>
  <c r="C374" i="1"/>
  <c r="E374" i="1" s="1"/>
  <c r="M374" i="1" s="1"/>
  <c r="C373" i="1"/>
  <c r="E373" i="1" s="1"/>
  <c r="M373" i="1" s="1"/>
  <c r="C372" i="1"/>
  <c r="E372" i="1" s="1"/>
  <c r="M372" i="1" s="1"/>
  <c r="C370" i="1"/>
  <c r="E370" i="1" s="1"/>
  <c r="M370" i="1" s="1"/>
  <c r="C369" i="1"/>
  <c r="E369" i="1" s="1"/>
  <c r="C368" i="1"/>
  <c r="E368" i="1" s="1"/>
  <c r="C367" i="1"/>
  <c r="E367" i="1" s="1"/>
  <c r="M367" i="1" s="1"/>
  <c r="C366" i="1"/>
  <c r="E366" i="1" s="1"/>
  <c r="M366" i="1" s="1"/>
  <c r="C365" i="1"/>
  <c r="E365" i="1" s="1"/>
  <c r="C364" i="1"/>
  <c r="E364" i="1" s="1"/>
  <c r="M364" i="1" s="1"/>
  <c r="C363" i="1"/>
  <c r="E363" i="1" s="1"/>
  <c r="M363" i="1" s="1"/>
  <c r="K632" i="1"/>
  <c r="K627" i="1"/>
  <c r="F9" i="1"/>
  <c r="C1063" i="1"/>
  <c r="E1063" i="1" s="1"/>
  <c r="K1063" i="1" s="1"/>
  <c r="C1064" i="1"/>
  <c r="E1064" i="1" s="1"/>
  <c r="K1064" i="1" s="1"/>
  <c r="C1065" i="1"/>
  <c r="E1065" i="1" s="1"/>
  <c r="K1065" i="1" s="1"/>
  <c r="C1062" i="1"/>
  <c r="E1062" i="1" s="1"/>
  <c r="K1062" i="1" s="1"/>
  <c r="C1051" i="1"/>
  <c r="E1051" i="1" s="1"/>
  <c r="K1051" i="1" s="1"/>
  <c r="C1052" i="1"/>
  <c r="E1052" i="1" s="1"/>
  <c r="K1052" i="1" s="1"/>
  <c r="C1053" i="1"/>
  <c r="E1053" i="1" s="1"/>
  <c r="K1053" i="1" s="1"/>
  <c r="C1054" i="1"/>
  <c r="E1054" i="1" s="1"/>
  <c r="K1054" i="1" s="1"/>
  <c r="C1055" i="1"/>
  <c r="E1055" i="1" s="1"/>
  <c r="K1055" i="1" s="1"/>
  <c r="C1056" i="1"/>
  <c r="E1056" i="1" s="1"/>
  <c r="K1056" i="1" s="1"/>
  <c r="C1057" i="1"/>
  <c r="E1057" i="1" s="1"/>
  <c r="K1057" i="1" s="1"/>
  <c r="C1050" i="1"/>
  <c r="E1050" i="1" s="1"/>
  <c r="K1050" i="1" s="1"/>
  <c r="C1045" i="1"/>
  <c r="E1045" i="1" s="1"/>
  <c r="K1045" i="1" s="1"/>
  <c r="C1042" i="1"/>
  <c r="E1042" i="1" s="1"/>
  <c r="K1042" i="1" s="1"/>
  <c r="C1043" i="1"/>
  <c r="E1043" i="1" s="1"/>
  <c r="K1043" i="1" s="1"/>
  <c r="C1044" i="1"/>
  <c r="E1044" i="1" s="1"/>
  <c r="K1044" i="1" s="1"/>
  <c r="C1041" i="1"/>
  <c r="E1041" i="1" s="1"/>
  <c r="K1041" i="1" s="1"/>
  <c r="C1025" i="1"/>
  <c r="E1025" i="1" s="1"/>
  <c r="K1025" i="1" s="1"/>
  <c r="C1026" i="1"/>
  <c r="E1026" i="1" s="1"/>
  <c r="K1026" i="1" s="1"/>
  <c r="C1027" i="1"/>
  <c r="E1027" i="1" s="1"/>
  <c r="K1027" i="1" s="1"/>
  <c r="C1028" i="1"/>
  <c r="E1028" i="1" s="1"/>
  <c r="K1028" i="1" s="1"/>
  <c r="C1029" i="1"/>
  <c r="E1029" i="1" s="1"/>
  <c r="K1029" i="1" s="1"/>
  <c r="C1030" i="1"/>
  <c r="E1030" i="1" s="1"/>
  <c r="K1030" i="1" s="1"/>
  <c r="C1031" i="1"/>
  <c r="E1031" i="1" s="1"/>
  <c r="K1031" i="1" s="1"/>
  <c r="C1032" i="1"/>
  <c r="E1032" i="1" s="1"/>
  <c r="K1032" i="1" s="1"/>
  <c r="C1033" i="1"/>
  <c r="E1033" i="1" s="1"/>
  <c r="K1033" i="1" s="1"/>
  <c r="C1034" i="1"/>
  <c r="E1034" i="1" s="1"/>
  <c r="K1034" i="1" s="1"/>
  <c r="C1035" i="1"/>
  <c r="E1035" i="1" s="1"/>
  <c r="K1035" i="1" s="1"/>
  <c r="C1036" i="1"/>
  <c r="E1036" i="1" s="1"/>
  <c r="K1036" i="1" s="1"/>
  <c r="C1024" i="1"/>
  <c r="E1024" i="1" s="1"/>
  <c r="K1024" i="1" s="1"/>
  <c r="C1010" i="1"/>
  <c r="E1010" i="1" s="1"/>
  <c r="K1010" i="1" s="1"/>
  <c r="C1011" i="1"/>
  <c r="E1011" i="1" s="1"/>
  <c r="K1011" i="1" s="1"/>
  <c r="C1012" i="1"/>
  <c r="E1012" i="1" s="1"/>
  <c r="K1012" i="1" s="1"/>
  <c r="C1013" i="1"/>
  <c r="E1013" i="1" s="1"/>
  <c r="K1013" i="1" s="1"/>
  <c r="C1014" i="1"/>
  <c r="E1014" i="1" s="1"/>
  <c r="K1014" i="1" s="1"/>
  <c r="C1015" i="1"/>
  <c r="E1015" i="1" s="1"/>
  <c r="K1015" i="1" s="1"/>
  <c r="C1016" i="1"/>
  <c r="E1016" i="1" s="1"/>
  <c r="K1016" i="1" s="1"/>
  <c r="C1017" i="1"/>
  <c r="E1017" i="1" s="1"/>
  <c r="K1017" i="1" s="1"/>
  <c r="C1018" i="1"/>
  <c r="E1018" i="1" s="1"/>
  <c r="K1018" i="1" s="1"/>
  <c r="C1019" i="1"/>
  <c r="E1019" i="1" s="1"/>
  <c r="K1019" i="1" s="1"/>
  <c r="C1009" i="1"/>
  <c r="E1009" i="1" s="1"/>
  <c r="K1009" i="1" s="1"/>
  <c r="C993" i="1"/>
  <c r="E993" i="1" s="1"/>
  <c r="K993" i="1" s="1"/>
  <c r="C994" i="1"/>
  <c r="E994" i="1" s="1"/>
  <c r="K994" i="1" s="1"/>
  <c r="C995" i="1"/>
  <c r="E995" i="1" s="1"/>
  <c r="K995" i="1" s="1"/>
  <c r="C996" i="1"/>
  <c r="E996" i="1" s="1"/>
  <c r="K996" i="1" s="1"/>
  <c r="C997" i="1"/>
  <c r="E997" i="1" s="1"/>
  <c r="K997" i="1" s="1"/>
  <c r="C998" i="1"/>
  <c r="E998" i="1" s="1"/>
  <c r="K998" i="1" s="1"/>
  <c r="C999" i="1"/>
  <c r="E999" i="1" s="1"/>
  <c r="K999" i="1" s="1"/>
  <c r="C1000" i="1"/>
  <c r="E1000" i="1" s="1"/>
  <c r="K1000" i="1" s="1"/>
  <c r="C1001" i="1"/>
  <c r="E1001" i="1" s="1"/>
  <c r="K1001" i="1" s="1"/>
  <c r="C1002" i="1"/>
  <c r="E1002" i="1" s="1"/>
  <c r="K1002" i="1" s="1"/>
  <c r="C1003" i="1"/>
  <c r="E1003" i="1" s="1"/>
  <c r="K1003" i="1" s="1"/>
  <c r="C1004" i="1"/>
  <c r="E1004" i="1" s="1"/>
  <c r="K1004" i="1" s="1"/>
  <c r="C992" i="1"/>
  <c r="E992" i="1" s="1"/>
  <c r="K992" i="1" s="1"/>
  <c r="C980" i="1"/>
  <c r="E980" i="1" s="1"/>
  <c r="K980" i="1" s="1"/>
  <c r="C981" i="1"/>
  <c r="E981" i="1" s="1"/>
  <c r="K981" i="1" s="1"/>
  <c r="C982" i="1"/>
  <c r="E982" i="1" s="1"/>
  <c r="K982" i="1" s="1"/>
  <c r="C983" i="1"/>
  <c r="E983" i="1" s="1"/>
  <c r="K983" i="1" s="1"/>
  <c r="C984" i="1"/>
  <c r="E984" i="1" s="1"/>
  <c r="K984" i="1" s="1"/>
  <c r="C985" i="1"/>
  <c r="E985" i="1" s="1"/>
  <c r="K985" i="1" s="1"/>
  <c r="C986" i="1"/>
  <c r="E986" i="1" s="1"/>
  <c r="K986" i="1" s="1"/>
  <c r="C987" i="1"/>
  <c r="E987" i="1" s="1"/>
  <c r="K987" i="1" s="1"/>
  <c r="C979" i="1"/>
  <c r="E979" i="1" s="1"/>
  <c r="K979" i="1" s="1"/>
  <c r="C967" i="1"/>
  <c r="E967" i="1" s="1"/>
  <c r="K967" i="1" s="1"/>
  <c r="C968" i="1"/>
  <c r="E968" i="1" s="1"/>
  <c r="K968" i="1" s="1"/>
  <c r="C969" i="1"/>
  <c r="E969" i="1" s="1"/>
  <c r="K969" i="1" s="1"/>
  <c r="C970" i="1"/>
  <c r="E970" i="1" s="1"/>
  <c r="K970" i="1" s="1"/>
  <c r="C971" i="1"/>
  <c r="E971" i="1" s="1"/>
  <c r="K971" i="1" s="1"/>
  <c r="C972" i="1"/>
  <c r="E972" i="1" s="1"/>
  <c r="K972" i="1" s="1"/>
  <c r="C973" i="1"/>
  <c r="E973" i="1" s="1"/>
  <c r="K973" i="1" s="1"/>
  <c r="C974" i="1"/>
  <c r="E974" i="1" s="1"/>
  <c r="K974" i="1" s="1"/>
  <c r="C966" i="1"/>
  <c r="E966" i="1" s="1"/>
  <c r="K966" i="1" s="1"/>
  <c r="C951" i="1"/>
  <c r="E951" i="1" s="1"/>
  <c r="K951" i="1" s="1"/>
  <c r="C952" i="1"/>
  <c r="E952" i="1" s="1"/>
  <c r="K952" i="1" s="1"/>
  <c r="C953" i="1"/>
  <c r="E953" i="1" s="1"/>
  <c r="K953" i="1" s="1"/>
  <c r="C954" i="1"/>
  <c r="E954" i="1" s="1"/>
  <c r="K954" i="1" s="1"/>
  <c r="C950" i="1"/>
  <c r="E950" i="1" s="1"/>
  <c r="K950" i="1" s="1"/>
  <c r="C946" i="1"/>
  <c r="E946" i="1" s="1"/>
  <c r="K946" i="1" s="1"/>
  <c r="C945" i="1"/>
  <c r="E945" i="1" s="1"/>
  <c r="K945" i="1" s="1"/>
  <c r="C944" i="1"/>
  <c r="E944" i="1" s="1"/>
  <c r="K944" i="1" s="1"/>
  <c r="C937" i="1"/>
  <c r="E937" i="1" s="1"/>
  <c r="K937" i="1" s="1"/>
  <c r="C938" i="1"/>
  <c r="E938" i="1" s="1"/>
  <c r="K938" i="1" s="1"/>
  <c r="C939" i="1"/>
  <c r="E939" i="1" s="1"/>
  <c r="K939" i="1" s="1"/>
  <c r="C940" i="1"/>
  <c r="E940" i="1" s="1"/>
  <c r="K940" i="1" s="1"/>
  <c r="C941" i="1"/>
  <c r="E941" i="1" s="1"/>
  <c r="K941" i="1" s="1"/>
  <c r="C936" i="1"/>
  <c r="E936" i="1" s="1"/>
  <c r="K936" i="1" s="1"/>
  <c r="C925" i="1"/>
  <c r="E925" i="1" s="1"/>
  <c r="K925" i="1" s="1"/>
  <c r="C926" i="1"/>
  <c r="E926" i="1" s="1"/>
  <c r="K926" i="1" s="1"/>
  <c r="C927" i="1"/>
  <c r="E927" i="1" s="1"/>
  <c r="K927" i="1" s="1"/>
  <c r="C928" i="1"/>
  <c r="E928" i="1" s="1"/>
  <c r="K928" i="1" s="1"/>
  <c r="C924" i="1"/>
  <c r="E924" i="1" s="1"/>
  <c r="K924" i="1" s="1"/>
  <c r="C919" i="1"/>
  <c r="E919" i="1" s="1"/>
  <c r="K919" i="1" s="1"/>
  <c r="C920" i="1"/>
  <c r="E920" i="1" s="1"/>
  <c r="K920" i="1" s="1"/>
  <c r="C921" i="1"/>
  <c r="E921" i="1" s="1"/>
  <c r="K921" i="1" s="1"/>
  <c r="C918" i="1"/>
  <c r="E918" i="1" s="1"/>
  <c r="K918" i="1" s="1"/>
  <c r="C904" i="1"/>
  <c r="E904" i="1" s="1"/>
  <c r="K904" i="1" s="1"/>
  <c r="C905" i="1"/>
  <c r="E905" i="1" s="1"/>
  <c r="K905" i="1" s="1"/>
  <c r="C906" i="1"/>
  <c r="E906" i="1" s="1"/>
  <c r="K906" i="1" s="1"/>
  <c r="C907" i="1"/>
  <c r="E907" i="1" s="1"/>
  <c r="K907" i="1" s="1"/>
  <c r="C908" i="1"/>
  <c r="E908" i="1" s="1"/>
  <c r="K908" i="1" s="1"/>
  <c r="C909" i="1"/>
  <c r="E909" i="1" s="1"/>
  <c r="K909" i="1" s="1"/>
  <c r="C910" i="1"/>
  <c r="E910" i="1" s="1"/>
  <c r="K910" i="1" s="1"/>
  <c r="C911" i="1"/>
  <c r="E911" i="1" s="1"/>
  <c r="K911" i="1" s="1"/>
  <c r="C912" i="1"/>
  <c r="E912" i="1" s="1"/>
  <c r="K912" i="1" s="1"/>
  <c r="C913" i="1"/>
  <c r="E913" i="1" s="1"/>
  <c r="K913" i="1" s="1"/>
  <c r="C914" i="1"/>
  <c r="E914" i="1" s="1"/>
  <c r="K914" i="1" s="1"/>
  <c r="C903" i="1"/>
  <c r="E903" i="1" s="1"/>
  <c r="K903" i="1" s="1"/>
  <c r="C887" i="1"/>
  <c r="E887" i="1" s="1"/>
  <c r="K887" i="1" s="1"/>
  <c r="C888" i="1"/>
  <c r="E888" i="1" s="1"/>
  <c r="K888" i="1" s="1"/>
  <c r="C889" i="1"/>
  <c r="E889" i="1" s="1"/>
  <c r="K889" i="1" s="1"/>
  <c r="C890" i="1"/>
  <c r="E890" i="1" s="1"/>
  <c r="K890" i="1" s="1"/>
  <c r="C891" i="1"/>
  <c r="E891" i="1" s="1"/>
  <c r="K891" i="1" s="1"/>
  <c r="C892" i="1"/>
  <c r="E892" i="1" s="1"/>
  <c r="K892" i="1" s="1"/>
  <c r="C893" i="1"/>
  <c r="E893" i="1" s="1"/>
  <c r="K893" i="1" s="1"/>
  <c r="C894" i="1"/>
  <c r="E894" i="1" s="1"/>
  <c r="K894" i="1" s="1"/>
  <c r="C895" i="1"/>
  <c r="E895" i="1" s="1"/>
  <c r="K895" i="1" s="1"/>
  <c r="C886" i="1"/>
  <c r="E886" i="1" s="1"/>
  <c r="K886" i="1" s="1"/>
  <c r="C878" i="1"/>
  <c r="E878" i="1" s="1"/>
  <c r="K878" i="1" s="1"/>
  <c r="C877" i="1"/>
  <c r="E877" i="1" s="1"/>
  <c r="K877" i="1" s="1"/>
  <c r="C876" i="1"/>
  <c r="E876" i="1" s="1"/>
  <c r="K876" i="1" s="1"/>
  <c r="C875" i="1"/>
  <c r="E875" i="1" s="1"/>
  <c r="K875" i="1" s="1"/>
  <c r="C874" i="1"/>
  <c r="E874" i="1" s="1"/>
  <c r="K874" i="1" s="1"/>
  <c r="C873" i="1"/>
  <c r="E873" i="1" s="1"/>
  <c r="K873" i="1" s="1"/>
  <c r="C872" i="1"/>
  <c r="E872" i="1" s="1"/>
  <c r="K872" i="1" s="1"/>
  <c r="C871" i="1"/>
  <c r="E871" i="1" s="1"/>
  <c r="K871" i="1" s="1"/>
  <c r="C870" i="1"/>
  <c r="E870" i="1" s="1"/>
  <c r="K870" i="1" s="1"/>
  <c r="C869" i="1"/>
  <c r="E869" i="1" s="1"/>
  <c r="K869" i="1" s="1"/>
  <c r="C868" i="1"/>
  <c r="E868" i="1" s="1"/>
  <c r="K868" i="1" s="1"/>
  <c r="C867" i="1"/>
  <c r="E867" i="1" s="1"/>
  <c r="K867" i="1" s="1"/>
  <c r="C854" i="1"/>
  <c r="E854" i="1" s="1"/>
  <c r="K854" i="1" s="1"/>
  <c r="C855" i="1"/>
  <c r="E855" i="1" s="1"/>
  <c r="K855" i="1" s="1"/>
  <c r="C856" i="1"/>
  <c r="E856" i="1" s="1"/>
  <c r="K856" i="1" s="1"/>
  <c r="C857" i="1"/>
  <c r="E857" i="1" s="1"/>
  <c r="K857" i="1" s="1"/>
  <c r="C858" i="1"/>
  <c r="E858" i="1" s="1"/>
  <c r="K858" i="1" s="1"/>
  <c r="C859" i="1"/>
  <c r="E859" i="1" s="1"/>
  <c r="K859" i="1" s="1"/>
  <c r="C860" i="1"/>
  <c r="E860" i="1" s="1"/>
  <c r="K860" i="1" s="1"/>
  <c r="C861" i="1"/>
  <c r="E861" i="1" s="1"/>
  <c r="K861" i="1" s="1"/>
  <c r="C862" i="1"/>
  <c r="E862" i="1" s="1"/>
  <c r="K862" i="1" s="1"/>
  <c r="C863" i="1"/>
  <c r="E863" i="1" s="1"/>
  <c r="K863" i="1" s="1"/>
  <c r="C853" i="1"/>
  <c r="E853" i="1" s="1"/>
  <c r="K853" i="1" s="1"/>
  <c r="C841" i="1"/>
  <c r="E841" i="1" s="1"/>
  <c r="K841" i="1" s="1"/>
  <c r="C840" i="1"/>
  <c r="E840" i="1" s="1"/>
  <c r="K840" i="1" s="1"/>
  <c r="C839" i="1"/>
  <c r="E839" i="1" s="1"/>
  <c r="K839" i="1" s="1"/>
  <c r="C838" i="1"/>
  <c r="E838" i="1" s="1"/>
  <c r="K838" i="1" s="1"/>
  <c r="C837" i="1"/>
  <c r="E837" i="1" s="1"/>
  <c r="K837" i="1" s="1"/>
  <c r="C836" i="1"/>
  <c r="E836" i="1" s="1"/>
  <c r="K836" i="1" s="1"/>
  <c r="C835" i="1"/>
  <c r="E835" i="1" s="1"/>
  <c r="K835" i="1" s="1"/>
  <c r="C834" i="1"/>
  <c r="E834" i="1" s="1"/>
  <c r="K834" i="1" s="1"/>
  <c r="C833" i="1"/>
  <c r="E833" i="1" s="1"/>
  <c r="K833" i="1" s="1"/>
  <c r="C832" i="1"/>
  <c r="E832" i="1" s="1"/>
  <c r="K832" i="1" s="1"/>
  <c r="C831" i="1"/>
  <c r="E831" i="1" s="1"/>
  <c r="K831" i="1" s="1"/>
  <c r="C830" i="1"/>
  <c r="E830" i="1" s="1"/>
  <c r="K830" i="1" s="1"/>
  <c r="C817" i="1"/>
  <c r="E817" i="1" s="1"/>
  <c r="K817" i="1" s="1"/>
  <c r="C818" i="1"/>
  <c r="E818" i="1" s="1"/>
  <c r="K818" i="1" s="1"/>
  <c r="C819" i="1"/>
  <c r="E819" i="1" s="1"/>
  <c r="K819" i="1" s="1"/>
  <c r="C820" i="1"/>
  <c r="E820" i="1" s="1"/>
  <c r="K820" i="1" s="1"/>
  <c r="C821" i="1"/>
  <c r="E821" i="1" s="1"/>
  <c r="K821" i="1" s="1"/>
  <c r="C822" i="1"/>
  <c r="E822" i="1" s="1"/>
  <c r="K822" i="1" s="1"/>
  <c r="C823" i="1"/>
  <c r="E823" i="1" s="1"/>
  <c r="K823" i="1" s="1"/>
  <c r="C824" i="1"/>
  <c r="E824" i="1" s="1"/>
  <c r="K824" i="1" s="1"/>
  <c r="C825" i="1"/>
  <c r="E825" i="1" s="1"/>
  <c r="K825" i="1" s="1"/>
  <c r="C826" i="1"/>
  <c r="E826" i="1" s="1"/>
  <c r="K826" i="1" s="1"/>
  <c r="C816" i="1"/>
  <c r="E816" i="1" s="1"/>
  <c r="K816" i="1" s="1"/>
  <c r="C805" i="1"/>
  <c r="E805" i="1" s="1"/>
  <c r="K805" i="1" s="1"/>
  <c r="C804" i="1"/>
  <c r="E804" i="1" s="1"/>
  <c r="K804" i="1" s="1"/>
  <c r="C803" i="1"/>
  <c r="E803" i="1" s="1"/>
  <c r="K803" i="1" s="1"/>
  <c r="C802" i="1"/>
  <c r="E802" i="1" s="1"/>
  <c r="K802" i="1" s="1"/>
  <c r="C801" i="1"/>
  <c r="E801" i="1" s="1"/>
  <c r="K801" i="1" s="1"/>
  <c r="C800" i="1"/>
  <c r="E800" i="1" s="1"/>
  <c r="K800" i="1" s="1"/>
  <c r="C799" i="1"/>
  <c r="E799" i="1" s="1"/>
  <c r="K799" i="1" s="1"/>
  <c r="C798" i="1"/>
  <c r="E798" i="1" s="1"/>
  <c r="K798" i="1" s="1"/>
  <c r="C797" i="1"/>
  <c r="E797" i="1" s="1"/>
  <c r="K797" i="1" s="1"/>
  <c r="C796" i="1"/>
  <c r="E796" i="1" s="1"/>
  <c r="K796" i="1" s="1"/>
  <c r="C795" i="1"/>
  <c r="E795" i="1" s="1"/>
  <c r="K795" i="1" s="1"/>
  <c r="C794" i="1"/>
  <c r="E794" i="1" s="1"/>
  <c r="K794" i="1" s="1"/>
  <c r="C781" i="1"/>
  <c r="E781" i="1" s="1"/>
  <c r="K781" i="1" s="1"/>
  <c r="C782" i="1"/>
  <c r="E782" i="1" s="1"/>
  <c r="K782" i="1" s="1"/>
  <c r="C783" i="1"/>
  <c r="E783" i="1" s="1"/>
  <c r="K783" i="1" s="1"/>
  <c r="C784" i="1"/>
  <c r="E784" i="1" s="1"/>
  <c r="K784" i="1" s="1"/>
  <c r="C785" i="1"/>
  <c r="E785" i="1" s="1"/>
  <c r="K785" i="1" s="1"/>
  <c r="C786" i="1"/>
  <c r="E786" i="1" s="1"/>
  <c r="K786" i="1" s="1"/>
  <c r="C787" i="1"/>
  <c r="E787" i="1" s="1"/>
  <c r="K787" i="1" s="1"/>
  <c r="C788" i="1"/>
  <c r="E788" i="1" s="1"/>
  <c r="K788" i="1" s="1"/>
  <c r="C789" i="1"/>
  <c r="E789" i="1" s="1"/>
  <c r="K789" i="1" s="1"/>
  <c r="C790" i="1"/>
  <c r="E790" i="1" s="1"/>
  <c r="K790" i="1" s="1"/>
  <c r="C780" i="1"/>
  <c r="E780" i="1" s="1"/>
  <c r="K780" i="1" s="1"/>
  <c r="C767" i="1"/>
  <c r="E767" i="1" s="1"/>
  <c r="K767" i="1" s="1"/>
  <c r="C768" i="1"/>
  <c r="E768" i="1" s="1"/>
  <c r="K768" i="1" s="1"/>
  <c r="C766" i="1"/>
  <c r="E766" i="1" s="1"/>
  <c r="K766" i="1" s="1"/>
  <c r="C765" i="1"/>
  <c r="E765" i="1" s="1"/>
  <c r="K765" i="1" s="1"/>
  <c r="C764" i="1"/>
  <c r="E764" i="1" s="1"/>
  <c r="K764" i="1" s="1"/>
  <c r="C763" i="1"/>
  <c r="E763" i="1" s="1"/>
  <c r="K763" i="1" s="1"/>
  <c r="C762" i="1"/>
  <c r="E762" i="1" s="1"/>
  <c r="K762" i="1" s="1"/>
  <c r="C761" i="1"/>
  <c r="E761" i="1" s="1"/>
  <c r="K761" i="1" s="1"/>
  <c r="C760" i="1"/>
  <c r="E760" i="1" s="1"/>
  <c r="K760" i="1" s="1"/>
  <c r="C759" i="1"/>
  <c r="E759" i="1" s="1"/>
  <c r="K759" i="1" s="1"/>
  <c r="C758" i="1"/>
  <c r="E758" i="1" s="1"/>
  <c r="K758" i="1" s="1"/>
  <c r="C757" i="1"/>
  <c r="E757" i="1" s="1"/>
  <c r="K757" i="1" s="1"/>
  <c r="C745" i="1"/>
  <c r="E745" i="1" s="1"/>
  <c r="K745" i="1" s="1"/>
  <c r="C746" i="1"/>
  <c r="E746" i="1" s="1"/>
  <c r="K746" i="1" s="1"/>
  <c r="C747" i="1"/>
  <c r="E747" i="1" s="1"/>
  <c r="K747" i="1" s="1"/>
  <c r="C748" i="1"/>
  <c r="E748" i="1" s="1"/>
  <c r="K748" i="1" s="1"/>
  <c r="C749" i="1"/>
  <c r="E749" i="1" s="1"/>
  <c r="K749" i="1" s="1"/>
  <c r="C750" i="1"/>
  <c r="E750" i="1" s="1"/>
  <c r="K750" i="1" s="1"/>
  <c r="C751" i="1"/>
  <c r="E751" i="1" s="1"/>
  <c r="K751" i="1" s="1"/>
  <c r="C752" i="1"/>
  <c r="E752" i="1" s="1"/>
  <c r="K752" i="1" s="1"/>
  <c r="C753" i="1"/>
  <c r="E753" i="1" s="1"/>
  <c r="K753" i="1" s="1"/>
  <c r="C744" i="1"/>
  <c r="E744" i="1" s="1"/>
  <c r="K744" i="1" s="1"/>
  <c r="C720" i="1"/>
  <c r="E720" i="1" s="1"/>
  <c r="K720" i="1" s="1"/>
  <c r="C721" i="1"/>
  <c r="E721" i="1" s="1"/>
  <c r="K721" i="1" s="1"/>
  <c r="C722" i="1"/>
  <c r="E722" i="1" s="1"/>
  <c r="K722" i="1" s="1"/>
  <c r="C723" i="1"/>
  <c r="E723" i="1" s="1"/>
  <c r="K723" i="1" s="1"/>
  <c r="C724" i="1"/>
  <c r="E724" i="1" s="1"/>
  <c r="K724" i="1" s="1"/>
  <c r="C719" i="1"/>
  <c r="E719" i="1" s="1"/>
  <c r="K719" i="1" s="1"/>
  <c r="K725" i="1"/>
  <c r="K712" i="1"/>
  <c r="E702" i="1"/>
  <c r="K702" i="1" s="1"/>
  <c r="E701" i="1"/>
  <c r="K701" i="1" s="1"/>
  <c r="E700" i="1"/>
  <c r="K700" i="1" s="1"/>
  <c r="E696" i="1"/>
  <c r="K696" i="1" s="1"/>
  <c r="E695" i="1"/>
  <c r="K695" i="1" s="1"/>
  <c r="E694" i="1"/>
  <c r="K694" i="1" s="1"/>
  <c r="E693" i="1"/>
  <c r="K693" i="1" s="1"/>
  <c r="K690" i="1"/>
  <c r="K689" i="1"/>
  <c r="K688" i="1"/>
  <c r="K687" i="1"/>
  <c r="K515" i="1"/>
  <c r="K514" i="1"/>
  <c r="K513" i="1"/>
  <c r="K512" i="1"/>
  <c r="K511" i="1"/>
  <c r="K510" i="1"/>
  <c r="K509" i="1"/>
  <c r="K508" i="1"/>
  <c r="K504" i="1"/>
  <c r="K503" i="1"/>
  <c r="K502" i="1"/>
  <c r="K501" i="1"/>
  <c r="K497" i="1"/>
  <c r="K496" i="1"/>
  <c r="K495" i="1"/>
  <c r="K494" i="1"/>
  <c r="K493" i="1"/>
  <c r="K492" i="1"/>
  <c r="K491" i="1"/>
  <c r="K490" i="1"/>
  <c r="K486" i="1"/>
  <c r="K485" i="1"/>
  <c r="K484" i="1"/>
  <c r="K483" i="1"/>
  <c r="K482" i="1"/>
  <c r="K481" i="1"/>
  <c r="K480" i="1"/>
  <c r="K479" i="1"/>
  <c r="K478" i="1"/>
  <c r="K477" i="1"/>
  <c r="K467" i="1"/>
  <c r="K468" i="1"/>
  <c r="K469" i="1"/>
  <c r="K470" i="1"/>
  <c r="K471" i="1"/>
  <c r="K472" i="1"/>
  <c r="K473" i="1"/>
  <c r="K466" i="1"/>
  <c r="K454" i="1"/>
  <c r="K453" i="1"/>
  <c r="K452" i="1"/>
  <c r="K451" i="1"/>
  <c r="K450" i="1"/>
  <c r="K447" i="1"/>
  <c r="K446" i="1"/>
  <c r="K445" i="1"/>
  <c r="K444" i="1"/>
  <c r="K443" i="1"/>
  <c r="K442" i="1"/>
  <c r="K441" i="1"/>
  <c r="K438" i="1"/>
  <c r="K437" i="1"/>
  <c r="K436" i="1"/>
  <c r="K435" i="1"/>
  <c r="K434" i="1"/>
  <c r="K433" i="1"/>
  <c r="K432" i="1"/>
  <c r="K431" i="1"/>
  <c r="K428" i="1"/>
  <c r="K427" i="1"/>
  <c r="K426" i="1"/>
  <c r="K425" i="1"/>
  <c r="K424" i="1"/>
  <c r="K423" i="1"/>
  <c r="K422" i="1"/>
  <c r="K421" i="1"/>
  <c r="K411" i="1"/>
  <c r="K410" i="1"/>
  <c r="K402" i="1"/>
  <c r="C394" i="1"/>
  <c r="E394" i="1" s="1"/>
  <c r="K394" i="1" s="1"/>
  <c r="C395" i="1"/>
  <c r="E395" i="1" s="1"/>
  <c r="K395" i="1" s="1"/>
  <c r="C396" i="1"/>
  <c r="E396" i="1" s="1"/>
  <c r="K396" i="1" s="1"/>
  <c r="C397" i="1"/>
  <c r="E397" i="1" s="1"/>
  <c r="K397" i="1" s="1"/>
  <c r="C398" i="1"/>
  <c r="E398" i="1" s="1"/>
  <c r="K398" i="1" s="1"/>
  <c r="C393" i="1"/>
  <c r="E393" i="1" s="1"/>
  <c r="K393" i="1" s="1"/>
  <c r="K390" i="1"/>
  <c r="K380" i="1"/>
  <c r="K379" i="1"/>
  <c r="C371" i="1"/>
  <c r="E371" i="1" s="1"/>
  <c r="K371" i="1" s="1"/>
  <c r="K358" i="1"/>
  <c r="K357" i="1"/>
  <c r="K355" i="1"/>
  <c r="K354" i="1"/>
  <c r="K349" i="1"/>
  <c r="K348" i="1"/>
  <c r="K345" i="1"/>
  <c r="K344" i="1"/>
  <c r="K343" i="1"/>
  <c r="K338" i="1"/>
  <c r="K334" i="1"/>
  <c r="K333" i="1"/>
  <c r="K323" i="1"/>
  <c r="K322" i="1"/>
  <c r="K321" i="1"/>
  <c r="K320" i="1"/>
  <c r="K319" i="1"/>
  <c r="K316" i="1"/>
  <c r="K314" i="1"/>
  <c r="K313" i="1"/>
  <c r="K310" i="1"/>
  <c r="K308" i="1"/>
  <c r="K307" i="1"/>
  <c r="C299" i="1"/>
  <c r="E299" i="1" s="1"/>
  <c r="K299" i="1" s="1"/>
  <c r="C300" i="1"/>
  <c r="E300" i="1" s="1"/>
  <c r="K300" i="1" s="1"/>
  <c r="C301" i="1"/>
  <c r="E301" i="1" s="1"/>
  <c r="K301" i="1" s="1"/>
  <c r="C302" i="1"/>
  <c r="E302" i="1" s="1"/>
  <c r="K302" i="1" s="1"/>
  <c r="C303" i="1"/>
  <c r="E303" i="1" s="1"/>
  <c r="K303" i="1" s="1"/>
  <c r="C304" i="1"/>
  <c r="E304" i="1" s="1"/>
  <c r="K304" i="1" s="1"/>
  <c r="C298" i="1"/>
  <c r="E298" i="1" s="1"/>
  <c r="K298" i="1" s="1"/>
  <c r="K207" i="1"/>
  <c r="C170" i="1"/>
  <c r="E170" i="1" s="1"/>
  <c r="K170" i="1" s="1"/>
  <c r="C168" i="1"/>
  <c r="E168" i="1" s="1"/>
  <c r="K168" i="1" s="1"/>
  <c r="E166" i="1"/>
  <c r="K166" i="1" s="1"/>
  <c r="C165" i="1"/>
  <c r="E165" i="1" s="1"/>
  <c r="K165" i="1" s="1"/>
  <c r="C164" i="1"/>
  <c r="E164" i="1" s="1"/>
  <c r="K164" i="1" s="1"/>
  <c r="C163" i="1"/>
  <c r="E163" i="1" s="1"/>
  <c r="K163" i="1" s="1"/>
  <c r="C162" i="1"/>
  <c r="E162" i="1" s="1"/>
  <c r="K162" i="1" s="1"/>
  <c r="C161" i="1"/>
  <c r="E161" i="1" s="1"/>
  <c r="K161" i="1" s="1"/>
  <c r="C157" i="1"/>
  <c r="E157" i="1" s="1"/>
  <c r="K157" i="1" s="1"/>
  <c r="C156" i="1"/>
  <c r="E156" i="1" s="1"/>
  <c r="K156" i="1" s="1"/>
  <c r="C155" i="1"/>
  <c r="E155" i="1" s="1"/>
  <c r="K155" i="1" s="1"/>
  <c r="C154" i="1"/>
  <c r="E154" i="1" s="1"/>
  <c r="K154" i="1" s="1"/>
  <c r="C153" i="1"/>
  <c r="E153" i="1" s="1"/>
  <c r="K153" i="1" s="1"/>
  <c r="C152" i="1"/>
  <c r="E152" i="1" s="1"/>
  <c r="K152" i="1" s="1"/>
  <c r="C151" i="1"/>
  <c r="E151" i="1" s="1"/>
  <c r="K151" i="1" s="1"/>
  <c r="C150" i="1"/>
  <c r="E150" i="1" s="1"/>
  <c r="K150" i="1" s="1"/>
  <c r="C149" i="1"/>
  <c r="E149" i="1" s="1"/>
  <c r="K149" i="1" s="1"/>
  <c r="C148" i="1"/>
  <c r="E148" i="1" s="1"/>
  <c r="K148" i="1" s="1"/>
  <c r="C147" i="1"/>
  <c r="E147" i="1" s="1"/>
  <c r="K147" i="1" s="1"/>
  <c r="C146" i="1"/>
  <c r="E146" i="1" s="1"/>
  <c r="K146" i="1" s="1"/>
  <c r="C145" i="1"/>
  <c r="E145" i="1" s="1"/>
  <c r="K145" i="1" s="1"/>
  <c r="C137" i="1"/>
  <c r="E137" i="1" s="1"/>
  <c r="K137" i="1" s="1"/>
  <c r="C138" i="1"/>
  <c r="E138" i="1" s="1"/>
  <c r="K138" i="1" s="1"/>
  <c r="C139" i="1"/>
  <c r="E139" i="1" s="1"/>
  <c r="K139" i="1" s="1"/>
  <c r="C140" i="1"/>
  <c r="E140" i="1" s="1"/>
  <c r="K140" i="1" s="1"/>
  <c r="C141" i="1"/>
  <c r="E141" i="1" s="1"/>
  <c r="K141" i="1" s="1"/>
  <c r="C136" i="1"/>
  <c r="E136" i="1" s="1"/>
  <c r="K136" i="1" s="1"/>
  <c r="C118" i="1"/>
  <c r="E118" i="1" s="1"/>
  <c r="K118" i="1" s="1"/>
  <c r="C119" i="1"/>
  <c r="E119" i="1" s="1"/>
  <c r="K119" i="1" s="1"/>
  <c r="C120" i="1"/>
  <c r="E120" i="1" s="1"/>
  <c r="K120" i="1" s="1"/>
  <c r="C121" i="1"/>
  <c r="E121" i="1" s="1"/>
  <c r="K121" i="1" s="1"/>
  <c r="C122" i="1"/>
  <c r="E122" i="1" s="1"/>
  <c r="K122" i="1" s="1"/>
  <c r="C123" i="1"/>
  <c r="E123" i="1" s="1"/>
  <c r="K123" i="1" s="1"/>
  <c r="C124" i="1"/>
  <c r="E124" i="1" s="1"/>
  <c r="K124" i="1" s="1"/>
  <c r="C125" i="1"/>
  <c r="E125" i="1" s="1"/>
  <c r="K125" i="1" s="1"/>
  <c r="C117" i="1"/>
  <c r="E117" i="1" s="1"/>
  <c r="K117" i="1" s="1"/>
  <c r="C113" i="1"/>
  <c r="E113" i="1" s="1"/>
  <c r="K113" i="1" s="1"/>
  <c r="C112" i="1"/>
  <c r="E112" i="1" s="1"/>
  <c r="K112" i="1" s="1"/>
  <c r="C111" i="1"/>
  <c r="E111" i="1" s="1"/>
  <c r="K111" i="1" s="1"/>
  <c r="C110" i="1"/>
  <c r="E110" i="1" s="1"/>
  <c r="K110" i="1" s="1"/>
  <c r="C109" i="1"/>
  <c r="E109" i="1" s="1"/>
  <c r="K109" i="1" s="1"/>
  <c r="C108" i="1"/>
  <c r="E108" i="1" s="1"/>
  <c r="K108" i="1" s="1"/>
  <c r="C107" i="1"/>
  <c r="E107" i="1" s="1"/>
  <c r="K107" i="1" s="1"/>
  <c r="C106" i="1"/>
  <c r="E106" i="1" s="1"/>
  <c r="K106" i="1" s="1"/>
  <c r="C105" i="1"/>
  <c r="E105" i="1" s="1"/>
  <c r="K105" i="1" s="1"/>
  <c r="C104" i="1"/>
  <c r="E104" i="1" s="1"/>
  <c r="K104" i="1" s="1"/>
  <c r="E955" i="1"/>
  <c r="C942" i="1"/>
  <c r="E942" i="1" s="1"/>
  <c r="C943" i="1"/>
  <c r="E943" i="1" s="1"/>
  <c r="C922" i="1"/>
  <c r="E922" i="1" s="1"/>
  <c r="E923" i="1"/>
  <c r="E684" i="1"/>
  <c r="K684" i="1" s="1"/>
  <c r="K680" i="1"/>
  <c r="K679" i="1"/>
  <c r="K675" i="1"/>
  <c r="E674" i="1"/>
  <c r="K674" i="1" s="1"/>
  <c r="K673" i="1"/>
  <c r="E669" i="1"/>
  <c r="K669" i="1" s="1"/>
  <c r="K668" i="1"/>
  <c r="K667" i="1"/>
  <c r="K663" i="1"/>
  <c r="K662" i="1"/>
  <c r="K658" i="1"/>
  <c r="K657" i="1"/>
  <c r="K641" i="1"/>
  <c r="K640" i="1"/>
  <c r="K639" i="1"/>
  <c r="K638" i="1"/>
  <c r="K635" i="1"/>
  <c r="K633" i="1"/>
  <c r="K631" i="1"/>
  <c r="K628" i="1"/>
  <c r="K625" i="1"/>
  <c r="K624" i="1"/>
  <c r="K621" i="1"/>
  <c r="K620" i="1"/>
  <c r="K619" i="1"/>
  <c r="K615" i="1"/>
  <c r="K614" i="1"/>
  <c r="K613" i="1"/>
  <c r="K612" i="1"/>
  <c r="K608" i="1"/>
  <c r="K607" i="1"/>
  <c r="K599" i="1"/>
  <c r="K604" i="1"/>
  <c r="K603" i="1"/>
  <c r="K652" i="1"/>
  <c r="E653" i="1"/>
  <c r="K653" i="1" s="1"/>
  <c r="E648" i="1"/>
  <c r="K648" i="1" s="1"/>
  <c r="E647" i="1"/>
  <c r="K647" i="1" s="1"/>
  <c r="E646" i="1"/>
  <c r="K646" i="1" s="1"/>
  <c r="C584" i="1"/>
  <c r="E584" i="1" s="1"/>
  <c r="K584" i="1" s="1"/>
  <c r="C585" i="1"/>
  <c r="E585" i="1" s="1"/>
  <c r="K585" i="1" s="1"/>
  <c r="C586" i="1"/>
  <c r="E586" i="1" s="1"/>
  <c r="K586" i="1" s="1"/>
  <c r="C587" i="1"/>
  <c r="E587" i="1" s="1"/>
  <c r="K587" i="1" s="1"/>
  <c r="C588" i="1"/>
  <c r="E588" i="1" s="1"/>
  <c r="K588" i="1" s="1"/>
  <c r="C589" i="1"/>
  <c r="E589" i="1" s="1"/>
  <c r="K589" i="1" s="1"/>
  <c r="C590" i="1"/>
  <c r="E590" i="1" s="1"/>
  <c r="K590" i="1" s="1"/>
  <c r="C591" i="1"/>
  <c r="E591" i="1" s="1"/>
  <c r="K591" i="1" s="1"/>
  <c r="C583" i="1"/>
  <c r="E583" i="1" s="1"/>
  <c r="K583" i="1" s="1"/>
  <c r="C565" i="1"/>
  <c r="E565" i="1" s="1"/>
  <c r="K565" i="1" s="1"/>
  <c r="C566" i="1"/>
  <c r="E566" i="1" s="1"/>
  <c r="K566" i="1" s="1"/>
  <c r="C567" i="1"/>
  <c r="E567" i="1" s="1"/>
  <c r="K567" i="1" s="1"/>
  <c r="C568" i="1"/>
  <c r="E568" i="1" s="1"/>
  <c r="K568" i="1" s="1"/>
  <c r="C569" i="1"/>
  <c r="E569" i="1" s="1"/>
  <c r="K569" i="1" s="1"/>
  <c r="C570" i="1"/>
  <c r="E570" i="1" s="1"/>
  <c r="K570" i="1" s="1"/>
  <c r="C574" i="1"/>
  <c r="E574" i="1" s="1"/>
  <c r="K574" i="1" s="1"/>
  <c r="C575" i="1"/>
  <c r="E575" i="1" s="1"/>
  <c r="K575" i="1" s="1"/>
  <c r="C576" i="1"/>
  <c r="E576" i="1" s="1"/>
  <c r="K576" i="1" s="1"/>
  <c r="C577" i="1"/>
  <c r="E577" i="1" s="1"/>
  <c r="K577" i="1" s="1"/>
  <c r="C578" i="1"/>
  <c r="E578" i="1" s="1"/>
  <c r="K578" i="1" s="1"/>
  <c r="C564" i="1"/>
  <c r="E564" i="1" s="1"/>
  <c r="K564" i="1" s="1"/>
  <c r="C546" i="1"/>
  <c r="E546" i="1" s="1"/>
  <c r="K546" i="1" s="1"/>
  <c r="C547" i="1"/>
  <c r="E547" i="1" s="1"/>
  <c r="K547" i="1" s="1"/>
  <c r="C548" i="1"/>
  <c r="E548" i="1" s="1"/>
  <c r="K548" i="1" s="1"/>
  <c r="C549" i="1"/>
  <c r="E549" i="1" s="1"/>
  <c r="K549" i="1" s="1"/>
  <c r="C550" i="1"/>
  <c r="E550" i="1" s="1"/>
  <c r="K550" i="1" s="1"/>
  <c r="C554" i="1"/>
  <c r="E554" i="1" s="1"/>
  <c r="K554" i="1" s="1"/>
  <c r="C555" i="1"/>
  <c r="E555" i="1" s="1"/>
  <c r="K555" i="1" s="1"/>
  <c r="C556" i="1"/>
  <c r="E556" i="1" s="1"/>
  <c r="K556" i="1" s="1"/>
  <c r="C557" i="1"/>
  <c r="E557" i="1" s="1"/>
  <c r="K557" i="1" s="1"/>
  <c r="C558" i="1"/>
  <c r="E558" i="1" s="1"/>
  <c r="K558" i="1" s="1"/>
  <c r="C559" i="1"/>
  <c r="E559" i="1" s="1"/>
  <c r="K559" i="1" s="1"/>
  <c r="C545" i="1"/>
  <c r="E545" i="1" s="1"/>
  <c r="K545" i="1" s="1"/>
  <c r="C527" i="1"/>
  <c r="E527" i="1" s="1"/>
  <c r="K527" i="1" s="1"/>
  <c r="C528" i="1"/>
  <c r="E528" i="1" s="1"/>
  <c r="K528" i="1" s="1"/>
  <c r="C529" i="1"/>
  <c r="E529" i="1" s="1"/>
  <c r="K529" i="1" s="1"/>
  <c r="C530" i="1"/>
  <c r="E530" i="1" s="1"/>
  <c r="K530" i="1" s="1"/>
  <c r="C531" i="1"/>
  <c r="E531" i="1" s="1"/>
  <c r="K531" i="1" s="1"/>
  <c r="C535" i="1"/>
  <c r="E535" i="1" s="1"/>
  <c r="K535" i="1" s="1"/>
  <c r="C536" i="1"/>
  <c r="E536" i="1" s="1"/>
  <c r="K536" i="1" s="1"/>
  <c r="C537" i="1"/>
  <c r="E537" i="1" s="1"/>
  <c r="K537" i="1" s="1"/>
  <c r="C538" i="1"/>
  <c r="E538" i="1" s="1"/>
  <c r="K538" i="1" s="1"/>
  <c r="C539" i="1"/>
  <c r="E539" i="1" s="1"/>
  <c r="K539" i="1" s="1"/>
  <c r="C540" i="1"/>
  <c r="E540" i="1" s="1"/>
  <c r="K540" i="1" s="1"/>
  <c r="C526" i="1"/>
  <c r="E526" i="1" s="1"/>
  <c r="K526" i="1" s="1"/>
  <c r="K287" i="1"/>
  <c r="K285" i="1"/>
  <c r="K284" i="1"/>
  <c r="K283" i="1"/>
  <c r="C279" i="1"/>
  <c r="E279" i="1" s="1"/>
  <c r="K279" i="1" s="1"/>
  <c r="C278" i="1"/>
  <c r="E278" i="1" s="1"/>
  <c r="K278" i="1" s="1"/>
  <c r="C277" i="1"/>
  <c r="E277" i="1" s="1"/>
  <c r="K277" i="1" s="1"/>
  <c r="C276" i="1"/>
  <c r="E276" i="1" s="1"/>
  <c r="K276" i="1" s="1"/>
  <c r="C275" i="1"/>
  <c r="E275" i="1" s="1"/>
  <c r="K275" i="1" s="1"/>
  <c r="C274" i="1"/>
  <c r="E274" i="1" s="1"/>
  <c r="K274" i="1" s="1"/>
  <c r="K269" i="1"/>
  <c r="K268" i="1"/>
  <c r="K267" i="1"/>
  <c r="C263" i="1"/>
  <c r="E263" i="1" s="1"/>
  <c r="K263" i="1" s="1"/>
  <c r="C262" i="1"/>
  <c r="E262" i="1" s="1"/>
  <c r="K262" i="1" s="1"/>
  <c r="C261" i="1"/>
  <c r="E261" i="1" s="1"/>
  <c r="K261" i="1" s="1"/>
  <c r="C260" i="1"/>
  <c r="E260" i="1" s="1"/>
  <c r="K260" i="1" s="1"/>
  <c r="K257" i="1"/>
  <c r="K256" i="1"/>
  <c r="K255" i="1"/>
  <c r="K245" i="1"/>
  <c r="C241" i="1"/>
  <c r="E241" i="1" s="1"/>
  <c r="K241" i="1" s="1"/>
  <c r="C240" i="1"/>
  <c r="E240" i="1" s="1"/>
  <c r="K240" i="1" s="1"/>
  <c r="C239" i="1"/>
  <c r="E239" i="1" s="1"/>
  <c r="K239" i="1" s="1"/>
  <c r="C238" i="1"/>
  <c r="E238" i="1" s="1"/>
  <c r="K238" i="1" s="1"/>
  <c r="C237" i="1"/>
  <c r="E237" i="1" s="1"/>
  <c r="K237" i="1" s="1"/>
  <c r="C236" i="1"/>
  <c r="E236" i="1" s="1"/>
  <c r="K236" i="1" s="1"/>
  <c r="C232" i="1"/>
  <c r="E232" i="1" s="1"/>
  <c r="K232" i="1" s="1"/>
  <c r="C230" i="1"/>
  <c r="E230" i="1" s="1"/>
  <c r="K230" i="1" s="1"/>
  <c r="C229" i="1"/>
  <c r="E229" i="1" s="1"/>
  <c r="K229" i="1" s="1"/>
  <c r="C228" i="1"/>
  <c r="E228" i="1" s="1"/>
  <c r="K228" i="1" s="1"/>
  <c r="C227" i="1"/>
  <c r="E227" i="1" s="1"/>
  <c r="K227" i="1" s="1"/>
  <c r="C226" i="1"/>
  <c r="E226" i="1" s="1"/>
  <c r="K226" i="1" s="1"/>
  <c r="C225" i="1"/>
  <c r="E225" i="1" s="1"/>
  <c r="K225" i="1" s="1"/>
  <c r="C224" i="1"/>
  <c r="E224" i="1" s="1"/>
  <c r="K224" i="1" s="1"/>
  <c r="C223" i="1"/>
  <c r="E223" i="1" s="1"/>
  <c r="K223" i="1" s="1"/>
  <c r="C222" i="1"/>
  <c r="E222" i="1" s="1"/>
  <c r="K222" i="1" s="1"/>
  <c r="C221" i="1"/>
  <c r="E221" i="1" s="1"/>
  <c r="K221" i="1" s="1"/>
  <c r="K219" i="1"/>
  <c r="C204" i="1"/>
  <c r="E204" i="1" s="1"/>
  <c r="K204" i="1" s="1"/>
  <c r="C203" i="1"/>
  <c r="E203" i="1" s="1"/>
  <c r="K203" i="1" s="1"/>
  <c r="C202" i="1"/>
  <c r="E202" i="1" s="1"/>
  <c r="K202" i="1" s="1"/>
  <c r="C201" i="1"/>
  <c r="E201" i="1" s="1"/>
  <c r="K201" i="1" s="1"/>
  <c r="C200" i="1"/>
  <c r="E200" i="1" s="1"/>
  <c r="K200" i="1" s="1"/>
  <c r="C199" i="1"/>
  <c r="E199" i="1" s="1"/>
  <c r="K199" i="1" s="1"/>
  <c r="C198" i="1"/>
  <c r="E198" i="1" s="1"/>
  <c r="K198" i="1" s="1"/>
  <c r="C197" i="1"/>
  <c r="E197" i="1" s="1"/>
  <c r="K197" i="1" s="1"/>
  <c r="C194" i="1"/>
  <c r="E194" i="1" s="1"/>
  <c r="K194" i="1" s="1"/>
  <c r="C193" i="1"/>
  <c r="E193" i="1" s="1"/>
  <c r="K193" i="1" s="1"/>
  <c r="C192" i="1"/>
  <c r="E192" i="1" s="1"/>
  <c r="K192" i="1" s="1"/>
  <c r="C191" i="1"/>
  <c r="E191" i="1" s="1"/>
  <c r="K191" i="1" s="1"/>
  <c r="C190" i="1"/>
  <c r="E190" i="1" s="1"/>
  <c r="K190" i="1" s="1"/>
  <c r="C189" i="1"/>
  <c r="E189" i="1" s="1"/>
  <c r="K189" i="1" s="1"/>
  <c r="C188" i="1"/>
  <c r="E188" i="1" s="1"/>
  <c r="K188" i="1" s="1"/>
  <c r="C187" i="1"/>
  <c r="E187" i="1" s="1"/>
  <c r="K187" i="1" s="1"/>
  <c r="C184" i="1"/>
  <c r="E184" i="1" s="1"/>
  <c r="K184" i="1" s="1"/>
  <c r="C183" i="1"/>
  <c r="E183" i="1" s="1"/>
  <c r="K183" i="1" s="1"/>
  <c r="C182" i="1"/>
  <c r="E182" i="1" s="1"/>
  <c r="K182" i="1" s="1"/>
  <c r="C181" i="1"/>
  <c r="E181" i="1" s="1"/>
  <c r="K181" i="1" s="1"/>
  <c r="C180" i="1"/>
  <c r="E180" i="1" s="1"/>
  <c r="K180" i="1" s="1"/>
  <c r="C179" i="1"/>
  <c r="E179" i="1" s="1"/>
  <c r="K179" i="1" s="1"/>
  <c r="C178" i="1"/>
  <c r="E178" i="1" s="1"/>
  <c r="K178" i="1" s="1"/>
  <c r="C177" i="1"/>
  <c r="E177" i="1" s="1"/>
  <c r="K177" i="1" s="1"/>
  <c r="C176" i="1"/>
  <c r="E176" i="1" s="1"/>
  <c r="K176" i="1" s="1"/>
  <c r="K99" i="1"/>
  <c r="K97" i="1"/>
  <c r="K91" i="1"/>
  <c r="K68" i="1"/>
  <c r="K83" i="1"/>
  <c r="K81" i="1"/>
  <c r="K80" i="1"/>
  <c r="K77" i="1"/>
  <c r="K76" i="1"/>
  <c r="K75" i="1"/>
  <c r="K74" i="1"/>
  <c r="K73" i="1"/>
  <c r="K72" i="1"/>
  <c r="K216" i="1"/>
  <c r="K215" i="1"/>
  <c r="W1090" i="1"/>
  <c r="O11" i="1"/>
  <c r="F8" i="1"/>
  <c r="K364" i="1" l="1"/>
  <c r="K372" i="1"/>
  <c r="M368" i="1"/>
  <c r="K368" i="1"/>
  <c r="K367" i="1"/>
  <c r="K370" i="1"/>
  <c r="K375" i="1"/>
  <c r="K363" i="1"/>
  <c r="K366" i="1"/>
  <c r="M365" i="1"/>
  <c r="K365" i="1"/>
  <c r="K373" i="1"/>
  <c r="K374" i="1"/>
  <c r="M369" i="1"/>
  <c r="K369" i="1"/>
</calcChain>
</file>

<file path=xl/sharedStrings.xml><?xml version="1.0" encoding="utf-8"?>
<sst xmlns="http://schemas.openxmlformats.org/spreadsheetml/2006/main" count="5250" uniqueCount="2794">
  <si>
    <t>type</t>
  </si>
  <si>
    <t>name</t>
  </si>
  <si>
    <t>label</t>
  </si>
  <si>
    <t>constraint</t>
  </si>
  <si>
    <t>relevant</t>
  </si>
  <si>
    <t>calculation</t>
  </si>
  <si>
    <t>appearance</t>
  </si>
  <si>
    <t>choice_filter</t>
  </si>
  <si>
    <t>repeat_count</t>
  </si>
  <si>
    <t>begin group</t>
  </si>
  <si>
    <t>note</t>
  </si>
  <si>
    <t>end group</t>
  </si>
  <si>
    <t>field-list</t>
  </si>
  <si>
    <t>text</t>
  </si>
  <si>
    <t>integer</t>
  </si>
  <si>
    <t>select_one gender</t>
  </si>
  <si>
    <t>[1.03] GENDER</t>
  </si>
  <si>
    <t>integer</t>
  </si>
  <si>
    <t>[1.04] How old are you?</t>
  </si>
  <si>
    <t>select_one status</t>
  </si>
  <si>
    <t>[1.05] What is your marital status?</t>
  </si>
  <si>
    <t>select_one yesno</t>
  </si>
  <si>
    <t>[1.06] Do you live with your spouse?</t>
  </si>
  <si>
    <t>select_one yesno</t>
  </si>
  <si>
    <t>[1.07] Do you have children?</t>
  </si>
  <si>
    <t>integer</t>
  </si>
  <si>
    <t>[1.08] How many school-going children live with you?</t>
  </si>
  <si>
    <t>select_one yesno</t>
  </si>
  <si>
    <t>[1.09] Were you born in this district?</t>
  </si>
  <si>
    <t>select_one employer</t>
  </si>
  <si>
    <t>[1.10] What type of employment contract do you have with your employer?</t>
  </si>
  <si>
    <t>text</t>
  </si>
  <si>
    <t>Specify:</t>
  </si>
  <si>
    <t>[1.11] What is the highest level of education you ever completed?</t>
  </si>
  <si>
    <t>text</t>
  </si>
  <si>
    <t>begin group</t>
  </si>
  <si>
    <t>note</t>
  </si>
  <si>
    <t>[1.12] How many year(s) and month(s) have you been working after formal completion of your highest training?</t>
  </si>
  <si>
    <t>integer</t>
  </si>
  <si>
    <t>YEARS</t>
  </si>
  <si>
    <t>integer</t>
  </si>
  <si>
    <t>MONTHS (RANGE IS 0-11)</t>
  </si>
  <si>
    <t>end group</t>
  </si>
  <si>
    <t>note</t>
  </si>
  <si>
    <t>[1.13] How many year(s) and month(s) have you worked as a health worker at this facility?</t>
  </si>
  <si>
    <t>integer</t>
  </si>
  <si>
    <t>YEARS</t>
  </si>
  <si>
    <t>integer</t>
  </si>
  <si>
    <t>MONTHS (RANGE IS 0-11)</t>
  </si>
  <si>
    <t>select_one health</t>
  </si>
  <si>
    <t>[1.14] What is your position as a health worker as designated by the Ministry of Health?</t>
  </si>
  <si>
    <t>text</t>
  </si>
  <si>
    <t>begin group</t>
  </si>
  <si>
    <t>select_one yesno</t>
  </si>
  <si>
    <t>Supervise Community Health Worker (CHW)</t>
  </si>
  <si>
    <t>list-nolabel</t>
  </si>
  <si>
    <t>select_one yesno</t>
  </si>
  <si>
    <t>select_one yesno</t>
  </si>
  <si>
    <t>Curative consultation for children</t>
  </si>
  <si>
    <t>select_one yesno</t>
  </si>
  <si>
    <t>Curative consultation for adults</t>
  </si>
  <si>
    <t>select_one yesno</t>
  </si>
  <si>
    <t>Family planning consultation</t>
  </si>
  <si>
    <t>select_one yesno</t>
  </si>
  <si>
    <t>Antenatal care consultation (ANC)</t>
  </si>
  <si>
    <t>select_one yesno</t>
  </si>
  <si>
    <t>Postnatal care consultation (PNC)</t>
  </si>
  <si>
    <t>select_one yesno</t>
  </si>
  <si>
    <t>Deliveries in facility</t>
  </si>
  <si>
    <t>select_one yesno</t>
  </si>
  <si>
    <t>Deliveries at home</t>
  </si>
  <si>
    <t>select_one yesno</t>
  </si>
  <si>
    <t>Tuberculosis diagnosis/treatment</t>
  </si>
  <si>
    <t>end group</t>
  </si>
  <si>
    <t>begin group</t>
  </si>
  <si>
    <t>select_one yesno</t>
  </si>
  <si>
    <t>Vaccinations</t>
  </si>
  <si>
    <t>select_one yesno</t>
  </si>
  <si>
    <t>Growth monitoring /Nutrition counselling</t>
  </si>
  <si>
    <t>select_one yesno</t>
  </si>
  <si>
    <t>Malaria treatment</t>
  </si>
  <si>
    <t>select_one yesno</t>
  </si>
  <si>
    <t>Community Health Worker training</t>
  </si>
  <si>
    <t>select_one yesno</t>
  </si>
  <si>
    <t>Treatment of disability and chronic diseases</t>
  </si>
  <si>
    <t>select_one yesno</t>
  </si>
  <si>
    <t>HIV/AIDS testing and counseling</t>
  </si>
  <si>
    <t>select_one yesno</t>
  </si>
  <si>
    <t>HIV/AIDS treatment (Anti retroviral therapy, ART)</t>
  </si>
  <si>
    <t>select_one yesno</t>
  </si>
  <si>
    <t>Male circumcision</t>
  </si>
  <si>
    <t>select_one yesno</t>
  </si>
  <si>
    <t>Other, specify:</t>
  </si>
  <si>
    <t>text</t>
  </si>
  <si>
    <t>end group</t>
  </si>
  <si>
    <t>begin group</t>
  </si>
  <si>
    <t>Integrated Management of Childhood Illness (IMCI)</t>
  </si>
  <si>
    <t>Malaria</t>
  </si>
  <si>
    <t>Tuberculosis diagnosis and treatment</t>
  </si>
  <si>
    <t>Family planning</t>
  </si>
  <si>
    <t>Antenatal care</t>
  </si>
  <si>
    <t>Labor and delivery</t>
  </si>
  <si>
    <t>Emergency Obstetric and Newborn Care</t>
  </si>
  <si>
    <t>Newborn Care</t>
  </si>
  <si>
    <t>Postnatal / Postpartum care</t>
  </si>
  <si>
    <t>Breastfeeding</t>
  </si>
  <si>
    <t>Mental Health</t>
  </si>
  <si>
    <t>Nutrition and growth monitoring</t>
  </si>
  <si>
    <t>HIV/AIDS treatment and follow-up (Antiretroviral therapy, ART)</t>
  </si>
  <si>
    <t>Prevention of mother to child transmission of HIV/AIDS (PMTCT)</t>
  </si>
  <si>
    <t>Management of Sexually Transmitted Infections (STI)</t>
  </si>
  <si>
    <t>Immunization / Vaccination</t>
  </si>
  <si>
    <t>Adult curative care</t>
  </si>
  <si>
    <t>Management and administration</t>
  </si>
  <si>
    <t>Community Health / Outreach</t>
  </si>
  <si>
    <t>select_one yesno</t>
  </si>
  <si>
    <t>[2.02] Are there other training needs you personally feel you need for your present job?</t>
  </si>
  <si>
    <t>begin group</t>
  </si>
  <si>
    <t>[2.03] What kind of additional training do you feel you need for your present job?</t>
  </si>
  <si>
    <t>select_one yesno</t>
  </si>
  <si>
    <t>INTEGRATED MANAGEMENT OF CHILDHOOD ILLNESS (IMCI)</t>
  </si>
  <si>
    <t>select_one yesno</t>
  </si>
  <si>
    <t>MALARIA</t>
  </si>
  <si>
    <t>select_one yesno</t>
  </si>
  <si>
    <t>TUBERCULOSIS DIAGNOSIS AND TREATMENT</t>
  </si>
  <si>
    <t>select_one yesno</t>
  </si>
  <si>
    <t>FAMILY PLANNING</t>
  </si>
  <si>
    <t>select_one yesno</t>
  </si>
  <si>
    <t>ANTENATAL CARE</t>
  </si>
  <si>
    <t>select_one yesno</t>
  </si>
  <si>
    <t>LABOR AND DELIVERY</t>
  </si>
  <si>
    <t>select_one yesno</t>
  </si>
  <si>
    <t>EMERGENCY OBSTETRIC AND NEWBORN CARE</t>
  </si>
  <si>
    <t>select_one yesno</t>
  </si>
  <si>
    <t>NEWBORN CARE</t>
  </si>
  <si>
    <t>select_one yesno</t>
  </si>
  <si>
    <t>POSTNATAL / POSTPARTUM CARE</t>
  </si>
  <si>
    <t>select_one yesno</t>
  </si>
  <si>
    <t>BREASTFEEDING</t>
  </si>
  <si>
    <t>select_one yesno</t>
  </si>
  <si>
    <t>MENTAL HEALTH</t>
  </si>
  <si>
    <t>select_one yesno</t>
  </si>
  <si>
    <t>NUTRITION AND GROWTH MONITORING</t>
  </si>
  <si>
    <t>select_one yesno</t>
  </si>
  <si>
    <t>HIV/AIDS TESTING AND COUNSELING</t>
  </si>
  <si>
    <t>select_one yesno</t>
  </si>
  <si>
    <t>PREVENTION OF MOTHER TO CHILD TRANSMISSION OF HIV/AIDS (PMTCT)</t>
  </si>
  <si>
    <t>select_one yesno</t>
  </si>
  <si>
    <t>MANAGEMENT OF SEXUALLY TRANSMITTED INFECTIONS (STI)</t>
  </si>
  <si>
    <t>select_one yesno</t>
  </si>
  <si>
    <t>IMMUNIZATION / VACCINATION</t>
  </si>
  <si>
    <t>select_one yesno</t>
  </si>
  <si>
    <t>ADULT CURATIVE CARE</t>
  </si>
  <si>
    <t>select_one yesno</t>
  </si>
  <si>
    <t>MANAGEMENT AND ADMINISTRATION</t>
  </si>
  <si>
    <t>select_one yesno</t>
  </si>
  <si>
    <t>COMMUNITY HEALTH / OUTREACH</t>
  </si>
  <si>
    <t>select_one yesno</t>
  </si>
  <si>
    <t>OTHER, SPECIFY:</t>
  </si>
  <si>
    <t>text</t>
  </si>
  <si>
    <t>Specify:</t>
  </si>
  <si>
    <t>end group</t>
  </si>
  <si>
    <t>end group</t>
  </si>
  <si>
    <t>begin group</t>
  </si>
  <si>
    <t>[3.01] How many hours per week are you contracted to work at this facility? RECORD AVERAGE NUMBER OF HOURS PER WEEK.</t>
  </si>
  <si>
    <t>select_one yesno</t>
  </si>
  <si>
    <t>[3.03] Was this absence authorized?</t>
  </si>
  <si>
    <t>begin group</t>
  </si>
  <si>
    <t>select_one men</t>
  </si>
  <si>
    <t>[3.04] During this last absence, what type of activity were you doing?</t>
  </si>
  <si>
    <t>select_one men</t>
  </si>
  <si>
    <t>PUBLIC HOLIDAY</t>
  </si>
  <si>
    <t>select_one men</t>
  </si>
  <si>
    <t>I WAS SICK</t>
  </si>
  <si>
    <t>select_one men</t>
  </si>
  <si>
    <t>I WAS CARING FOR SICK RELATIVES</t>
  </si>
  <si>
    <t>select_one men</t>
  </si>
  <si>
    <t>I WAS ATTENDING ANOTHER JOB (PAID)</t>
  </si>
  <si>
    <t>select_one men</t>
  </si>
  <si>
    <t>I WAS ATTENDING ANOTHER JOB (UNPAID)</t>
  </si>
  <si>
    <t>select_one men</t>
  </si>
  <si>
    <t>I WAS CARING FOR CHILDREN</t>
  </si>
  <si>
    <t>select_one men</t>
  </si>
  <si>
    <t>I WAS DOING HOUSEHOLD CHORES</t>
  </si>
  <si>
    <t>select_one men</t>
  </si>
  <si>
    <t>I WAS TIRED FROM THE PREVIOUS DAY</t>
  </si>
  <si>
    <t>select_one men</t>
  </si>
  <si>
    <t>WEDDING/ FUNERAL/ CELEBRATION ETC</t>
  </si>
  <si>
    <t>select_one men</t>
  </si>
  <si>
    <t>select_one men</t>
  </si>
  <si>
    <t>Don't Know</t>
  </si>
  <si>
    <t>end group</t>
  </si>
  <si>
    <t>text</t>
  </si>
  <si>
    <t>Specify:</t>
  </si>
  <si>
    <t>begin group</t>
  </si>
  <si>
    <t>[3.05] When you are away from the facility without authorized leave, do any of the following occur?</t>
  </si>
  <si>
    <t>select_one yesno</t>
  </si>
  <si>
    <t>Facility head / manager contacts you</t>
  </si>
  <si>
    <t>select_one yesno</t>
  </si>
  <si>
    <t>Your salary / allowance / bonus is reduced</t>
  </si>
  <si>
    <t>select_one yesno</t>
  </si>
  <si>
    <t>Manager discusses this with you</t>
  </si>
  <si>
    <t>select_one yesno</t>
  </si>
  <si>
    <t>Absences are reflected in your performance assessment</t>
  </si>
  <si>
    <t>select_one yesno</t>
  </si>
  <si>
    <t>Your coworkers speak to you about it</t>
  </si>
  <si>
    <t>select_one yesno</t>
  </si>
  <si>
    <t>end group</t>
  </si>
  <si>
    <t>text</t>
  </si>
  <si>
    <t>Specify:</t>
  </si>
  <si>
    <t>select_one same</t>
  </si>
  <si>
    <t>[3.06] In comparing to 12 months ago, would you say the number of hours you work in a week have increased, decreased or remained the same?</t>
  </si>
  <si>
    <t>integer</t>
  </si>
  <si>
    <t>end group</t>
  </si>
  <si>
    <t>begin group</t>
  </si>
  <si>
    <t>[4.03] How much was paid as an incentive for achieving targets In your last pay check?</t>
  </si>
  <si>
    <t>begin group</t>
  </si>
  <si>
    <t>Routine or general increase</t>
  </si>
  <si>
    <t>Individual performance</t>
  </si>
  <si>
    <t>Promotion</t>
  </si>
  <si>
    <t>end group</t>
  </si>
  <si>
    <t>text</t>
  </si>
  <si>
    <t>select_one yesno</t>
  </si>
  <si>
    <t>[4.05] In the last 12 months, did you receive all your due salary according to the payment schedule?</t>
  </si>
  <si>
    <t>integer</t>
  </si>
  <si>
    <t>[4.06] What day of the month are you supposed to receive your salary?</t>
  </si>
  <si>
    <t>integer</t>
  </si>
  <si>
    <t>[4.07] Last month, how many days was your salary delayed?</t>
  </si>
  <si>
    <t>select_one yesno</t>
  </si>
  <si>
    <t>[4.08] Have you received your salary in totality?</t>
  </si>
  <si>
    <t>begin group</t>
  </si>
  <si>
    <t>[4.09] In the last 12 months, those times that you did not receive your full salary on time, what reason was usually given for you not being paid?</t>
  </si>
  <si>
    <t>select_one men</t>
  </si>
  <si>
    <t>LACK OF FUNDS</t>
  </si>
  <si>
    <t>select_one men</t>
  </si>
  <si>
    <t>SYSTEMIC DELAY / ADMINISTRATIVE PROBLEM</t>
  </si>
  <si>
    <t>select_one men</t>
  </si>
  <si>
    <t>SALARY WITHHELD TO SERVICE OUTSTANDING DEBTS</t>
  </si>
  <si>
    <t>select_one men</t>
  </si>
  <si>
    <t>NON-PAYMENT WAS NOT EXPLAINED</t>
  </si>
  <si>
    <t>select_one men</t>
  </si>
  <si>
    <t>RELATED TO PERFORMANCE / ABSENCE</t>
  </si>
  <si>
    <t>select_one men</t>
  </si>
  <si>
    <t>end group</t>
  </si>
  <si>
    <t>text</t>
  </si>
  <si>
    <t>select_one yesno</t>
  </si>
  <si>
    <t>[4.10] For the last 12 months, have you received all the salary due to you, even if it was not according to the payment schedule?</t>
  </si>
  <si>
    <t>end group</t>
  </si>
  <si>
    <t>integer</t>
  </si>
  <si>
    <t>select_one go</t>
  </si>
  <si>
    <t>text</t>
  </si>
  <si>
    <t>[4.13] What would be the lowest monthly net salary you would accept to work in your preferred job?</t>
  </si>
  <si>
    <t>end group</t>
  </si>
  <si>
    <t>begin group</t>
  </si>
  <si>
    <t>begin group</t>
  </si>
  <si>
    <t>[5.01] Do you currently receive any of the following benefits as part of your primary job?</t>
  </si>
  <si>
    <t>select_one yesno</t>
  </si>
  <si>
    <t>Free or subsidized housing</t>
  </si>
  <si>
    <t>select_one yesno</t>
  </si>
  <si>
    <t>Health care benefits and/or medicines</t>
  </si>
  <si>
    <t>select_one yesno</t>
  </si>
  <si>
    <t>Free food/meals at work</t>
  </si>
  <si>
    <t>select_one yesno</t>
  </si>
  <si>
    <t>Uniform for your work</t>
  </si>
  <si>
    <t>select_one yesno</t>
  </si>
  <si>
    <t>Shoes for your work</t>
  </si>
  <si>
    <t>select_one yesno</t>
  </si>
  <si>
    <t>Transport between work and home</t>
  </si>
  <si>
    <t>select_one yesno</t>
  </si>
  <si>
    <t>Free schooling or school subsidies for children</t>
  </si>
  <si>
    <t>end group</t>
  </si>
  <si>
    <t>select_one yesno</t>
  </si>
  <si>
    <t>[5.02] Do you currently receive a housing allowance?</t>
  </si>
  <si>
    <t>select_one paid</t>
  </si>
  <si>
    <t>[5.03] How often is the housing allowance paid?</t>
  </si>
  <si>
    <t>text</t>
  </si>
  <si>
    <t>Specify:</t>
  </si>
  <si>
    <t>select_one yesno</t>
  </si>
  <si>
    <t>[5.05] Do you currently receive a "Rural Hardship" allowance (for working in rural areas)?</t>
  </si>
  <si>
    <t>begin group</t>
  </si>
  <si>
    <t>select_one paid</t>
  </si>
  <si>
    <t>[5.06] How often is the Rural Hardship allowance paid?</t>
  </si>
  <si>
    <t>text</t>
  </si>
  <si>
    <t>Specify:</t>
  </si>
  <si>
    <t>[5.07] How much was your last Rural Hardship allowance in DALASI?</t>
  </si>
  <si>
    <t>end group</t>
  </si>
  <si>
    <t>select_one yesno</t>
  </si>
  <si>
    <t>[5.08] Do you normally receive a travel allowance for outreach activities?</t>
  </si>
  <si>
    <t>[5.09] In the last 3 months, how much did you receive as travel allowance for outreach activities in DALASI?</t>
  </si>
  <si>
    <t>select_one yesno</t>
  </si>
  <si>
    <t>[5.10] Are you eligible for a Government Pension for your work here?</t>
  </si>
  <si>
    <t>select_one yesno</t>
  </si>
  <si>
    <t>[5.11] Do you receive public health insurance for your work here?</t>
  </si>
  <si>
    <t>select_one yesno</t>
  </si>
  <si>
    <t>[5.12] Does your family also receive Health Insurance?</t>
  </si>
  <si>
    <t>end group</t>
  </si>
  <si>
    <t>begin group</t>
  </si>
  <si>
    <t>note</t>
  </si>
  <si>
    <t>select_one yesno</t>
  </si>
  <si>
    <t>[6.01] Within the facility, is there anyone who is responsible for supervising your work? This could include providing feedback on your performance, giving you advice, discussing your career with you?</t>
  </si>
  <si>
    <t>begin group</t>
  </si>
  <si>
    <t>select_one work</t>
  </si>
  <si>
    <t>[6.02] Within the facility, who is responsible for supervising your work?</t>
  </si>
  <si>
    <t>text</t>
  </si>
  <si>
    <t>select_one position</t>
  </si>
  <si>
    <t>[6.03] What is the position of your supervisor as designated by the Ministry of Health?</t>
  </si>
  <si>
    <t>text</t>
  </si>
  <si>
    <t>Specify:</t>
  </si>
  <si>
    <t>[6.04] When was the last time you met with this internal supervisor to discuss your performance or your career development?</t>
  </si>
  <si>
    <t>select_one yesno</t>
  </si>
  <si>
    <t>select_one impro</t>
  </si>
  <si>
    <t>[6.06] After these discussions, did you notice a lot of improvements, some improvements or no improvements?</t>
  </si>
  <si>
    <t>select_one deve</t>
  </si>
  <si>
    <t>[6.07] When was the last time that your supervisor shared HMIS data on your unit's work with you?</t>
  </si>
  <si>
    <t>select_one impro</t>
  </si>
  <si>
    <t>end group</t>
  </si>
  <si>
    <t>note</t>
  </si>
  <si>
    <t>select_one yesno</t>
  </si>
  <si>
    <t>[6.09] Outside of this health facility, is there anyone who is responsible for supervising your work? This could include providing feedback on your performance, giving you advice, discussing your career with you?</t>
  </si>
  <si>
    <t>begin group</t>
  </si>
  <si>
    <t>select_one outside</t>
  </si>
  <si>
    <t>[6.10] Who outside the facility is responsible for supervising your work?</t>
  </si>
  <si>
    <t>text</t>
  </si>
  <si>
    <t>Specify:</t>
  </si>
  <si>
    <t>integer</t>
  </si>
  <si>
    <t>select_one deve</t>
  </si>
  <si>
    <t>[6.12] When was the last time you met with your external supervisor to discuss your performance or your career development?</t>
  </si>
  <si>
    <t>begin group</t>
  </si>
  <si>
    <t>[6.13] The last time that you met this external supervisor, what did [HE/SHE] do to supervise your work?</t>
  </si>
  <si>
    <t>select_one men</t>
  </si>
  <si>
    <t>BROUGHT SUPPLIES / EQUIPMENT</t>
  </si>
  <si>
    <t>select_one men</t>
  </si>
  <si>
    <t>CHECKED RECORDS</t>
  </si>
  <si>
    <t>select_one men</t>
  </si>
  <si>
    <t>CHECKED FINANCES</t>
  </si>
  <si>
    <t>select_one men</t>
  </si>
  <si>
    <t>OBSERVED CONSULTATION</t>
  </si>
  <si>
    <t>select_one men</t>
  </si>
  <si>
    <t>ASSESSED KNOWLEDGE</t>
  </si>
  <si>
    <t>select_one men</t>
  </si>
  <si>
    <t>PROVIDED HEALTH-RELATED INSTRUCTION</t>
  </si>
  <si>
    <t>select_one men</t>
  </si>
  <si>
    <t>PROVIDED ADMINISTRATIVE INSTRUCTION</t>
  </si>
  <si>
    <t>select_one men</t>
  </si>
  <si>
    <t>PROVIDED INSTRUCTION ON FILLING HEALTH MONITORING AND INFORMATION SYSTEMS (HMIS) FORMS</t>
  </si>
  <si>
    <t>select_one men</t>
  </si>
  <si>
    <t>NOTHING</t>
  </si>
  <si>
    <t>select_one men</t>
  </si>
  <si>
    <t>DISCUSSED MY PERFORMANCE AND/OR CAREER</t>
  </si>
  <si>
    <t>select_one men</t>
  </si>
  <si>
    <t>INSPECTED FACILITY</t>
  </si>
  <si>
    <t>select_one men</t>
  </si>
  <si>
    <t>TRACKED PAST PERFORMANCE AND PLANS FOR IMPROVEMENT</t>
  </si>
  <si>
    <t>select_one men</t>
  </si>
  <si>
    <t>end group</t>
  </si>
  <si>
    <t>text</t>
  </si>
  <si>
    <t>Specify:</t>
  </si>
  <si>
    <t>select_one yesno</t>
  </si>
  <si>
    <t>select_one impro</t>
  </si>
  <si>
    <t>[6.15] After these discussions, did you notice a lot of improvements, some improvements or no improvements?</t>
  </si>
  <si>
    <t>end group</t>
  </si>
  <si>
    <t>end group</t>
  </si>
  <si>
    <t>begin group</t>
  </si>
  <si>
    <t>select_one yesno</t>
  </si>
  <si>
    <t>[7.01] Do you have any other job or activity to supplement your income from this health facility?</t>
  </si>
  <si>
    <t>select_one yesno</t>
  </si>
  <si>
    <t>Work in another government health facility</t>
  </si>
  <si>
    <t>select_one yesno</t>
  </si>
  <si>
    <t>Work in private clinic or private practice</t>
  </si>
  <si>
    <t>select_one yesno</t>
  </si>
  <si>
    <t>Work in a pharmacy</t>
  </si>
  <si>
    <t>select_one yesno</t>
  </si>
  <si>
    <t>Work in non-health related business other than farming</t>
  </si>
  <si>
    <t>select_one yesno</t>
  </si>
  <si>
    <t>Farming</t>
  </si>
  <si>
    <t>select_one yesno</t>
  </si>
  <si>
    <t>text</t>
  </si>
  <si>
    <t>Specify:</t>
  </si>
  <si>
    <t>select_one reason</t>
  </si>
  <si>
    <t>[7.03] What is the main reason that you are doing this other job or activity?</t>
  </si>
  <si>
    <t>text</t>
  </si>
  <si>
    <t>Specify:</t>
  </si>
  <si>
    <t>note</t>
  </si>
  <si>
    <t>integer</t>
  </si>
  <si>
    <t>YEARS</t>
  </si>
  <si>
    <t>integer</t>
  </si>
  <si>
    <t>[7.06] How much did you earn doing this other work in the last month?</t>
  </si>
  <si>
    <t>end group</t>
  </si>
  <si>
    <t>end group</t>
  </si>
  <si>
    <t>begin group</t>
  </si>
  <si>
    <t>note</t>
  </si>
  <si>
    <t>begin group</t>
  </si>
  <si>
    <t>select_one satis</t>
  </si>
  <si>
    <t>[9.01] Working relationships with other facility staff</t>
  </si>
  <si>
    <t>select_one satis</t>
  </si>
  <si>
    <t>select_one satis</t>
  </si>
  <si>
    <t>[9.03] Working relationships with Management staff within the health facility</t>
  </si>
  <si>
    <t>select_one satis</t>
  </si>
  <si>
    <t>[9.04] Quality of the management of the health facility by the management staff within the health facility</t>
  </si>
  <si>
    <t>select_one satis</t>
  </si>
  <si>
    <t>[9.05] Quantity of medicine available in the health facility</t>
  </si>
  <si>
    <t>select_one satis</t>
  </si>
  <si>
    <t>[9.06] Quality of medicine available in the health facility</t>
  </si>
  <si>
    <t>select_one satis</t>
  </si>
  <si>
    <t>[9.07] Quantity of equipment in the health facility</t>
  </si>
  <si>
    <t>select_one satis</t>
  </si>
  <si>
    <t>[9.08] Quality and physical condition of equipment in the health facility</t>
  </si>
  <si>
    <t>select_one satis</t>
  </si>
  <si>
    <t>[9.09] Availability of other supplies in the health facility (compresses, etc.; office supplies)</t>
  </si>
  <si>
    <t>select_one satis</t>
  </si>
  <si>
    <t>[9.10] The physical condition of the health facility building</t>
  </si>
  <si>
    <t>select_one satis</t>
  </si>
  <si>
    <t>[9.11] Your ability to provide high quality of care given the current working conditions in the facility</t>
  </si>
  <si>
    <t>select_one satis</t>
  </si>
  <si>
    <t>[9.12] The relationships between the health facility and local traditional leaders</t>
  </si>
  <si>
    <t>end group</t>
  </si>
  <si>
    <t>begin group</t>
  </si>
  <si>
    <t>select_one satis</t>
  </si>
  <si>
    <t>[9.13] The relationships between the health facility and the catchment area/ communities</t>
  </si>
  <si>
    <t>select_one satis</t>
  </si>
  <si>
    <t>[9.14] The level of respect you receive in the community</t>
  </si>
  <si>
    <t>select_one satis</t>
  </si>
  <si>
    <t>[9.15] Your opportunities to upgrade your skills and knowledge through training</t>
  </si>
  <si>
    <t>select_one satis</t>
  </si>
  <si>
    <t>[9.16] Your opportunity to discuss work issues with your immediate supervisor</t>
  </si>
  <si>
    <t>select_one satis</t>
  </si>
  <si>
    <t>[9.17] Your immediate supervisor's recognition of your good work</t>
  </si>
  <si>
    <t>select_one satis</t>
  </si>
  <si>
    <t>select_one satis</t>
  </si>
  <si>
    <t>select_one satis</t>
  </si>
  <si>
    <t>[9.20] Your salary</t>
  </si>
  <si>
    <t>select_one satis</t>
  </si>
  <si>
    <t>select_one satis</t>
  </si>
  <si>
    <t>[9.22] Your opportunities for promotion</t>
  </si>
  <si>
    <t>select_one satis</t>
  </si>
  <si>
    <t>[9.23] Safety and security in the community</t>
  </si>
  <si>
    <t>select_one satis</t>
  </si>
  <si>
    <t>[9.24] Living accommodations</t>
  </si>
  <si>
    <t>select_one satis</t>
  </si>
  <si>
    <t>select_one satis</t>
  </si>
  <si>
    <t>select_one satis</t>
  </si>
  <si>
    <t>[9.28] Overall, how satisfied are you with your job?</t>
  </si>
  <si>
    <t>end group</t>
  </si>
  <si>
    <t>end group</t>
  </si>
  <si>
    <t>begin group</t>
  </si>
  <si>
    <t>note</t>
  </si>
  <si>
    <t>begin group</t>
  </si>
  <si>
    <t>[10.01] Staff willingly share their expertise with other members.</t>
  </si>
  <si>
    <t>[10.02] When disagreements occur among staff, they try to act like peacemakers to resolve the situation themselves.</t>
  </si>
  <si>
    <t>[10.03] Staff willingly give their time to help each other out when someone falls behind or has difficulties with work.</t>
  </si>
  <si>
    <t>[10.04] Staff talk to each other before taking an action that might affect them.</t>
  </si>
  <si>
    <t>[10.06] Staff focus on what is wrong rather than the positive side.</t>
  </si>
  <si>
    <t>end group</t>
  </si>
  <si>
    <t>begin group</t>
  </si>
  <si>
    <t>end group</t>
  </si>
  <si>
    <t>begin group</t>
  </si>
  <si>
    <t>end group</t>
  </si>
  <si>
    <t>end group</t>
  </si>
  <si>
    <t>begin group</t>
  </si>
  <si>
    <t>note</t>
  </si>
  <si>
    <t>begin group</t>
  </si>
  <si>
    <t>select_one men</t>
  </si>
  <si>
    <t>NOTHING. IT IS THE WOMEN'S OWN CHOICE.</t>
  </si>
  <si>
    <t>select_one men</t>
  </si>
  <si>
    <t>select_one men</t>
  </si>
  <si>
    <t>select_one men</t>
  </si>
  <si>
    <t>select_one men</t>
  </si>
  <si>
    <t>OFFER AN IN-KIND INCENTIVE TO WOMEN WHO COME IN</t>
  </si>
  <si>
    <t>select_one men</t>
  </si>
  <si>
    <t>OFFER A CASH INCENTIVE TO WOMEN WHO COME IN</t>
  </si>
  <si>
    <t>select_one men</t>
  </si>
  <si>
    <t>ENGAGE WITH COMMUNITY HEALTH WORKERS</t>
  </si>
  <si>
    <t>select_one men</t>
  </si>
  <si>
    <t>OFFER INCENTIVE TO COMMUNITY HEALTH WORKERS</t>
  </si>
  <si>
    <t>select_one men</t>
  </si>
  <si>
    <t>TALK TO THE COMMUNITY LEADERS AND HAVE THEM CONVINCE THE WOMEN</t>
  </si>
  <si>
    <t>select_one men</t>
  </si>
  <si>
    <t>ORGANIZE SENSITIZATION/OUTREACH ACTIVITIES</t>
  </si>
  <si>
    <t>select_one men</t>
  </si>
  <si>
    <t>TALK TO HEALTH FACILTY MANAGER</t>
  </si>
  <si>
    <t>select_one men</t>
  </si>
  <si>
    <t>OTHER, SPECIFY</t>
  </si>
  <si>
    <t>end group</t>
  </si>
  <si>
    <t>text</t>
  </si>
  <si>
    <t>Specify:</t>
  </si>
  <si>
    <t>begin group</t>
  </si>
  <si>
    <t>select_one men</t>
  </si>
  <si>
    <t>select_one men</t>
  </si>
  <si>
    <t>select_one men</t>
  </si>
  <si>
    <t>select_one men</t>
  </si>
  <si>
    <t>select_one men</t>
  </si>
  <si>
    <t>select_one men</t>
  </si>
  <si>
    <t>select_one men</t>
  </si>
  <si>
    <t>select_one men</t>
  </si>
  <si>
    <t>select_one men</t>
  </si>
  <si>
    <t>select_one men</t>
  </si>
  <si>
    <t>ORGANIZE SENSITIZATION/OOUTREACH ACTIVITIES</t>
  </si>
  <si>
    <t>select_one men</t>
  </si>
  <si>
    <t>select_one men</t>
  </si>
  <si>
    <t>end group</t>
  </si>
  <si>
    <t>text</t>
  </si>
  <si>
    <t>Specify:</t>
  </si>
  <si>
    <t>begin group</t>
  </si>
  <si>
    <t>select_one men</t>
  </si>
  <si>
    <t>select_one men</t>
  </si>
  <si>
    <t>select_one men</t>
  </si>
  <si>
    <t>select_one men</t>
  </si>
  <si>
    <t>select_one men</t>
  </si>
  <si>
    <t>select_one men</t>
  </si>
  <si>
    <t>select_one men</t>
  </si>
  <si>
    <t>select_one men</t>
  </si>
  <si>
    <t>select_one men</t>
  </si>
  <si>
    <t>select_one men</t>
  </si>
  <si>
    <t>select_one men</t>
  </si>
  <si>
    <t>select_one men</t>
  </si>
  <si>
    <t>end group</t>
  </si>
  <si>
    <t>text</t>
  </si>
  <si>
    <t>Specify:</t>
  </si>
  <si>
    <t>begin group</t>
  </si>
  <si>
    <t>[11.04] Say that the facility does not have any means of transportation for patients in emergencies. What would you do?</t>
  </si>
  <si>
    <t>select_one men</t>
  </si>
  <si>
    <t>NOTHING. THE PATIENTS AND THEIR FAMILIES HAVE TO SORT IT OUT.</t>
  </si>
  <si>
    <t>select_one men</t>
  </si>
  <si>
    <t>CONTRACT A PRIVATE PERSON/FIRM IN THE COMMUNITY WHO HAS A CAR</t>
  </si>
  <si>
    <t>select_one men</t>
  </si>
  <si>
    <t>ORGANIZE A COMMUNITY FUND RAISER TO BUY A VEHICLE</t>
  </si>
  <si>
    <t>select_one men</t>
  </si>
  <si>
    <t>SEEK FUNDS FROM THE GOVERNMENT TO BUY VEHICLE</t>
  </si>
  <si>
    <t>select_one men</t>
  </si>
  <si>
    <t>SEEK FUNDS FROM NGO'S TO BUY VEHICLE</t>
  </si>
  <si>
    <t>select_one men</t>
  </si>
  <si>
    <t>BUY A VEHICLE FROM THE FACILITY'S FUNDS</t>
  </si>
  <si>
    <t>select_one men</t>
  </si>
  <si>
    <t>ENCOURAGE THEM TO USE COMMUNITY BASED TRANSPORT</t>
  </si>
  <si>
    <t>select_one men</t>
  </si>
  <si>
    <t>TALK TO HEALTH FACILTY MANAGER</t>
  </si>
  <si>
    <t>select_one men</t>
  </si>
  <si>
    <t>OTHER, SPECIFY</t>
  </si>
  <si>
    <t>end group</t>
  </si>
  <si>
    <t>text</t>
  </si>
  <si>
    <t>Specify:</t>
  </si>
  <si>
    <t>end group</t>
  </si>
  <si>
    <t>begin group</t>
  </si>
  <si>
    <t>select_one yesno</t>
  </si>
  <si>
    <t>begin group</t>
  </si>
  <si>
    <t>select_one yesno</t>
  </si>
  <si>
    <t>text</t>
  </si>
  <si>
    <t>select_one yesno</t>
  </si>
  <si>
    <t>select_one well</t>
  </si>
  <si>
    <t>select_one well</t>
  </si>
  <si>
    <t>select_one well</t>
  </si>
  <si>
    <t>select_one who</t>
  </si>
  <si>
    <t>text</t>
  </si>
  <si>
    <t>select_one yesno</t>
  </si>
  <si>
    <t>select_one yesno</t>
  </si>
  <si>
    <t>select_one yesno</t>
  </si>
  <si>
    <t>select_one yesno</t>
  </si>
  <si>
    <t>select_one regu</t>
  </si>
  <si>
    <t>text</t>
  </si>
  <si>
    <t>Specify:</t>
  </si>
  <si>
    <t>select_one yesno</t>
  </si>
  <si>
    <t>select_one per</t>
  </si>
  <si>
    <t>select_one verifies</t>
  </si>
  <si>
    <t>text</t>
  </si>
  <si>
    <t>Specify:</t>
  </si>
  <si>
    <t>select_one yesno</t>
  </si>
  <si>
    <t>select_one yesno</t>
  </si>
  <si>
    <t>select_one yesno</t>
  </si>
  <si>
    <t>select_one daily</t>
  </si>
  <si>
    <t>text</t>
  </si>
  <si>
    <t>Specify:</t>
  </si>
  <si>
    <t>end group</t>
  </si>
  <si>
    <t>begin group</t>
  </si>
  <si>
    <t>note</t>
  </si>
  <si>
    <t>START BY READING THE FOLLOWING STATEMENT TO THE HEALTH WORKER:</t>
  </si>
  <si>
    <t>select_one yesno</t>
  </si>
  <si>
    <t>[13.01] INTERVIEWER: IS THE HEALTH WORKER A DOCTOR OR NURSE?</t>
  </si>
  <si>
    <t>begin group</t>
  </si>
  <si>
    <t>begin group</t>
  </si>
  <si>
    <t>[13.02] At how many months and weeks of age should a child receive the following vaccines?</t>
  </si>
  <si>
    <t>end group</t>
  </si>
  <si>
    <t>select_one yesno</t>
  </si>
  <si>
    <t>[13.03] Imagine a mother brings in her 9 month old child for routine immunization. You find the child has a fever, a red throat, and a runny nose, but no other signs of illness. Should you give the immunization?</t>
  </si>
  <si>
    <t>note</t>
  </si>
  <si>
    <t>note</t>
  </si>
  <si>
    <t>[13.04] Assuming that all the needed drugs are in stock in the health facility, and that there is a referral hospital available one hour away, what are ALL the actions and/or prescriptions you would take to provide this child with the most appropriate treatment?</t>
  </si>
  <si>
    <t>select_one men</t>
  </si>
  <si>
    <t>RECOMMENDS URGENT REFERRAL TO A HOSPITAL</t>
  </si>
  <si>
    <t>select_one men</t>
  </si>
  <si>
    <t>ADMINISTER RINGER LACTATE OR NORMAL SALINE IV SOLUTION</t>
  </si>
  <si>
    <t>select_one men</t>
  </si>
  <si>
    <t>ADMINISTER LIQUID BY NASO-GASTRIC TUBE</t>
  </si>
  <si>
    <t>select_one men</t>
  </si>
  <si>
    <t>INJECT ONE DOSE OF AN INJECTABLE ANTIBIOTIC</t>
  </si>
  <si>
    <t>select_one men</t>
  </si>
  <si>
    <t>INJECT ONE DOSE OF A SECOND ANTIBIOTIC</t>
  </si>
  <si>
    <t>select_one men</t>
  </si>
  <si>
    <t>PRESCRIBE INJECTABLE ANTIBIOTIC FOR FIVE DAYS</t>
  </si>
  <si>
    <t>select_one men</t>
  </si>
  <si>
    <t>GIVE ONE DOSE OF ORAL ANTIBIOTIC</t>
  </si>
  <si>
    <t>select_one men</t>
  </si>
  <si>
    <t>PRESCRIBE ORAL ANTIBIOTICS FOR FIVE DAYS</t>
  </si>
  <si>
    <t>select_one men</t>
  </si>
  <si>
    <t>INJECT ONE DOSE OF QUININE</t>
  </si>
  <si>
    <t>select_one men</t>
  </si>
  <si>
    <t>GIVE ONE DOSE OF ORAL ANTIMALARIAL</t>
  </si>
  <si>
    <t>select_one men</t>
  </si>
  <si>
    <t>PRESCRIBE QUININE FOR FIVE DAYS</t>
  </si>
  <si>
    <t>select_one men</t>
  </si>
  <si>
    <t>PRESCRIBE ORAL ANTIMALARIALS FOR 3 DAYS</t>
  </si>
  <si>
    <t>select_one men</t>
  </si>
  <si>
    <t>ADMINISTER ORS AT THE FACILITY</t>
  </si>
  <si>
    <t>select_one men</t>
  </si>
  <si>
    <t>ADVISE ON GIVING ORS ON THE WAY TO HOSPITAL</t>
  </si>
  <si>
    <t>select_one men</t>
  </si>
  <si>
    <t>PRESCRIBE ORS FOR HOME TREATMENT</t>
  </si>
  <si>
    <t>select_one men</t>
  </si>
  <si>
    <t>GIVE ONE DOSE OF PARACETAMOL</t>
  </si>
  <si>
    <t>select_one men</t>
  </si>
  <si>
    <t>PRESCRIBE PARACETAMOL FOR HOME TREATMENT</t>
  </si>
  <si>
    <t>select_one men</t>
  </si>
  <si>
    <t>GIVE ONE DOSE OF VITAMIN A</t>
  </si>
  <si>
    <t>select_one men</t>
  </si>
  <si>
    <t>TREAT TO PREVENT LOW BLOOD SUGAR</t>
  </si>
  <si>
    <t>select_one men</t>
  </si>
  <si>
    <t>RECOMMENDS TO CONTINUE BREASTFEEDING</t>
  </si>
  <si>
    <t>select_one men</t>
  </si>
  <si>
    <t>RECOMMENDS TO GIVE FOOD AND FLUIDS OTHER THAN BREASTMILK</t>
  </si>
  <si>
    <t>select_one men</t>
  </si>
  <si>
    <t>OTHER, SPECIFY</t>
  </si>
  <si>
    <t>text</t>
  </si>
  <si>
    <t>SPECIFY:</t>
  </si>
  <si>
    <t>note</t>
  </si>
  <si>
    <t>[13.05] Assuming that all the needed drugs are in stock in the health facility, and that there is a referral hospital available one hour away, what are all the actions and/or prescriptions you would take to provide this child with the most appropriate treatment?</t>
  </si>
  <si>
    <t>select_one men</t>
  </si>
  <si>
    <t>REFER URGENTLY TO A HOSPITAL</t>
  </si>
  <si>
    <t>select_one men</t>
  </si>
  <si>
    <t>select_one men</t>
  </si>
  <si>
    <t>select_one men</t>
  </si>
  <si>
    <t>select_one men</t>
  </si>
  <si>
    <t>select_one men</t>
  </si>
  <si>
    <t>select_one men</t>
  </si>
  <si>
    <t>select_one men</t>
  </si>
  <si>
    <t>select_one men</t>
  </si>
  <si>
    <t>select_one men</t>
  </si>
  <si>
    <t>select_one men</t>
  </si>
  <si>
    <t>select_one men</t>
  </si>
  <si>
    <t>PRESCRIBE ORAL ANTIMALARIALS FOR 3 DAYS</t>
  </si>
  <si>
    <t>select_one men</t>
  </si>
  <si>
    <t>ADMINISTER ORS AT THE FACILITY</t>
  </si>
  <si>
    <t>select_one men</t>
  </si>
  <si>
    <t>ADVISE ON GIVING ORS ON THE WAY TO HOSPITAL</t>
  </si>
  <si>
    <t>select_one men</t>
  </si>
  <si>
    <t>PRESCRIBE ORS FOR HOME TREATMENT</t>
  </si>
  <si>
    <t>select_one men</t>
  </si>
  <si>
    <t>GIVE ONE DOSE OF PARACETAMOL</t>
  </si>
  <si>
    <t>select_one men</t>
  </si>
  <si>
    <t>PRESCRIBE PARACETAMOL FOR HOME TREATMENT</t>
  </si>
  <si>
    <t>select_one men</t>
  </si>
  <si>
    <t>GIVE ONE DOSE OF VITAMIN A</t>
  </si>
  <si>
    <t>select_one men</t>
  </si>
  <si>
    <t>TREAT TO PREVENT LOW BLOOD SUGAR</t>
  </si>
  <si>
    <t>select_one men</t>
  </si>
  <si>
    <t>RECOMMEND TO CONTINUE BREASTFEEDING</t>
  </si>
  <si>
    <t>select_one men</t>
  </si>
  <si>
    <t>RECOMMEND TO GIVE FOOD AND FLUIDS OTHER THAN BREASTMILK</t>
  </si>
  <si>
    <t>select_one men</t>
  </si>
  <si>
    <t>RECOMMEND TO KEEP CHILD WARM</t>
  </si>
  <si>
    <t>select_one men</t>
  </si>
  <si>
    <t>OTHER, SPECIFY</t>
  </si>
  <si>
    <t>text</t>
  </si>
  <si>
    <t>SPECIFY:</t>
  </si>
  <si>
    <t>note</t>
  </si>
  <si>
    <t>[13.06] Assuming that all the needed drugs are in stock in the health facility, and that there is a referral hospital available one hour away, what are all the actions and/or prescriptions you would take to provide this child with the most appropriate treatment?</t>
  </si>
  <si>
    <t>select_one men</t>
  </si>
  <si>
    <t>REFER URGENTLY TO A HOSPITAL</t>
  </si>
  <si>
    <t>select_one men</t>
  </si>
  <si>
    <t>ADMINISTER RINGER LACTATE OR NORMAL SALINE IV SOLUTION</t>
  </si>
  <si>
    <t>select_one men</t>
  </si>
  <si>
    <t>ADMINISTER LIQUID BY NASO-GASTRIC TUBE</t>
  </si>
  <si>
    <t>select_one men</t>
  </si>
  <si>
    <t>INJECT ONE DOSE OF AN INJECTABLE ANTIBIOTIC</t>
  </si>
  <si>
    <t>select_one men</t>
  </si>
  <si>
    <t>INJECT ONE DOSE OF A SECOND ANTIBIOTIC</t>
  </si>
  <si>
    <t>select_one men</t>
  </si>
  <si>
    <t>PRESCRIBE INJECTABLE ANTIBIOTIC FOR FIVE DAYS</t>
  </si>
  <si>
    <t>select_one men</t>
  </si>
  <si>
    <t>GIVE ONE DOSE OF ORAL ANTIBIOTIC</t>
  </si>
  <si>
    <t>select_one men</t>
  </si>
  <si>
    <t>PRESCRIBE ORAL ANTIBIOTICS FOR FIVE DAYS</t>
  </si>
  <si>
    <t>select_one men</t>
  </si>
  <si>
    <t>INJECT ONE DOSE OF QUININE</t>
  </si>
  <si>
    <t>select_one men</t>
  </si>
  <si>
    <t>GIVE ONE DOSE OF ORAL ANTIMALARIAL</t>
  </si>
  <si>
    <t>select_one men</t>
  </si>
  <si>
    <t>PRESCRIBE QUININE FOR FIVE DAYS</t>
  </si>
  <si>
    <t>select_one men</t>
  </si>
  <si>
    <t>PRESCRIBE ORAL ANTIMALARIALS FOR 3 DAYS</t>
  </si>
  <si>
    <t>select_one men</t>
  </si>
  <si>
    <t>ADMINISTER ORS AT THE FACILITY</t>
  </si>
  <si>
    <t>select_one men</t>
  </si>
  <si>
    <t>ADVISE ON GIVING ORS ON THE WAY TO HOSPITAL</t>
  </si>
  <si>
    <t>select_one men</t>
  </si>
  <si>
    <t>PRESCRIBE ORS FOR HOME TREATMENT</t>
  </si>
  <si>
    <t>select_one men</t>
  </si>
  <si>
    <t>GIVE ONE DOSE OF PARACETAMOL</t>
  </si>
  <si>
    <t>select_one men</t>
  </si>
  <si>
    <t>PRESCRIBE PARACETAMOL FOR HOME TREATMENT</t>
  </si>
  <si>
    <t>select_one men</t>
  </si>
  <si>
    <t>GIVE ONE DOSE OF VITAMIN A</t>
  </si>
  <si>
    <t>select_one men</t>
  </si>
  <si>
    <t>TREAT TO PREVENT LOW BLOOD SUGAR</t>
  </si>
  <si>
    <t>select_one men</t>
  </si>
  <si>
    <t>RECOMMEND TO CONTINUE BREASTFEEDING</t>
  </si>
  <si>
    <t>select_one men</t>
  </si>
  <si>
    <t>RECOMMEND TO GIVE FOOD AND FLUIDS OTHER THAN BREASTMILK</t>
  </si>
  <si>
    <t>select_one men</t>
  </si>
  <si>
    <t>RECOMMEND TO KEEP CHILD WARM</t>
  </si>
  <si>
    <t>select_one men</t>
  </si>
  <si>
    <t>OTHER, SPECIFY</t>
  </si>
  <si>
    <t>text</t>
  </si>
  <si>
    <t>SPECIFY:</t>
  </si>
  <si>
    <t>note</t>
  </si>
  <si>
    <t>[13.07] Assuming that all the needed drugs are in stock in the health facility, and that there is a referral hospital available one hour away, what are all the actions and/or prescriptions you would take to provide this child with the most appropriate treatment?</t>
  </si>
  <si>
    <t>select_one men</t>
  </si>
  <si>
    <t>REFER URGENTLY TO A HOSPITAL</t>
  </si>
  <si>
    <t>select_one men</t>
  </si>
  <si>
    <t>ADMINISTER RINGER LACTATE OR NORMAL SALINE IV SOLUTION</t>
  </si>
  <si>
    <t>select_one men</t>
  </si>
  <si>
    <t>ADMINISTER LIQUID BY NASO-GASTRIC TUBE</t>
  </si>
  <si>
    <t>select_one men</t>
  </si>
  <si>
    <t>INJECT ONE DOSE OF AN INJECTABLE ANTIBIOTIC</t>
  </si>
  <si>
    <t>select_one men</t>
  </si>
  <si>
    <t>INJECT ONE DOSE OF A SECOND ANTIBIOTIC</t>
  </si>
  <si>
    <t>select_one men</t>
  </si>
  <si>
    <t>PRESCRIBE INJECTABLE ANTIBIOTIC FOR FIVE DAYS</t>
  </si>
  <si>
    <t>select_one men</t>
  </si>
  <si>
    <t>GIVE ONE DOSE OF ORAL ANTIBIOTIC</t>
  </si>
  <si>
    <t>select_one men</t>
  </si>
  <si>
    <t>PRESCRIBE ORAL ANTIBIOTICS FOR FIVE DAYS</t>
  </si>
  <si>
    <t>select_one men</t>
  </si>
  <si>
    <t>INJECT ONE DOSE OF QUININE</t>
  </si>
  <si>
    <t>select_one men</t>
  </si>
  <si>
    <t>GIVE ONE DOSE OF ORAL ANTIMALARIAL</t>
  </si>
  <si>
    <t>select_one men</t>
  </si>
  <si>
    <t>PRESCRIBE QUININE FOR FIVE DAYS</t>
  </si>
  <si>
    <t>select_one men</t>
  </si>
  <si>
    <t>PRESCRIBE ORAL ANTIMALARIALS FOR 3 DAYS</t>
  </si>
  <si>
    <t>select_one men</t>
  </si>
  <si>
    <t>ADMINISTER ORS AT THE FACILITY</t>
  </si>
  <si>
    <t>select_one men</t>
  </si>
  <si>
    <t>ADVISE ON GIVING ORS ON THE WAY TO HOSPITAL</t>
  </si>
  <si>
    <t>select_one men</t>
  </si>
  <si>
    <t>PRESCRIBE ORS FOR HOME TREATMENT</t>
  </si>
  <si>
    <t>select_one men</t>
  </si>
  <si>
    <t>GIVE ONE DOSE OF PARACETAMOL</t>
  </si>
  <si>
    <t>select_one men</t>
  </si>
  <si>
    <t>PRESCRIBE PARACETAMOL FOR HOME TREATMENT</t>
  </si>
  <si>
    <t>select_one men</t>
  </si>
  <si>
    <t>GIVE ONE DOSE OF VITAMIN A</t>
  </si>
  <si>
    <t>select_one men</t>
  </si>
  <si>
    <t>TREAT TO PREVENT LOW BLOOD SUGAR</t>
  </si>
  <si>
    <t>select_one men</t>
  </si>
  <si>
    <t>RECOMMEND TO CONTINUE BREASTFEEDING</t>
  </si>
  <si>
    <t>select_one men</t>
  </si>
  <si>
    <t>RECOMMEND TO GIVE FOOD AND FLUIDS OTHER THAN BREASTMILK</t>
  </si>
  <si>
    <t>select_one men</t>
  </si>
  <si>
    <t>RECOMMEND TO KEEP CHILD WARM</t>
  </si>
  <si>
    <t>select_one men</t>
  </si>
  <si>
    <t>OTHER, SPECIFY</t>
  </si>
  <si>
    <t>text</t>
  </si>
  <si>
    <t>SPECIFY:</t>
  </si>
  <si>
    <t>note</t>
  </si>
  <si>
    <t>select_one men</t>
  </si>
  <si>
    <t>VAGINAL BLEEDING</t>
  </si>
  <si>
    <t>select_one men</t>
  </si>
  <si>
    <t>FEVER</t>
  </si>
  <si>
    <t>select_one men</t>
  </si>
  <si>
    <t>SWOLLEN FACE, HANDS OR LEGS</t>
  </si>
  <si>
    <t>select_one men</t>
  </si>
  <si>
    <t>SEVERE TIREDNESS OR BREATHLESSNESS</t>
  </si>
  <si>
    <t>select_one men</t>
  </si>
  <si>
    <t>SEVERE HEADACHE, BLURRED VISION, LIGHTHEADEDNESS, DIZZINESS, BLACKOUT</t>
  </si>
  <si>
    <t>select_one men</t>
  </si>
  <si>
    <t>FOUL SMELLING DISCHARGE OR FLUID FROM VAGINA</t>
  </si>
  <si>
    <t>select_one men</t>
  </si>
  <si>
    <t>CONVULSIONS</t>
  </si>
  <si>
    <t>select_one men</t>
  </si>
  <si>
    <t>ABDOMINAL PAIN</t>
  </si>
  <si>
    <t>select_one men</t>
  </si>
  <si>
    <t>FEELS ILL</t>
  </si>
  <si>
    <t>select_one men</t>
  </si>
  <si>
    <t>OTHER, SPECIFY</t>
  </si>
  <si>
    <t>text</t>
  </si>
  <si>
    <t>SPECIFY:</t>
  </si>
  <si>
    <t>note</t>
  </si>
  <si>
    <t>[13.09] Describe all the actions you would take to resuscitate the baby while it is not breathing:</t>
  </si>
  <si>
    <t>select_one men</t>
  </si>
  <si>
    <t>KEEP THE BABY WARM</t>
  </si>
  <si>
    <t>select_one men</t>
  </si>
  <si>
    <t>CLAMP AND CUT THE CORD IF NECESSARY</t>
  </si>
  <si>
    <t>select_one men</t>
  </si>
  <si>
    <t>TRANSFER THE BABY TO A DRY, CLEAN AND WARM SURFACE</t>
  </si>
  <si>
    <t>select_one men</t>
  </si>
  <si>
    <t>INFORM THE MOTHER THAT THE BABY HAS DIFFICULTY INITIATING BREATHING AND THAT YOU WILL HELP THE BABY TO BREATHE</t>
  </si>
  <si>
    <t>select_one men</t>
  </si>
  <si>
    <t>KEEP THE BABY WRAPPED (AND UNDER A RADIANT HEATER IF POSSIBLE)</t>
  </si>
  <si>
    <t>select_one men</t>
  </si>
  <si>
    <t>OPEN THE AIRWAY</t>
  </si>
  <si>
    <t>select_one men</t>
  </si>
  <si>
    <t>POSITION THE HEAD SO IT IS SLIGHTLY EXTENDED</t>
  </si>
  <si>
    <t>select_one men</t>
  </si>
  <si>
    <t>SUCTION FIRST THE MOUTH AND THEN THE NOSE</t>
  </si>
  <si>
    <t>select_one men</t>
  </si>
  <si>
    <t>REPEAT SUCTION IF NECESSARY</t>
  </si>
  <si>
    <t>select_one men</t>
  </si>
  <si>
    <t>VENTILATE THE BABY</t>
  </si>
  <si>
    <t>select_one men</t>
  </si>
  <si>
    <t>PLACE MASK TO COVER CHIN, MOUTH AND NOSE (TO FORM SEAL)</t>
  </si>
  <si>
    <t>select_one men</t>
  </si>
  <si>
    <t>select_one men</t>
  </si>
  <si>
    <t>CHECK THE POSITION OF THE HEAD AND REPOSITION IF NECESSARY</t>
  </si>
  <si>
    <t>select_one men</t>
  </si>
  <si>
    <t>select_one men</t>
  </si>
  <si>
    <t>SQUEEZE THE BAG 40 SQUEEZES PER MINUTE (UP TO 20 MINUTES) UNTIL THE NEWBORN STARTS BREATHING OR CRYING</t>
  </si>
  <si>
    <t>select_one men</t>
  </si>
  <si>
    <t>OTHER, SPECIFY</t>
  </si>
  <si>
    <t>text</t>
  </si>
  <si>
    <t>SPECIFY:</t>
  </si>
  <si>
    <t>select_one men</t>
  </si>
  <si>
    <t>STOP RESUSCITATION MEASURES (BABY IS DEAD)</t>
  </si>
  <si>
    <t>select_one men</t>
  </si>
  <si>
    <t>EXPLAIN TO THE MOTHER WHAT HAS HAPPENED</t>
  </si>
  <si>
    <t>select_one men</t>
  </si>
  <si>
    <t>OFFER SUPPORTIVE CARE AND COMFORT TO THE MOTHER (E.G. OFFER HER THE OPPORTUNITY TO HOLD HER BABY)</t>
  </si>
  <si>
    <t>select_one men</t>
  </si>
  <si>
    <t>RECORD THE EVENT</t>
  </si>
  <si>
    <t>select_one men</t>
  </si>
  <si>
    <t>text</t>
  </si>
  <si>
    <t>SPECIFY:</t>
  </si>
  <si>
    <t>end group</t>
  </si>
  <si>
    <t>end group</t>
  </si>
  <si>
    <t>begin group</t>
  </si>
  <si>
    <t>begin group</t>
  </si>
  <si>
    <t>select_one men</t>
  </si>
  <si>
    <t>NUMBER OF PRIOR PREGNANCIES</t>
  </si>
  <si>
    <t>select_one men</t>
  </si>
  <si>
    <t>NUMBER OF LIVE BIRTHS</t>
  </si>
  <si>
    <t>select_one men</t>
  </si>
  <si>
    <t>NUMBER OF MISCARRIAGES/ STILLBIRTHS/ ABORTIONS</t>
  </si>
  <si>
    <t>select_one men</t>
  </si>
  <si>
    <t>ANY BLEEDING DURING PREVIOUS LABOR</t>
  </si>
  <si>
    <t>select_one men</t>
  </si>
  <si>
    <t>HOW WAS THE LAST CHILD DELIVERED? (NATURAL? CEASARIAN? FORCEPS?)</t>
  </si>
  <si>
    <t>select_one men</t>
  </si>
  <si>
    <t>BIRTH WEIGHT OF PREVIOUS CHILD</t>
  </si>
  <si>
    <t>select_one men</t>
  </si>
  <si>
    <t>HISTORY OF GENETIC ANOMALIES</t>
  </si>
  <si>
    <t>select_one men</t>
  </si>
  <si>
    <t>TETANUS IMMUNIZATIONS?</t>
  </si>
  <si>
    <t>select_one men</t>
  </si>
  <si>
    <t>end group</t>
  </si>
  <si>
    <t>text</t>
  </si>
  <si>
    <t>SPECIFY:</t>
  </si>
  <si>
    <t>begin group</t>
  </si>
  <si>
    <t>select_one men</t>
  </si>
  <si>
    <t>LAST MENSTRUAL DATE?</t>
  </si>
  <si>
    <t>select_one men</t>
  </si>
  <si>
    <t>ANY HEALTH PROBLEMS NOW?</t>
  </si>
  <si>
    <t>select_one men</t>
  </si>
  <si>
    <t>ANY CONTRACTIONS?</t>
  </si>
  <si>
    <t>select_one men</t>
  </si>
  <si>
    <t>ANY VAGINAL BLEEDING?</t>
  </si>
  <si>
    <t>select_one men</t>
  </si>
  <si>
    <t>ANY WEIGHT LOSS / GAIN ?</t>
  </si>
  <si>
    <t>select_one men</t>
  </si>
  <si>
    <t>ANY NAUSEA OR VOMITING?</t>
  </si>
  <si>
    <t>select_one men</t>
  </si>
  <si>
    <t>TAKING MEDICATIONS NOW?</t>
  </si>
  <si>
    <t>select_one men</t>
  </si>
  <si>
    <t>select_one men</t>
  </si>
  <si>
    <t>end group</t>
  </si>
  <si>
    <t>text</t>
  </si>
  <si>
    <t>SPECIFY:</t>
  </si>
  <si>
    <t>begin group</t>
  </si>
  <si>
    <t>select_one men</t>
  </si>
  <si>
    <t>ANY HISTORY OF HIGH BLOOD PRESSURE?</t>
  </si>
  <si>
    <t>select_one men</t>
  </si>
  <si>
    <t>ANY HISTORY OF DIABETES?</t>
  </si>
  <si>
    <t>select_one men</t>
  </si>
  <si>
    <t>ANY PREVIOUS STI, INCLUDING HIV?</t>
  </si>
  <si>
    <t>select_one men</t>
  </si>
  <si>
    <t>ANY PREVIOUS IUD OR CONTRACEPTIVE USE?</t>
  </si>
  <si>
    <t>select_one men</t>
  </si>
  <si>
    <t>ANY PAP SMEARS?</t>
  </si>
  <si>
    <t>select_one men</t>
  </si>
  <si>
    <t>ANY HEART DISEASE, LIVER DISEASE, MALARIA, GOITRE?</t>
  </si>
  <si>
    <t>select_one men</t>
  </si>
  <si>
    <t>FAMILY HISTORY OF HEREDITARY DISEASE?</t>
  </si>
  <si>
    <t>select_one men</t>
  </si>
  <si>
    <t>ANY ALLERGIES TO MEDICATIONS?</t>
  </si>
  <si>
    <t>select_one men</t>
  </si>
  <si>
    <t>PAST OR CURRENT SMOKER?</t>
  </si>
  <si>
    <t>select_one men</t>
  </si>
  <si>
    <t>ANY HISTORY OF ALCOHOL USE?</t>
  </si>
  <si>
    <t>select_one men</t>
  </si>
  <si>
    <t>ANY HISTORY OF ILLICIT DRUG USE?</t>
  </si>
  <si>
    <t>select_one men</t>
  </si>
  <si>
    <t>BLOOD GROUPING AND CROSS-MATCHIING</t>
  </si>
  <si>
    <t>select_one men</t>
  </si>
  <si>
    <t>end group</t>
  </si>
  <si>
    <t>text</t>
  </si>
  <si>
    <t>SPECIFY:</t>
  </si>
  <si>
    <t>begin group</t>
  </si>
  <si>
    <t>select_one men</t>
  </si>
  <si>
    <t>BODY HEIGHT</t>
  </si>
  <si>
    <t>select_one men</t>
  </si>
  <si>
    <t>BODY WEIGHT</t>
  </si>
  <si>
    <t>select_one men</t>
  </si>
  <si>
    <t>BLOOD PRESSURE</t>
  </si>
  <si>
    <t>select_one men</t>
  </si>
  <si>
    <t>TEMPERATURE</t>
  </si>
  <si>
    <t>select_one men</t>
  </si>
  <si>
    <t>RESPIRATORY RATE</t>
  </si>
  <si>
    <t>select_one men</t>
  </si>
  <si>
    <t>PALPATE ABDOMEN</t>
  </si>
  <si>
    <t>select_one men</t>
  </si>
  <si>
    <t>LISTEN TO FETAL HEARTBEAT</t>
  </si>
  <si>
    <t>select_one men</t>
  </si>
  <si>
    <t>PELVIC EXAMINATION</t>
  </si>
  <si>
    <t>select_one men</t>
  </si>
  <si>
    <t>CHECK FOR EDEMA/SWELLING</t>
  </si>
  <si>
    <t>select_one men</t>
  </si>
  <si>
    <t>MEASURE SIZE OF WOMB</t>
  </si>
  <si>
    <t>select_one men</t>
  </si>
  <si>
    <t>end group</t>
  </si>
  <si>
    <t>text</t>
  </si>
  <si>
    <t>SPECIFY:</t>
  </si>
  <si>
    <t>begin group</t>
  </si>
  <si>
    <t>select_one men</t>
  </si>
  <si>
    <t>PREGNANCY TEST</t>
  </si>
  <si>
    <t>select_one men</t>
  </si>
  <si>
    <t>HEMOGLOBIN TEST</t>
  </si>
  <si>
    <t>select_one men</t>
  </si>
  <si>
    <t>URINE TEST FOR DIABETES</t>
  </si>
  <si>
    <t>select_one men</t>
  </si>
  <si>
    <t>URINE PROTEIN</t>
  </si>
  <si>
    <t>select_one men</t>
  </si>
  <si>
    <t>ULTRASOUND</t>
  </si>
  <si>
    <t>select_one men</t>
  </si>
  <si>
    <t>BLOOD PLATELETS COUNT</t>
  </si>
  <si>
    <t>select_one men</t>
  </si>
  <si>
    <t>LIVER ENZYMES</t>
  </si>
  <si>
    <t>select_one men</t>
  </si>
  <si>
    <t>SERUM UREA AND CREATININE</t>
  </si>
  <si>
    <t>select_one men</t>
  </si>
  <si>
    <t>HIV TEST</t>
  </si>
  <si>
    <t>select_one men</t>
  </si>
  <si>
    <t>STI TEST - SYPHILLIS AND/OR GONORRHEA</t>
  </si>
  <si>
    <t>select_one men</t>
  </si>
  <si>
    <t>RUBELLA ANTIBODIES</t>
  </si>
  <si>
    <t>select_one men</t>
  </si>
  <si>
    <t>select_one men</t>
  </si>
  <si>
    <t>end group</t>
  </si>
  <si>
    <t>text</t>
  </si>
  <si>
    <t>SPECIFY:</t>
  </si>
  <si>
    <t>begin group</t>
  </si>
  <si>
    <t>select_one men</t>
  </si>
  <si>
    <t>INSECTICIDE TREATED MOSQUITO NET</t>
  </si>
  <si>
    <t>select_one men</t>
  </si>
  <si>
    <t>IRON / FOLIC ACID SUPPLEMENTS</t>
  </si>
  <si>
    <t>select_one men</t>
  </si>
  <si>
    <t>ADMINISTER TETANUS TOXOID</t>
  </si>
  <si>
    <t>select_one men</t>
  </si>
  <si>
    <t>INTERMITTENT PREVENTIVE TREATMENT FOR MALARIA</t>
  </si>
  <si>
    <t>select_one men</t>
  </si>
  <si>
    <t>end group</t>
  </si>
  <si>
    <t>text</t>
  </si>
  <si>
    <t>SPECIFY:</t>
  </si>
  <si>
    <t>begin group</t>
  </si>
  <si>
    <t>select_one men</t>
  </si>
  <si>
    <t>NUTRITION</t>
  </si>
  <si>
    <t>select_one men</t>
  </si>
  <si>
    <t>select_one men</t>
  </si>
  <si>
    <t>DANGER SIGNS FOR EMERGENCY HELP</t>
  </si>
  <si>
    <t>select_one men</t>
  </si>
  <si>
    <t>select_one men</t>
  </si>
  <si>
    <t>CONTRACEPTION</t>
  </si>
  <si>
    <t>select_one men</t>
  </si>
  <si>
    <t>HIV VOLUNTARY COUNSELING AND TESTING</t>
  </si>
  <si>
    <t>select_one men</t>
  </si>
  <si>
    <t>USE OF INSECTICIDE TREATED BEDNET</t>
  </si>
  <si>
    <t>select_one men</t>
  </si>
  <si>
    <t>end group</t>
  </si>
  <si>
    <t>text</t>
  </si>
  <si>
    <t>SPECIFY:</t>
  </si>
  <si>
    <t>begin group</t>
  </si>
  <si>
    <t>select_one men</t>
  </si>
  <si>
    <t>select_one men</t>
  </si>
  <si>
    <t>select_one men</t>
  </si>
  <si>
    <t>SCHEDULE INSTITUTIONAL DELIVERY</t>
  </si>
  <si>
    <t>select_one men</t>
  </si>
  <si>
    <t>end group</t>
  </si>
  <si>
    <t>text</t>
  </si>
  <si>
    <t>SPECIFY:</t>
  </si>
  <si>
    <t>note</t>
  </si>
  <si>
    <t>list_name</t>
  </si>
  <si>
    <t>filter</t>
  </si>
  <si>
    <t>yesno</t>
  </si>
  <si>
    <t>Yes</t>
  </si>
  <si>
    <t>No</t>
  </si>
  <si>
    <t>result</t>
  </si>
  <si>
    <t>INTERVIEW DONE</t>
  </si>
  <si>
    <t>PARTIALLY COMPLETED</t>
  </si>
  <si>
    <t>Public Health Center</t>
  </si>
  <si>
    <t>Pubic Hospital</t>
  </si>
  <si>
    <t>language</t>
  </si>
  <si>
    <t>ENGLISH</t>
  </si>
  <si>
    <t>MADINKA</t>
  </si>
  <si>
    <t>WOLOF</t>
  </si>
  <si>
    <t>FULA</t>
  </si>
  <si>
    <t>JOLA</t>
  </si>
  <si>
    <t>SERER</t>
  </si>
  <si>
    <t>lan</t>
  </si>
  <si>
    <t>NEVER</t>
  </si>
  <si>
    <t>SOMETIMES</t>
  </si>
  <si>
    <t>ALWAYS</t>
  </si>
  <si>
    <t>gender</t>
  </si>
  <si>
    <t>MALE</t>
  </si>
  <si>
    <t>FEMALE</t>
  </si>
  <si>
    <t>status</t>
  </si>
  <si>
    <t>Single</t>
  </si>
  <si>
    <t>Married/Living together</t>
  </si>
  <si>
    <t>Widowed</t>
  </si>
  <si>
    <t>Divorced/separated</t>
  </si>
  <si>
    <t>employer</t>
  </si>
  <si>
    <t>Permanent and pensionable</t>
  </si>
  <si>
    <t>Short term contract (less than 6 months)</t>
  </si>
  <si>
    <t>Fixed term contract (6 months and more)</t>
  </si>
  <si>
    <t>Casual (no contract)</t>
  </si>
  <si>
    <t>Volunteer</t>
  </si>
  <si>
    <t>DON'T KNOW</t>
  </si>
  <si>
    <t>health</t>
  </si>
  <si>
    <t>Doctor or medical officer</t>
  </si>
  <si>
    <t>Clinical officer</t>
  </si>
  <si>
    <t>Hospital administrator/executive director</t>
  </si>
  <si>
    <t>Nurse (SEN/SRN))</t>
  </si>
  <si>
    <t>Midwife (SCM/SEM))</t>
  </si>
  <si>
    <t>Pharmacist</t>
  </si>
  <si>
    <t>PHO</t>
  </si>
  <si>
    <t>Nursing assistant</t>
  </si>
  <si>
    <t>Pharmacy technician/Dispenser</t>
  </si>
  <si>
    <t>Lab technologist</t>
  </si>
  <si>
    <t>Lab technician</t>
  </si>
  <si>
    <t>Classified Daily Employee (CDE)</t>
  </si>
  <si>
    <t>education</t>
  </si>
  <si>
    <t>TRAINING LESS THAN 1 YEAR AGO</t>
  </si>
  <si>
    <t>TRAINING MORE THAN 1 YEAR AGO</t>
  </si>
  <si>
    <t>NEVER TRAINED</t>
  </si>
  <si>
    <t>men</t>
  </si>
  <si>
    <t>MENTIONED</t>
  </si>
  <si>
    <t>NOT MENTIONED</t>
  </si>
  <si>
    <t>same</t>
  </si>
  <si>
    <t>Increased</t>
  </si>
  <si>
    <t>Decreased</t>
  </si>
  <si>
    <t>Remained the same</t>
  </si>
  <si>
    <t>go</t>
  </si>
  <si>
    <t>NGO WITHIN THE HEALTH SECTOR</t>
  </si>
  <si>
    <t>OUTSIDE THE COUNTRY</t>
  </si>
  <si>
    <t>PRIVATE HEALTH FACILITY</t>
  </si>
  <si>
    <t>FAITH BASED ORGANIZATION</t>
  </si>
  <si>
    <t>NON HEALTH ORGANIZATION</t>
  </si>
  <si>
    <t>GOVERNMENT FACILITY</t>
  </si>
  <si>
    <t>STAY AT HOME</t>
  </si>
  <si>
    <t>paid</t>
  </si>
  <si>
    <t>EACH DAY</t>
  </si>
  <si>
    <t>EACH WEEK</t>
  </si>
  <si>
    <t>EACH MONTH</t>
  </si>
  <si>
    <t>EVERY FOUR MONTHS</t>
  </si>
  <si>
    <t>EVERY SIX MONTHS</t>
  </si>
  <si>
    <t>EACH YEAR</t>
  </si>
  <si>
    <t>IRREGULAR/AD HOC</t>
  </si>
  <si>
    <t>work</t>
  </si>
  <si>
    <t>Health facility head</t>
  </si>
  <si>
    <t>Head of service within the facility</t>
  </si>
  <si>
    <t>Other health worker in the facility</t>
  </si>
  <si>
    <t>position</t>
  </si>
  <si>
    <t>Nurse Anaesthetic</t>
  </si>
  <si>
    <t>Environmental health technologist</t>
  </si>
  <si>
    <t>Pharmacy technician</t>
  </si>
  <si>
    <t>Pharmacy Assistant</t>
  </si>
  <si>
    <t>impro</t>
  </si>
  <si>
    <t>A LOT OF IMPROVEMENTS</t>
  </si>
  <si>
    <t>SOME IMPROVEMENTS</t>
  </si>
  <si>
    <t>NO IMPROVEMENTS</t>
  </si>
  <si>
    <t>outside</t>
  </si>
  <si>
    <t>PHO Official</t>
  </si>
  <si>
    <t>Donor</t>
  </si>
  <si>
    <t>deve</t>
  </si>
  <si>
    <t>Within the past month or 30 days</t>
  </si>
  <si>
    <t>Within the past 2 to 3 months (31-90 days)</t>
  </si>
  <si>
    <t>Within the past 4-6 months</t>
  </si>
  <si>
    <t>More than 6 months ago</t>
  </si>
  <si>
    <t>Never</t>
  </si>
  <si>
    <t>reason</t>
  </si>
  <si>
    <t>I CANNOT MAKE ENDS MEET ON MY PRIMARY INCOME</t>
  </si>
  <si>
    <t>HOURLY PAY IS LUCRATIVE IN THIS SECONDARY JOB</t>
  </si>
  <si>
    <t>I CAN GAIN EXPERIENCE THAT IS NOT AVAILABLE IN MY PRIMARY JOB.</t>
  </si>
  <si>
    <t>THE SECONDARY JOB HAS A BETTER ENVIRONMENT</t>
  </si>
  <si>
    <t>I CAN SEE PATIENTS I COULD NOT SEE DURING WORKING HOURS</t>
  </si>
  <si>
    <t>response</t>
  </si>
  <si>
    <t>MOST OF THE TIME</t>
  </si>
  <si>
    <t>MORE THAN HALF OF THE TIME</t>
  </si>
  <si>
    <t>LESS THAN HALF OF THE TIME</t>
  </si>
  <si>
    <t>satis</t>
  </si>
  <si>
    <t>SATISFIED</t>
  </si>
  <si>
    <t>UNSATISFIED</t>
  </si>
  <si>
    <t>drive</t>
  </si>
  <si>
    <t>goals</t>
  </si>
  <si>
    <t>Other, specify</t>
  </si>
  <si>
    <t>well</t>
  </si>
  <si>
    <t>Not very well</t>
  </si>
  <si>
    <t>Somewhat well</t>
  </si>
  <si>
    <t>Very well</t>
  </si>
  <si>
    <t>who</t>
  </si>
  <si>
    <t>Management with a Committee</t>
  </si>
  <si>
    <t>Management Alone</t>
  </si>
  <si>
    <t>Team decision including many staff</t>
  </si>
  <si>
    <t>regu</t>
  </si>
  <si>
    <t>Every pay day</t>
  </si>
  <si>
    <t>Every quarter</t>
  </si>
  <si>
    <t>When I meet my goals, Specify frequency</t>
  </si>
  <si>
    <t>per</t>
  </si>
  <si>
    <t>Depends on performance</t>
  </si>
  <si>
    <t>verifies</t>
  </si>
  <si>
    <t>Manager/Supervisor in the facility</t>
  </si>
  <si>
    <t>RBF committee in the facility</t>
  </si>
  <si>
    <t>Self Report</t>
  </si>
  <si>
    <t>daily</t>
  </si>
  <si>
    <t>Something special/treat</t>
  </si>
  <si>
    <t>Saving</t>
  </si>
  <si>
    <t>Fully understand</t>
  </si>
  <si>
    <t>Partially understand</t>
  </si>
  <si>
    <t>Do Not Understand</t>
  </si>
  <si>
    <t>disa</t>
  </si>
  <si>
    <t>time</t>
  </si>
  <si>
    <t>WEEKS</t>
  </si>
  <si>
    <t>MONTHS</t>
  </si>
  <si>
    <t>Somewhat disagree</t>
  </si>
  <si>
    <t>Neither agree nor disagree</t>
  </si>
  <si>
    <t>Somewhat agree</t>
  </si>
  <si>
    <t>Strongly agree</t>
  </si>
  <si>
    <t>form_title</t>
  </si>
  <si>
    <t>form_id</t>
  </si>
  <si>
    <t>version</t>
  </si>
  <si>
    <t>public_key</t>
  </si>
  <si>
    <t>submission_url</t>
  </si>
  <si>
    <t>default_language</t>
  </si>
  <si>
    <t>generation</t>
  </si>
  <si>
    <t>f2_02</t>
  </si>
  <si>
    <t>f2_11_n1</t>
  </si>
  <si>
    <t>f2_14_n2</t>
  </si>
  <si>
    <t>train</t>
  </si>
  <si>
    <t>select_one train</t>
  </si>
  <si>
    <t>(.&gt;=0 and .&lt;=31) or .=77</t>
  </si>
  <si>
    <t>[10.08] My job allows me freedom in how I organize my work and the methods and approaches to use.</t>
  </si>
  <si>
    <t>[10.09] I am given enough authority by my supervisors to do my job well.</t>
  </si>
  <si>
    <t>[10.10] It is important for me that the community recognizes my work as a professional.</t>
  </si>
  <si>
    <t>[10.11] It is important for me that my peers recognize my work as a professional.</t>
  </si>
  <si>
    <t>[10.12] Changes in the facility are easy to adjust to.</t>
  </si>
  <si>
    <t>[10.13] Rapid changes are difficult to cope with.</t>
  </si>
  <si>
    <t>[10.14] Changes in the facility create new opportunities for us to improve health.</t>
  </si>
  <si>
    <t>[10.15] My job makes me feel good about myself.</t>
  </si>
  <si>
    <t>[10.16] My patients trust me.</t>
  </si>
  <si>
    <t>[10.17] My patients follow my instructions.</t>
  </si>
  <si>
    <t>[10.19] My training is sufficient to give my patients the help they need.</t>
  </si>
  <si>
    <t>[10.20] I complete my tasks efficiently and effectively.</t>
  </si>
  <si>
    <t>[10.21] I am punctual about coming to work.</t>
  </si>
  <si>
    <t>[10.22] These days, I feel motivated to work as hard as I can.</t>
  </si>
  <si>
    <t>[10.23] My facility is a very personal place. It is like an extended family and people share a lot with each other.</t>
  </si>
  <si>
    <t>[10.24] My facility is very dynamic and an innovative place. People are willing to take risks to do a job well-done.</t>
  </si>
  <si>
    <t>[10.25] My facility is very formal and structured. Policies and procedures are important for doing our work.</t>
  </si>
  <si>
    <t>[10.26] In my facility, we focus on achieving daily goals getting our work done. Relationships between staff are less important.</t>
  </si>
  <si>
    <t>[10.27] The head of my facility is a mentor and a role model.</t>
  </si>
  <si>
    <t>[10.28] The head of my facility is willing to innovate and take risks in order to improve things.</t>
  </si>
  <si>
    <t>[10.29] The head of my facility relies too much on policies and procedures.</t>
  </si>
  <si>
    <t>[10.30] The head of my facility motivates staff to achieve goals.</t>
  </si>
  <si>
    <t>[10.31] Following procedures and rules is very important in my facility.</t>
  </si>
  <si>
    <t>[10.32] Achieving results and high performance is very important in my facility.</t>
  </si>
  <si>
    <t>[10.33] I have enough time to deal with every client appropriately.</t>
  </si>
  <si>
    <t>[10.34] I am friendly and polite to all of my clients.</t>
  </si>
  <si>
    <t>[10.38] I am proud to be working for this health facility.</t>
  </si>
  <si>
    <t>[10.37] It is important to me that my clients feel comfortable asking me questions.</t>
  </si>
  <si>
    <t>disa1</t>
  </si>
  <si>
    <t>select_one disa1</t>
  </si>
  <si>
    <t>BCG (weeks)</t>
  </si>
  <si>
    <t>BCG (months)</t>
  </si>
  <si>
    <t>Measles first dose (weeks)</t>
  </si>
  <si>
    <t>Measles first dose (months)</t>
  </si>
  <si>
    <t>[12.02] SURVEYOR: IS THIS FACILITY RECEIVING RBF FUNDS?</t>
  </si>
  <si>
    <t>[12.06] Has this facility received RBF payments in the last 3 months?</t>
  </si>
  <si>
    <t>[12.07] Has the information that you have received about the RBF program been clear and easy to understand?</t>
  </si>
  <si>
    <t>[12.08] How well do you understand the criteria for the health facility to receive a complete bonus?</t>
  </si>
  <si>
    <t>[12.09] How well do you understand the target this health facility needs to reach to earn a bonus each quarter</t>
  </si>
  <si>
    <t>[12.10] How well do you understand the total bonus the facility could get if it meets 100% of the target?</t>
  </si>
  <si>
    <t>[12.38] How well do you understand the health facility target to receive a bonus?</t>
  </si>
  <si>
    <t>[12.37] How well do you understand who is eligible for part of the bonus?</t>
  </si>
  <si>
    <t>[12.36] How well do you understand the criteria to receive a bonus?</t>
  </si>
  <si>
    <t>[12.35] My work is much more stressful now than it was before the start of the RBF project.</t>
  </si>
  <si>
    <t>[12.33] The RBF project has made me more likely to leave this health facility.</t>
  </si>
  <si>
    <t>[12.32] There is nothing I can do to meet the targets set by the project, These are personal behaviors that are a woman's own decision.</t>
  </si>
  <si>
    <t>[12.31] With hard work and effort, I can meet the targets that are set by the project.</t>
  </si>
  <si>
    <t>[12.24] How do you spend your incentive payments? Do you use them to cover daily expenses and needs, to buy something special/a treat, do you save the incentives, or something else?</t>
  </si>
  <si>
    <t>[12.23] Is it easier for you to pay for daily expenses since the project started?</t>
  </si>
  <si>
    <t>[12.22] Were you satisfied with the amount that you received?</t>
  </si>
  <si>
    <t>[12.21] How much did you receive as your most recent incentive?</t>
  </si>
  <si>
    <t>[12.19] Who verifies your performance?</t>
  </si>
  <si>
    <t>[12.17] Has your total renumeration (eg, salary + all incentives, including RBF and any other) increased since the start of the project?</t>
  </si>
  <si>
    <t>[12.16] How regularly do you receive incentives?</t>
  </si>
  <si>
    <t>[12.15] Have you received any salary top up as an incentive through the RBF project?</t>
  </si>
  <si>
    <t>[12.14] Are any of the funds used as  incentives for health staff?</t>
  </si>
  <si>
    <t>[12.12] Were you involved in deciding how the funds should be used?</t>
  </si>
  <si>
    <t>[12.11] Who decides how the RBF funds that the facility receives should be used?</t>
  </si>
  <si>
    <t>NA</t>
  </si>
  <si>
    <t>f2_01_1_01</t>
  </si>
  <si>
    <t>f2_01_1_02</t>
  </si>
  <si>
    <t>f2_01_1_03</t>
  </si>
  <si>
    <t>f2_01_1_04</t>
  </si>
  <si>
    <t>f2_01_1_05</t>
  </si>
  <si>
    <t>f2_01_1_06</t>
  </si>
  <si>
    <t>${f2_01_1_05}=2</t>
  </si>
  <si>
    <t>f2_01_1_07</t>
  </si>
  <si>
    <t>f2_01_1_08</t>
  </si>
  <si>
    <t>${f2_01_1_07}=1</t>
  </si>
  <si>
    <t>f2_01_1_09</t>
  </si>
  <si>
    <t>f2_01_1_10</t>
  </si>
  <si>
    <t>f2_01_1_10_other</t>
  </si>
  <si>
    <t>${f2_01_1_10}=96</t>
  </si>
  <si>
    <t>f2_01_1_11</t>
  </si>
  <si>
    <t>f2_01_1_11_other</t>
  </si>
  <si>
    <t>${f2_01_1_11}=96</t>
  </si>
  <si>
    <t>f2_01_1_12_a</t>
  </si>
  <si>
    <t>f2_01_1_12_b</t>
  </si>
  <si>
    <t>f2_01_1_13_a</t>
  </si>
  <si>
    <t>f2_01_1_14</t>
  </si>
  <si>
    <t>f2_01_1_14_other</t>
  </si>
  <si>
    <t>${f2_01_1_14}=96</t>
  </si>
  <si>
    <t>f2_01_1_16a</t>
  </si>
  <si>
    <t>f2_01_1_16b</t>
  </si>
  <si>
    <t>f2_10_1_16c</t>
  </si>
  <si>
    <t>f2_10_1_16d</t>
  </si>
  <si>
    <t>f2_01_1_16e</t>
  </si>
  <si>
    <t>f2_01_1_16f</t>
  </si>
  <si>
    <t>f2_01_1_16g</t>
  </si>
  <si>
    <t>f2_01_1_16h</t>
  </si>
  <si>
    <t>f2_01_1_16i</t>
  </si>
  <si>
    <t>f2_01_1_16j</t>
  </si>
  <si>
    <t>f2_01_1_15</t>
  </si>
  <si>
    <t>f2_01_1_16k</t>
  </si>
  <si>
    <t>f2_01_1_16l</t>
  </si>
  <si>
    <t>f2_01_1_16m</t>
  </si>
  <si>
    <t>f2_01_1_16n</t>
  </si>
  <si>
    <t>f2_01_1_16o</t>
  </si>
  <si>
    <t>f2_01_1_16p</t>
  </si>
  <si>
    <t>f2_01_1_16q</t>
  </si>
  <si>
    <t>f2_01_1_16r</t>
  </si>
  <si>
    <t>f2_01_1_16s</t>
  </si>
  <si>
    <t>f2_01_1_16s_other</t>
  </si>
  <si>
    <t>${f2_01_1_16s}=1</t>
  </si>
  <si>
    <t>f2_02_01a</t>
  </si>
  <si>
    <t>f2_02_01b</t>
  </si>
  <si>
    <t>f2_02_01c</t>
  </si>
  <si>
    <t>f2_02_01d</t>
  </si>
  <si>
    <t>f2_02_01e</t>
  </si>
  <si>
    <t>f2_02_01f</t>
  </si>
  <si>
    <t>f2_02_01g</t>
  </si>
  <si>
    <t>f2_02_01h</t>
  </si>
  <si>
    <t>f2_02_01i</t>
  </si>
  <si>
    <t>f2_02_01j</t>
  </si>
  <si>
    <t>f2_02_01k</t>
  </si>
  <si>
    <t>f2_02_01l</t>
  </si>
  <si>
    <t>f2_02_01m</t>
  </si>
  <si>
    <t>f2_02_01n</t>
  </si>
  <si>
    <t>f2_02_01o</t>
  </si>
  <si>
    <t>f2_02_01p</t>
  </si>
  <si>
    <t>f2_02_01q</t>
  </si>
  <si>
    <t>f2_02_01r</t>
  </si>
  <si>
    <t>f2_02_01s</t>
  </si>
  <si>
    <t>f2_02_01t</t>
  </si>
  <si>
    <t>f2_02_02</t>
  </si>
  <si>
    <t>${f2_02_02}=1</t>
  </si>
  <si>
    <t>f2_02_03a</t>
  </si>
  <si>
    <t>f2_02_03b</t>
  </si>
  <si>
    <t>f2_02_03c</t>
  </si>
  <si>
    <t>f2_02_03d</t>
  </si>
  <si>
    <t>f2_02_03e</t>
  </si>
  <si>
    <t>f2_02_03f</t>
  </si>
  <si>
    <t>f2_02_03g</t>
  </si>
  <si>
    <t>f2_02_03h</t>
  </si>
  <si>
    <t>f2_02_03i</t>
  </si>
  <si>
    <t>f2_02_03j</t>
  </si>
  <si>
    <t>f2_02_03k</t>
  </si>
  <si>
    <t>f2_02_03l</t>
  </si>
  <si>
    <t>f2_02_03m</t>
  </si>
  <si>
    <t>f2_02_03o</t>
  </si>
  <si>
    <t>f2_02_03p</t>
  </si>
  <si>
    <t>f2_02_03q</t>
  </si>
  <si>
    <t>f2_02_03r</t>
  </si>
  <si>
    <t>f2_02_03s</t>
  </si>
  <si>
    <t>f2_02_03t</t>
  </si>
  <si>
    <t>f2_02_03u</t>
  </si>
  <si>
    <t>f2_02_03u_other</t>
  </si>
  <si>
    <t>${f2_02_03u}=1</t>
  </si>
  <si>
    <t>f2_03_01</t>
  </si>
  <si>
    <t>f2_03_02</t>
  </si>
  <si>
    <t>${f2_03_02}&gt;0</t>
  </si>
  <si>
    <t>f2_03_03</t>
  </si>
  <si>
    <t>f2_03_04a</t>
  </si>
  <si>
    <t>f2_03_04b</t>
  </si>
  <si>
    <t>f2_03_04c</t>
  </si>
  <si>
    <t>f2_03_04d</t>
  </si>
  <si>
    <t>f2_03_04e</t>
  </si>
  <si>
    <t>f2_03_04f</t>
  </si>
  <si>
    <t>f2_03_04g</t>
  </si>
  <si>
    <t>f2_03_04h</t>
  </si>
  <si>
    <t>f2_03_04j</t>
  </si>
  <si>
    <t>f2_03_04k</t>
  </si>
  <si>
    <t>f2_03_04j_other</t>
  </si>
  <si>
    <t>${f2_03_04j}=1</t>
  </si>
  <si>
    <t>f2_03_05a</t>
  </si>
  <si>
    <t>f2_03_05b</t>
  </si>
  <si>
    <t>f2_03_05c</t>
  </si>
  <si>
    <t>f2_03_05d</t>
  </si>
  <si>
    <t>f2_03_05e</t>
  </si>
  <si>
    <t>f2_03_05f</t>
  </si>
  <si>
    <t>f2_03_05f_other</t>
  </si>
  <si>
    <t>${f2_03_05f}=1</t>
  </si>
  <si>
    <t>f2_03_06</t>
  </si>
  <si>
    <t>f2_03_07</t>
  </si>
  <si>
    <t>f2_04_01</t>
  </si>
  <si>
    <t>f2_04_03</t>
  </si>
  <si>
    <t>f2_04_04_1a</t>
  </si>
  <si>
    <t>f2_04_04_1b</t>
  </si>
  <si>
    <t>f2_04_04_1c</t>
  </si>
  <si>
    <t>f2_04_04_1d</t>
  </si>
  <si>
    <t>f2_04_04_1d_other</t>
  </si>
  <si>
    <t>${f2_04_04_1d}=1</t>
  </si>
  <si>
    <t>f2_04_05</t>
  </si>
  <si>
    <t>f2_04_06</t>
  </si>
  <si>
    <t>f2_04_07</t>
  </si>
  <si>
    <t>f2_04_08</t>
  </si>
  <si>
    <t>f2_04_09a</t>
  </si>
  <si>
    <t>f2_04_09b</t>
  </si>
  <si>
    <t>f2_04_09c</t>
  </si>
  <si>
    <t>f2_04_09d</t>
  </si>
  <si>
    <t>f2_04_09e</t>
  </si>
  <si>
    <t>f2_04_09f</t>
  </si>
  <si>
    <t>f2_04_09f_other</t>
  </si>
  <si>
    <t>${f2_04_09f}=1</t>
  </si>
  <si>
    <t>f2_04_10</t>
  </si>
  <si>
    <t>f2_04_11</t>
  </si>
  <si>
    <t>f2_04_12</t>
  </si>
  <si>
    <t>f2_04_12_other</t>
  </si>
  <si>
    <t>${f2_04_12}=96</t>
  </si>
  <si>
    <t>f2_04_13</t>
  </si>
  <si>
    <t>f2_05_01_a</t>
  </si>
  <si>
    <t>f2_05_01_b</t>
  </si>
  <si>
    <t>f2_05_01_c</t>
  </si>
  <si>
    <t>f2_05_01_d</t>
  </si>
  <si>
    <t>f2_05_01_e</t>
  </si>
  <si>
    <t>f2_05_01_f</t>
  </si>
  <si>
    <t>f2_05_01_g</t>
  </si>
  <si>
    <t>f2_05_02</t>
  </si>
  <si>
    <t>${f2_05_02}=1</t>
  </si>
  <si>
    <t>f2_05_03</t>
  </si>
  <si>
    <t>f2_05_03_other</t>
  </si>
  <si>
    <t>f2_05_04</t>
  </si>
  <si>
    <t>f2_05_05</t>
  </si>
  <si>
    <t>${f2_05_05}=1</t>
  </si>
  <si>
    <t>f2_05_06</t>
  </si>
  <si>
    <t>f2_05_06_other</t>
  </si>
  <si>
    <t>f2_05_07</t>
  </si>
  <si>
    <t>f2_05_08</t>
  </si>
  <si>
    <t>f2_05_09</t>
  </si>
  <si>
    <t>${f2_05_08}=1</t>
  </si>
  <si>
    <t>f2_05_10</t>
  </si>
  <si>
    <t>f2_05_11</t>
  </si>
  <si>
    <t>f2_05_12</t>
  </si>
  <si>
    <t>${f2_05_11}=1</t>
  </si>
  <si>
    <t>f2_06_01</t>
  </si>
  <si>
    <t>${f2_06_01}=1</t>
  </si>
  <si>
    <t>f2_06_02</t>
  </si>
  <si>
    <t>f2_06_02_other</t>
  </si>
  <si>
    <t>f2_06_03</t>
  </si>
  <si>
    <t>f2_06_03_other</t>
  </si>
  <si>
    <t>${f2_06_03}=96</t>
  </si>
  <si>
    <t>f2_06_04</t>
  </si>
  <si>
    <t>f2_06_05</t>
  </si>
  <si>
    <t>f2_06_06</t>
  </si>
  <si>
    <t>${f2_06_05}=1</t>
  </si>
  <si>
    <t>f2_06_07</t>
  </si>
  <si>
    <t>f2_06_08</t>
  </si>
  <si>
    <t>f2_06_09</t>
  </si>
  <si>
    <t>${f2_06_09}=1</t>
  </si>
  <si>
    <t>f2_06_10</t>
  </si>
  <si>
    <t>f2_06_10_other</t>
  </si>
  <si>
    <t>${f2_06_10}=96</t>
  </si>
  <si>
    <t>f2_06_11</t>
  </si>
  <si>
    <t>f2_06_12</t>
  </si>
  <si>
    <t>f2_06_13a</t>
  </si>
  <si>
    <t>f2_06_13b</t>
  </si>
  <si>
    <t>f2_06_13c</t>
  </si>
  <si>
    <t>f2_06_13d</t>
  </si>
  <si>
    <t>f2_06_13e</t>
  </si>
  <si>
    <t>f2_06_13f</t>
  </si>
  <si>
    <t>f2_06_13g</t>
  </si>
  <si>
    <t>f2_06_13h</t>
  </si>
  <si>
    <t>f2_06_13i</t>
  </si>
  <si>
    <t>f2_06_13j</t>
  </si>
  <si>
    <t>f2_06_13k</t>
  </si>
  <si>
    <t>f2_06_13l</t>
  </si>
  <si>
    <t>f2_06_13m</t>
  </si>
  <si>
    <t>f2_06_13m_other</t>
  </si>
  <si>
    <t>${f2_06_13m}=1</t>
  </si>
  <si>
    <t>f2_06_14</t>
  </si>
  <si>
    <t>f2_06_15</t>
  </si>
  <si>
    <t>${f2_06_14}=1</t>
  </si>
  <si>
    <t>f2_07_01</t>
  </si>
  <si>
    <t>${f2_07_01}=1</t>
  </si>
  <si>
    <t>f2_07_02a</t>
  </si>
  <si>
    <t>f2_07_02b</t>
  </si>
  <si>
    <t>f2_07_02c</t>
  </si>
  <si>
    <t>f2_07_02d</t>
  </si>
  <si>
    <t>f2_07_02e</t>
  </si>
  <si>
    <t>f2_07_02f</t>
  </si>
  <si>
    <t>f2_07_02f_other</t>
  </si>
  <si>
    <t>f2_07_03</t>
  </si>
  <si>
    <t>f2_07_03_other</t>
  </si>
  <si>
    <t>${f2_07_03}=96</t>
  </si>
  <si>
    <t>f2_07_04n</t>
  </si>
  <si>
    <t>f2_07_04a</t>
  </si>
  <si>
    <t>f2_07_04b</t>
  </si>
  <si>
    <t>f2_07_05</t>
  </si>
  <si>
    <t>f2_07_06</t>
  </si>
  <si>
    <t>f2_09_01</t>
  </si>
  <si>
    <t>f2_09_02</t>
  </si>
  <si>
    <t>f2_09_03</t>
  </si>
  <si>
    <t>f2_09_04</t>
  </si>
  <si>
    <t>f2_09_05</t>
  </si>
  <si>
    <t>f2_09_06</t>
  </si>
  <si>
    <t>f2_09_07</t>
  </si>
  <si>
    <t>f2_09_08</t>
  </si>
  <si>
    <t>f2_09_09</t>
  </si>
  <si>
    <t>f2_09_10</t>
  </si>
  <si>
    <t>f2_09_11_1</t>
  </si>
  <si>
    <t>f2_09_11</t>
  </si>
  <si>
    <t>f2_09_12</t>
  </si>
  <si>
    <t>f2_09_13</t>
  </si>
  <si>
    <t>f2_09_14</t>
  </si>
  <si>
    <t>f2_09_15</t>
  </si>
  <si>
    <t>f2_09_16</t>
  </si>
  <si>
    <t>f2_09_17</t>
  </si>
  <si>
    <t>f2_09_18</t>
  </si>
  <si>
    <t>f2_09_19</t>
  </si>
  <si>
    <t>f2_09_20</t>
  </si>
  <si>
    <t>f2_09_21</t>
  </si>
  <si>
    <t>f2_09_22</t>
  </si>
  <si>
    <t>f2_09_23</t>
  </si>
  <si>
    <t>f2_09_24</t>
  </si>
  <si>
    <t>f2_09_25</t>
  </si>
  <si>
    <t>f2_09_26_1</t>
  </si>
  <si>
    <t>f2_09_26</t>
  </si>
  <si>
    <t>f2_09_27</t>
  </si>
  <si>
    <t>f2_09_28</t>
  </si>
  <si>
    <t>f2_09_29</t>
  </si>
  <si>
    <t>f2_10_01</t>
  </si>
  <si>
    <t>f2_10_02</t>
  </si>
  <si>
    <t>f2_10_03</t>
  </si>
  <si>
    <t>f2_10_04</t>
  </si>
  <si>
    <t>f2_10_05</t>
  </si>
  <si>
    <t>f2_10_06</t>
  </si>
  <si>
    <t>f2_10_07</t>
  </si>
  <si>
    <t>f2_10_08</t>
  </si>
  <si>
    <t>f2_10_09</t>
  </si>
  <si>
    <t>f2_10_10</t>
  </si>
  <si>
    <t>f2_10_11</t>
  </si>
  <si>
    <t>f2_10_12</t>
  </si>
  <si>
    <t>f2_10_13</t>
  </si>
  <si>
    <t>f2_10_14</t>
  </si>
  <si>
    <t>f2_10_15</t>
  </si>
  <si>
    <t>f2_10_16</t>
  </si>
  <si>
    <t>f2_10_17</t>
  </si>
  <si>
    <t>f2_10_18</t>
  </si>
  <si>
    <t>f2_10_19</t>
  </si>
  <si>
    <t>f2_10_20</t>
  </si>
  <si>
    <t>f2_10_21</t>
  </si>
  <si>
    <t>f2_10_22</t>
  </si>
  <si>
    <t>f2_10_23</t>
  </si>
  <si>
    <t>f2_10_24</t>
  </si>
  <si>
    <t>f2_10_25</t>
  </si>
  <si>
    <t>f2_10_26</t>
  </si>
  <si>
    <t>f2_10_27</t>
  </si>
  <si>
    <t>f2_10_28</t>
  </si>
  <si>
    <t>f2_10_29</t>
  </si>
  <si>
    <t>f2_10_30</t>
  </si>
  <si>
    <t>f2_10_31</t>
  </si>
  <si>
    <t>f2_10_32</t>
  </si>
  <si>
    <t>f2_10_33</t>
  </si>
  <si>
    <t>f2_10_34</t>
  </si>
  <si>
    <t>f2_10_35</t>
  </si>
  <si>
    <t>f2_10_36</t>
  </si>
  <si>
    <t>f2_10_37</t>
  </si>
  <si>
    <t>f2_10_38</t>
  </si>
  <si>
    <t>f2_11_01a</t>
  </si>
  <si>
    <t>f2_11_01b</t>
  </si>
  <si>
    <t>f2_11_01c</t>
  </si>
  <si>
    <t>f2_11_01d</t>
  </si>
  <si>
    <t>f2_11_01e</t>
  </si>
  <si>
    <t>f2_11_01f</t>
  </si>
  <si>
    <t>f2_11_01g</t>
  </si>
  <si>
    <t>f2_11_01h</t>
  </si>
  <si>
    <t>f2_11_01i</t>
  </si>
  <si>
    <t>f2_11_01j</t>
  </si>
  <si>
    <t>f2_11_01k</t>
  </si>
  <si>
    <t>f2_11_01l</t>
  </si>
  <si>
    <t>f2_11_01k_other</t>
  </si>
  <si>
    <t>${f2_11_01l}=1</t>
  </si>
  <si>
    <t>f2_11_02_a</t>
  </si>
  <si>
    <t>f2_11_02_b</t>
  </si>
  <si>
    <t>f2_11_02_c</t>
  </si>
  <si>
    <t>f2_11_02_d</t>
  </si>
  <si>
    <t>f2_11_02_e</t>
  </si>
  <si>
    <t>f2_11_02_f</t>
  </si>
  <si>
    <t>f2_11_02_g</t>
  </si>
  <si>
    <t>f2_11_02_h</t>
  </si>
  <si>
    <t>f2_11_02_i</t>
  </si>
  <si>
    <t>f2_11_02_j</t>
  </si>
  <si>
    <t>f2_11_02_k</t>
  </si>
  <si>
    <t>f2_11_02_l</t>
  </si>
  <si>
    <t>f2_11_02_k_other</t>
  </si>
  <si>
    <t>${f2_11_02_l}=1</t>
  </si>
  <si>
    <t>f2_11_03a</t>
  </si>
  <si>
    <t>f2_11_03b</t>
  </si>
  <si>
    <t>f2_11_03c</t>
  </si>
  <si>
    <t>f2_11_03d</t>
  </si>
  <si>
    <t>f2_11_03e</t>
  </si>
  <si>
    <t>f2_11_03f</t>
  </si>
  <si>
    <t>f2_11_03g</t>
  </si>
  <si>
    <t>f2_11_03h</t>
  </si>
  <si>
    <t>f2_11_03i</t>
  </si>
  <si>
    <t>f2_11_03j</t>
  </si>
  <si>
    <t>f2_11_03k</t>
  </si>
  <si>
    <t>f2_11_03l</t>
  </si>
  <si>
    <t>f2_11_03k_other</t>
  </si>
  <si>
    <t>${f2_11_03l}=1</t>
  </si>
  <si>
    <t>f2_11_04a</t>
  </si>
  <si>
    <t>f2_11_04b</t>
  </si>
  <si>
    <t>f2_11_04c</t>
  </si>
  <si>
    <t>f2_11_04d</t>
  </si>
  <si>
    <t>f2_11_04e</t>
  </si>
  <si>
    <t>f2_11_04f</t>
  </si>
  <si>
    <t>f2_11_04g</t>
  </si>
  <si>
    <t>f2_11_04h</t>
  </si>
  <si>
    <t>f2_11_04l</t>
  </si>
  <si>
    <t>f2_11_04h_other</t>
  </si>
  <si>
    <t>${f2_11_04l}=1</t>
  </si>
  <si>
    <t>f2_13_01</t>
  </si>
  <si>
    <t>${f2_13_01}=1</t>
  </si>
  <si>
    <t>f2_13_02a_w</t>
  </si>
  <si>
    <t>f2_13_02a_m</t>
  </si>
  <si>
    <t>f2_13_02b_w</t>
  </si>
  <si>
    <t>f2_13_02b_m</t>
  </si>
  <si>
    <t>f2_13_02d_w</t>
  </si>
  <si>
    <t>f2_13_02d_m</t>
  </si>
  <si>
    <t>f2_13_03</t>
  </si>
  <si>
    <t>f2_13_04a</t>
  </si>
  <si>
    <t>f2_13_04b</t>
  </si>
  <si>
    <t>f2_13_04c</t>
  </si>
  <si>
    <t>f2_13_04d</t>
  </si>
  <si>
    <t>f2_13_04e</t>
  </si>
  <si>
    <t>f2_13_04f</t>
  </si>
  <si>
    <t>f2_13_04g</t>
  </si>
  <si>
    <t>f2_13_04h</t>
  </si>
  <si>
    <t>f2_13_04i</t>
  </si>
  <si>
    <t>f2_13_04j</t>
  </si>
  <si>
    <t>f2_13_04k</t>
  </si>
  <si>
    <t>f2_13_04l</t>
  </si>
  <si>
    <t>f2_13_04m</t>
  </si>
  <si>
    <t>f2_13_04n</t>
  </si>
  <si>
    <t>f2_13_04o</t>
  </si>
  <si>
    <t>f2_13_04p</t>
  </si>
  <si>
    <t>f2_13_04q</t>
  </si>
  <si>
    <t>f2_13_04r</t>
  </si>
  <si>
    <t>f2_13_04s</t>
  </si>
  <si>
    <t>f2_13_04t</t>
  </si>
  <si>
    <t>f2_13_04u</t>
  </si>
  <si>
    <t>f2_13_04v</t>
  </si>
  <si>
    <t>f2_13_04v_other</t>
  </si>
  <si>
    <t>${f2_13_04v}=1</t>
  </si>
  <si>
    <t>f2_13_05a</t>
  </si>
  <si>
    <t>f2_13_05b</t>
  </si>
  <si>
    <t>f2_13_05c</t>
  </si>
  <si>
    <t>f2_13_05d</t>
  </si>
  <si>
    <t>f2_13_05e</t>
  </si>
  <si>
    <t>f2_13_05f</t>
  </si>
  <si>
    <t>f2_13_05g</t>
  </si>
  <si>
    <t>f2_13_05h</t>
  </si>
  <si>
    <t>f2_13_05i</t>
  </si>
  <si>
    <t>f2_13_05j</t>
  </si>
  <si>
    <t>f2_13_05k</t>
  </si>
  <si>
    <t>f2_13_05l</t>
  </si>
  <si>
    <t>f2_13_05m</t>
  </si>
  <si>
    <t>f2_13_05n</t>
  </si>
  <si>
    <t>f2_13_05o</t>
  </si>
  <si>
    <t>f2_13_05p</t>
  </si>
  <si>
    <t>f2_13_05q</t>
  </si>
  <si>
    <t>f2_13_05r</t>
  </si>
  <si>
    <t>f2_13_05s</t>
  </si>
  <si>
    <t>f2_13_05t</t>
  </si>
  <si>
    <t>f2_13_05u</t>
  </si>
  <si>
    <t>f2_13_05v</t>
  </si>
  <si>
    <t>f2_13_05w</t>
  </si>
  <si>
    <t>f2_13_05w_other</t>
  </si>
  <si>
    <t>${f2_13_05w}=1</t>
  </si>
  <si>
    <t>f2_13_06n</t>
  </si>
  <si>
    <t>f2_13_06_c</t>
  </si>
  <si>
    <t>f2_13_07n</t>
  </si>
  <si>
    <t>f2_13_07_c</t>
  </si>
  <si>
    <t>f2_13_08_a</t>
  </si>
  <si>
    <t>f2_13_08_b</t>
  </si>
  <si>
    <t>f2_13_08_c</t>
  </si>
  <si>
    <t>f2_13_08_d</t>
  </si>
  <si>
    <t>f2_13_08_e</t>
  </si>
  <si>
    <t>f2_13_08_f</t>
  </si>
  <si>
    <t>f2_13_08_g</t>
  </si>
  <si>
    <t>f2_13_08_h</t>
  </si>
  <si>
    <t>f2_13_08_i</t>
  </si>
  <si>
    <t>f2_13_08_j</t>
  </si>
  <si>
    <t>f2_13_08_j_other</t>
  </si>
  <si>
    <t>${f2_13_08_j}=1</t>
  </si>
  <si>
    <t>f2_13_09_a</t>
  </si>
  <si>
    <t>f2_13_09_b</t>
  </si>
  <si>
    <t>f2_13_09_c</t>
  </si>
  <si>
    <t>f2_13_09_d</t>
  </si>
  <si>
    <t>f2_13_09_e</t>
  </si>
  <si>
    <t>f2_13_09_f</t>
  </si>
  <si>
    <t>f2_13_09_g</t>
  </si>
  <si>
    <t>f2_13_09_h</t>
  </si>
  <si>
    <t>f2_13_09_i</t>
  </si>
  <si>
    <t>f2_13_09_j</t>
  </si>
  <si>
    <t>f2_13_09_k</t>
  </si>
  <si>
    <t>f2_13_09_l</t>
  </si>
  <si>
    <t>f2_13_09_m</t>
  </si>
  <si>
    <t>f2_13_09_n</t>
  </si>
  <si>
    <t>f2_13_09_o</t>
  </si>
  <si>
    <t>f2_13_09_p</t>
  </si>
  <si>
    <t>f2_13_09_p_other</t>
  </si>
  <si>
    <t>${f2_13_09_p}=1</t>
  </si>
  <si>
    <t>f2_13_10_a</t>
  </si>
  <si>
    <t>f2_13_10_b</t>
  </si>
  <si>
    <t>f2_13_10_c</t>
  </si>
  <si>
    <t>f2_13_10_d</t>
  </si>
  <si>
    <t>f2_13_10_e</t>
  </si>
  <si>
    <t>f2_13_10_e_other</t>
  </si>
  <si>
    <t>${f2_13_10_e}=1</t>
  </si>
  <si>
    <t>f2_14_01_a</t>
  </si>
  <si>
    <t>f2_14_01_b</t>
  </si>
  <si>
    <t>f2_14_01_c</t>
  </si>
  <si>
    <t>f2_14_01_d</t>
  </si>
  <si>
    <t>f2_14_01_e</t>
  </si>
  <si>
    <t>f2_14_01_f</t>
  </si>
  <si>
    <t>f2_14_01_g</t>
  </si>
  <si>
    <t>f2_14_01_h</t>
  </si>
  <si>
    <t>f2_14_01_i</t>
  </si>
  <si>
    <t>f2_14_01_i_other</t>
  </si>
  <si>
    <t>${f2_14_01_i}=1</t>
  </si>
  <si>
    <t>f2_14_02_a</t>
  </si>
  <si>
    <t>f2_14_02_b</t>
  </si>
  <si>
    <t>f2_14_02_c</t>
  </si>
  <si>
    <t>f2_14_02_d</t>
  </si>
  <si>
    <t>f2_14_02_e</t>
  </si>
  <si>
    <t>f2_14_02_f</t>
  </si>
  <si>
    <t>f2_14_02_g</t>
  </si>
  <si>
    <t>f2_14_02_h</t>
  </si>
  <si>
    <t>f2_14_02_i</t>
  </si>
  <si>
    <t>f2_14_02_i_other</t>
  </si>
  <si>
    <t>${f2_14_02_i}=1</t>
  </si>
  <si>
    <t>f2_14_03_a</t>
  </si>
  <si>
    <t>f2_14_03_b</t>
  </si>
  <si>
    <t>f2_14_03_c</t>
  </si>
  <si>
    <t>f2_14_03_d</t>
  </si>
  <si>
    <t>f2_14_03_e</t>
  </si>
  <si>
    <t>f2_14_03_f</t>
  </si>
  <si>
    <t>f2_14_03_g</t>
  </si>
  <si>
    <t>f2_14_03_h</t>
  </si>
  <si>
    <t>f2_14_03_i</t>
  </si>
  <si>
    <t>f2_14_03_j</t>
  </si>
  <si>
    <t>f2_14_03_k</t>
  </si>
  <si>
    <t>f2_14_03_l</t>
  </si>
  <si>
    <t>f2_14_03_m</t>
  </si>
  <si>
    <t>f2_14_03_m_other</t>
  </si>
  <si>
    <t>${f2_14_03_m}=1</t>
  </si>
  <si>
    <t>f2_14_04_a</t>
  </si>
  <si>
    <t>f2_14_04_b</t>
  </si>
  <si>
    <t>f2_14_04_c</t>
  </si>
  <si>
    <t>f2_14_04_d</t>
  </si>
  <si>
    <t>f2_14_04_e</t>
  </si>
  <si>
    <t>f2_14_04_f</t>
  </si>
  <si>
    <t>f2_14_04_g</t>
  </si>
  <si>
    <t>f2_14_04_h</t>
  </si>
  <si>
    <t>f2_14_04_i</t>
  </si>
  <si>
    <t>f2_14_04_j</t>
  </si>
  <si>
    <t>f2_14_04_k</t>
  </si>
  <si>
    <t>f2_14_04_l_other</t>
  </si>
  <si>
    <t>${f2_14_04_k}=1</t>
  </si>
  <si>
    <t>f2_14_05_a</t>
  </si>
  <si>
    <t>f2_14_05_b</t>
  </si>
  <si>
    <t>f2_14_05_c</t>
  </si>
  <si>
    <t>f2_14_05_d</t>
  </si>
  <si>
    <t>f2_14_05_e</t>
  </si>
  <si>
    <t>f2_14_05_f</t>
  </si>
  <si>
    <t>f2_14_05_g</t>
  </si>
  <si>
    <t>f2_14_05_h</t>
  </si>
  <si>
    <t>f2_14_05_i</t>
  </si>
  <si>
    <t>f2_14_05_j</t>
  </si>
  <si>
    <t>f2_14_05_k</t>
  </si>
  <si>
    <t>f2_14_05_l</t>
  </si>
  <si>
    <t>f2_14_05_m</t>
  </si>
  <si>
    <t>f2_14_05_m_other</t>
  </si>
  <si>
    <t>${f2_14_05_m}=1</t>
  </si>
  <si>
    <t>f2_14_06_a</t>
  </si>
  <si>
    <t>f2_14_06_b</t>
  </si>
  <si>
    <t>f2_14_06_c</t>
  </si>
  <si>
    <t>f2_14_06_d</t>
  </si>
  <si>
    <t>f2_14_06_e</t>
  </si>
  <si>
    <t>f2_14_06_e_other</t>
  </si>
  <si>
    <t>${f2_14_06_e}=1</t>
  </si>
  <si>
    <t>f2_14_07_a</t>
  </si>
  <si>
    <t>f2_14_07_b</t>
  </si>
  <si>
    <t>f2_14_07_c</t>
  </si>
  <si>
    <t>f2_14_07_d</t>
  </si>
  <si>
    <t>f2_14_07_e</t>
  </si>
  <si>
    <t>f2_14_07_f</t>
  </si>
  <si>
    <t>f2_14_07_g</t>
  </si>
  <si>
    <t>f2_14_07_h</t>
  </si>
  <si>
    <t>f2_14_07_h_other</t>
  </si>
  <si>
    <t>${f2_14_07_h}=1</t>
  </si>
  <si>
    <t>f2_14_08_a</t>
  </si>
  <si>
    <t>f2_14_08_b</t>
  </si>
  <si>
    <t>f2_14_08_c</t>
  </si>
  <si>
    <t>f2_14_08_d</t>
  </si>
  <si>
    <t>f2_14_08_d_other</t>
  </si>
  <si>
    <t>${f2_14_08_d}=1</t>
  </si>
  <si>
    <t>f2_12_01</t>
  </si>
  <si>
    <t>f2_12_02</t>
  </si>
  <si>
    <t>f2_12_03</t>
  </si>
  <si>
    <t>f2_12_04</t>
  </si>
  <si>
    <t>${f2_12_03}=1</t>
  </si>
  <si>
    <t>f2_12_04_other</t>
  </si>
  <si>
    <t>f2_12_06</t>
  </si>
  <si>
    <t>f2_12_07</t>
  </si>
  <si>
    <t>f2_12_08</t>
  </si>
  <si>
    <t>f2_12_09</t>
  </si>
  <si>
    <t>f2_12_10</t>
  </si>
  <si>
    <t>f2_12_11</t>
  </si>
  <si>
    <t>f2_12_11_other</t>
  </si>
  <si>
    <t>f2_12_12</t>
  </si>
  <si>
    <t>f2_12_13</t>
  </si>
  <si>
    <t>f2_12_14</t>
  </si>
  <si>
    <t>${f2_12_14}=1</t>
  </si>
  <si>
    <t>f2_12_15</t>
  </si>
  <si>
    <t>f2_12_16</t>
  </si>
  <si>
    <t>f2_12_16_other</t>
  </si>
  <si>
    <t>f2_12_17</t>
  </si>
  <si>
    <t>f2_12_18</t>
  </si>
  <si>
    <t>f2_12_19</t>
  </si>
  <si>
    <t>f2_12_19_other</t>
  </si>
  <si>
    <t>${f2_12_19}=96</t>
  </si>
  <si>
    <t>f2_12_20</t>
  </si>
  <si>
    <t>f2_12_21</t>
  </si>
  <si>
    <t>f2_12_22</t>
  </si>
  <si>
    <t>f2_12_23</t>
  </si>
  <si>
    <t>f2_12_24</t>
  </si>
  <si>
    <t>f2_12_24_other</t>
  </si>
  <si>
    <t>${f2_12_24}=96</t>
  </si>
  <si>
    <t>f2_12_25_n1</t>
  </si>
  <si>
    <t>f2_12_25</t>
  </si>
  <si>
    <t>f2_12_26</t>
  </si>
  <si>
    <t>f2_12_27</t>
  </si>
  <si>
    <t>f2_12_28</t>
  </si>
  <si>
    <t>f2_12_29</t>
  </si>
  <si>
    <t>f2_12_30</t>
  </si>
  <si>
    <t>f2_12_31</t>
  </si>
  <si>
    <t>f2_12_32</t>
  </si>
  <si>
    <t>f2_12_33</t>
  </si>
  <si>
    <t>f2_12_34</t>
  </si>
  <si>
    <t>f2_12_35</t>
  </si>
  <si>
    <t>f2_12_36</t>
  </si>
  <si>
    <t>f2_12_37</t>
  </si>
  <si>
    <t>f2_12_38</t>
  </si>
  <si>
    <t>Don't know</t>
  </si>
  <si>
    <t>well1</t>
  </si>
  <si>
    <t>INTERVIEWER: DO NOT READ OPTIONS ALOUD.</t>
  </si>
  <si>
    <t xml:space="preserve">INTERVIEWER: DO NOT READ OPTIONS ALOUD. FOR EACH OPTION, NOTE WHETHER THE HEALTH WORKER MENTIONED THIS REASON OR NOT. </t>
  </si>
  <si>
    <t>INTERVIEWER:DO NOT READ OPTIONS ALOUD. FOR EACH OPTION, NOTE WHETHER THE HEALTH WORKER MENTIONED THIS REASON OR NOT.</t>
  </si>
  <si>
    <t xml:space="preserve">INTERVIEWER:DO NOT READ OPTIONS ALOUD. FOR EACH OPTION, NOTE WHETHER THE HEALTH WORKER MENTIONED THIS REASON OR NOT. </t>
  </si>
  <si>
    <t xml:space="preserve">INTERVIEWER: DO NOT READ OPTIONS ALOUD. FOR EACH OPTION, NOTE WHETHER THE HEALTH WORKER MENTIONED THIS ACTION OR NOT. </t>
  </si>
  <si>
    <t>INTERVIEWER: DO NOT READ OPTIONS ALOUD. FOR EACH OPTION, NOTE WHETHER THE HEALTH WORKER MENTIONED THIS ACTION OR NOT.</t>
  </si>
  <si>
    <t>INTERVIEWER: DO NOT READ OPTIONS ALOUD.  FOR EACH OPTION, NOTE WHETHER THE HEALTH WORKER MENTIONED THIS ACTION OR NOT.</t>
  </si>
  <si>
    <t>RECORD YEARS AND MONTHS. IF LESS THAN A YEAR, RECORD "0" IN YEARS AND RECORD NUMBER OF MONTHS.</t>
  </si>
  <si>
    <t>INTERVIEWER: ENTER A NUMBER, EG 08 OR 21. MAX 31.</t>
  </si>
  <si>
    <t>${f2_12_11}=96</t>
  </si>
  <si>
    <t>f2_12_39</t>
  </si>
  <si>
    <t>[12.39] How well do you understand what the full amount of money a full bonus is?</t>
  </si>
  <si>
    <t>select_one well1</t>
  </si>
  <si>
    <t>calculate</t>
  </si>
  <si>
    <t>f2_13_06c</t>
  </si>
  <si>
    <t>f2_13_04_c</t>
  </si>
  <si>
    <t>f2_13_04_c1</t>
  </si>
  <si>
    <t>f2_13_04_c2</t>
  </si>
  <si>
    <t>f2_13_05_c</t>
  </si>
  <si>
    <t>f2_13_05_c1</t>
  </si>
  <si>
    <t>f2_13_05_c2</t>
  </si>
  <si>
    <t>f2_13_06_c1</t>
  </si>
  <si>
    <t>f2_13_07_c1</t>
  </si>
  <si>
    <t>f2_13_07_c2</t>
  </si>
  <si>
    <t>f2_13_06a</t>
  </si>
  <si>
    <t>f2_13_06b</t>
  </si>
  <si>
    <t>f2_13_06d</t>
  </si>
  <si>
    <t>f2_13_06e</t>
  </si>
  <si>
    <t>f2_13_06f</t>
  </si>
  <si>
    <t>f2_13_06g</t>
  </si>
  <si>
    <t>f2_13_06h</t>
  </si>
  <si>
    <t>f2_13_06i</t>
  </si>
  <si>
    <t>f2_13_06j</t>
  </si>
  <si>
    <t>f2_13_06k</t>
  </si>
  <si>
    <t>f2_13_06l</t>
  </si>
  <si>
    <t>f2_13_06m</t>
  </si>
  <si>
    <t>f2_13_06o</t>
  </si>
  <si>
    <t>f2_13_06p</t>
  </si>
  <si>
    <t>f2_13_06q</t>
  </si>
  <si>
    <t>f2_13_06r</t>
  </si>
  <si>
    <t>f2_13_06s</t>
  </si>
  <si>
    <t>f2_13_06t</t>
  </si>
  <si>
    <t>f2_13_06u</t>
  </si>
  <si>
    <t>f2_13_06v</t>
  </si>
  <si>
    <t>f2_13_06w</t>
  </si>
  <si>
    <t>f2_13_06w_other</t>
  </si>
  <si>
    <t>f2_13_07a</t>
  </si>
  <si>
    <t>f2_13_07b</t>
  </si>
  <si>
    <t>f2_13_07c</t>
  </si>
  <si>
    <t>f2_13_07d</t>
  </si>
  <si>
    <t>f2_13_07e</t>
  </si>
  <si>
    <t>f2_13_07f</t>
  </si>
  <si>
    <t>f2_13_07g</t>
  </si>
  <si>
    <t>f2_13_07h</t>
  </si>
  <si>
    <t>f2_13_07i</t>
  </si>
  <si>
    <t>f2_13_07j</t>
  </si>
  <si>
    <t>f2_13_07k</t>
  </si>
  <si>
    <t>f2_13_07l</t>
  </si>
  <si>
    <t>f2_13_07m</t>
  </si>
  <si>
    <t>f2_13_07o</t>
  </si>
  <si>
    <t>f2_13_07p</t>
  </si>
  <si>
    <t>f2_13_07q</t>
  </si>
  <si>
    <t>f2_13_07r</t>
  </si>
  <si>
    <t>f2_13_07s</t>
  </si>
  <si>
    <t>f2_13_07t</t>
  </si>
  <si>
    <t>f2_13_07u</t>
  </si>
  <si>
    <t>f2_13_07v</t>
  </si>
  <si>
    <t>f2_13_07w</t>
  </si>
  <si>
    <t>f2_13_07w_other</t>
  </si>
  <si>
    <t>${f2_13_07w}=1</t>
  </si>
  <si>
    <t>${f2_13_06w}=1</t>
  </si>
  <si>
    <t>once(random())</t>
  </si>
  <si>
    <t>if(${f2_13_04_c}&lt;=0.5,"son","daughter")</t>
  </si>
  <si>
    <t>f2_13_04_c3</t>
  </si>
  <si>
    <t>if(${f2_13_04_c}&lt;=0.5,"boy","girl")</t>
  </si>
  <si>
    <t>f2_13_05_c3</t>
  </si>
  <si>
    <t>if(${f2_13_05_c}&lt;=0.5,"daughter","son")</t>
  </si>
  <si>
    <t>if(${f2_13_05_c}&lt;=0.5,"she","he")</t>
  </si>
  <si>
    <t>if(${f2_13_05_c}&lt;0.5,"her","his")</t>
  </si>
  <si>
    <t>f2_13_06_c2</t>
  </si>
  <si>
    <t>if(${f2_13_06_c}&lt;=0.5,"she","he")</t>
  </si>
  <si>
    <t>if(${f2_13_06_c}&lt;=0.5,"sister","brother")</t>
  </si>
  <si>
    <t>if(${f2_13_07_c}&lt;=0.5,"she","he")</t>
  </si>
  <si>
    <t>if(${f2_13_07_c}&lt;=0.5,"girl","boy")</t>
  </si>
  <si>
    <t>f2_13_07_c3</t>
  </si>
  <si>
    <t>if(${f2_13_07_c}&lt;=0.5,"her","his")</t>
  </si>
  <si>
    <t>begin group</t>
    <phoneticPr fontId="5"/>
  </si>
  <si>
    <t>note</t>
    <phoneticPr fontId="5"/>
  </si>
  <si>
    <t>select_one accord</t>
    <phoneticPr fontId="5"/>
  </si>
  <si>
    <t>consent</t>
    <phoneticPr fontId="5"/>
  </si>
  <si>
    <t>Do you agree to participate and answer the following survey questions?</t>
    <phoneticPr fontId="5"/>
  </si>
  <si>
    <t>begin group</t>
    <phoneticPr fontId="2"/>
  </si>
  <si>
    <t>geopoint</t>
    <phoneticPr fontId="2"/>
  </si>
  <si>
    <t>select_one result</t>
    <phoneticPr fontId="2"/>
  </si>
  <si>
    <t>REGISTERED PERSON REFUSED INTERVIEW</t>
  </si>
  <si>
    <t>HOUSEHOLD MEMBERS NOT PRESENT</t>
  </si>
  <si>
    <t>HOUSEHOLD VACATED</t>
  </si>
  <si>
    <t>HOUSE ADDRESS NOT FOUND</t>
  </si>
  <si>
    <t>HH HEAD / OTHER REFUSED TO ALLOW INTERVIEW</t>
  </si>
  <si>
    <t>Language not spoken, Interview not conducted</t>
  </si>
  <si>
    <t>select_one lan</t>
    <phoneticPr fontId="2"/>
  </si>
  <si>
    <t>text</t>
    <phoneticPr fontId="2"/>
  </si>
  <si>
    <t>select_one language</t>
    <phoneticPr fontId="2"/>
  </si>
  <si>
    <t>RESULT OF THE INTERVIEW:</t>
  </si>
  <si>
    <t>TRANSLATOR USED?</t>
  </si>
  <si>
    <t>f2_control_3_other</t>
    <phoneticPr fontId="2"/>
  </si>
  <si>
    <t>f2_control_4_1</t>
    <phoneticPr fontId="2"/>
  </si>
  <si>
    <t>f2_control_1_1</t>
    <phoneticPr fontId="2"/>
  </si>
  <si>
    <t>district</t>
  </si>
  <si>
    <t>settlement</t>
  </si>
  <si>
    <t>${f2_control_3}=96</t>
    <phoneticPr fontId="2"/>
  </si>
  <si>
    <t>begin group</t>
    <phoneticPr fontId="2"/>
  </si>
  <si>
    <t>f2_control_5_other</t>
    <phoneticPr fontId="2"/>
  </si>
  <si>
    <t>${f2_control_5}=96</t>
    <phoneticPr fontId="2"/>
  </si>
  <si>
    <t>staff</t>
  </si>
  <si>
    <t>[2.01] For each subject I mention, I would like to know the most recent time you received in-service training. Please do not include your initial medical or nursing education.</t>
    <phoneticPr fontId="2"/>
  </si>
  <si>
    <t>district_id</t>
  </si>
  <si>
    <t>settlement_id</t>
  </si>
  <si>
    <t>staff_id</t>
  </si>
  <si>
    <t>eacode_id</t>
  </si>
  <si>
    <t>eacode</t>
  </si>
  <si>
    <t>start</t>
  </si>
  <si>
    <t>end</t>
  </si>
  <si>
    <t>deviceid</t>
  </si>
  <si>
    <t>yes</t>
  </si>
  <si>
    <t>f2_02_01u2</t>
  </si>
  <si>
    <t>Other, specify2:</t>
  </si>
  <si>
    <t>Other, specify3:</t>
  </si>
  <si>
    <t>${f2_02_01u1}&lt;3</t>
  </si>
  <si>
    <t>${f2_02_01u2}&lt;3</t>
  </si>
  <si>
    <t>${f2_02_01u3}&lt;3</t>
  </si>
  <si>
    <t>INTERVIEWER: READ OPTIONS ALOUD. FOR EACH OPTION, RECORD YES OR NO.</t>
  </si>
  <si>
    <t>DALASI</t>
  </si>
  <si>
    <t>INTERVIEWER: DO NOT READ CHOICES ALOUD. FOR EACH OPTION, RECORD MENTIONED OR NOT MENTIONED</t>
  </si>
  <si>
    <t>Not affected me at all</t>
  </si>
  <si>
    <t>Made me more likely to stay</t>
  </si>
  <si>
    <t>make</t>
  </si>
  <si>
    <t>.&lt;71 and .&gt;17</t>
    <phoneticPr fontId="2"/>
  </si>
  <si>
    <t>[12.34] My work load has grown substantially since the start of the RBF project.</t>
    <phoneticPr fontId="2"/>
  </si>
  <si>
    <t>[10.07] Staff spend time complaining about work-related issues.</t>
  </si>
  <si>
    <t xml:space="preserve"> EITHER YEARS OR MONTHS HAS TO BE FILLED IN</t>
  </si>
  <si>
    <t>f2_01_1_13n1</t>
  </si>
  <si>
    <t>f2_07_04n1</t>
  </si>
  <si>
    <t>CHECK VALUE QUESTION (4.03)</t>
  </si>
  <si>
    <t>string-length(${f2_07_04a})+string-length(${f2_07_04b})=0</t>
  </si>
  <si>
    <t>string-length(${f2_01_1_12_a})+string-length(${f2_01_1_12_b})=0</t>
  </si>
  <si>
    <t>string-length(${f2_01_1_13_a})+string-length(${f2_01_1_13_b})=0</t>
  </si>
  <si>
    <t>select_one h_facility</t>
  </si>
  <si>
    <t>select_one staff</t>
  </si>
  <si>
    <t>text</t>
    <phoneticPr fontId="2"/>
  </si>
  <si>
    <t>f2_01_1_01_other</t>
  </si>
  <si>
    <t>f2_09_17_00</t>
  </si>
  <si>
    <t>${consent}=1</t>
    <phoneticPr fontId="2"/>
  </si>
  <si>
    <t>instance_name</t>
  </si>
  <si>
    <t>English</t>
  </si>
  <si>
    <t>temp</t>
  </si>
  <si>
    <t>label::English</t>
  </si>
  <si>
    <t>hint::English</t>
  </si>
  <si>
    <t>default</t>
  </si>
  <si>
    <t>Stata_guide</t>
  </si>
  <si>
    <t>constraint_message::English</t>
  </si>
  <si>
    <t>required_message::English</t>
  </si>
  <si>
    <t>media::image::English</t>
  </si>
  <si>
    <t>media::video::English</t>
  </si>
  <si>
    <t>media::audio::English</t>
  </si>
  <si>
    <t>comments and notes</t>
  </si>
  <si>
    <t>${f2_07_02f}=1</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</si>
  <si>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</si>
  <si>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</si>
  <si>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</si>
  <si>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</si>
  <si>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</si>
  <si>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</si>
  <si>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</si>
  <si>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</si>
  <si>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</si>
  <si>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</si>
  <si>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</si>
  <si>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</si>
  <si>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</si>
  <si>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INTRODUCTION</t>
  </si>
  <si>
    <t>section</t>
  </si>
  <si>
    <t>CONTROL</t>
  </si>
  <si>
    <t>media::image::Vietnamese</t>
  </si>
  <si>
    <t>media::video::Vietnamese</t>
  </si>
  <si>
    <t>media::audio::Vietnamese</t>
  </si>
  <si>
    <t>&lt;font color= red&gt;&lt;big&gt; EITHER YEARS OR MONTHS HAS TO BE FILLED IN!&lt;/big&gt;&lt;/f&gt;</t>
  </si>
  <si>
    <t>embed text-nolabel</t>
  </si>
  <si>
    <t>[Other, specify3]</t>
  </si>
  <si>
    <t>[Other, specify2]</t>
  </si>
  <si>
    <t>f2_03_06_00</t>
  </si>
  <si>
    <t>${f2_05_02}=1 and ${f2_05_03}=96</t>
  </si>
  <si>
    <t>${f2_05_05}=1 and ${f2_05_06}=96</t>
  </si>
  <si>
    <t>inline-1line nomap</t>
  </si>
  <si>
    <t>disabled</t>
  </si>
  <si>
    <t>readonly</t>
  </si>
  <si>
    <t>[1.01] May I know your name?</t>
  </si>
  <si>
    <t>marker</t>
  </si>
  <si>
    <t>gg</t>
  </si>
  <si>
    <t>ggg</t>
  </si>
  <si>
    <t>f2_01_1_12n1</t>
  </si>
  <si>
    <t>f2_01_1_13_b</t>
  </si>
  <si>
    <t>f2_02_01u3</t>
  </si>
  <si>
    <t>f2_02_01u2_other</t>
  </si>
  <si>
    <t>f2_02_01u3_other</t>
  </si>
  <si>
    <t xml:space="preserve">INTERVIEWER: DO NOT READ EACH OPTION ALOUD. FOR EACH OPTION, RECORD "YES" IF MENTIONED, "NO" IF NOT MENTIONED. </t>
  </si>
  <si>
    <t>f2_03_05_00</t>
  </si>
  <si>
    <t>[5.04] How much was your last housing allowance in DALASI?</t>
  </si>
  <si>
    <t>f2_06_n1</t>
  </si>
  <si>
    <t>[9.29] Staff spend their time chatting amongst themselves about things that are not related to work.</t>
  </si>
  <si>
    <t>[10.18] I would prefer to work somewhere else than in this facility.</t>
  </si>
  <si>
    <t>[12.03] Do you know the goal of the RBF Project?</t>
  </si>
  <si>
    <t>select_multiple goals</t>
  </si>
  <si>
    <t>[12.04] What are the goals?</t>
  </si>
  <si>
    <t>Pentavalent (DPT-Hib-Hep) first dose (weeks)</t>
  </si>
  <si>
    <t>Pentavalent (DPT-Hib-Hep) first dose (months)</t>
  </si>
  <si>
    <t>IF CHEST NOT RISING…</t>
  </si>
  <si>
    <t>control</t>
  </si>
  <si>
    <r>
      <t>f2_control_2</t>
    </r>
    <r>
      <rPr>
        <sz val="11"/>
        <color theme="1"/>
        <rFont val="Arial"/>
        <family val="2"/>
        <scheme val="minor"/>
      </rPr>
      <t/>
    </r>
  </si>
  <si>
    <r>
      <t>f2_control_3</t>
    </r>
    <r>
      <rPr>
        <sz val="11"/>
        <color theme="1"/>
        <rFont val="Arial"/>
        <family val="2"/>
        <scheme val="minor"/>
      </rPr>
      <t/>
    </r>
  </si>
  <si>
    <r>
      <t>f2_control_4</t>
    </r>
    <r>
      <rPr>
        <sz val="11"/>
        <color theme="1"/>
        <rFont val="Arial"/>
        <family val="2"/>
        <scheme val="minor"/>
      </rPr>
      <t/>
    </r>
  </si>
  <si>
    <r>
      <t>f2_control_5</t>
    </r>
    <r>
      <rPr>
        <sz val="11"/>
        <color theme="1"/>
        <rFont val="Arial"/>
        <family val="2"/>
        <scheme val="minor"/>
      </rPr>
      <t/>
    </r>
  </si>
  <si>
    <t>LANGUAGE USED BY THE RESPONDENT?</t>
  </si>
  <si>
    <t>introduction_nt</t>
  </si>
  <si>
    <t>h_facility_id</t>
  </si>
  <si>
    <t>f2_sec1</t>
  </si>
  <si>
    <t>field-list grid(weight = 2)</t>
  </si>
  <si>
    <t>gridformat&lt;row = 0, col = 0, colspan = 2, fill = fill/&gt;</t>
  </si>
  <si>
    <t>gridformat&lt;row = 3, col = 0, colspan = 2, fill = fill/&gt;</t>
  </si>
  <si>
    <t>.&lt;12 and .&gt;=0</t>
  </si>
  <si>
    <t>Now I am going to ask you about the services that you have provided in the past 3 months</t>
  </si>
  <si>
    <t>&lt;i&gt;INTERVIEWER: READ EACH OPTION ALOUD. FOR EACH OPTION, RECORD "YES" IF THE HEALTH WORKER PROVIDED THE SERVICE AT LEAST ONCE IN THE PAST 3 MONTHS, "NO" IF NOT.&lt;/i&gt;&lt;p&gt;&lt;i&gt;IF THE HEALTH WORKER HAS WORKED AT THE CURRENT HEALTH FACILITY FOR LESS THAN 3 MONTHS, ASK ABOUT THE SERVICES PROVIDED WITHIN THE DURATION AT THIS HEALTH FACILITY.&lt;/i&gt;</t>
  </si>
  <si>
    <t>[1.16] In the past 3 months, have you done the following activities?</t>
  </si>
  <si>
    <t>table-list</t>
  </si>
  <si>
    <t>align_answer = center</t>
  </si>
  <si>
    <t>f2_02_01a_nt</t>
  </si>
  <si>
    <t>f2_02_nt</t>
  </si>
  <si>
    <t>ident_nt</t>
  </si>
  <si>
    <t>f2_01_1_12_nt</t>
  </si>
  <si>
    <t>f2_01_1_13_nt</t>
  </si>
  <si>
    <t>f2_01_1_16_nt</t>
  </si>
  <si>
    <t>f2_01_1_16_lb</t>
  </si>
  <si>
    <t>f2_01_1_16_lb2</t>
  </si>
  <si>
    <t>f2_02_01g_nt</t>
  </si>
  <si>
    <t>"1" IF THE TRAINING OCCURED LESS THAN A YEAR AGO,
"2" IF IT OCCURED MORE THAN A YEAR AGO, 
AND "3" IF THE WORKER WAS NEVER TRAINED IN THIS SPECIALTY AFTER THEIR EDUCATION.</t>
  </si>
  <si>
    <t>f2_02_01t_nt</t>
  </si>
  <si>
    <t>num</t>
  </si>
  <si>
    <t>f2_02_01v</t>
  </si>
  <si>
    <t>f2_02_01w</t>
  </si>
  <si>
    <t>f2_02_01x</t>
  </si>
  <si>
    <t>f2_02_01y</t>
  </si>
  <si>
    <t>SBCC</t>
  </si>
  <si>
    <t>Community mobilization</t>
  </si>
  <si>
    <t>Financial management</t>
  </si>
  <si>
    <t>Results-based financing</t>
  </si>
  <si>
    <t>u2. Other, specify2:</t>
  </si>
  <si>
    <t>u3. Other, specify3:</t>
  </si>
  <si>
    <t>f2_02_03_lb</t>
  </si>
  <si>
    <t>f2_01_1_09_gg</t>
  </si>
  <si>
    <t>f2_01_1_14_gg</t>
  </si>
  <si>
    <t>f2_02_01a_gg</t>
  </si>
  <si>
    <t>f2_01_gg</t>
  </si>
  <si>
    <t>f2_01_1_01_gg</t>
  </si>
  <si>
    <t>f2_01_1_12_gg</t>
  </si>
  <si>
    <t>f2_01_1_16_gg</t>
  </si>
  <si>
    <t>f2_01_1_16k_gg</t>
  </si>
  <si>
    <t>f2_02_01g_gg</t>
  </si>
  <si>
    <t>f2_02_01t_gg</t>
  </si>
  <si>
    <t>f2_02_02_gg</t>
  </si>
  <si>
    <t>f2_02_03v</t>
  </si>
  <si>
    <t>f2_02_03w</t>
  </si>
  <si>
    <t>f2_02_03x</t>
  </si>
  <si>
    <t>f2_02_03y</t>
  </si>
  <si>
    <t>COMMUNITY MOBILIZATION</t>
  </si>
  <si>
    <t>FINANCIAL MANAGEMENT</t>
  </si>
  <si>
    <t>RESULTS-BASED FINANCING</t>
  </si>
  <si>
    <t>select_one agreement</t>
  </si>
  <si>
    <t>f2_02_04</t>
  </si>
  <si>
    <t>agreement</t>
  </si>
  <si>
    <t>Strongly disagree</t>
  </si>
  <si>
    <t>${f2_02_02} != null and ${f2_02_02} != -999999</t>
  </si>
  <si>
    <t>f2_sec3</t>
  </si>
  <si>
    <t>f2_03_nt</t>
  </si>
  <si>
    <t>.&lt;21 and .&gt;=0</t>
  </si>
  <si>
    <t>.&lt;=14 and .&gt;=0</t>
  </si>
  <si>
    <t>f2_03_05_lb</t>
  </si>
  <si>
    <t>f2_03_04_nt</t>
  </si>
  <si>
    <t>f2_03_01_gg</t>
  </si>
  <si>
    <t>f2_03_03_gg</t>
  </si>
  <si>
    <t xml:space="preserve">[3.07] How many individual patients did you see on your last full working day? </t>
  </si>
  <si>
    <t>f2_sec4</t>
  </si>
  <si>
    <t>f2_04_nt</t>
  </si>
  <si>
    <t>[4.01] What was your monthly net salary one year ago?</t>
  </si>
  <si>
    <t>[4.02] What is your current monthly net salary?</t>
  </si>
  <si>
    <t>f2_04_04_lb</t>
  </si>
  <si>
    <t>selection_one_hide::na</t>
  </si>
  <si>
    <t>na</t>
  </si>
  <si>
    <t>${f2_04_05} = 0</t>
  </si>
  <si>
    <t>f2_04_05_gg</t>
  </si>
  <si>
    <t>selection_one_hide::received</t>
  </si>
  <si>
    <t>received</t>
  </si>
  <si>
    <t>RECEIVED ON TIME</t>
  </si>
  <si>
    <t>${f2_04_07} != null and ${f2_04_07} != -999999 and ${f2_04_07} != 77 and ${f2_04_05} = 0</t>
  </si>
  <si>
    <t>f2_04_09_gg</t>
  </si>
  <si>
    <t>f2_04_09_nt</t>
  </si>
  <si>
    <t>embed</t>
  </si>
  <si>
    <t xml:space="preserve">in DALASI </t>
  </si>
  <si>
    <t>f2_04_11_gg</t>
  </si>
  <si>
    <t>in DALASI</t>
  </si>
  <si>
    <t>f2_sec5</t>
  </si>
  <si>
    <t>f2_05_01_gg</t>
  </si>
  <si>
    <t>f2_05_nt</t>
  </si>
  <si>
    <t>f2_05_01_lb</t>
  </si>
  <si>
    <t>f2_05_02_gg</t>
  </si>
  <si>
    <t>f2_05_05_gg</t>
  </si>
  <si>
    <t>f2_05_8_gg</t>
  </si>
  <si>
    <t>f2_sec6</t>
  </si>
  <si>
    <t>f2_06_nt</t>
  </si>
  <si>
    <t>f2_06_gg</t>
  </si>
  <si>
    <t>f2_06_03_gg</t>
  </si>
  <si>
    <t>f2_06_04_gg</t>
  </si>
  <si>
    <t>f2_06_04_ggg</t>
  </si>
  <si>
    <t>f2_06_07_ggg</t>
  </si>
  <si>
    <t>f2_06_09_gg</t>
  </si>
  <si>
    <t>f2_06_09_nt</t>
  </si>
  <si>
    <t>&lt;b&gt;&lt;font color='#610B0B'&gt;INTERNAL SUPERVISION&lt;/font&gt;&lt;b&gt;</t>
  </si>
  <si>
    <t>&lt;b&gt;&lt;font&gt;&lt;big&gt;Now I would like to talk with you about supervision of your work by people who also work in this facility.&lt;/big&gt;&lt;/font&gt;&lt;b&gt;</t>
  </si>
  <si>
    <t>&lt;b&gt;&lt;font&gt;&lt;big&gt;Now I would like to talk with you about supervision of your work by people from outside of the facility.&lt;/big&gt;&lt;/font&gt;&lt;/b&gt;</t>
  </si>
  <si>
    <t>NUMBER OF TIMES</t>
  </si>
  <si>
    <t>f2_06_13_nt</t>
  </si>
  <si>
    <t>&lt;b&gt;&lt;font color='#610B0B'&gt;EXTERNAL SUPERVISION&lt;/font&gt;&lt;b&gt;</t>
  </si>
  <si>
    <t>f2_06_10_gg</t>
  </si>
  <si>
    <t>f2_06_13_ggg</t>
  </si>
  <si>
    <t>f2_06_14_gg</t>
  </si>
  <si>
    <t>f2_sec7</t>
  </si>
  <si>
    <t>f2_07_gg</t>
  </si>
  <si>
    <t>f2_07_nt</t>
  </si>
  <si>
    <t>&lt;b&gt;&lt;font&gt;&lt;big&gt;It is common for health workers to have additional work to their primary job at the health facility. I would like to ask you questions about additional work you might be doing. Please answer the following questions with regards to your supplemental activity.&lt;/big&gt;&lt;/font&gt;&lt;/b&gt;</t>
  </si>
  <si>
    <t>f2_07_02_lb</t>
  </si>
  <si>
    <t xml:space="preserve"> (RANGE IS 0-11)</t>
  </si>
  <si>
    <t>f2_07_03_gg</t>
  </si>
  <si>
    <t>f2_07_04_gg</t>
  </si>
  <si>
    <t>HOURS IN LAST 7 DAYS</t>
  </si>
  <si>
    <t>f2_sec9</t>
  </si>
  <si>
    <t>f2_09_gg</t>
  </si>
  <si>
    <t>f2_09_nt</t>
  </si>
  <si>
    <t>f2_09_nt2</t>
  </si>
  <si>
    <t>RESPONSES:
SATISFIED
NEITHER SATISFIED NOR UNSATISFIED, I.E. INDIFFERENT
UNSATISFIED</t>
  </si>
  <si>
    <t>In this part of the questionnaire I would like to ask you some questions regarding your satisfaction with your current job. All answers are confidential. I am going to read you a series of statements about your level of satisfaction with various aspects of your current job. 
For each of these aspects, please tell me whether you are satisfied, neither satisfied nor unsatisfied (indifferent), or unsatisfied.</t>
  </si>
  <si>
    <t>f2_09_01_gg</t>
  </si>
  <si>
    <t>INDIFFERENT</t>
  </si>
  <si>
    <t>f2_section</t>
  </si>
  <si>
    <t>f2_10_gg</t>
  </si>
  <si>
    <t>f2_10_nt</t>
  </si>
  <si>
    <t>In this part of the questionnaire I would like to talk with you about your work environment. All answers are confidential. I am going to read you a series of statements about your work with your colleagues. 
For each of these aspects, please tell me whether you feel these are true most of the time, more than half of the time, less than half of the time, rarely or never.</t>
  </si>
  <si>
    <t>f2_10_01_gg</t>
  </si>
  <si>
    <t>f2_10_nt2</t>
  </si>
  <si>
    <t>f2_10_nt1</t>
  </si>
  <si>
    <t>select_one agreement2</t>
  </si>
  <si>
    <t>agreement2</t>
  </si>
  <si>
    <t>f2_10_10_gg</t>
  </si>
  <si>
    <t>f2_10_19_gg</t>
  </si>
  <si>
    <t>[10.35] I sometimes look at monthly statistics from my department to see how well we are performing.</t>
  </si>
  <si>
    <t>f2_10_27_gg</t>
  </si>
  <si>
    <t>f2_10_31_gg</t>
  </si>
  <si>
    <t>f2_sec11</t>
  </si>
  <si>
    <t>f2_11_gg</t>
  </si>
  <si>
    <t>f2_11_nt</t>
  </si>
  <si>
    <t>I am now going to read you some examples of situations that may happen at the health center. These situations may or may not be currently true in the health facility where you work. 
For each situation, I would like to know what kind of actions you would take. All answers are confidential.</t>
  </si>
  <si>
    <t>f2_11_01_gg</t>
  </si>
  <si>
    <t>f2_11_01_lb</t>
  </si>
  <si>
    <t>f2_11_02_gg</t>
  </si>
  <si>
    <t>f2_11_02_lb</t>
  </si>
  <si>
    <t>f2_11_03_lb</t>
  </si>
  <si>
    <t>f2_11_03_gg</t>
  </si>
  <si>
    <t>f2_11_04_gg</t>
  </si>
  <si>
    <t>f2_11_04_lb</t>
  </si>
  <si>
    <t>f2_sec12</t>
  </si>
  <si>
    <t>f2_12_01_gg</t>
  </si>
  <si>
    <t>[12.01] SURVEYOR:  Is this Albreda, Baja Kunda, Basse, Dankunku, Ganbissara, Janjanbureh, Karantaba, Kaur, Kerr Cherno, Koina, Kuntaya/Kuntair, Kuntaur, or Nema Kunku?</t>
  </si>
  <si>
    <t>f2_12_03_gg</t>
  </si>
  <si>
    <t>f2_12_08_gg</t>
  </si>
  <si>
    <t>Improve health and nutrition of pregnant women/mothers</t>
  </si>
  <si>
    <t>Improve health and nutrition of children</t>
  </si>
  <si>
    <t>f2_12_12_gg</t>
  </si>
  <si>
    <t>f2_12_15_gg</t>
  </si>
  <si>
    <t>f2_12_20_gg</t>
  </si>
  <si>
    <t>[12.18] Is the amount of incentive you receive always the same, or does it depend on your performance?</t>
  </si>
  <si>
    <t>Always the same</t>
  </si>
  <si>
    <t>f2_12_25_gg</t>
  </si>
  <si>
    <t>f2_12_25_lb</t>
  </si>
  <si>
    <t>[12.25] The amount that I received was insignificant.</t>
  </si>
  <si>
    <t>f2_12_24_n2</t>
  </si>
  <si>
    <t>f2_12_24_n1</t>
  </si>
  <si>
    <t>f2_12_24_n3</t>
  </si>
  <si>
    <t>I think the amount of payments coming to the health facility is significant.</t>
  </si>
  <si>
    <t>The way in which staff bonuses are calculated and allocated is fair.</t>
  </si>
  <si>
    <t>The way in which staff bonuses are calculated and allocated is transparent.</t>
  </si>
  <si>
    <t>f2_12_26_gg</t>
  </si>
  <si>
    <t>f2_12_30_gg</t>
  </si>
  <si>
    <t>f2_12_31_n1</t>
  </si>
  <si>
    <t>f2_12_32_n1</t>
  </si>
  <si>
    <t>The targets set are reasonable.</t>
  </si>
  <si>
    <t>f2_12_33_gg</t>
  </si>
  <si>
    <t>f2_12_35_n1</t>
  </si>
  <si>
    <t>I think the priorities of the health facility are very clear.</t>
  </si>
  <si>
    <t>f2_12_36_gg</t>
  </si>
  <si>
    <t>f2_12_40_gg</t>
  </si>
  <si>
    <t>How well do you understand how decisions in the health facility are made?</t>
  </si>
  <si>
    <t>f2_12_43_n</t>
  </si>
  <si>
    <t>f2_12_41_n</t>
  </si>
  <si>
    <t>f2_12_42_n</t>
  </si>
  <si>
    <t>How well do you understand how RBF monies are being spent?</t>
  </si>
  <si>
    <t>How clear are roles and responsibilities of various staff in the health facility?</t>
  </si>
  <si>
    <t>I feel that I am well aware of things that are going on in the health facility.</t>
  </si>
  <si>
    <t>f2_12_40_n</t>
  </si>
  <si>
    <t>select_one clear</t>
  </si>
  <si>
    <t>clear</t>
  </si>
  <si>
    <t>Fully clear</t>
  </si>
  <si>
    <t>Partially clear</t>
  </si>
  <si>
    <t>Not at all clear</t>
  </si>
  <si>
    <t>f2_12_44_gg</t>
  </si>
  <si>
    <t>f2_12_44_n</t>
  </si>
  <si>
    <t>f2_12_45_n</t>
  </si>
  <si>
    <t>f2_12_46_n</t>
  </si>
  <si>
    <t>I often feel like I do not know what is going on around the health facility.</t>
  </si>
  <si>
    <t>Staff at the health facility easily and frequently communicate with each other.</t>
  </si>
  <si>
    <t>At the health facility, we have more control over our activities and are able to take decisions more than we did a year ago.</t>
  </si>
  <si>
    <t>f2_12_nt</t>
  </si>
  <si>
    <t>f2_14_nt</t>
  </si>
  <si>
    <t>f2_sec14</t>
  </si>
  <si>
    <t>f2_14_gg</t>
  </si>
  <si>
    <t>f2_14_01_gg</t>
  </si>
  <si>
    <t>f2_14_02_gg</t>
  </si>
  <si>
    <t>f2_14_01_lb</t>
  </si>
  <si>
    <t>f2_14_02_lb</t>
  </si>
  <si>
    <t>f2_14_03_lb</t>
  </si>
  <si>
    <t>f2_14_03_gg</t>
  </si>
  <si>
    <t>f2_14_04_gg</t>
  </si>
  <si>
    <t>f2_14_04_lb</t>
  </si>
  <si>
    <t>f2_14_05_gg</t>
  </si>
  <si>
    <t>f2_14_05_lb</t>
  </si>
  <si>
    <t>f2_14_06_gg</t>
  </si>
  <si>
    <t>f2_14_07_gg</t>
  </si>
  <si>
    <t>f2_14_06_lb</t>
  </si>
  <si>
    <t>f2_14_07_lb</t>
  </si>
  <si>
    <t>f2_14_08_lb</t>
  </si>
  <si>
    <t>f2_14_08_gg</t>
  </si>
  <si>
    <t>f2_sec13</t>
  </si>
  <si>
    <t>f2_13_00_gg</t>
  </si>
  <si>
    <t>f2_13_nt</t>
  </si>
  <si>
    <t>f2_13_nt2</t>
  </si>
  <si>
    <t>f2_13_01_gg</t>
  </si>
  <si>
    <t>f2_13_04_gg</t>
  </si>
  <si>
    <t>f2_13_02_nt1</t>
  </si>
  <si>
    <t>f2_13_02_nt3</t>
  </si>
  <si>
    <t>f2_13_02_nt2</t>
  </si>
  <si>
    <t>f2_13_04_nt1</t>
  </si>
  <si>
    <t>f2_13_04_nt2</t>
  </si>
  <si>
    <t>f2_13_04_lb</t>
  </si>
  <si>
    <t>&lt;i&gt;&lt;font color = 'blue'&gt;(CONTINUE NEXT PAGE)&lt;/font&gt;&lt;/i&gt;</t>
  </si>
  <si>
    <t>f2_13_04a_gg</t>
  </si>
  <si>
    <t>f2_13_04k_gg</t>
  </si>
  <si>
    <t>f2_13_05a_gg</t>
  </si>
  <si>
    <t>f2_13_05_lb</t>
  </si>
  <si>
    <t>f2_13_04j_nt</t>
  </si>
  <si>
    <t>f2_13_05_nt</t>
  </si>
  <si>
    <t>f2_13_05k_nt</t>
  </si>
  <si>
    <t>f2_13_05l_gg</t>
  </si>
  <si>
    <t>f2_13_06a_gg</t>
  </si>
  <si>
    <t>f2_13_06_lb</t>
  </si>
  <si>
    <t>f2_13_06k_nt</t>
  </si>
  <si>
    <t>f2_13_06_nt</t>
  </si>
  <si>
    <t>f2_13_06l_gg</t>
  </si>
  <si>
    <t>f2_13_07a_gg</t>
  </si>
  <si>
    <t>f2_13_07_nt</t>
  </si>
  <si>
    <t>f2_13_07_lb</t>
  </si>
  <si>
    <t>f2_13_07k_nt</t>
  </si>
  <si>
    <t>f2_13_07l_gg</t>
  </si>
  <si>
    <t>f2_13_08a_gg</t>
  </si>
  <si>
    <t>f2_13_08_nt</t>
  </si>
  <si>
    <t>f2_13_08_lb</t>
  </si>
  <si>
    <t>f2_13_09a_gg</t>
  </si>
  <si>
    <t>f2_13_09_nt</t>
  </si>
  <si>
    <t>f2_13_09m_gg</t>
  </si>
  <si>
    <t>f2_13_09_lb</t>
  </si>
  <si>
    <t>f2_13_09m_nt</t>
  </si>
  <si>
    <t>SQUEEZE THE BAG 2 OR 3 TIMES AND LOOK IF THE CHEST IS RISING</t>
  </si>
  <si>
    <t>f2_13_10_lb</t>
  </si>
  <si>
    <t>f2_13_11_n_nt</t>
  </si>
  <si>
    <t>f2_13_11_n_lb</t>
  </si>
  <si>
    <t>f2_13_11_n_a</t>
  </si>
  <si>
    <t>f2_13_11_n_b</t>
  </si>
  <si>
    <t>f2_13_11_n_c</t>
  </si>
  <si>
    <t>f2_13_11_n_d</t>
  </si>
  <si>
    <t>f2_13_11_n_e</t>
  </si>
  <si>
    <t>f2_13_11_n_f</t>
  </si>
  <si>
    <t>f2_13_11_n_g</t>
  </si>
  <si>
    <t>f2_13_11_n_h</t>
  </si>
  <si>
    <t>f2_13_11_n_i</t>
  </si>
  <si>
    <t>f2_13_11_n_j</t>
  </si>
  <si>
    <t>f2_13_11_n_k</t>
  </si>
  <si>
    <t>f2_13_11_n_gg</t>
  </si>
  <si>
    <t>[13.11_n] Give the list of modern contraceptive methods that you want to suggest to Mrs. Jallow which she can start using today in view of her current situation and based on the information you have obtained</t>
  </si>
  <si>
    <t xml:space="preserve">PILL (ORAL CONTRACEPTIVE)   </t>
  </si>
  <si>
    <t xml:space="preserve">IUD / SPIRAL   </t>
  </si>
  <si>
    <t xml:space="preserve">INJECTABLES / DEPOPROVERA   </t>
  </si>
  <si>
    <t xml:space="preserve">IMPLANTS / NORPLANT / JADELLE   </t>
  </si>
  <si>
    <t xml:space="preserve">MALE CONDOM   </t>
  </si>
  <si>
    <t xml:space="preserve">FEMALE CONDOM   </t>
  </si>
  <si>
    <t xml:space="preserve">DIAPHRAGM   </t>
  </si>
  <si>
    <t xml:space="preserve">FOAM / JELLY   </t>
  </si>
  <si>
    <t xml:space="preserve">TUBAL LIGATION (FEMALE STERILIZATION)   </t>
  </si>
  <si>
    <t xml:space="preserve">VASECTOMY (MALE STERILIZATION)   </t>
  </si>
  <si>
    <t>NO SUITABLE METHOD / BREASTFEEDING ONLY</t>
  </si>
  <si>
    <t>f2_13_12_n_gg</t>
  </si>
  <si>
    <t>f2_13_12_n_lb</t>
  </si>
  <si>
    <t>f2_13_12_n_a</t>
  </si>
  <si>
    <t>f2_13_12_n_b</t>
  </si>
  <si>
    <t>f2_13_12_n_c</t>
  </si>
  <si>
    <t>f2_13_12_n_d</t>
  </si>
  <si>
    <t>f2_13_12_n_e</t>
  </si>
  <si>
    <t>[13.12_n] When you inform Mrs. Jallow on modern contraceptive methods, what specific information do you give with regard to the characteristics of each method compared to other methods in order to help Mrs. Jallow make a better decision for family planning?</t>
  </si>
  <si>
    <t xml:space="preserve">Information on the relative effectiveness of the method (eg percentage of unintended pregnancies in the first year of use)   </t>
  </si>
  <si>
    <t xml:space="preserve">   </t>
  </si>
  <si>
    <t xml:space="preserve">Information on how the methods work and how to use them properly.      </t>
  </si>
  <si>
    <t xml:space="preserve">Information on the health risks and benefits of each method   </t>
  </si>
  <si>
    <t>Information on protection against STIs</t>
  </si>
  <si>
    <t>f2_13_cmt</t>
  </si>
  <si>
    <t>COMMENTS BY INTERVIEWER</t>
  </si>
  <si>
    <t>[1.12] EITHER YEARS OR MONTHS HAS TO BE FILLED IN</t>
  </si>
  <si>
    <t>[1.13] EITHER YEARS OR MONTHS HAS TO BE FILLED IN</t>
  </si>
  <si>
    <t>[1.12] CHECK VALUE (YEARS)</t>
  </si>
  <si>
    <t>[1.12] RANGE IS 0-11</t>
  </si>
  <si>
    <t>[1.13] CHECK VALUE (YEARS)</t>
  </si>
  <si>
    <t>[1.13] RANGE IS 0-11</t>
  </si>
  <si>
    <t>${consent} = 1</t>
  </si>
  <si>
    <t>.&gt;= 1 and .&lt;=12</t>
  </si>
  <si>
    <t>accord</t>
  </si>
  <si>
    <t>Yes I agree</t>
  </si>
  <si>
    <t>Not agreed</t>
  </si>
  <si>
    <t>Withdrawn</t>
  </si>
  <si>
    <t>h_facility</t>
  </si>
  <si>
    <t>Made me more likely to leave</t>
  </si>
  <si>
    <t>(1.15) Are you the OIC/CEO of this facility?</t>
  </si>
  <si>
    <t>Not Applicable - Worked here less than 1 year</t>
  </si>
  <si>
    <t>Increase productivity of health workers</t>
  </si>
  <si>
    <t>Manager/Supervisor outside the facility</t>
  </si>
  <si>
    <t>Daily expenses</t>
  </si>
  <si>
    <t>[4.12] If you were to leave your current job, where would you go?</t>
  </si>
  <si>
    <t>Nurse (SEN/SRN)</t>
  </si>
  <si>
    <t>Midwife (SCM/SEM)</t>
  </si>
  <si>
    <t>12.24_N1</t>
  </si>
  <si>
    <t>12.24_N2</t>
  </si>
  <si>
    <t>12.24_N3</t>
  </si>
  <si>
    <t>12.25_N1</t>
  </si>
  <si>
    <t>12.31_N1</t>
  </si>
  <si>
    <t>12.32_N1</t>
  </si>
  <si>
    <t>12.35_N1</t>
  </si>
  <si>
    <t>12.44_N</t>
  </si>
  <si>
    <t>12.40_N</t>
  </si>
  <si>
    <t>12.41_N</t>
  </si>
  <si>
    <t>12.42_N</t>
  </si>
  <si>
    <t>12.43_N</t>
  </si>
  <si>
    <t>12.45_N</t>
  </si>
  <si>
    <t>12.46_N</t>
  </si>
  <si>
    <t>[12.26] Receiving the bonus was a nice acknowledgement of my work, but did not influence the effort that I put into my work.</t>
  </si>
  <si>
    <t>CHECK THE SEAL OF THE MASK AND RESEAL IF NECESSARY</t>
  </si>
  <si>
    <t>selected(${f2_12_04},'96')</t>
  </si>
  <si>
    <t>${f2_12_16}=3 or ${f2_12_16}=96</t>
  </si>
  <si>
    <t>${f2_12_19} &gt; 0</t>
  </si>
  <si>
    <t>[12.13] Do you think this process to decide how to spend the money is fair?</t>
  </si>
  <si>
    <t>[9.18] Your opportunity to be rewarded for hard work, financially or otherwise</t>
  </si>
  <si>
    <t>[9.19] The opportunities to use your skills in your job</t>
  </si>
  <si>
    <t>[9.26] Quality of internal supervision</t>
  </si>
  <si>
    <t>[9.27] Quality of external supervision</t>
  </si>
  <si>
    <t>I was satisfied with the amount I received.</t>
  </si>
  <si>
    <t>[12.27] After receiving the bonus, I worked harder.</t>
  </si>
  <si>
    <t>[12.28] After seeing others receive the bonus when I did not, I became frustrated and less productive.</t>
  </si>
  <si>
    <t>[12.29] After seeing others receive the bonus when I did not, I became motivated to work harder.</t>
  </si>
  <si>
    <t>[12.30] The RBF project is focusing on the important health outcomes and practices in this catchment area.</t>
  </si>
  <si>
    <t>I agree with how the quantity and quality criteria are set for assessment and payment.</t>
  </si>
  <si>
    <t>[10.05] My immediate supervisor motivates me to achieve goals.</t>
  </si>
  <si>
    <t>[10.36] I take advantage of available training opportunities at work.</t>
  </si>
  <si>
    <t>[9.02] Working relationships with the Regional Health Directorate/Team</t>
  </si>
  <si>
    <t>[3.02] We realize that health workers cannot always fulfill their duties and stick to their assigned schedules. In the last 14 days, how many days were you absent from work?</t>
  </si>
  <si>
    <t>[2.04_N] I have gained more knowledge in the past year than in previous years</t>
  </si>
  <si>
    <t>f2_02_03n</t>
  </si>
  <si>
    <t>HIV/AIDS TREATMENT AND FOLLOW-UP (ANTI RETROVIRAL THERAPY, ART)</t>
  </si>
  <si>
    <t>.&gt;=0</t>
  </si>
  <si>
    <t>f2_13_05_gg</t>
  </si>
  <si>
    <t>f2_13_06_gg</t>
  </si>
  <si>
    <t>f2_13_07_gg</t>
  </si>
  <si>
    <t>f2_13_09_gg</t>
  </si>
  <si>
    <t>f2_13_08_gg</t>
  </si>
  <si>
    <t>f2_13_11_gg</t>
  </si>
  <si>
    <t xml:space="preserve">Information on fertilization opportunities after discontinued use of the method   </t>
  </si>
  <si>
    <t>COMPLETE ANTENATAL CARD</t>
  </si>
  <si>
    <t>SCHEDULE ANOTHER ANTENATAL CARE VISIT</t>
  </si>
  <si>
    <t>[1.02] HEALTH WORKER ID CODE FROM STAFF ROSTER IN FORM F1: ${f2_01_1_01}</t>
  </si>
  <si>
    <t>[HOURS PER WEEK]</t>
  </si>
  <si>
    <t>[NUMBER OF DAYS IN THE LAST 14 DAYS]</t>
  </si>
  <si>
    <t>NOTHING, THERE'S NO RESOURCES (INCLUDING FINANCIAL RESOURCES)</t>
  </si>
  <si>
    <t>.&gt;= 0 and .&lt;=${f2_01_1_04}-18</t>
  </si>
  <si>
    <t>.&gt;= 0 and .&lt;12</t>
  </si>
  <si>
    <t>TETANUS IMMUNIZATIONS</t>
  </si>
  <si>
    <t>Less than a year</t>
  </si>
  <si>
    <t>More than a year</t>
  </si>
  <si>
    <t>[YEARS]</t>
  </si>
  <si>
    <t>save_incomplete</t>
  </si>
  <si>
    <t>SAVE &amp; EXIT</t>
  </si>
  <si>
    <t>SaveIncompleteExit</t>
  </si>
  <si>
    <t>save_exit</t>
  </si>
  <si>
    <t>FINISH &amp; EXIT</t>
  </si>
  <si>
    <t>SaveFinalizedExit</t>
  </si>
  <si>
    <t>[1.04] RANGE 18-70</t>
  </si>
  <si>
    <t>[1.08] MAXIMUM 20</t>
  </si>
  <si>
    <t>[3.01] MAXIMUM 168</t>
  </si>
  <si>
    <t>[3.02] MAXIMUM 14</t>
  </si>
  <si>
    <t>[4.06] MAX 31 OR 77 IF STILL NOT RECEIVED</t>
  </si>
  <si>
    <t>[4.07] MAX 31 OR 77 IF STILL NOT RECEIVED</t>
  </si>
  <si>
    <t>[4.11] MAXIMUM 12</t>
  </si>
  <si>
    <t>[6.11] MAXIMUM 52</t>
  </si>
  <si>
    <t>CHECK VALUE (YEARS) IN [7.04]</t>
  </si>
  <si>
    <t>[7.04] MONTHS: RANGE 0 - 11</t>
  </si>
  <si>
    <t>[7.05] RANGE 0 - 168 HOURS</t>
  </si>
  <si>
    <t>[7.06] MINIMUM 0</t>
  </si>
  <si>
    <t>[12.21] MINIMUM 0</t>
  </si>
  <si>
    <t>[13.02] WEEKS: RANGE 0-4</t>
  </si>
  <si>
    <t>[13.02] MONTHS: MINIMUM 0</t>
  </si>
  <si>
    <t>f2_faci</t>
  </si>
  <si>
    <t>endtime_str</t>
  </si>
  <si>
    <t>string(format-date-time(${endtime},'%d/%m/%Y %H:%M:%S'))</t>
  </si>
  <si>
    <t>select_one schoollvl</t>
  </si>
  <si>
    <t>[9.25] Available schooling for your children.</t>
  </si>
  <si>
    <t>not(.=1 and ${f2_06_13i}=1)</t>
  </si>
  <si>
    <t>&lt;b&gt;&lt;font color='#198551'&gt;&lt;big&gt;THANK YOU FOR YOUR TIME!&lt;/big&gt;&lt;/font&gt;&lt;/b&gt;</t>
  </si>
  <si>
    <t>schoollvl</t>
  </si>
  <si>
    <t>schoollvl_id</t>
  </si>
  <si>
    <t>schoollvl_lb</t>
  </si>
  <si>
    <t>f2_02_01</t>
  </si>
  <si>
    <t>f2_03_nt_gg</t>
  </si>
  <si>
    <t>f2_04_01_gg</t>
  </si>
  <si>
    <t>f2_04_nt_gg</t>
  </si>
  <si>
    <t>f2_05_nt_gg</t>
  </si>
  <si>
    <t>f2_06_01_gg</t>
  </si>
  <si>
    <t>f2_07_01_gg</t>
  </si>
  <si>
    <t>&lt;b&gt;&lt;font&gt;THE FOLLOWING QUESTIONS CORRESPOND TO A CLINICAL CASE SCENARIO THAT THE HEALTH WORKER COULD EXPECT TO OBSERVE IN THE CLINIC. &lt;/font&gt;&lt;/b&gt;&lt;p&gt;&lt;b&gt;&lt;font&gt;READ THE CASE SCENARIOS AND QUESTIONS EXACTLY AS THEY ARE WRITTEN. FOR EACH CASE SCENARIO THERE ARE LAMINATED CARD(S) THAT SHOULD BE GIVEN TO THE HEALTH WORKER AS A REFERENCE WHEN RESPONDING TO THE QUESTIONS. &lt;/font&gt;&lt;/b&gt;&lt;p&gt;&lt;b&gt;&lt;font&gt;DO NOT READ THE OPTIONS OF ANSWERS. FOR CERTAIN QUESTIONS, MULTIPLE ANSWERS ARE POSSIBLE; IN THIS CASE, CIRCLE ALL ANSWERS GIVEN BY THE HEALTH WORKER. AFTER THE HEALTH WORKER HAS FINISHED ANSWERING THE QUESTION, ASK “ANYTHING ELSE?” IF ADDITIONAL ANSWERS ARE GIVEN AT THAT TIME, MAKE DUE RECORD OF THEM ON THE SURVEY FORM. BE CAREFUL TO FOLLOW THE SKIPS AS THEY ARE MARKED.&lt;/font&gt;&lt;/b&gt;</t>
  </si>
  <si>
    <t>&lt;b&gt;RECORD GPS Coordinates&lt;/b&gt;</t>
  </si>
  <si>
    <t>Community Health Nurse</t>
  </si>
  <si>
    <t>f2_12_16_n1</t>
  </si>
  <si>
    <t>f2_12_18_n1</t>
  </si>
  <si>
    <t>f2_12_18_gg</t>
  </si>
  <si>
    <t>select_one region</t>
  </si>
  <si>
    <t>f2_region</t>
  </si>
  <si>
    <t>region</t>
  </si>
  <si>
    <t>region_id</t>
  </si>
  <si>
    <t>[7.02] What kind of job or activity is this?</t>
  </si>
  <si>
    <t>[9.21] Your benefits (such as housing, travel allowance, bonus including performance bonus, etc.)</t>
  </si>
  <si>
    <t>[12.20] Do you think that this is the right person to monitor your performance?</t>
  </si>
  <si>
    <t>[13.10] Unfortunately, after 20 minutes of ventilation, the baby does not start breathing or gasping?</t>
  </si>
  <si>
    <t xml:space="preserve">${f2_01_1_11}!=11 </t>
  </si>
  <si>
    <t>INTERVIEWER: IT IS VERY IMPORTANT THAT THE HEALTH WORKER DOES NOT SEE THE SURVEY FORM WHERE YOU ARE RECORDING HIS/HER ANSWERS. MANY OF THE OPTIONS SHOULD NOT BE READ ALOUD AND THEREFORE IT IS IMPORTANT THAT HE/SHE CANNOT SEE THEM. WHEN SPECIFIED, THE HEALTH WORKER MAY LOOK AT THE LAMINATED CASE SCENARIO CARDS. DO NOT LET THE HEALTH WORKER SEE THE CASE SCENARIO CARD AND THEN LEAVE TO TAKE CARE OF A PATIENT. LET THE HEALTH WORKER LEAVE, IF NEED BE, AFTER ASKING ALL OF THE QUESTIONS PERTAINING TO A CASE SCENARIO. DO NOT LET THE HEALTH WORKER LEAVE WITH A CASE SCENARIO AND THEN RETURN TO ANSWER QUESTIONS ABOUT THAT CASE SCENARIO; ASK THOSE CORRESPONDING QUESTIONS BEFORE HE/SHE LEAVES.</t>
  </si>
  <si>
    <t>The following set of questions are an assessment of your knowledge of basic disease protocols.  This assessment will not affect your employment at this facility, nor does it affect your standing as a practitioner in this area.  This is a tool simply to help the Ministry of Health obtain information on how to improve training of facility staff in the future. I will present you with situations that you would observe in the clinic. Please answer the questions to the best of your knowledge.</t>
  </si>
  <si>
    <t>f2_04_04_1_lb</t>
  </si>
  <si>
    <t>Responses</t>
  </si>
  <si>
    <t>f2_05_01_nt</t>
  </si>
  <si>
    <t>f2_07_02_nt</t>
  </si>
  <si>
    <t>f2_12_08_lb</t>
  </si>
  <si>
    <t>Regional Health Team/ Regional Health Directorate</t>
  </si>
  <si>
    <t>MOHSW Official (Central Level)</t>
  </si>
  <si>
    <t>f2_04_02</t>
  </si>
  <si>
    <t>f2_01_1_01_name</t>
  </si>
  <si>
    <t>f2_region_lb</t>
  </si>
  <si>
    <t>f2_faci_lb</t>
  </si>
  <si>
    <t>${consent}=1</t>
  </si>
  <si>
    <t>.&gt;=0 and .&lt;5</t>
  </si>
  <si>
    <t>${f2_01_1_15} = 0</t>
  </si>
  <si>
    <t>N/A</t>
  </si>
  <si>
    <t>yesnona</t>
  </si>
  <si>
    <t xml:space="preserve">[4.11] How many months' salary are you currently owed regarding the past 12 months? </t>
  </si>
  <si>
    <t>&lt;i&gt;INTERVIEWER: DO NOT READ OPTIONS ALOUD. FOR EACH OPTION, NOTE WHETHER THE HEALTH WORKER MENTIONED THIS REASON OR NOT. &lt;/i&gt;
&lt;i&gt;&lt;p&gt; If respondent at facility for less than 1 year, asked about time since started at facility &lt;/p&gt;&lt;/i&gt;</t>
  </si>
  <si>
    <t>&lt;i&gt;NUMBER OF MONTHS (RANGE IS 1-12)&lt;/i&gt;&lt;p&gt;&lt;i&gt; If respondent at facility for less than 1 year, asked about time since started at facility &lt;/p&gt;&lt;/i&gt;</t>
  </si>
  <si>
    <t>${f2_01_1_01}=99</t>
  </si>
  <si>
    <t>family_path</t>
  </si>
  <si>
    <t>concat('resources/familyMedia/',${family_id})</t>
  </si>
  <si>
    <t>localdb_path</t>
  </si>
  <si>
    <t>concat('resources/localdb/',${family_id},'/',${family_id},'.db')</t>
  </si>
  <si>
    <t>pulldata('app-api','user.username')</t>
  </si>
  <si>
    <t>fullname</t>
  </si>
  <si>
    <t>pulldata('app-api','user.name')</t>
  </si>
  <si>
    <t>appPlatform</t>
  </si>
  <si>
    <t>pulldata('app-api','appPlatform')</t>
  </si>
  <si>
    <t>appVersion</t>
  </si>
  <si>
    <t>pulldata('app-api','appVersion')</t>
  </si>
  <si>
    <t>uuid()</t>
  </si>
  <si>
    <t>uniid_new1</t>
  </si>
  <si>
    <t>pulldata(concat(${family_path},'/Staff_List_All_Facilities_Aug03_F2.db::externalData'),'h_facility','h_facility_id',${f2_faci})</t>
  </si>
  <si>
    <t>if(${f2_01_1_01}!=99, pulldata(concat(${family_path},'/Staff_List_All_Facilities_Aug03_F2.db::externalData'),'staff','staff_id',${f2_01_1_01}), ${f2_01_1_01_other})</t>
  </si>
  <si>
    <t>search(concat(${family_path},'/gradelv.db::externalData'))</t>
  </si>
  <si>
    <t>f2_cover</t>
  </si>
  <si>
    <t>cover</t>
  </si>
  <si>
    <t>&lt;big&gt;&lt;b&gt;&lt;font color = #9f2e2e&gt;HEALTH RESULTS BASED FINANCING IMPACT EVALUATION&lt;/font&gt;&lt;/b&gt;&lt;/big&gt; &lt;p&gt;&lt;big&gt;&lt;b&gt;&lt;font color = #9f2e2e&gt;THE GAMBIA 2018 &lt;/font&gt;&lt;/b&gt;&lt;/big&gt;</t>
  </si>
  <si>
    <t>gridformat&lt;row = 1, col = 0, colspan = 3, fill = fill, align = center/&gt;</t>
  </si>
  <si>
    <t>gridformat&lt;row = 2, col = 0, colspan = 3, fill = fill, align = center/&gt;</t>
  </si>
  <si>
    <t>gridformat&lt;row = 3, col = 0, colspan = 3, fill = fill, align = center/&gt;</t>
  </si>
  <si>
    <t>&lt;b&gt;&lt;font color = '#009688'&gt;Greetings/Introduction&lt;/font&gt;&lt;/b&gt;
&lt;p&gt;&lt;font&gt;You are being invited to take part in a research study that is trying to assess the impact of the Maternal and Child Nutrition and Health Results Project, also called the MCNHRP. Before you make a decision, I would like to explain the reason for the study because it is important that you understand why the research is being conducted and what it would involve. You are free to ask questions or seek for clarification if there is anything that is not clear, or if you would like more information.&lt;/font&gt;
&lt;p&gt;&lt;b&gt;&lt;font color = '#009688'&gt;Reason for the study&lt;/font&gt;&lt;/b&gt;
&lt;p&gt;&lt;font&gt;The Government of the Gambia is currently implementing a program in North Bank West, Upper River Region and Central River Region to improve health and nutrition. This study will assess what the impact of the program has been, including offering information that can help improve implementation.&lt;/font&gt;
&lt;p&gt;&lt;b&gt;&lt;font color = '#009688'&gt;How to take part?&lt;/font&gt;&lt;/b&gt;
&lt;p&gt;&lt;font&gt;You are free to participate or not in the study and you have the right to stop participating at any time without giving a reason. If you decide to take part, you will be asked to sign or thumbprint a consent form. If you decide after you have begun participation that you do not want to be included in the study, let a member of the team know, and your information will not be used.&lt;/font&gt;
&lt;p&gt;&lt;b&gt;&lt;font color = '#009688'&gt;What would happen to me if I take part?&lt;/font&gt;&lt;/b&gt;
&lt;p&gt;&lt;font&gt;You are invited to take part in this study. This will involve us asking questions about your family, your community and your experiences with health and nutrition. Your participation in the study will affect you in no harmful way.&lt;/font&gt;
&lt;p&gt;&lt;b&gt;&lt;font color = '#009688'&gt;Would my taking part in this study be kept confidential?&lt;/font&gt;&lt;/b&gt;
&lt;p&gt;&lt;font&gt;All information that is collected about you in the course of the study will be kept strictly confidential, and you have the right not to answer any of the questions as well as not to participate. Your personal information will only be available to the study team members and might be seen by some rightful persons from the Ethics Committee, Government authorities and sponsor.&lt;/font&gt;
&lt;p&gt;&lt;b&gt;&lt;font color = '#009688'&gt;Who has reviewed the study?&lt;/font&gt;&lt;/b&gt;
&lt;p&gt;&lt;font&gt;This research study has been submitted to the Research and Publication Committee, University of The Gambia and the Gambian Government/MRC Ethics Committee. It was approved by the two committees before final approval by the World Bank.&lt;/font&gt;
&lt;p&gt;&lt;b&gt;&lt;font color = '#009688'&gt;Who can I contact?&lt;/font&gt;&lt;/b&gt;
&lt;p&gt;&lt;font&gt;If you have any queries regarding the study you can contact &lt;/font&gt;&lt;font color = 'red'&gt;Mr. Yaya S Jallow&lt;/font&gt;  on (+220) 365 7614.  If at any point you have a question, please ask the field staff or &lt;font color = 'red'&gt;Mr. Yaya S Jallow.&lt;/font&gt;</t>
  </si>
  <si>
    <t>&lt;big&gt;&lt;big&gt;&lt;big&gt;&lt;b&gt;&lt;font color = #097541&gt;HEALTH FACILITY QUESTIONNAIRE&lt;/font&gt;&lt;/b&gt;&lt;/big&gt;&lt;/big&gt;&lt;/big&gt;&lt;p&gt;</t>
  </si>
  <si>
    <t>PLEASE SELECT REGION</t>
  </si>
  <si>
    <t>select_one lga</t>
  </si>
  <si>
    <t>select_one district</t>
  </si>
  <si>
    <t>LGA NAME:</t>
  </si>
  <si>
    <t>&lt;minhint&gt;Please select lga name.&lt;/minhint&gt;</t>
  </si>
  <si>
    <t>LGA CODE:</t>
  </si>
  <si>
    <t>DISTRICT NAME:</t>
  </si>
  <si>
    <t>&lt;minhint&gt;Please select district name.&lt;/minhint&gt;</t>
  </si>
  <si>
    <t>DISTRICT CODE:</t>
  </si>
  <si>
    <t>VILLAGE CODE:</t>
  </si>
  <si>
    <t>VILLAGE NAME:</t>
  </si>
  <si>
    <t>REGION</t>
  </si>
  <si>
    <t>Sorry, question  is required!</t>
  </si>
  <si>
    <t>HF NUMBER:</t>
  </si>
  <si>
    <t>HW NUMBER:</t>
  </si>
  <si>
    <t>f2_02_gg</t>
  </si>
  <si>
    <t>f2_nt2</t>
  </si>
  <si>
    <t>f2_nt3</t>
  </si>
  <si>
    <t>f2_nt4</t>
  </si>
  <si>
    <t>select_one hf_type</t>
  </si>
  <si>
    <t>NAME OF HEALTH FACILITY</t>
  </si>
  <si>
    <t>LOCATION OF HEALTH FACILITY</t>
  </si>
  <si>
    <t>TYPE OF HEALTH FACILITY</t>
  </si>
  <si>
    <t>rating_box-fill-f6f6f6-009688-737373-ffffff</t>
  </si>
  <si>
    <t>hf_type</t>
  </si>
  <si>
    <t>f2_03_gg</t>
  </si>
  <si>
    <t>field-list grid(weight = 6)</t>
  </si>
  <si>
    <t>select_one visit</t>
  </si>
  <si>
    <t>date</t>
  </si>
  <si>
    <t>VISITS</t>
  </si>
  <si>
    <t>VISIT DATE</t>
  </si>
  <si>
    <t>INTERVIEWER</t>
  </si>
  <si>
    <t>CODE</t>
  </si>
  <si>
    <t>SUPERVISOR</t>
  </si>
  <si>
    <t>DATE</t>
  </si>
  <si>
    <t>rating_box-fill-f6f6f6-009688-737373-ffffff gridformat&lt;row = 0, col = 0, colspan = 6, align = left/&gt;</t>
  </si>
  <si>
    <t>inline-1line gridformat&lt;row = 1, col = 0, colspan = 6, align = left/&gt;</t>
  </si>
  <si>
    <t>. &lt;= now()</t>
  </si>
  <si>
    <t>autopull(${fullname}) gridformat&lt;row = 2, col = 0, colspan = 3, align = left/&gt;</t>
  </si>
  <si>
    <t>autopull(${staffcode}) gridformat&lt;row = 2, col = 3, colspan = 3, align = left/&gt;</t>
  </si>
  <si>
    <t>gridformat&lt;row = 3, col = 0, colspan = 3, align = left/&gt;</t>
  </si>
  <si>
    <t>gridformat&lt;row = 3, col = 3, colspan = 3, align = left/&gt;</t>
  </si>
  <si>
    <t>inline-1line gridformat&lt;row = 4, col = 0, colspan = 6, align = left/&gt;</t>
  </si>
  <si>
    <t>SECTION 1. GENERAL INFORMATION</t>
  </si>
  <si>
    <t>&lt;b&gt;&lt;font color='#0B3B24'&gt;&lt;big&gt;SECTION 1. GENERAL INFORMATION&lt;/big&gt;&lt;/font&gt;</t>
  </si>
  <si>
    <t>Supervise Community Birth Companion (CBC)</t>
  </si>
  <si>
    <t>&lt;b&gt;&lt;font color='#0B3B24'&gt;&lt;big&gt;SECTION 2. STAFF TRAINING&lt;/big&gt;&lt;/font&gt;</t>
  </si>
  <si>
    <t>SECTION 2: STAFF TRAINING</t>
  </si>
  <si>
    <t>SECTION 3: HOURS AND DUTIES</t>
  </si>
  <si>
    <t>&lt;b&gt;&lt;font color='#0B3B24'&gt;&lt;big&gt;SECTION 3: HOURS AND DUTIES&lt;/big&gt;&lt;/font&gt;</t>
  </si>
  <si>
    <t>SECTION 4: SALARY</t>
  </si>
  <si>
    <t>&lt;b&gt;&lt;font color='#0B3B24'&gt;&lt;big&gt;SECTION 4: SALARY&lt;/big&gt;&lt;/font&gt;</t>
  </si>
  <si>
    <t>${f2_04_10}=0 and ${f2_04_05} = 0</t>
  </si>
  <si>
    <t>.&gt;0 and .&lt;=31</t>
  </si>
  <si>
    <t>decimal</t>
  </si>
  <si>
    <t>. &gt;= 0</t>
  </si>
  <si>
    <t>SECTION 5: OTHER COMPENSATION</t>
  </si>
  <si>
    <t>&lt;b&gt;&lt;font color='#0B3B24'&gt;&lt;big&gt;SECTION 5: OTHER COMPENSATION&lt;/big&gt;&lt;/font&gt;</t>
  </si>
  <si>
    <t>SECTION 6: SUPERVISION (INTERNAL AND EXTERNAL)</t>
  </si>
  <si>
    <t>&lt;b&gt;&lt;font color='#0B3B24'&gt;&lt;big&gt;SECTION 6: SUPERVISION (INTERNAL AND EXTERNAL)&lt;/big&gt;&lt;/font&gt;</t>
  </si>
  <si>
    <t>${f2_06_07} &gt; 0</t>
  </si>
  <si>
    <t>[6.11] &lt;u&gt;In the last 12 months&lt;/u&gt;, how many times have you met  with this external supervisor?</t>
  </si>
  <si>
    <t>.&lt;=52 and .&gt;=0</t>
  </si>
  <si>
    <t>SECTION 7: SUPPLEMENTAL INCOME</t>
  </si>
  <si>
    <t>&lt;b&gt;&lt;font color='#0B3B24'&gt;&lt;big&gt;SECTION 7: SUPPLEMENTAL INCOME&lt;/big&gt;&lt;/font&gt;</t>
  </si>
  <si>
    <t>SECTION 9: HEALTH WORKER SATISFACTION</t>
  </si>
  <si>
    <t>&lt;b&gt;&lt;font color='#0B3B24'&gt;&lt;big&gt;SECTION 9: HEALTH WORKER SATISFACTION&lt;/big&gt;&lt;/font&gt;</t>
  </si>
  <si>
    <t>SECTION 10: PERSONAL DRIVE</t>
  </si>
  <si>
    <t>&lt;b&gt;&lt;font color='#0B3B24'&gt;&lt;big&gt;SECTION 10: PERSONAL DRIVE&lt;/big&gt;&lt;/font&gt;</t>
  </si>
  <si>
    <t>INTERVIEWER: READ EACH STATEMENT TO THE RESPONDENT AND RECORD THE RESPONSE CODE FOR EACH QUESTION. PLEASE SHOW AND ASK TO PICK OUT THE COLORED AND NUMBERED CARDS.&lt;p&gt; &lt;font color = 'red'&gt;1 - STRONGLY AGREE; 2 - AGREE; 3 - NEITHER AGREE NOR DISAGREE; 4 - DISAGREE; 5 - STRONGLY DISAGREE&lt;/font&gt;</t>
  </si>
  <si>
    <t>f2_10_nt3</t>
  </si>
  <si>
    <t>f2_10_nt4</t>
  </si>
  <si>
    <t>f2_10_nt5</t>
  </si>
  <si>
    <t>f2_10_nt6</t>
  </si>
  <si>
    <t>SECTION 11: INNOVATION</t>
  </si>
  <si>
    <t>&lt;b&gt;&lt;font color='#0B3B24'&gt;&lt;big&gt;SECTION 11: INNOVATION&lt;/big&gt;&lt;/font&gt;</t>
  </si>
  <si>
    <t>ENGAGE WITH TBA/CBC</t>
  </si>
  <si>
    <t>OFFER INCENTIVE TO TBA/CBC</t>
  </si>
  <si>
    <t>SECTION 12: RBF</t>
  </si>
  <si>
    <t>&lt;b&gt;&lt;font color='#0B3B24'&gt;&lt;big&gt;SECTION 12: RBF&lt;/big&gt;&lt;/font&gt;</t>
  </si>
  <si>
    <t>CHECK ALL THAT APPLY</t>
  </si>
  <si>
    <t>yesnodk</t>
  </si>
  <si>
    <t>select_one yesnodk</t>
  </si>
  <si>
    <t>${f2_12_15}=1</t>
  </si>
  <si>
    <t>${f2_12_14}=1 and ${f2_12_15}=1</t>
  </si>
  <si>
    <t>${f2_12_14} = 1 and ${f2_12_15} = 1</t>
  </si>
  <si>
    <t>${f2_12_15} = 1</t>
  </si>
  <si>
    <t>SECTION 13: STAFF KNOWLEDGE</t>
  </si>
  <si>
    <t>&lt;b&gt;&lt;font color='#0B3B24'&gt;&lt;big&gt;SECTION 13: STAFF KNOWLEDGE&lt;/big&gt;&lt;/font&gt;</t>
  </si>
  <si>
    <t>Weeks</t>
  </si>
  <si>
    <t>Months</t>
  </si>
  <si>
    <t>INTERVIEWER: READ THE NAMES OF THE VACCINES</t>
  </si>
  <si>
    <t>f2_13_03n_gg</t>
  </si>
  <si>
    <t>[13.03_1n] At what gestational age should a pregnant woman attend ANC according to the Focused ANC (FANC) protocol?</t>
  </si>
  <si>
    <t>f2_13_03_1n_nt</t>
  </si>
  <si>
    <t>f2_13_03_1n_1</t>
  </si>
  <si>
    <t>f2_13_03_1n_2</t>
  </si>
  <si>
    <t>f2_13_03_1n_3</t>
  </si>
  <si>
    <t>f2_13_03_1n_4</t>
  </si>
  <si>
    <t>A. 1st ANC visit</t>
  </si>
  <si>
    <t>B. 2nd ANC visit</t>
  </si>
  <si>
    <t>C. 3rd ANC visit</t>
  </si>
  <si>
    <t>D. 4th ANC visit</t>
  </si>
  <si>
    <t>. &gt;=0 and . &lt;= 11</t>
  </si>
  <si>
    <t>SECTION 14: PROTOCOL-BASED VIGNETTES</t>
  </si>
  <si>
    <t>&lt;b&gt;&lt;font color='#0B3B24'&gt;&lt;big&gt;SECTION 14: PROTOCOL-BASED VIGNETTES&lt;/big&gt;&lt;/font&gt;</t>
  </si>
  <si>
    <t>f2_14_nt2</t>
  </si>
  <si>
    <t>lga</t>
  </si>
  <si>
    <t>visit</t>
  </si>
  <si>
    <t>f2_lga_id</t>
  </si>
  <si>
    <t>f2_lga_code</t>
  </si>
  <si>
    <t>string-length(${f2_lga_id}) &gt; 0</t>
  </si>
  <si>
    <t>f2_lga_lb</t>
  </si>
  <si>
    <t>f2_district_id</t>
  </si>
  <si>
    <t>f2_district_code</t>
  </si>
  <si>
    <t>string-length(${f2_district_id}) &gt; 0</t>
  </si>
  <si>
    <t>f2_district_lb</t>
  </si>
  <si>
    <t>f2_village_id</t>
  </si>
  <si>
    <t>f2_village_lb</t>
  </si>
  <si>
    <t>f2_hf_number</t>
  </si>
  <si>
    <t>f2_hw_number</t>
  </si>
  <si>
    <t>f2_location</t>
  </si>
  <si>
    <t>f2_hf_type</t>
  </si>
  <si>
    <t>f2_visit_id</t>
  </si>
  <si>
    <t>f2_visit_lb</t>
  </si>
  <si>
    <t>jr:choice-name(${f2_visit_id},'${f2_visit_id}')</t>
  </si>
  <si>
    <t>f2_date</t>
  </si>
  <si>
    <t>f2_enum_lb</t>
  </si>
  <si>
    <t>f2_enum_id</t>
  </si>
  <si>
    <t>f2_sup_lb</t>
  </si>
  <si>
    <t>f2_sup_id</t>
  </si>
  <si>
    <t>f2_sup_date</t>
  </si>
  <si>
    <t>family_id</t>
  </si>
  <si>
    <t>staffcode</t>
  </si>
  <si>
    <t>pulldata('app-api','staffCode')</t>
  </si>
  <si>
    <t>pulldata('rawquery',concat(${family_path},'/F2_Health_Worker.db::externalData'),'SELECT lga FROM externalData WHERE lga = ?',${f2_lga_id})</t>
  </si>
  <si>
    <t>pulldata('rawquery',concat(${family_path},'/F2_Health_Worker.db::externalData'),'SELECT district FROM externalData WHERE district_id = ?',${f2_district_id})</t>
  </si>
  <si>
    <t>pulldata(concat(${family_path},'/F2_Health_Worker.db::externalData'),'region','region_id',${f2_region})</t>
  </si>
  <si>
    <t>field-list grid(weight = 3)</t>
  </si>
  <si>
    <t>&lt;p&gt;&lt;big&gt;&lt;big&gt;F2 - Health Worker Individual Questionnaire&lt;/big&gt;&lt;/big&gt;</t>
  </si>
  <si>
    <t>rating_box-fill-f6f6f6-009688-737373-ffffff  search('rawquery',concat(${family_path},'/F2_Health_Worker.db::externalData'),'SELECT region_id, region FROM externalData') gridformat&lt;row = 1, col = 0, colspan = 2/&gt;</t>
  </si>
  <si>
    <t>tagging-choices-noshow-v2-009688-ffffff-ffffff-ff0000-000000 search('rawquery',concat(${family_path},'/F2_Health_Worker.db::externalData'),'SELECT district_id, district FROM externalData WHERE region_id  = ?',${f2_region})  gridformat&lt;row = 6, col = 0, colspan = 1, align = left|center/&gt;</t>
  </si>
  <si>
    <t>tagging-choices-noshow-v2-009688-ffffff-ffffff-ff0000-000000 search('rawquery',concat(${family_path},'/F2_Health_Worker.db::externalData'),'SELECT lga, lga FROM externalData WHERE region_id  = ?',${f2_region})  gridformat&lt;row = 4, col = 0, colspan = 1, align = left|center/&gt;</t>
  </si>
  <si>
    <t>rating_box-fill-f6f6f6-009688-737373-ffffff gridformat&lt;row = 4, col = 0, colspan = 2/&gt;</t>
  </si>
  <si>
    <t>autopull(${f2_lga_id}) align_answer = center gridformat&lt;row = 4, col = 1, colspan = 1, align = left|center/&gt;</t>
  </si>
  <si>
    <t>autopull(${f2_district_id}) align_answer = center gridformat&lt;row = 6, col = 1, colspan = 1, align = left|center/&gt;</t>
  </si>
  <si>
    <t>horizontal(50) align_answer = center gridformat&lt;row = 9, col = 0, colspan = 2, align = left|center/&gt;</t>
  </si>
  <si>
    <t>horizontal(50) align_answer = center gridformat&lt;row = 8, col = 0, colspan = 2, align = left|center/&gt;</t>
  </si>
  <si>
    <t>horizontal(50) align_answer = center gridformat&lt;row = 10, col = 0, colspan = 2, align = left|center/&gt;</t>
  </si>
  <si>
    <t>horizontal(50) align_answer = center gridformat&lt;row = 12, col = 0, colspan = 2, align = left|center/&gt;</t>
  </si>
  <si>
    <t>tagging-choices-noshow-v2-009688-ffffff-ffffff-ff0000-000000 search(concat(${family_path},'/Staff_List_All_Facilities_Aug03_F2.db::externalData'),'matches','region_id',${f2_region}) gridformat&lt;row = 2, col = 0, colspan = 2/&gt;</t>
  </si>
  <si>
    <t>align_answer = center gridformat&lt;row = 3, col = 0, colspan = 2/&gt;</t>
  </si>
  <si>
    <t>gridformat&lt;row = 1, col = 0, colspan = 1, fill = fill/&gt;</t>
  </si>
  <si>
    <t>gridformat&lt;row = 1, col = 1, colspan = 1,fill = fill/&gt;</t>
  </si>
  <si>
    <t>gridformat&lt;row = 4, col = 0,  colspan = 1,fill = fill/&gt;</t>
  </si>
  <si>
    <t>gridformat&lt;row = 4, col = 1, colspan = 1, fill = fill/&gt;</t>
  </si>
  <si>
    <t>f2_01_1_00_gg</t>
  </si>
  <si>
    <t>tagging-choices-noshow-v2-009688-ffffff-ffffff-ff0000-000000 search(concat(${family_path},'/Staff_List_All_Facilities_Aug03_F2.db::externalData'), 'matches', 'h_facility_id',${f2_faci})</t>
  </si>
  <si>
    <t>Sorry, "Other" is required!</t>
  </si>
  <si>
    <t xml:space="preserve">u. </t>
  </si>
  <si>
    <t>u. Other, specify</t>
  </si>
  <si>
    <t>[Other, specify]</t>
  </si>
  <si>
    <t>f2_02_01u</t>
  </si>
  <si>
    <t>f2_02_01u_other</t>
  </si>
  <si>
    <t>${f2_02_01u}&lt;3</t>
  </si>
  <si>
    <t>.&lt;169 and .&gt;0</t>
  </si>
  <si>
    <t>Sorry, question "Other" is required!</t>
  </si>
  <si>
    <t>required</t>
  </si>
  <si>
    <t xml:space="preserve">rating_box-fill-f6f6f6-009688-737373-ffffff </t>
  </si>
  <si>
    <t>&lt;i&gt;INTERVIEWER: THIS TRAINING INCLUDES ONLY THE TRAINING RECEIVED AFTER UNDERGOING PROFESSIONAL EDUCATION. FOR EXAMPLE, TRAINING RECEIVED AS PART OF THE BACHELOR OF MEDICINE AND SURGERY (MBBS) OR MEDICAL DOCTOR (MD) PROGRAM SHOULD NOT BE MENTIONED HERE.&lt;/i&gt;
&lt;p&gt;&lt;i&gt;READ EACH OPTION ALOUD. FOR EACH OPTION, RECORD RESPONSE&lt;/i&gt;&lt;p&gt;</t>
  </si>
  <si>
    <t>f2_03_04i</t>
  </si>
  <si>
    <t>INTERVIEWER: ENTER A NUMBER, EG 08 OR 21, MAX 31. ENTER "77" IF STILL NOT RECEIVED, "00" IF RECEIVED ON TIME</t>
  </si>
  <si>
    <t>[4.04] Over the past 2 years, has your salary increased because of the following reasons?&lt;p&gt;&lt;i&gt; If respondent at facility for less than 2 year, asked about time since started at facility &lt;/p&gt;&lt;/i&gt;</t>
  </si>
  <si>
    <t>&lt;i&gt; If respondent at facility for less than 1 year, asked about time since started at facility &lt;/i&gt;</t>
  </si>
  <si>
    <t>&lt;i&gt;If respondent at facility for less than 1 year, asked about time since started at facility&lt;/i&gt;</t>
  </si>
  <si>
    <t>[6.05] &lt;u&gt;Within the last 12 months,&lt;/u&gt; have you discussed any job difficulties with your internal supervisor?</t>
  </si>
  <si>
    <t>${f2_06_09} = 1 and ${f2_06_12} != 0</t>
  </si>
  <si>
    <t>not(.=1 and ${f2_03_04k}=1)</t>
  </si>
  <si>
    <t>[6.14] &lt;u&gt;Within the last 12 months,&lt;/u&gt; have you discussed any job difficulties with your external supervisor?</t>
  </si>
  <si>
    <t>[7.05] How many hours did you spend on this other work &lt;u&gt;in the last 7 days?&lt;/u&gt;</t>
  </si>
  <si>
    <t>f2_12_05n</t>
  </si>
  <si>
    <t>select_one make</t>
  </si>
  <si>
    <t>f2_12_35_n1_gg</t>
  </si>
  <si>
    <t>field-list grid(weight = 4)</t>
  </si>
  <si>
    <t>rating_box-fill-f6f6f6-009688-737373-ffffff gridformat&lt;row = 0, col = 0, colspan = 4, fill = fill/&gt;</t>
  </si>
  <si>
    <t>gridformat&lt;row = 1, col = 0, colspan = 4, fill = fill/&gt;</t>
  </si>
  <si>
    <t>gridformat&lt;row = 2, col = 2, colspan = 1, align = center/&gt;</t>
  </si>
  <si>
    <t>gridformat&lt;row = 2, col = 3, colspan = 1, align = center/&gt;</t>
  </si>
  <si>
    <t>f2_13_02_nt4</t>
  </si>
  <si>
    <t>f2_13_02_nt5</t>
  </si>
  <si>
    <t>f2_13_02_nt6</t>
  </si>
  <si>
    <t>BCG</t>
  </si>
  <si>
    <t>Pentavalent (DPT-Hib-Hep) first dose</t>
  </si>
  <si>
    <t>Measles first dose</t>
  </si>
  <si>
    <t>gridformat&lt;row = 3, col = 0, colspan = 2, align = left/&gt;</t>
  </si>
  <si>
    <t>gridformat&lt;row = 4, col = 0, colspan = 2, align = left/&gt;</t>
  </si>
  <si>
    <t>gridformat&lt;row = 5, col = 0, colspan = 2, align = left/&gt;</t>
  </si>
  <si>
    <t>[14.01] What questions would you ask Mrs Jarju about her &lt;u&gt;previous pregnancies?&lt;/u&gt;</t>
  </si>
  <si>
    <t>[14.02] What questions would you ask Mrs Jarju about her &lt;u&gt;current pregnancy?&lt;/u&gt;</t>
  </si>
  <si>
    <t>[14.03] What questions would you ask Mrs Jarju about her &lt;u&gt;medical history?&lt;/u&gt;</t>
  </si>
  <si>
    <t>[14.04] What &lt;u&gt;physical examinations&lt;/u&gt; would you perform on Mrs Jarju ?</t>
  </si>
  <si>
    <t>${f2_12_05n}=1</t>
  </si>
  <si>
    <t>${f2_12_05n}=1 and ${f2_12_14} = 1</t>
  </si>
  <si>
    <t>[11.01] If it were the case that too few women in the community come in for &lt;u&gt;antenatal care&lt;/u&gt;, what would you do?</t>
  </si>
  <si>
    <t>[11.02] If it were the case that too few women in the community come in for &lt;u&gt;delivery&lt;/u&gt;, what would you do?</t>
  </si>
  <si>
    <t>[11.03] If it were the case that too few women in the community come in for &lt;u&gt;post-natal care&lt;/u&gt;, what would you do?</t>
  </si>
  <si>
    <t>[12.18_1nn] Are you aware of how staff bonuses are calculated?</t>
  </si>
  <si>
    <t>f2_12_25_2_gg</t>
  </si>
  <si>
    <t>f2_12_25_2_lb</t>
  </si>
  <si>
    <t>f2_12_32_gg</t>
  </si>
  <si>
    <t>f2_12_28_gg</t>
  </si>
  <si>
    <t>[14.05] What &lt;u&gt;laboratory investigations&lt;/u&gt; would you perform on Mrs Jarju ?</t>
  </si>
  <si>
    <t>[14.06] What would you &lt;u&gt;prescribe or provide&lt;/u&gt; to Mrs Jarju?</t>
  </si>
  <si>
    <t>[14.07] What kind of &lt;u&gt;advice&lt;/u&gt; would you give to Mrs Jarju?</t>
  </si>
  <si>
    <t>[14.08] What &lt;u&gt;follow-up action&lt;/u&gt; would you take for Mrs Jarju?</t>
  </si>
  <si>
    <t>VISIT 1</t>
  </si>
  <si>
    <t>VISIT 2</t>
  </si>
  <si>
    <t>VISIT 3</t>
  </si>
  <si>
    <t>f2_02_03j_gg</t>
  </si>
  <si>
    <t>f2_02_03r_gg</t>
  </si>
  <si>
    <t>f2_11_01g_gg</t>
  </si>
  <si>
    <t>f2_11_01g_lb</t>
  </si>
  <si>
    <t>f2_11_02g_gg</t>
  </si>
  <si>
    <t>f2_11_02g_lb</t>
  </si>
  <si>
    <t>.&lt;=${f2_01_1_04}-18 and . &gt;= 0</t>
  </si>
  <si>
    <t>f2_11_03h_gg</t>
  </si>
  <si>
    <t>f2_11_03h_lb</t>
  </si>
  <si>
    <t>&lt;font color = 'red'&gt;Do you agree with the following statements:&lt;/font&gt;</t>
  </si>
  <si>
    <t>f2_12_26_lb</t>
  </si>
  <si>
    <t>f2_12_28_lb</t>
  </si>
  <si>
    <t>f2_12_29_lb</t>
  </si>
  <si>
    <t>f2_12_32_lb</t>
  </si>
  <si>
    <t>f2_12_34_lb</t>
  </si>
  <si>
    <t>f2_12_35_lb</t>
  </si>
  <si>
    <t>f2_12_44_lb</t>
  </si>
  <si>
    <t>embed align_answer = center text-nolabel gridformat&lt;row = 3, col = 2, colspan = 1, align = left/&gt;</t>
  </si>
  <si>
    <t>embed align_answer = center text-nolabel gridformat&lt;row = 3, col = 3, colspan = 1, align = left/&gt;</t>
  </si>
  <si>
    <t>embed align_answer = center text-nolabel gridformat&lt;row = 4, col = 2, colspan = 1, align = left/&gt;</t>
  </si>
  <si>
    <t>embed align_answer = center text-nolabel gridformat&lt;row = 4, col = 3, colspan = 1, align = left/&gt;</t>
  </si>
  <si>
    <t>embed  align_answer = center text-nolabel gridformat&lt;row = 5, col = 2, colspan = 1, align = left/&gt;</t>
  </si>
  <si>
    <t>embed align_answer = center text-nolabel gridformat&lt;row = 5, col = 3, colspan = 1, align = left/&gt;</t>
  </si>
  <si>
    <t>rating_box-fill-f6f6f6-009688-737373-ffffff gridformat&lt;row = 6, col = 0, colspan = 4, fill = fill/&gt;</t>
  </si>
  <si>
    <t>horizontal(50) embed align_answer = center</t>
  </si>
  <si>
    <t>[12.05_N] Has this HF ever received RBF payments or payments through the Maternal and Child Nutrition and Health Results Project (MCHNHRP)?</t>
  </si>
  <si>
    <t>not(.=1 and ${f2_04_09d}=1)</t>
  </si>
  <si>
    <t xml:space="preserve">if(. = 0, ${f2_04_09a} = 1 or ${f2_04_09b} = 1 or ${f2_04_09c} = 1 or ${f2_04_09e} = 1 or ${f2_04_09f} = 1, true()) </t>
  </si>
  <si>
    <t>.&gt;0</t>
  </si>
  <si>
    <t>[6.08] Did anything about how you deliver services change because of looking at these data? Where there a lot of improvements, some improvements, or no change?</t>
  </si>
  <si>
    <t xml:space="preserve">if(. = 0, ${f2_06_13a} = 1 or ${f2_06_13b} = 1 or ${f2_06_13c} = 1 or ${f2_06_13d} = 1 or ${f2_06_13e} = 1 or ${f2_06_13f} = 1 or ${f2_06_13g} = 1 or ${f2_06_13h} = 1 or ${f2_06_13j} = 1 or ${f2_06_13k} = 1 or ${f2_06_13l} = 1 or ${f2_06_13m} = 1, true()) </t>
  </si>
  <si>
    <t>YOU CANNOT CHOOSE THIS OPTION BECAUSE YOU HAVE MENTIONED DON'T KNOW IN [3.04 - k]</t>
  </si>
  <si>
    <t>YOU CANNOT CHOOSE THIS OPTION BECAUSE YOU HAVE MENTIONED NON-PAYMENT WAS NOT EXPLAINED IN [4.09 - d]</t>
  </si>
  <si>
    <t>if(${f2_03_04k} = 0, ${f2_03_04a} = 1 or ${f2_03_04b} = 1 or ${f2_03_04c} = 1 or ${f2_03_04d} = 1 or ${f2_03_04e} = 1 or ${f2_03_04f} = 1 or ${f2_03_04g} = 1 or ${f2_03_04h} = 1 or ${f2_03_04i} = 1 or ${f2_03_04j} = 1, true())</t>
  </si>
  <si>
    <t>INTERVIEWER: PLEASE DO NOT COUNT GROUP SENSITIZATION OF MOTHERS/PATIENTS - NUMBER OF PATIENTS</t>
  </si>
  <si>
    <t>[3.07] MINIMUM 0</t>
  </si>
  <si>
    <t>in DALASI (Enter NA (-98) if worked here less than 1 year)</t>
  </si>
  <si>
    <t>.&gt; 0 or . = -98</t>
  </si>
  <si>
    <t>STILL NOT RECEIVED</t>
  </si>
  <si>
    <t>${f2_06_01}=1 and ${f2_06_02}=96</t>
  </si>
  <si>
    <t>concat('GAMBIA_EL_F2_TEST')</t>
  </si>
  <si>
    <t>[7.04] How long have you been doing this additional job or activity? RECORD &lt;u&gt;BOTH&lt;/u&gt; YEARS AND MONTHS.</t>
  </si>
  <si>
    <t>if(${f2_04_02} = -98, .&gt;=0, .&gt;=0  and .&lt;=${f2_04_02})</t>
  </si>
  <si>
    <t>concat('F2_G1_',${f2_faci_lb},'_',${username}, '_', ${starttime_str})</t>
  </si>
  <si>
    <t>if(${f2_02_03a} = 0 and ${f2_02_03b} = 0 and ${f2_02_03c} = 0 and ${f2_02_03d} = 0 and ${f2_02_03e} = 0 and ${f2_02_03f} = 0 and ${f2_02_03g} = 0 and ${f2_02_03h} = 0 and ${f2_02_03i} = 0 and ${f2_02_03j} = 0 and ${f2_02_03k} = 0 and ${f2_02_03l} = 0 and ${f2_02_03m} = 0 and ${f2_02_03n} = 0 and ${f2_02_03o} = 0 and ${f2_02_03p} = 0 and ${f2_02_03q} = 0 and ${f2_02_03r} = 0 and ${f2_02_03s} = 0 and ${f2_02_03t} = 0 and ${f2_02_03v} = 0 and ${f2_02_03w} = 0 and ${f2_02_03x} = 0 and ${f2_02_03y} = 0, ${f2_02_03u} = 1, true())</t>
  </si>
  <si>
    <t>YOU CANNOT CHOOSE THIS OPTION!</t>
  </si>
  <si>
    <t>[4.13] MINIMUM 0</t>
  </si>
  <si>
    <t>Provide at least an additional training course which you think that it is necessary for your present job</t>
  </si>
  <si>
    <t>.&lt;=168 and .&gt;=0</t>
  </si>
  <si>
    <t>invisible</t>
  </si>
  <si>
    <t>[12.16_1nn] When you receive these incentives, do you sign anything, like a staff bonus endorsement form?</t>
  </si>
  <si>
    <t>[13.03_1n.A] MAXIMUM 11</t>
  </si>
  <si>
    <t>[13.03_1n.B] MAXIMUM 11</t>
  </si>
  <si>
    <t>[13.03_1n.C] MAXIMUM 11</t>
  </si>
  <si>
    <t>[13.03_1n.D] MAXIMUM 11</t>
  </si>
  <si>
    <t>if(${f2_13_04_c}&lt;0.5,"He","She")</t>
  </si>
  <si>
    <t>&lt;u&gt;&lt;big&gt;CASE SCENARIO 1:&lt;/big&gt;&lt;/u&gt; &lt;p&gt;I will now read the first case scenario.-------- &lt;p&gt;A little boy/girl aged 25 months and weighing 10.5 kg is brought to the facility because he/she has been asleep since the morning and is very difficult to wake up. She hasn’t eaten or drunk fluids since yesterday. When asked, the mother said that her daughter/son did not vomit and did not have any convulsions, but has had diarrhea for about six days. She/he also had fever for three days and a runny nose. &lt;p&gt;The health worker assessed the child and confirmed that the child was lethargic. The health worker also performed a skin pinch and the skin came back very slowly. No other abnormal clinical signs were found. The family lives in a low malaria risk area, and has not traveled recently. There is no cholera in the area now. &lt;p&gt;PLEASE GIVE THE RESPONDENT CARD 1 WITH CASE SCENARIO 1.</t>
  </si>
  <si>
    <t>9</t>
  </si>
  <si>
    <t>[13.08] In giving Mrs. Njie advice about danger signs, what signs do you tell her about that mean she should go to the hospital/health center immediately, day or night, &lt;u&gt;without&lt;/u&gt; waiting?</t>
  </si>
  <si>
    <t>&lt;font&gt;Now I would like to discuss some examples of situations that may happen at the health center. These situations may or may not be currently true in the health facility where you work. For each situation, I would like to know what kind of actions you would take. All answers are confidential. The first type of situation I would like to discuss with you is a prenatal care visit. I will read out the case to you and then I will ask you what you would do.&lt;/font&gt;&lt;p&gt;&lt;b&gt;&lt;font&gt;Mrs. JARJU, a married woman of 26, has recently moved into the area and comes to see you for the first time. She is obviously pregnant and reports that she has not yet received any antenatal care for this pregnancy. Please tell me what questions you would ask Mrs. JARJU, and what actions you would take.&lt;/font&gt;&lt;/b&gt;</t>
  </si>
  <si>
    <t>&lt;u&gt;&lt;big&gt;CASE SCENARIO 2:&lt;/big&gt;&lt;/u&gt; &lt;p&gt;I will now read a second case scenario.--------  &lt;p&gt;A father brought his 29 month old dauther/son to this health facility because she/he has had a fever for about three days and has an ear discharge since last week. The child does not have other symptoms and lives in an area with little risk of malaria. &lt;p&gt;The health worker found that the child had a temperature of 38.2C and saw an ear discharge on the right side. The health worker found the child’s neck to be stiff and an area of tenderness behind the right ear. The child has a normal weight and received all vaccinations for her/his age. There are no other abnormal clinical findings. &lt;p&gt;PLEASE GIVE THE RESPONDENT CARD 2 WITH CASE SCENARIO 2.</t>
  </si>
  <si>
    <t>&lt;u&gt;&lt;big&gt;CASE SCENARIO 3:&lt;/big&gt;&lt;/u&gt; &lt;p&gt;I will now read a third case scenario.--------&lt;p&gt;A teenager comes to your health center with her small sister/brother aged 13 months. She said that her sister/brother was coughing for five days and has had a fever since last night. She remembers that her sister/brother had a generalized rash about a month ago and that the neighbors in the village said that she/he had measles. Her mother continues to breastfeed her sister/brother. There is no malaria in the place where they live. &lt;p&gt;The health workers weighed the child (8.5kg) and checked the temperature (38.8C) the health worker counted 48 breaths per minute and noted chest indrawing. No other abnormal clinical findings were noted. The immunization card shows the child fully immunized and four months ago she/he received vitamin A.&lt;p&gt;PLEASE GIVE THE RESPONDENT CARD 3 WITH CASE SCENARIO 3.</t>
  </si>
  <si>
    <t>&lt;u&gt;&lt;big&gt;CASE SCENARIO 4:&lt;/big&gt;&lt;/u&gt; &lt;p&gt;I will now read a fourth case scenario.--------&lt;p&gt;A one month old girl/boy is brought to you because he has been coughing and not drinking well in the last day.  The child has not had convulsions or diarrhea.  She/He is hard to wake up, lethargic, and feels cool. Her/His breathing is loud and fast, at 64 breaths per minute.  You see her/his chest indrawing, and hear harsh wheezing sounds in his chest.  &lt;p&gt;PLEASE GIVE THE RESPONDENT CARD 4 WITH CASE SCENARIO 4.</t>
  </si>
  <si>
    <t>&lt;u&gt;&lt;big&gt;CASE SCENARIO 5:&lt;/big&gt;&lt;/u&gt; &lt;p&gt;I will now read a fifth case scenario.--------&lt;p&gt;Mrs. Njie is 16 years old. She is 30 weeks pregnant and has attended the antenatal clinic three times. All findings were within normal limits until her last antenatal visit 1 week ago. At that visit it was found that her blood pressure was 130/90 mm Hg. Her urine was negative for protein. The fetal heart sounds were normal, the fetus was active and uterine size was consistent with dates. She has come to the clinic today, as requested, for follow-up. The main findings include: Proteinuria 2+;  Blood pressure is 130/90 mm Hg; No headache, visual disturbance, upper abdominal pain, convulsions, or loss of consciousness;  Fetus is active and fetal heart sounds are normal; and Uterine size is consistent with dates of pregnancy.&lt;p&gt;PLEASE GIVE THE RESPONDENT CARD 5 WITH CASE SCENARIO 5.</t>
  </si>
  <si>
    <t>&lt;u&gt;&lt;big&gt;CASE SCENARIO 6:&lt;/big&gt;&lt;/u&gt; &lt;p&gt;I will now read a sixth case scenario.--------&lt;p&gt;Mrs. Ceesay had a prolonged second stage of labor. Her baby developed fetal distress and was delivered by vacuum extraction. He is limp and does not breathe spontaneously at birth.&lt;p&gt;PLEASE GIVE THE RESPONDENT CARD 6 WITH CASE SCENARIO 6.</t>
  </si>
  <si>
    <t>&lt;u&gt;&lt;big&gt;CASE SCENARIO 7:&lt;/big&gt;&lt;/u&gt; &lt;p&gt;I will now read a seventh case scenario.-------- &lt;p&gt;Mrs. Jallow is 39 years old and gave birth to a daughter a week ago.  She has had five pregnancies in her life and this daughter is her fourth child. She comes for her first postpartum visit with her baby, and both are  healthy. Considering breastfeeding, Mrs. Jallow says she plans to breastfeed up to 12 months. During the post-natal consultation, you must give Mrs. Jallow information on her choices for family planning. Mrs. Jallow is really interested to know more about different methods of family planning that would be available or not in the clinic. She says she and her husband have decided not to have children in the future, but they are not familiar with modern contraceptive methods.&lt;p&gt;PLEASE GIVE THE RESPONDENT CARD 7 WITH CASE SCENARIO 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</si>
</sst>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0_);_(* \(#,##0.00\);_(* &quot;-&quot;??_);_(@_)"/>
    <numFmt numFmtId="166" formatCode="_-* #,##0_-;\-* #,##0_-;_-* \-_-;_-@_-"/>
  </numFmts>
  <fonts count="67">
    <font>
      <sz val="10"/>
      <name val="Arial"/>
    </font>
    <font>
      <sz val="11"/>
      <color theme="1"/>
      <name val="Arial"/>
      <family val="2"/>
      <scheme val="minor"/>
    </font>
    <font>
      <sz val="6"/>
      <name val="ＭＳ Ｐゴシック"/>
      <family val="3"/>
      <charset val="128"/>
    </font>
    <font>
      <u/>
      <sz val="10"/>
      <color theme="10"/>
      <name val="Arial"/>
      <family val="2"/>
    </font>
    <font>
      <u/>
      <sz val="10"/>
      <color theme="11"/>
      <name val="Arial"/>
      <family val="2"/>
    </font>
    <font>
      <sz val="6"/>
      <name val="Arial"/>
      <family val="2"/>
      <charset val="128"/>
      <scheme val="minor"/>
    </font>
    <font>
      <sz val="10"/>
      <name val="Verdana"/>
      <family val="2"/>
    </font>
    <font>
      <sz val="12"/>
      <color indexed="8"/>
      <name val="Calibri"/>
      <family val="2"/>
    </font>
    <font>
      <sz val="11"/>
      <color theme="1"/>
      <name val="Arial"/>
      <family val="2"/>
    </font>
    <font>
      <sz val="11"/>
      <name val="Arial"/>
      <family val="2"/>
    </font>
    <font>
      <sz val="11"/>
      <color rgb="FF000000"/>
      <name val="Arial"/>
      <family val="2"/>
    </font>
    <font>
      <sz val="11"/>
      <color rgb="FFFF0000"/>
      <name val="Arial"/>
      <family val="2"/>
    </font>
    <font>
      <b/>
      <sz val="11"/>
      <name val="Arial"/>
      <family val="2"/>
    </font>
    <font>
      <u/>
      <sz val="11"/>
      <color rgb="FF0000FF"/>
      <name val="Arial"/>
      <family val="2"/>
    </font>
    <font>
      <b/>
      <sz val="11"/>
      <color indexed="8"/>
      <name val="Arial"/>
      <family val="2"/>
    </font>
    <font>
      <sz val="10"/>
      <name val="Arial"/>
      <family val="2"/>
      <charset val="163"/>
    </font>
    <font>
      <sz val="11"/>
      <name val="Times New Roman"/>
      <family val="1"/>
    </font>
    <font>
      <sz val="11"/>
      <color rgb="FF000000"/>
      <name val="Times New Roman"/>
      <family val="1"/>
    </font>
    <font>
      <sz val="11"/>
      <color rgb="FF7030A0"/>
      <name val="Times New Roman"/>
      <family val="1"/>
    </font>
    <font>
      <sz val="11"/>
      <color theme="9" tint="-0.249977111117893"/>
      <name val="Times New Roman"/>
      <family val="1"/>
    </font>
    <font>
      <sz val="11"/>
      <color rgb="FFFF0000"/>
      <name val="Times New Roman"/>
      <family val="1"/>
    </font>
    <font>
      <sz val="11"/>
      <color theme="8" tint="-0.249977111117893"/>
      <name val="Times New Roman"/>
      <family val="1"/>
    </font>
    <font>
      <sz val="11"/>
      <color rgb="FFC00000"/>
      <name val="Times New Roman"/>
      <family val="1"/>
    </font>
    <font>
      <sz val="11"/>
      <color indexed="8"/>
      <name val="Times New Roman"/>
      <family val="1"/>
    </font>
    <font>
      <sz val="11"/>
      <color theme="1"/>
      <name val="Times New Roman"/>
      <family val="1"/>
    </font>
    <font>
      <sz val="11"/>
      <color rgb="FF632523"/>
      <name val="Times New Roman"/>
      <family val="1"/>
    </font>
    <font>
      <sz val="11"/>
      <color rgb="FF7030A1"/>
      <name val="Times New Roman"/>
      <family val="1"/>
    </font>
    <font>
      <sz val="11"/>
      <color rgb="FF0432FF"/>
      <name val="Times New Roman"/>
      <family val="1"/>
    </font>
    <font>
      <sz val="11"/>
      <color rgb="FF800000"/>
      <name val="Times New Roman"/>
      <family val="1"/>
    </font>
    <font>
      <sz val="10"/>
      <name val="Times New Roman"/>
      <family val="1"/>
    </font>
    <font>
      <sz val="11"/>
      <name val="Arial"/>
      <family val="2"/>
      <charset val="163"/>
    </font>
    <font>
      <sz val="12"/>
      <color rgb="FF000000"/>
      <name val="Times New Roman"/>
      <family val="1"/>
    </font>
    <font>
      <sz val="12"/>
      <name val="Calibri"/>
      <family val="2"/>
      <charset val="163"/>
    </font>
    <font>
      <sz val="11"/>
      <color theme="1"/>
      <name val="Arial"/>
      <family val="2"/>
      <charset val="128"/>
      <scheme val="minor"/>
    </font>
    <font>
      <sz val="11"/>
      <color theme="1"/>
      <name val="Calibri"/>
      <family val="2"/>
    </font>
    <font>
      <sz val="8"/>
      <name val="Arial Narrow"/>
      <family val="2"/>
    </font>
    <font>
      <sz val="10"/>
      <name val="Arial"/>
      <family val="2"/>
    </font>
    <font>
      <u/>
      <sz val="11"/>
      <color indexed="12"/>
      <name val="Calibri"/>
      <family val="2"/>
    </font>
    <font>
      <u/>
      <sz val="11"/>
      <color theme="11"/>
      <name val="Arial"/>
      <family val="2"/>
      <charset val="128"/>
      <scheme val="minor"/>
    </font>
    <font>
      <b/>
      <sz val="11"/>
      <color rgb="FF800000"/>
      <name val="Arial"/>
      <family val="2"/>
    </font>
    <font>
      <u/>
      <sz val="11"/>
      <color theme="11"/>
      <name val="Arial"/>
      <family val="2"/>
      <scheme val="minor"/>
    </font>
    <font>
      <u/>
      <sz val="12"/>
      <color indexed="12"/>
      <name val="Calibri"/>
      <family val="2"/>
    </font>
    <font>
      <sz val="12"/>
      <color theme="1"/>
      <name val="Arial"/>
      <family val="2"/>
      <charset val="129"/>
      <scheme val="minor"/>
    </font>
    <font>
      <sz val="11"/>
      <color rgb="FF000000"/>
      <name val="Calibri"/>
      <family val="2"/>
      <charset val="1"/>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8"/>
      <color theme="10"/>
      <name val="Arial Narrow"/>
      <family val="2"/>
    </font>
    <font>
      <u/>
      <sz val="8"/>
      <color theme="11"/>
      <name val="Arial Narrow"/>
      <family val="2"/>
    </font>
    <font>
      <sz val="11"/>
      <name val="Calibri"/>
    </font>
    <font>
      <sz val="11"/>
      <color rgb="FF000000"/>
      <name val="Arial"/>
    </font>
    <font>
      <sz val="11"/>
      <color indexed="8"/>
      <name val="Calibri"/>
      <family val="2"/>
      <charset val="1"/>
    </font>
    <font>
      <sz val="10"/>
      <name val="Arial"/>
    </font>
    <font>
      <b/>
      <sz val="10"/>
      <color rgb="FF002060"/>
      <name val="Arial"/>
      <family val="2"/>
      <charset val="163"/>
    </font>
    <font>
      <sz val="11"/>
      <color rgb="FF454545"/>
      <name val="Arial"/>
      <family val="2"/>
      <charset val="163"/>
    </font>
  </fonts>
  <fills count="13">
    <fill>
      <patternFill patternType="none"/>
    </fill>
    <fill>
      <patternFill patternType="gray125"/>
    </fill>
    <fill>
      <patternFill patternType="none"/>
    </fill>
    <fill>
      <patternFill patternType="solid">
        <fgColor rgb="FFFFFFFF"/>
        <bgColor rgb="FFFFFFFF"/>
      </patternFill>
    </fill>
    <fill>
      <patternFill patternType="solid">
        <fgColor indexed="22"/>
        <bgColor indexed="64"/>
      </patternFill>
    </fill>
    <fill>
      <patternFill patternType="solid">
        <fgColor rgb="FFFFFF00"/>
        <bgColor indexed="64"/>
      </patternFill>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right/>
      <top/>
      <bottom/>
      <diagonal/>
    </border>
    <border>
      <left/>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94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2"/>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2" borderId="2"/>
    <xf numFmtId="0" fontId="15" fillId="2" borderId="2"/>
    <xf numFmtId="0" fontId="15" fillId="2" borderId="2"/>
    <xf numFmtId="0" fontId="15" fillId="2" borderId="2"/>
    <xf numFmtId="0" fontId="15" fillId="2" borderId="2"/>
    <xf numFmtId="0" fontId="33" fillId="2" borderId="2">
      <alignment vertical="center"/>
    </xf>
    <xf numFmtId="0" fontId="1" fillId="2" borderId="2"/>
    <xf numFmtId="0" fontId="34" fillId="2" borderId="2"/>
    <xf numFmtId="0" fontId="35" fillId="2" borderId="2"/>
    <xf numFmtId="0" fontId="37" fillId="2" borderId="2" applyNumberFormat="0" applyFill="0" applyBorder="0" applyAlignment="0" applyProtection="0">
      <alignment vertical="top"/>
      <protection locked="0"/>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6" fillId="2" borderId="2"/>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6" fillId="2" borderId="2"/>
    <xf numFmtId="9" fontId="1" fillId="2" borderId="2" applyFont="0" applyFill="0" applyBorder="0" applyAlignment="0" applyProtection="0"/>
    <xf numFmtId="0" fontId="40" fillId="2" borderId="2" applyNumberFormat="0" applyFill="0" applyBorder="0" applyAlignment="0" applyProtection="0"/>
    <xf numFmtId="0" fontId="1" fillId="2" borderId="2"/>
    <xf numFmtId="0" fontId="35" fillId="2" borderId="2"/>
    <xf numFmtId="0" fontId="40" fillId="2" borderId="2" applyNumberFormat="0" applyFill="0" applyBorder="0" applyAlignment="0" applyProtection="0"/>
    <xf numFmtId="0" fontId="7" fillId="2" borderId="2"/>
    <xf numFmtId="0" fontId="41" fillId="2" borderId="2" applyNumberFormat="0" applyFill="0" applyBorder="0" applyAlignment="0" applyProtection="0">
      <alignment vertical="top"/>
      <protection locked="0"/>
    </xf>
    <xf numFmtId="0" fontId="42" fillId="2" borderId="2"/>
    <xf numFmtId="0" fontId="1" fillId="2" borderId="2"/>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3" fillId="2" borderId="2"/>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38" fillId="2" borderId="2" applyNumberFormat="0" applyFill="0" applyBorder="0" applyAlignment="0" applyProtection="0">
      <alignment vertical="center"/>
    </xf>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0" fillId="2" borderId="2" applyNumberFormat="0" applyFill="0" applyBorder="0" applyAlignment="0" applyProtection="0"/>
    <xf numFmtId="0" fontId="44" fillId="6" borderId="2" applyNumberFormat="0" applyBorder="0" applyAlignment="0" applyProtection="0"/>
    <xf numFmtId="0" fontId="45" fillId="9" borderId="6" applyNumberFormat="0" applyAlignment="0" applyProtection="0"/>
    <xf numFmtId="0" fontId="46" fillId="10" borderId="7" applyNumberFormat="0" applyAlignment="0" applyProtection="0"/>
    <xf numFmtId="0" fontId="47" fillId="2" borderId="2" applyNumberFormat="0" applyFill="0" applyBorder="0" applyAlignment="0" applyProtection="0"/>
    <xf numFmtId="0" fontId="48" fillId="7" borderId="2" applyNumberFormat="0" applyBorder="0" applyAlignment="0" applyProtection="0"/>
    <xf numFmtId="0" fontId="49" fillId="2" borderId="9" applyNumberFormat="0" applyFill="0" applyAlignment="0" applyProtection="0"/>
    <xf numFmtId="0" fontId="50" fillId="2" borderId="10" applyNumberFormat="0" applyFill="0" applyAlignment="0" applyProtection="0"/>
    <xf numFmtId="0" fontId="51" fillId="2" borderId="11" applyNumberFormat="0" applyFill="0" applyAlignment="0" applyProtection="0"/>
    <xf numFmtId="0" fontId="51" fillId="2" borderId="2" applyNumberFormat="0" applyFill="0" applyBorder="0" applyAlignment="0" applyProtection="0"/>
    <xf numFmtId="0" fontId="52" fillId="8" borderId="6" applyNumberFormat="0" applyAlignment="0" applyProtection="0"/>
    <xf numFmtId="0" fontId="53" fillId="2" borderId="8" applyNumberFormat="0" applyFill="0" applyAlignment="0" applyProtection="0"/>
    <xf numFmtId="0" fontId="54" fillId="11" borderId="2" applyNumberFormat="0" applyBorder="0" applyAlignment="0" applyProtection="0"/>
    <xf numFmtId="0" fontId="35" fillId="12" borderId="12" applyNumberFormat="0" applyFont="0" applyAlignment="0" applyProtection="0"/>
    <xf numFmtId="0" fontId="55" fillId="9" borderId="13" applyNumberFormat="0" applyAlignment="0" applyProtection="0"/>
    <xf numFmtId="0" fontId="36" fillId="2" borderId="2"/>
    <xf numFmtId="0" fontId="56" fillId="2" borderId="2" applyNumberFormat="0" applyFill="0" applyBorder="0" applyAlignment="0" applyProtection="0"/>
    <xf numFmtId="0" fontId="57" fillId="2" borderId="14" applyNumberFormat="0" applyFill="0" applyAlignment="0" applyProtection="0"/>
    <xf numFmtId="0" fontId="58" fillId="2" borderId="2" applyNumberFormat="0" applyFill="0" applyBorder="0" applyAlignment="0" applyProtection="0"/>
    <xf numFmtId="0" fontId="36" fillId="2" borderId="2"/>
    <xf numFmtId="0" fontId="45" fillId="9" borderId="6" applyNumberFormat="0" applyAlignment="0" applyProtection="0"/>
    <xf numFmtId="0" fontId="46" fillId="10" borderId="7" applyNumberFormat="0" applyAlignment="0" applyProtection="0"/>
    <xf numFmtId="0" fontId="53" fillId="2" borderId="8" applyNumberFormat="0" applyFill="0" applyAlignment="0" applyProtection="0"/>
    <xf numFmtId="0" fontId="48" fillId="7" borderId="2" applyNumberFormat="0" applyBorder="0" applyAlignment="0" applyProtection="0"/>
    <xf numFmtId="0" fontId="52" fillId="8" borderId="6" applyNumberFormat="0" applyAlignment="0" applyProtection="0"/>
    <xf numFmtId="0" fontId="49" fillId="2" borderId="9" applyNumberFormat="0" applyFill="0" applyAlignment="0" applyProtection="0"/>
    <xf numFmtId="0" fontId="50" fillId="2" borderId="10" applyNumberFormat="0" applyFill="0" applyAlignment="0" applyProtection="0"/>
    <xf numFmtId="0" fontId="51" fillId="2" borderId="11" applyNumberFormat="0" applyFill="0" applyAlignment="0" applyProtection="0"/>
    <xf numFmtId="0" fontId="51" fillId="2" borderId="2" applyNumberFormat="0" applyFill="0" applyBorder="0" applyAlignment="0" applyProtection="0"/>
    <xf numFmtId="0" fontId="54" fillId="11" borderId="2" applyNumberFormat="0" applyBorder="0" applyAlignment="0" applyProtection="0"/>
    <xf numFmtId="0" fontId="35" fillId="12" borderId="12" applyNumberFormat="0" applyFont="0" applyAlignment="0" applyProtection="0"/>
    <xf numFmtId="0" fontId="44" fillId="6" borderId="2" applyNumberFormat="0" applyBorder="0" applyAlignment="0" applyProtection="0"/>
    <xf numFmtId="0" fontId="56" fillId="2" borderId="2" applyNumberFormat="0" applyFill="0" applyBorder="0" applyAlignment="0" applyProtection="0"/>
    <xf numFmtId="0" fontId="57" fillId="2" borderId="14" applyNumberFormat="0" applyFill="0" applyAlignment="0" applyProtection="0"/>
    <xf numFmtId="0" fontId="55" fillId="9" borderId="13" applyNumberFormat="0" applyAlignment="0" applyProtection="0"/>
    <xf numFmtId="0" fontId="47" fillId="2" borderId="2" applyNumberFormat="0" applyFill="0" applyBorder="0" applyAlignment="0" applyProtection="0"/>
    <xf numFmtId="0" fontId="58" fillId="2" borderId="2" applyNumberFormat="0" applyFill="0" applyBorder="0" applyAlignment="0" applyProtection="0"/>
    <xf numFmtId="0" fontId="35" fillId="2" borderId="2"/>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165" fontId="35" fillId="2" borderId="2" applyFon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44" fillId="6" borderId="2" applyNumberFormat="0" applyBorder="0" applyAlignment="0" applyProtection="0"/>
    <xf numFmtId="0" fontId="45" fillId="9" borderId="6" applyNumberFormat="0" applyAlignment="0" applyProtection="0"/>
    <xf numFmtId="0" fontId="46" fillId="10" borderId="7" applyNumberFormat="0" applyAlignment="0" applyProtection="0"/>
    <xf numFmtId="0" fontId="47" fillId="2" borderId="2" applyNumberFormat="0" applyFill="0" applyBorder="0" applyAlignment="0" applyProtection="0"/>
    <xf numFmtId="0" fontId="48" fillId="7" borderId="2" applyNumberFormat="0" applyBorder="0" applyAlignment="0" applyProtection="0"/>
    <xf numFmtId="0" fontId="49" fillId="2" borderId="9" applyNumberFormat="0" applyFill="0" applyAlignment="0" applyProtection="0"/>
    <xf numFmtId="0" fontId="50" fillId="2" borderId="10" applyNumberFormat="0" applyFill="0" applyAlignment="0" applyProtection="0"/>
    <xf numFmtId="0" fontId="51" fillId="2" borderId="11" applyNumberFormat="0" applyFill="0" applyAlignment="0" applyProtection="0"/>
    <xf numFmtId="0" fontId="51" fillId="2" borderId="2" applyNumberFormat="0" applyFill="0" applyBorder="0" applyAlignment="0" applyProtection="0"/>
    <xf numFmtId="0" fontId="52" fillId="8" borderId="6" applyNumberFormat="0" applyAlignment="0" applyProtection="0"/>
    <xf numFmtId="0" fontId="53" fillId="2" borderId="8" applyNumberFormat="0" applyFill="0" applyAlignment="0" applyProtection="0"/>
    <xf numFmtId="0" fontId="54" fillId="11" borderId="2" applyNumberFormat="0" applyBorder="0" applyAlignment="0" applyProtection="0"/>
    <xf numFmtId="0" fontId="35" fillId="2" borderId="2"/>
    <xf numFmtId="0" fontId="35" fillId="12" borderId="12" applyNumberFormat="0" applyFont="0" applyAlignment="0" applyProtection="0"/>
    <xf numFmtId="0" fontId="55" fillId="9" borderId="13" applyNumberFormat="0" applyAlignment="0" applyProtection="0"/>
    <xf numFmtId="0" fontId="56" fillId="2" borderId="2" applyNumberFormat="0" applyFill="0" applyBorder="0" applyAlignment="0" applyProtection="0"/>
    <xf numFmtId="0" fontId="57" fillId="2" borderId="14" applyNumberFormat="0" applyFill="0" applyAlignment="0" applyProtection="0"/>
    <xf numFmtId="0" fontId="58" fillId="2" borderId="2" applyNumberFormat="0" applyFill="0" applyBorder="0" applyAlignment="0" applyProtection="0"/>
    <xf numFmtId="0" fontId="35" fillId="2" borderId="2"/>
    <xf numFmtId="0" fontId="35" fillId="2" borderId="2"/>
    <xf numFmtId="0" fontId="35" fillId="2" borderId="2"/>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35" fillId="2" borderId="2"/>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59" fillId="2" borderId="2" applyNumberFormat="0" applyFill="0" applyBorder="0" applyAlignment="0" applyProtection="0"/>
    <xf numFmtId="0" fontId="60" fillId="2" borderId="2" applyNumberFormat="0" applyFill="0" applyBorder="0" applyAlignment="0" applyProtection="0"/>
    <xf numFmtId="0" fontId="61" fillId="2" borderId="2">
      <alignment vertical="center"/>
    </xf>
    <xf numFmtId="166" fontId="43" fillId="2" borderId="2" applyBorder="0" applyProtection="0"/>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0" fontId="1" fillId="2" borderId="2"/>
    <xf numFmtId="166" fontId="63" fillId="2" borderId="2" applyBorder="0" applyProtection="0"/>
    <xf numFmtId="0" fontId="36" fillId="2" borderId="2"/>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xf numFmtId="0" fontId="3" fillId="2" borderId="2" applyNumberFormat="0" applyFill="0" applyBorder="0" applyAlignment="0" applyProtection="0"/>
    <xf numFmtId="0" fontId="4" fillId="2" borderId="2" applyNumberFormat="0" applyFill="0" applyBorder="0" applyAlignment="0" applyProtection="0"/>
  </cellStyleXfs>
  <cellXfs count="77">
    <xf numFmtId="0" fontId="0" fillId="0" borderId="0" xfId="0"/>
    <xf numFmtId="0" fontId="0" fillId="0" borderId="0" xfId="0"/>
    <xf numFmtId="0" fontId="10" fillId="2" borderId="2" xfId="0" applyFont="1" applyFill="1" applyBorder="1" applyAlignment="1">
      <alignment vertical="center"/>
    </xf>
    <xf numFmtId="0" fontId="8" fillId="0" borderId="2" xfId="0" applyFont="1" applyBorder="1" applyAlignment="1"/>
    <xf numFmtId="0" fontId="9" fillId="0" borderId="2" xfId="0" applyFont="1" applyBorder="1" applyAlignment="1"/>
    <xf numFmtId="0" fontId="9" fillId="0" borderId="2" xfId="0" applyFont="1" applyBorder="1" applyAlignment="1">
      <alignment vertical="center"/>
    </xf>
    <xf numFmtId="0" fontId="10" fillId="2" borderId="2" xfId="0" applyFont="1" applyFill="1" applyBorder="1" applyAlignment="1">
      <alignment horizontal="left" vertical="center"/>
    </xf>
    <xf numFmtId="0" fontId="9" fillId="0" borderId="2" xfId="0" applyFont="1" applyBorder="1" applyAlignment="1">
      <alignment horizontal="left"/>
    </xf>
    <xf numFmtId="0" fontId="9" fillId="0" borderId="0" xfId="0" applyFont="1"/>
    <xf numFmtId="0" fontId="13" fillId="2" borderId="4" xfId="0" applyFont="1" applyFill="1" applyBorder="1" applyAlignment="1">
      <alignment vertical="top"/>
    </xf>
    <xf numFmtId="0" fontId="14" fillId="4" borderId="5" xfId="0" applyFont="1" applyFill="1" applyBorder="1" applyAlignment="1">
      <alignment vertical="center"/>
    </xf>
    <xf numFmtId="49" fontId="14" fillId="4" borderId="5" xfId="0" applyNumberFormat="1" applyFont="1" applyFill="1" applyBorder="1" applyAlignment="1">
      <alignment vertical="center"/>
    </xf>
    <xf numFmtId="0" fontId="12" fillId="4" borderId="5" xfId="0" applyFont="1" applyFill="1" applyBorder="1" applyAlignment="1">
      <alignment vertical="center"/>
    </xf>
    <xf numFmtId="0" fontId="14" fillId="4" borderId="0" xfId="0" applyFont="1" applyFill="1" applyAlignment="1">
      <alignment vertical="center"/>
    </xf>
    <xf numFmtId="0" fontId="10" fillId="2" borderId="3" xfId="0" applyFont="1" applyFill="1" applyBorder="1"/>
    <xf numFmtId="49" fontId="10" fillId="2" borderId="1" xfId="0" applyNumberFormat="1" applyFont="1" applyFill="1" applyBorder="1"/>
    <xf numFmtId="0" fontId="9" fillId="2" borderId="1" xfId="0" applyFont="1" applyFill="1" applyBorder="1"/>
    <xf numFmtId="0" fontId="15" fillId="2" borderId="2" xfId="593"/>
    <xf numFmtId="0" fontId="10" fillId="2" borderId="2" xfId="593" applyFont="1" applyFill="1" applyBorder="1" applyAlignment="1">
      <alignment vertical="center"/>
    </xf>
    <xf numFmtId="0" fontId="9" fillId="2" borderId="2" xfId="593" applyFont="1" applyFill="1" applyBorder="1" applyAlignment="1"/>
    <xf numFmtId="0" fontId="9" fillId="2" borderId="2" xfId="593" applyFont="1" applyFill="1" applyBorder="1" applyAlignment="1">
      <alignment horizontal="left"/>
    </xf>
    <xf numFmtId="0" fontId="9" fillId="2" borderId="2" xfId="593" applyFont="1" applyFill="1" applyBorder="1" applyAlignment="1">
      <alignment vertical="center"/>
    </xf>
    <xf numFmtId="0" fontId="9" fillId="2" borderId="2" xfId="593" applyFont="1" applyFill="1" applyBorder="1" applyAlignment="1">
      <alignment horizontal="left" vertical="top"/>
    </xf>
    <xf numFmtId="0" fontId="10" fillId="2" borderId="2" xfId="593" applyFont="1" applyFill="1" applyBorder="1" applyAlignment="1"/>
    <xf numFmtId="0" fontId="10" fillId="2" borderId="2" xfId="593" applyFont="1" applyFill="1" applyBorder="1" applyAlignment="1">
      <alignment vertical="top"/>
    </xf>
    <xf numFmtId="0" fontId="10" fillId="2" borderId="2" xfId="593" applyFont="1" applyFill="1" applyBorder="1" applyAlignment="1">
      <alignment horizontal="left"/>
    </xf>
    <xf numFmtId="0" fontId="9" fillId="2" borderId="2" xfId="593" applyFont="1" applyFill="1" applyBorder="1" applyAlignment="1">
      <alignment vertical="top"/>
    </xf>
    <xf numFmtId="0" fontId="8" fillId="2" borderId="2" xfId="593" applyFont="1" applyBorder="1" applyAlignment="1"/>
    <xf numFmtId="0" fontId="9" fillId="2" borderId="2" xfId="593" applyFont="1" applyBorder="1" applyAlignment="1"/>
    <xf numFmtId="0" fontId="9" fillId="2" borderId="2" xfId="593" applyFont="1" applyBorder="1" applyAlignment="1">
      <alignment vertical="center"/>
    </xf>
    <xf numFmtId="0" fontId="9" fillId="2" borderId="2" xfId="593" applyFont="1" applyBorder="1" applyAlignment="1">
      <alignment horizontal="justify" vertical="center"/>
    </xf>
    <xf numFmtId="0" fontId="11" fillId="2" borderId="2" xfId="593" applyFont="1" applyFill="1" applyBorder="1" applyAlignment="1">
      <alignment vertical="top"/>
    </xf>
    <xf numFmtId="164" fontId="9" fillId="3" borderId="2" xfId="593" applyNumberFormat="1" applyFont="1" applyFill="1" applyBorder="1" applyAlignment="1">
      <alignment vertical="top"/>
    </xf>
    <xf numFmtId="0" fontId="9" fillId="2" borderId="2" xfId="381" applyFont="1" applyFill="1" applyBorder="1" applyAlignment="1"/>
    <xf numFmtId="0" fontId="9" fillId="2" borderId="2" xfId="593" applyFont="1" applyBorder="1" applyAlignment="1">
      <alignment horizontal="left" vertical="center"/>
    </xf>
    <xf numFmtId="164" fontId="9" fillId="2" borderId="2" xfId="593" applyNumberFormat="1" applyFont="1" applyBorder="1" applyAlignment="1"/>
    <xf numFmtId="0" fontId="10" fillId="2" borderId="2" xfId="593" applyFont="1" applyFill="1" applyBorder="1" applyAlignment="1">
      <alignment horizontal="left" vertical="center"/>
    </xf>
    <xf numFmtId="0" fontId="9" fillId="2" borderId="2" xfId="593" applyFont="1" applyBorder="1" applyAlignment="1">
      <alignment horizontal="left"/>
    </xf>
    <xf numFmtId="0" fontId="10" fillId="5" borderId="2" xfId="593" applyFont="1" applyFill="1" applyBorder="1" applyAlignment="1">
      <alignment horizontal="left"/>
    </xf>
    <xf numFmtId="0" fontId="16" fillId="0" borderId="2" xfId="0" applyFont="1" applyFill="1" applyBorder="1"/>
    <xf numFmtId="0" fontId="17" fillId="0" borderId="2" xfId="0" applyFont="1" applyFill="1" applyBorder="1" applyAlignment="1">
      <alignment vertical="center" wrapText="1"/>
    </xf>
    <xf numFmtId="0" fontId="18" fillId="0" borderId="2" xfId="0" applyFont="1" applyFill="1" applyBorder="1" applyAlignment="1">
      <alignment vertical="center" wrapText="1"/>
    </xf>
    <xf numFmtId="0" fontId="19" fillId="0" borderId="2" xfId="0" applyFont="1" applyFill="1" applyBorder="1" applyAlignment="1">
      <alignment vertical="center" wrapText="1"/>
    </xf>
    <xf numFmtId="0" fontId="20" fillId="0" borderId="2" xfId="0" applyFont="1" applyFill="1" applyBorder="1" applyAlignment="1">
      <alignment vertical="center" wrapText="1"/>
    </xf>
    <xf numFmtId="49" fontId="17" fillId="0" borderId="2" xfId="0" applyNumberFormat="1" applyFont="1" applyFill="1" applyBorder="1" applyAlignment="1">
      <alignment vertical="center" wrapText="1"/>
    </xf>
    <xf numFmtId="0" fontId="21" fillId="0" borderId="2" xfId="0" applyFont="1" applyFill="1" applyBorder="1" applyAlignment="1">
      <alignment horizontal="right" vertical="center"/>
    </xf>
    <xf numFmtId="0" fontId="22" fillId="0" borderId="2" xfId="0" applyFont="1" applyFill="1" applyBorder="1" applyAlignment="1">
      <alignment vertical="center" wrapText="1"/>
    </xf>
    <xf numFmtId="0" fontId="17" fillId="0" borderId="2" xfId="0" applyFont="1" applyFill="1" applyBorder="1" applyAlignment="1">
      <alignment vertical="center"/>
    </xf>
    <xf numFmtId="0" fontId="20" fillId="0" borderId="2" xfId="0" applyFont="1" applyFill="1" applyBorder="1" applyAlignment="1">
      <alignment vertical="center"/>
    </xf>
    <xf numFmtId="0" fontId="23" fillId="0" borderId="2" xfId="590" applyFont="1" applyFill="1" applyBorder="1" applyAlignment="1"/>
    <xf numFmtId="0" fontId="24" fillId="0" borderId="2" xfId="0" applyFont="1" applyFill="1" applyBorder="1" applyAlignment="1">
      <alignment vertical="center"/>
    </xf>
    <xf numFmtId="0" fontId="25" fillId="0" borderId="2" xfId="0" applyFont="1" applyFill="1" applyBorder="1" applyAlignment="1">
      <alignment vertical="center"/>
    </xf>
    <xf numFmtId="0" fontId="26" fillId="0" borderId="2" xfId="0" applyFont="1" applyFill="1" applyBorder="1" applyAlignment="1">
      <alignment vertical="center"/>
    </xf>
    <xf numFmtId="0" fontId="27" fillId="0" borderId="2" xfId="0" applyFont="1" applyFill="1" applyBorder="1" applyAlignment="1">
      <alignment vertical="center"/>
    </xf>
    <xf numFmtId="0" fontId="28" fillId="0" borderId="2" xfId="0" applyFont="1" applyFill="1" applyBorder="1" applyAlignment="1">
      <alignment vertical="center"/>
    </xf>
    <xf numFmtId="0" fontId="16" fillId="0" borderId="0" xfId="0" applyFont="1"/>
    <xf numFmtId="0" fontId="16" fillId="0" borderId="0" xfId="0" applyFont="1" applyAlignment="1">
      <alignment wrapText="1"/>
    </xf>
    <xf numFmtId="0" fontId="29" fillId="2" borderId="2" xfId="592" applyFont="1"/>
    <xf numFmtId="0" fontId="29" fillId="2" borderId="2" xfId="594" applyFont="1"/>
    <xf numFmtId="0" fontId="8" fillId="0" borderId="0" xfId="0" applyFont="1" applyAlignment="1">
      <alignment vertical="center"/>
    </xf>
    <xf numFmtId="0" fontId="24" fillId="0" borderId="2" xfId="0" applyFont="1" applyFill="1" applyBorder="1" applyAlignment="1">
      <alignment vertical="center" wrapText="1"/>
    </xf>
    <xf numFmtId="0" fontId="8" fillId="0" borderId="0" xfId="0" applyFont="1" applyAlignment="1">
      <alignment vertical="center" wrapText="1"/>
    </xf>
    <xf numFmtId="0" fontId="30" fillId="2" borderId="2" xfId="0" applyFont="1" applyFill="1" applyBorder="1" applyAlignment="1">
      <alignment horizontal="left" vertical="top"/>
    </xf>
    <xf numFmtId="0" fontId="30" fillId="2" borderId="0" xfId="0" applyFont="1" applyFill="1" applyAlignment="1">
      <alignment horizontal="left" vertical="top"/>
    </xf>
    <xf numFmtId="0" fontId="31" fillId="0" borderId="0" xfId="0" applyFont="1"/>
    <xf numFmtId="0" fontId="32" fillId="0" borderId="0" xfId="0" applyFont="1"/>
    <xf numFmtId="0" fontId="10" fillId="2" borderId="4" xfId="0" applyFont="1" applyFill="1" applyBorder="1" applyAlignment="1"/>
    <xf numFmtId="0" fontId="12" fillId="0" borderId="0" xfId="0" applyFont="1"/>
    <xf numFmtId="0" fontId="33" fillId="2" borderId="2" xfId="595">
      <alignment vertical="center"/>
    </xf>
    <xf numFmtId="0" fontId="10" fillId="2" borderId="2" xfId="595" applyFont="1" applyFill="1" applyBorder="1" applyAlignment="1">
      <alignment vertical="center"/>
    </xf>
    <xf numFmtId="0" fontId="9" fillId="2" borderId="2" xfId="595" applyFont="1" applyFill="1" applyBorder="1" applyAlignment="1"/>
    <xf numFmtId="0" fontId="8" fillId="2" borderId="2" xfId="595" applyFont="1">
      <alignment vertical="center"/>
    </xf>
    <xf numFmtId="0" fontId="62" fillId="2" borderId="2" xfId="37702" applyFont="1" applyAlignment="1"/>
    <xf numFmtId="0" fontId="39" fillId="2" borderId="2" xfId="595" applyFont="1" applyAlignment="1">
      <alignment vertical="center"/>
    </xf>
    <xf numFmtId="0" fontId="64" fillId="2" borderId="2" xfId="0" applyFont="1" applyFill="1" applyBorder="1"/>
    <xf numFmtId="0" fontId="65" fillId="2" borderId="2" xfId="0" applyFont="1" applyFill="1" applyBorder="1"/>
    <xf numFmtId="0" fontId="66" fillId="0" borderId="0" xfId="0" applyFont="1"/>
  </cellXfs>
  <cellStyles count="39446">
    <cellStyle name="Bad 2" xfId="35914"/>
    <cellStyle name="Bad 3" xfId="35312"/>
    <cellStyle name="Berekening" xfId="35331"/>
    <cellStyle name="Calculation 2" xfId="35915"/>
    <cellStyle name="Calculation 3" xfId="35313"/>
    <cellStyle name="Comma 2" xfId="35859"/>
    <cellStyle name="Controlecel" xfId="35332"/>
    <cellStyle name="Check Cell 2" xfId="35916"/>
    <cellStyle name="Check Cell 3" xfId="35314"/>
    <cellStyle name="Explanatory Text 2" xfId="35917"/>
    <cellStyle name="Explanatory Text 2 2" xfId="37724"/>
    <cellStyle name="Explanatory Text 3" xfId="35315"/>
    <cellStyle name="Explanatory Text 4" xfId="377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8"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855"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08" builtinId="9" hidden="1"/>
    <cellStyle name="Followed Hyperlink" xfId="5209" builtinId="9" hidden="1"/>
    <cellStyle name="Followed Hyperlink" xfId="5210" builtinId="9" hidden="1"/>
    <cellStyle name="Followed Hyperlink" xfId="5211" builtinId="9" hidden="1"/>
    <cellStyle name="Followed Hyperlink" xfId="5212" builtinId="9" hidden="1"/>
    <cellStyle name="Followed Hyperlink" xfId="5213" builtinId="9" hidden="1"/>
    <cellStyle name="Followed Hyperlink" xfId="5214" builtinId="9" hidden="1"/>
    <cellStyle name="Followed Hyperlink" xfId="5215" builtinId="9" hidden="1"/>
    <cellStyle name="Followed Hyperlink" xfId="5216" builtinId="9" hidden="1"/>
    <cellStyle name="Followed Hyperlink" xfId="5217" builtinId="9" hidden="1"/>
    <cellStyle name="Followed Hyperlink" xfId="5218" builtinId="9" hidden="1"/>
    <cellStyle name="Followed Hyperlink" xfId="5219"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00" builtinId="9" hidden="1"/>
    <cellStyle name="Followed Hyperlink" xfId="5301" builtinId="9" hidden="1"/>
    <cellStyle name="Followed Hyperlink" xfId="5302" builtinId="9" hidden="1"/>
    <cellStyle name="Followed Hyperlink" xfId="5303" builtinId="9" hidden="1"/>
    <cellStyle name="Followed Hyperlink" xfId="5304" builtinId="9" hidden="1"/>
    <cellStyle name="Followed Hyperlink" xfId="5305" builtinId="9" hidden="1"/>
    <cellStyle name="Followed Hyperlink" xfId="5306" builtinId="9" hidden="1"/>
    <cellStyle name="Followed Hyperlink" xfId="5307"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5" builtinId="9" hidden="1"/>
    <cellStyle name="Followed Hyperlink" xfId="5326" builtinId="9" hidden="1"/>
    <cellStyle name="Followed Hyperlink" xfId="5327" builtinId="9" hidden="1"/>
    <cellStyle name="Followed Hyperlink" xfId="5328" builtinId="9" hidden="1"/>
    <cellStyle name="Followed Hyperlink" xfId="5329" builtinId="9" hidden="1"/>
    <cellStyle name="Followed Hyperlink" xfId="5330" builtinId="9" hidden="1"/>
    <cellStyle name="Followed Hyperlink" xfId="5331"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723" builtinId="9" hidden="1"/>
    <cellStyle name="Followed Hyperlink" xfId="728"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7"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2"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6" builtinId="9" hidden="1"/>
    <cellStyle name="Followed Hyperlink" xfId="6407" builtinId="9" hidden="1"/>
    <cellStyle name="Followed Hyperlink" xfId="6408" builtinId="9" hidden="1"/>
    <cellStyle name="Followed Hyperlink" xfId="6409" builtinId="9" hidden="1"/>
    <cellStyle name="Followed Hyperlink" xfId="6410" builtinId="9" hidden="1"/>
    <cellStyle name="Followed Hyperlink" xfId="6411" builtinId="9" hidden="1"/>
    <cellStyle name="Followed Hyperlink" xfId="6412" builtinId="9" hidden="1"/>
    <cellStyle name="Followed Hyperlink" xfId="6413" builtinId="9" hidden="1"/>
    <cellStyle name="Followed Hyperlink" xfId="6414" builtinId="9" hidden="1"/>
    <cellStyle name="Followed Hyperlink" xfId="6415" builtinId="9" hidden="1"/>
    <cellStyle name="Followed Hyperlink" xfId="6416" builtinId="9" hidden="1"/>
    <cellStyle name="Followed Hyperlink" xfId="6417" builtinId="9" hidden="1"/>
    <cellStyle name="Followed Hyperlink" xfId="6418" builtinId="9" hidden="1"/>
    <cellStyle name="Followed Hyperlink" xfId="6419" builtinId="9" hidden="1"/>
    <cellStyle name="Followed Hyperlink" xfId="6420" builtinId="9" hidden="1"/>
    <cellStyle name="Followed Hyperlink" xfId="6421" builtinId="9" hidden="1"/>
    <cellStyle name="Followed Hyperlink" xfId="6422" builtinId="9" hidden="1"/>
    <cellStyle name="Followed Hyperlink" xfId="6423" builtinId="9" hidden="1"/>
    <cellStyle name="Followed Hyperlink" xfId="6424" builtinId="9" hidden="1"/>
    <cellStyle name="Followed Hyperlink" xfId="6425" builtinId="9" hidden="1"/>
    <cellStyle name="Followed Hyperlink" xfId="6426" builtinId="9" hidden="1"/>
    <cellStyle name="Followed Hyperlink" xfId="6427" builtinId="9" hidden="1"/>
    <cellStyle name="Followed Hyperlink" xfId="6428" builtinId="9" hidden="1"/>
    <cellStyle name="Followed Hyperlink" xfId="6429" builtinId="9" hidden="1"/>
    <cellStyle name="Followed Hyperlink" xfId="6430" builtinId="9" hidden="1"/>
    <cellStyle name="Followed Hyperlink" xfId="6431" builtinId="9" hidden="1"/>
    <cellStyle name="Followed Hyperlink" xfId="6432" builtinId="9" hidden="1"/>
    <cellStyle name="Followed Hyperlink" xfId="6433" builtinId="9" hidden="1"/>
    <cellStyle name="Followed Hyperlink" xfId="6434" builtinId="9" hidden="1"/>
    <cellStyle name="Followed Hyperlink" xfId="6435" builtinId="9" hidden="1"/>
    <cellStyle name="Followed Hyperlink" xfId="6436" builtinId="9" hidden="1"/>
    <cellStyle name="Followed Hyperlink" xfId="6437" builtinId="9" hidden="1"/>
    <cellStyle name="Followed Hyperlink" xfId="6438" builtinId="9" hidden="1"/>
    <cellStyle name="Followed Hyperlink" xfId="6439" builtinId="9" hidden="1"/>
    <cellStyle name="Followed Hyperlink" xfId="6440" builtinId="9" hidden="1"/>
    <cellStyle name="Followed Hyperlink" xfId="6441" builtinId="9" hidden="1"/>
    <cellStyle name="Followed Hyperlink" xfId="6442" builtinId="9" hidden="1"/>
    <cellStyle name="Followed Hyperlink" xfId="6443" builtinId="9" hidden="1"/>
    <cellStyle name="Followed Hyperlink" xfId="6444" builtinId="9" hidden="1"/>
    <cellStyle name="Followed Hyperlink" xfId="6445" builtinId="9" hidden="1"/>
    <cellStyle name="Followed Hyperlink" xfId="6446" builtinId="9" hidden="1"/>
    <cellStyle name="Followed Hyperlink" xfId="6447" builtinId="9" hidden="1"/>
    <cellStyle name="Followed Hyperlink" xfId="6448" builtinId="9" hidden="1"/>
    <cellStyle name="Followed Hyperlink" xfId="6449" builtinId="9" hidden="1"/>
    <cellStyle name="Followed Hyperlink" xfId="6450" builtinId="9" hidden="1"/>
    <cellStyle name="Followed Hyperlink" xfId="6451" builtinId="9" hidden="1"/>
    <cellStyle name="Followed Hyperlink" xfId="6452" builtinId="9" hidden="1"/>
    <cellStyle name="Followed Hyperlink" xfId="6453" builtinId="9" hidden="1"/>
    <cellStyle name="Followed Hyperlink" xfId="6454" builtinId="9" hidden="1"/>
    <cellStyle name="Followed Hyperlink" xfId="6455" builtinId="9" hidden="1"/>
    <cellStyle name="Followed Hyperlink" xfId="6456" builtinId="9" hidden="1"/>
    <cellStyle name="Followed Hyperlink" xfId="6457" builtinId="9" hidden="1"/>
    <cellStyle name="Followed Hyperlink" xfId="6458" builtinId="9" hidden="1"/>
    <cellStyle name="Followed Hyperlink" xfId="6459" builtinId="9" hidden="1"/>
    <cellStyle name="Followed Hyperlink" xfId="6460" builtinId="9" hidden="1"/>
    <cellStyle name="Followed Hyperlink" xfId="6461" builtinId="9" hidden="1"/>
    <cellStyle name="Followed Hyperlink" xfId="6462" builtinId="9" hidden="1"/>
    <cellStyle name="Followed Hyperlink" xfId="6463" builtinId="9" hidden="1"/>
    <cellStyle name="Followed Hyperlink" xfId="6464" builtinId="9" hidden="1"/>
    <cellStyle name="Followed Hyperlink" xfId="6465" builtinId="9" hidden="1"/>
    <cellStyle name="Followed Hyperlink" xfId="6466" builtinId="9" hidden="1"/>
    <cellStyle name="Followed Hyperlink" xfId="6467" builtinId="9" hidden="1"/>
    <cellStyle name="Followed Hyperlink" xfId="6468" builtinId="9" hidden="1"/>
    <cellStyle name="Followed Hyperlink" xfId="6469" builtinId="9" hidden="1"/>
    <cellStyle name="Followed Hyperlink" xfId="6470" builtinId="9" hidden="1"/>
    <cellStyle name="Followed Hyperlink" xfId="6471" builtinId="9" hidden="1"/>
    <cellStyle name="Followed Hyperlink" xfId="6472" builtinId="9" hidden="1"/>
    <cellStyle name="Followed Hyperlink" xfId="6473" builtinId="9" hidden="1"/>
    <cellStyle name="Followed Hyperlink" xfId="6474" builtinId="9" hidden="1"/>
    <cellStyle name="Followed Hyperlink" xfId="6475" builtinId="9" hidden="1"/>
    <cellStyle name="Followed Hyperlink" xfId="6476" builtinId="9" hidden="1"/>
    <cellStyle name="Followed Hyperlink" xfId="6477" builtinId="9" hidden="1"/>
    <cellStyle name="Followed Hyperlink" xfId="6478" builtinId="9" hidden="1"/>
    <cellStyle name="Followed Hyperlink" xfId="6479" builtinId="9" hidden="1"/>
    <cellStyle name="Followed Hyperlink" xfId="6480" builtinId="9" hidden="1"/>
    <cellStyle name="Followed Hyperlink" xfId="6481" builtinId="9" hidden="1"/>
    <cellStyle name="Followed Hyperlink" xfId="6482" builtinId="9" hidden="1"/>
    <cellStyle name="Followed Hyperlink" xfId="6483" builtinId="9" hidden="1"/>
    <cellStyle name="Followed Hyperlink" xfId="6484" builtinId="9" hidden="1"/>
    <cellStyle name="Followed Hyperlink" xfId="6485" builtinId="9" hidden="1"/>
    <cellStyle name="Followed Hyperlink" xfId="6486" builtinId="9" hidden="1"/>
    <cellStyle name="Followed Hyperlink" xfId="6487" builtinId="9" hidden="1"/>
    <cellStyle name="Followed Hyperlink" xfId="6488" builtinId="9" hidden="1"/>
    <cellStyle name="Followed Hyperlink" xfId="6489" builtinId="9" hidden="1"/>
    <cellStyle name="Followed Hyperlink" xfId="6490" builtinId="9" hidden="1"/>
    <cellStyle name="Followed Hyperlink" xfId="6491" builtinId="9" hidden="1"/>
    <cellStyle name="Followed Hyperlink" xfId="6492" builtinId="9" hidden="1"/>
    <cellStyle name="Followed Hyperlink" xfId="6493" builtinId="9" hidden="1"/>
    <cellStyle name="Followed Hyperlink" xfId="6494" builtinId="9" hidden="1"/>
    <cellStyle name="Followed Hyperlink" xfId="6495" builtinId="9" hidden="1"/>
    <cellStyle name="Followed Hyperlink" xfId="6496" builtinId="9" hidden="1"/>
    <cellStyle name="Followed Hyperlink" xfId="6497" builtinId="9" hidden="1"/>
    <cellStyle name="Followed Hyperlink" xfId="6498" builtinId="9" hidden="1"/>
    <cellStyle name="Followed Hyperlink" xfId="6499" builtinId="9" hidden="1"/>
    <cellStyle name="Followed Hyperlink" xfId="6500" builtinId="9" hidden="1"/>
    <cellStyle name="Followed Hyperlink" xfId="6501"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5" builtinId="9" hidden="1"/>
    <cellStyle name="Followed Hyperlink" xfId="6616" builtinId="9" hidden="1"/>
    <cellStyle name="Followed Hyperlink" xfId="6617" builtinId="9" hidden="1"/>
    <cellStyle name="Followed Hyperlink" xfId="6618" builtinId="9" hidden="1"/>
    <cellStyle name="Followed Hyperlink" xfId="6619" builtinId="9" hidden="1"/>
    <cellStyle name="Followed Hyperlink" xfId="6620" builtinId="9" hidden="1"/>
    <cellStyle name="Followed Hyperlink" xfId="6621" builtinId="9" hidden="1"/>
    <cellStyle name="Followed Hyperlink" xfId="6622" builtinId="9" hidden="1"/>
    <cellStyle name="Followed Hyperlink" xfId="6623" builtinId="9" hidden="1"/>
    <cellStyle name="Followed Hyperlink" xfId="6624" builtinId="9" hidden="1"/>
    <cellStyle name="Followed Hyperlink" xfId="6625" builtinId="9" hidden="1"/>
    <cellStyle name="Followed Hyperlink" xfId="6626" builtinId="9" hidden="1"/>
    <cellStyle name="Followed Hyperlink" xfId="6627" builtinId="9" hidden="1"/>
    <cellStyle name="Followed Hyperlink" xfId="6628" builtinId="9" hidden="1"/>
    <cellStyle name="Followed Hyperlink" xfId="6629" builtinId="9" hidden="1"/>
    <cellStyle name="Followed Hyperlink" xfId="6630" builtinId="9" hidden="1"/>
    <cellStyle name="Followed Hyperlink" xfId="6631" builtinId="9" hidden="1"/>
    <cellStyle name="Followed Hyperlink" xfId="6632" builtinId="9" hidden="1"/>
    <cellStyle name="Followed Hyperlink" xfId="6633" builtinId="9" hidden="1"/>
    <cellStyle name="Followed Hyperlink" xfId="6634" builtinId="9" hidden="1"/>
    <cellStyle name="Followed Hyperlink" xfId="6635" builtinId="9" hidden="1"/>
    <cellStyle name="Followed Hyperlink" xfId="6636" builtinId="9" hidden="1"/>
    <cellStyle name="Followed Hyperlink" xfId="6637" builtinId="9" hidden="1"/>
    <cellStyle name="Followed Hyperlink" xfId="6638" builtinId="9" hidden="1"/>
    <cellStyle name="Followed Hyperlink" xfId="6639" builtinId="9" hidden="1"/>
    <cellStyle name="Followed Hyperlink" xfId="6640" builtinId="9" hidden="1"/>
    <cellStyle name="Followed Hyperlink" xfId="6641" builtinId="9" hidden="1"/>
    <cellStyle name="Followed Hyperlink" xfId="6642" builtinId="9" hidden="1"/>
    <cellStyle name="Followed Hyperlink" xfId="6643" builtinId="9" hidden="1"/>
    <cellStyle name="Followed Hyperlink" xfId="6644" builtinId="9" hidden="1"/>
    <cellStyle name="Followed Hyperlink" xfId="6645" builtinId="9" hidden="1"/>
    <cellStyle name="Followed Hyperlink" xfId="6646" builtinId="9" hidden="1"/>
    <cellStyle name="Followed Hyperlink" xfId="6647" builtinId="9" hidden="1"/>
    <cellStyle name="Followed Hyperlink" xfId="6648" builtinId="9" hidden="1"/>
    <cellStyle name="Followed Hyperlink" xfId="6649" builtinId="9" hidden="1"/>
    <cellStyle name="Followed Hyperlink" xfId="6650" builtinId="9" hidden="1"/>
    <cellStyle name="Followed Hyperlink" xfId="6651" builtinId="9" hidden="1"/>
    <cellStyle name="Followed Hyperlink" xfId="6652" builtinId="9" hidden="1"/>
    <cellStyle name="Followed Hyperlink" xfId="6653" builtinId="9" hidden="1"/>
    <cellStyle name="Followed Hyperlink" xfId="6654" builtinId="9" hidden="1"/>
    <cellStyle name="Followed Hyperlink" xfId="6655" builtinId="9" hidden="1"/>
    <cellStyle name="Followed Hyperlink" xfId="6656" builtinId="9" hidden="1"/>
    <cellStyle name="Followed Hyperlink" xfId="6657" builtinId="9" hidden="1"/>
    <cellStyle name="Followed Hyperlink" xfId="6658" builtinId="9" hidden="1"/>
    <cellStyle name="Followed Hyperlink" xfId="6659" builtinId="9" hidden="1"/>
    <cellStyle name="Followed Hyperlink" xfId="6660" builtinId="9" hidden="1"/>
    <cellStyle name="Followed Hyperlink" xfId="6661" builtinId="9" hidden="1"/>
    <cellStyle name="Followed Hyperlink" xfId="6662" builtinId="9" hidden="1"/>
    <cellStyle name="Followed Hyperlink" xfId="6663" builtinId="9" hidden="1"/>
    <cellStyle name="Followed Hyperlink" xfId="6664" builtinId="9" hidden="1"/>
    <cellStyle name="Followed Hyperlink" xfId="6665" builtinId="9" hidden="1"/>
    <cellStyle name="Followed Hyperlink" xfId="6666" builtinId="9" hidden="1"/>
    <cellStyle name="Followed Hyperlink" xfId="6667" builtinId="9" hidden="1"/>
    <cellStyle name="Followed Hyperlink" xfId="6668" builtinId="9" hidden="1"/>
    <cellStyle name="Followed Hyperlink" xfId="6669" builtinId="9" hidden="1"/>
    <cellStyle name="Followed Hyperlink" xfId="6670" builtinId="9" hidden="1"/>
    <cellStyle name="Followed Hyperlink" xfId="6671" builtinId="9" hidden="1"/>
    <cellStyle name="Followed Hyperlink" xfId="6672" builtinId="9" hidden="1"/>
    <cellStyle name="Followed Hyperlink" xfId="6673" builtinId="9" hidden="1"/>
    <cellStyle name="Followed Hyperlink" xfId="6674" builtinId="9" hidden="1"/>
    <cellStyle name="Followed Hyperlink" xfId="6675" builtinId="9" hidden="1"/>
    <cellStyle name="Followed Hyperlink" xfId="6676" builtinId="9" hidden="1"/>
    <cellStyle name="Followed Hyperlink" xfId="6677" builtinId="9" hidden="1"/>
    <cellStyle name="Followed Hyperlink" xfId="6678" builtinId="9" hidden="1"/>
    <cellStyle name="Followed Hyperlink" xfId="6679" builtinId="9" hidden="1"/>
    <cellStyle name="Followed Hyperlink" xfId="6680" builtinId="9" hidden="1"/>
    <cellStyle name="Followed Hyperlink" xfId="6681" builtinId="9" hidden="1"/>
    <cellStyle name="Followed Hyperlink" xfId="6682" builtinId="9" hidden="1"/>
    <cellStyle name="Followed Hyperlink" xfId="6683" builtinId="9" hidden="1"/>
    <cellStyle name="Followed Hyperlink" xfId="6684" builtinId="9" hidden="1"/>
    <cellStyle name="Followed Hyperlink" xfId="6685" builtinId="9" hidden="1"/>
    <cellStyle name="Followed Hyperlink" xfId="6686" builtinId="9" hidden="1"/>
    <cellStyle name="Followed Hyperlink" xfId="6687" builtinId="9" hidden="1"/>
    <cellStyle name="Followed Hyperlink" xfId="6688" builtinId="9" hidden="1"/>
    <cellStyle name="Followed Hyperlink" xfId="6689" builtinId="9" hidden="1"/>
    <cellStyle name="Followed Hyperlink" xfId="6690" builtinId="9" hidden="1"/>
    <cellStyle name="Followed Hyperlink" xfId="6691" builtinId="9" hidden="1"/>
    <cellStyle name="Followed Hyperlink" xfId="6692" builtinId="9" hidden="1"/>
    <cellStyle name="Followed Hyperlink" xfId="6693" builtinId="9" hidden="1"/>
    <cellStyle name="Followed Hyperlink" xfId="6694" builtinId="9" hidden="1"/>
    <cellStyle name="Followed Hyperlink" xfId="6695" builtinId="9" hidden="1"/>
    <cellStyle name="Followed Hyperlink" xfId="6696" builtinId="9" hidden="1"/>
    <cellStyle name="Followed Hyperlink" xfId="6697" builtinId="9" hidden="1"/>
    <cellStyle name="Followed Hyperlink" xfId="6698" builtinId="9" hidden="1"/>
    <cellStyle name="Followed Hyperlink" xfId="6699" builtinId="9" hidden="1"/>
    <cellStyle name="Followed Hyperlink" xfId="6700" builtinId="9" hidden="1"/>
    <cellStyle name="Followed Hyperlink" xfId="6701" builtinId="9" hidden="1"/>
    <cellStyle name="Followed Hyperlink" xfId="6702" builtinId="9" hidden="1"/>
    <cellStyle name="Followed Hyperlink" xfId="6703" builtinId="9" hidden="1"/>
    <cellStyle name="Followed Hyperlink" xfId="6704" builtinId="9" hidden="1"/>
    <cellStyle name="Followed Hyperlink" xfId="6705" builtinId="9" hidden="1"/>
    <cellStyle name="Followed Hyperlink" xfId="6706" builtinId="9" hidden="1"/>
    <cellStyle name="Followed Hyperlink" xfId="6707" builtinId="9" hidden="1"/>
    <cellStyle name="Followed Hyperlink" xfId="6708"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79" builtinId="9" hidden="1"/>
    <cellStyle name="Followed Hyperlink" xfId="6780" builtinId="9" hidden="1"/>
    <cellStyle name="Followed Hyperlink" xfId="6781" builtinId="9" hidden="1"/>
    <cellStyle name="Followed Hyperlink" xfId="6782" builtinId="9" hidden="1"/>
    <cellStyle name="Followed Hyperlink" xfId="6783" builtinId="9" hidden="1"/>
    <cellStyle name="Followed Hyperlink" xfId="6784" builtinId="9" hidden="1"/>
    <cellStyle name="Followed Hyperlink" xfId="6785" builtinId="9" hidden="1"/>
    <cellStyle name="Followed Hyperlink" xfId="6786" builtinId="9" hidden="1"/>
    <cellStyle name="Followed Hyperlink" xfId="6787" builtinId="9" hidden="1"/>
    <cellStyle name="Followed Hyperlink" xfId="6788" builtinId="9" hidden="1"/>
    <cellStyle name="Followed Hyperlink" xfId="6789" builtinId="9" hidden="1"/>
    <cellStyle name="Followed Hyperlink" xfId="6790" builtinId="9" hidden="1"/>
    <cellStyle name="Followed Hyperlink" xfId="6791" builtinId="9" hidden="1"/>
    <cellStyle name="Followed Hyperlink" xfId="6792" builtinId="9" hidden="1"/>
    <cellStyle name="Followed Hyperlink" xfId="6793" builtinId="9" hidden="1"/>
    <cellStyle name="Followed Hyperlink" xfId="6794" builtinId="9" hidden="1"/>
    <cellStyle name="Followed Hyperlink" xfId="6795" builtinId="9" hidden="1"/>
    <cellStyle name="Followed Hyperlink" xfId="6796" builtinId="9" hidden="1"/>
    <cellStyle name="Followed Hyperlink" xfId="6797" builtinId="9" hidden="1"/>
    <cellStyle name="Followed Hyperlink" xfId="6798" builtinId="9" hidden="1"/>
    <cellStyle name="Followed Hyperlink" xfId="6799" builtinId="9" hidden="1"/>
    <cellStyle name="Followed Hyperlink" xfId="6800" builtinId="9" hidden="1"/>
    <cellStyle name="Followed Hyperlink" xfId="6801" builtinId="9" hidden="1"/>
    <cellStyle name="Followed Hyperlink" xfId="6802" builtinId="9" hidden="1"/>
    <cellStyle name="Followed Hyperlink" xfId="6803" builtinId="9" hidden="1"/>
    <cellStyle name="Followed Hyperlink" xfId="6804" builtinId="9" hidden="1"/>
    <cellStyle name="Followed Hyperlink" xfId="6805" builtinId="9" hidden="1"/>
    <cellStyle name="Followed Hyperlink" xfId="6806" builtinId="9" hidden="1"/>
    <cellStyle name="Followed Hyperlink" xfId="6807" builtinId="9" hidden="1"/>
    <cellStyle name="Followed Hyperlink" xfId="6808" builtinId="9" hidden="1"/>
    <cellStyle name="Followed Hyperlink" xfId="6809" builtinId="9" hidden="1"/>
    <cellStyle name="Followed Hyperlink" xfId="6810" builtinId="9" hidden="1"/>
    <cellStyle name="Followed Hyperlink" xfId="6811" builtinId="9" hidden="1"/>
    <cellStyle name="Followed Hyperlink" xfId="6812" builtinId="9" hidden="1"/>
    <cellStyle name="Followed Hyperlink" xfId="6813" builtinId="9" hidden="1"/>
    <cellStyle name="Followed Hyperlink" xfId="6814" builtinId="9" hidden="1"/>
    <cellStyle name="Followed Hyperlink" xfId="6815" builtinId="9" hidden="1"/>
    <cellStyle name="Followed Hyperlink" xfId="6816" builtinId="9" hidden="1"/>
    <cellStyle name="Followed Hyperlink" xfId="6817" builtinId="9" hidden="1"/>
    <cellStyle name="Followed Hyperlink" xfId="6818" builtinId="9" hidden="1"/>
    <cellStyle name="Followed Hyperlink" xfId="6819" builtinId="9" hidden="1"/>
    <cellStyle name="Followed Hyperlink" xfId="6820" builtinId="9" hidden="1"/>
    <cellStyle name="Followed Hyperlink" xfId="6821" builtinId="9" hidden="1"/>
    <cellStyle name="Followed Hyperlink" xfId="6822" builtinId="9" hidden="1"/>
    <cellStyle name="Followed Hyperlink" xfId="6823" builtinId="9" hidden="1"/>
    <cellStyle name="Followed Hyperlink" xfId="6824" builtinId="9" hidden="1"/>
    <cellStyle name="Followed Hyperlink" xfId="6825" builtinId="9" hidden="1"/>
    <cellStyle name="Followed Hyperlink" xfId="6826" builtinId="9" hidden="1"/>
    <cellStyle name="Followed Hyperlink" xfId="6827" builtinId="9" hidden="1"/>
    <cellStyle name="Followed Hyperlink" xfId="6828" builtinId="9" hidden="1"/>
    <cellStyle name="Followed Hyperlink" xfId="6829" builtinId="9" hidden="1"/>
    <cellStyle name="Followed Hyperlink" xfId="6830" builtinId="9" hidden="1"/>
    <cellStyle name="Followed Hyperlink" xfId="6831" builtinId="9" hidden="1"/>
    <cellStyle name="Followed Hyperlink" xfId="6832" builtinId="9" hidden="1"/>
    <cellStyle name="Followed Hyperlink" xfId="6833" builtinId="9" hidden="1"/>
    <cellStyle name="Followed Hyperlink" xfId="6834" builtinId="9" hidden="1"/>
    <cellStyle name="Followed Hyperlink" xfId="6835" builtinId="9" hidden="1"/>
    <cellStyle name="Followed Hyperlink" xfId="6836" builtinId="9" hidden="1"/>
    <cellStyle name="Followed Hyperlink" xfId="6837" builtinId="9" hidden="1"/>
    <cellStyle name="Followed Hyperlink" xfId="6838" builtinId="9" hidden="1"/>
    <cellStyle name="Followed Hyperlink" xfId="6839" builtinId="9" hidden="1"/>
    <cellStyle name="Followed Hyperlink" xfId="6840" builtinId="9" hidden="1"/>
    <cellStyle name="Followed Hyperlink" xfId="6841" builtinId="9" hidden="1"/>
    <cellStyle name="Followed Hyperlink" xfId="6842" builtinId="9" hidden="1"/>
    <cellStyle name="Followed Hyperlink" xfId="6843" builtinId="9" hidden="1"/>
    <cellStyle name="Followed Hyperlink" xfId="6844" builtinId="9" hidden="1"/>
    <cellStyle name="Followed Hyperlink" xfId="6845" builtinId="9" hidden="1"/>
    <cellStyle name="Followed Hyperlink" xfId="6846" builtinId="9" hidden="1"/>
    <cellStyle name="Followed Hyperlink" xfId="6847" builtinId="9" hidden="1"/>
    <cellStyle name="Followed Hyperlink" xfId="6848" builtinId="9" hidden="1"/>
    <cellStyle name="Followed Hyperlink" xfId="6849" builtinId="9" hidden="1"/>
    <cellStyle name="Followed Hyperlink" xfId="6850" builtinId="9" hidden="1"/>
    <cellStyle name="Followed Hyperlink" xfId="6851" builtinId="9" hidden="1"/>
    <cellStyle name="Followed Hyperlink" xfId="6852" builtinId="9" hidden="1"/>
    <cellStyle name="Followed Hyperlink" xfId="6853" builtinId="9" hidden="1"/>
    <cellStyle name="Followed Hyperlink" xfId="6854" builtinId="9" hidden="1"/>
    <cellStyle name="Followed Hyperlink" xfId="6855" builtinId="9" hidden="1"/>
    <cellStyle name="Followed Hyperlink" xfId="6856" builtinId="9" hidden="1"/>
    <cellStyle name="Followed Hyperlink" xfId="6857" builtinId="9" hidden="1"/>
    <cellStyle name="Followed Hyperlink" xfId="6858" builtinId="9" hidden="1"/>
    <cellStyle name="Followed Hyperlink" xfId="6859" builtinId="9" hidden="1"/>
    <cellStyle name="Followed Hyperlink" xfId="6860" builtinId="9" hidden="1"/>
    <cellStyle name="Followed Hyperlink" xfId="6861" builtinId="9" hidden="1"/>
    <cellStyle name="Followed Hyperlink" xfId="6862" builtinId="9" hidden="1"/>
    <cellStyle name="Followed Hyperlink" xfId="6863" builtinId="9" hidden="1"/>
    <cellStyle name="Followed Hyperlink" xfId="6864" builtinId="9" hidden="1"/>
    <cellStyle name="Followed Hyperlink" xfId="6865" builtinId="9" hidden="1"/>
    <cellStyle name="Followed Hyperlink" xfId="6866" builtinId="9" hidden="1"/>
    <cellStyle name="Followed Hyperlink" xfId="6867" builtinId="9" hidden="1"/>
    <cellStyle name="Followed Hyperlink" xfId="6868" builtinId="9" hidden="1"/>
    <cellStyle name="Followed Hyperlink" xfId="6869" builtinId="9" hidden="1"/>
    <cellStyle name="Followed Hyperlink" xfId="6870" builtinId="9" hidden="1"/>
    <cellStyle name="Followed Hyperlink" xfId="6871" builtinId="9" hidden="1"/>
    <cellStyle name="Followed Hyperlink" xfId="6872" builtinId="9" hidden="1"/>
    <cellStyle name="Followed Hyperlink" xfId="6873" builtinId="9" hidden="1"/>
    <cellStyle name="Followed Hyperlink" xfId="6874" builtinId="9" hidden="1"/>
    <cellStyle name="Followed Hyperlink" xfId="6875" builtinId="9" hidden="1"/>
    <cellStyle name="Followed Hyperlink" xfId="6876" builtinId="9" hidden="1"/>
    <cellStyle name="Followed Hyperlink" xfId="6877" builtinId="9" hidden="1"/>
    <cellStyle name="Followed Hyperlink" xfId="6878" builtinId="9" hidden="1"/>
    <cellStyle name="Followed Hyperlink" xfId="6879" builtinId="9" hidden="1"/>
    <cellStyle name="Followed Hyperlink" xfId="6880" builtinId="9" hidden="1"/>
    <cellStyle name="Followed Hyperlink" xfId="6881" builtinId="9" hidden="1"/>
    <cellStyle name="Followed Hyperlink" xfId="6882" builtinId="9" hidden="1"/>
    <cellStyle name="Followed Hyperlink" xfId="6883" builtinId="9" hidden="1"/>
    <cellStyle name="Followed Hyperlink" xfId="6884" builtinId="9" hidden="1"/>
    <cellStyle name="Followed Hyperlink" xfId="6885" builtinId="9" hidden="1"/>
    <cellStyle name="Followed Hyperlink" xfId="6886" builtinId="9" hidden="1"/>
    <cellStyle name="Followed Hyperlink" xfId="6887" builtinId="9" hidden="1"/>
    <cellStyle name="Followed Hyperlink" xfId="6888" builtinId="9" hidden="1"/>
    <cellStyle name="Followed Hyperlink" xfId="6889" builtinId="9" hidden="1"/>
    <cellStyle name="Followed Hyperlink" xfId="6890" builtinId="9" hidden="1"/>
    <cellStyle name="Followed Hyperlink" xfId="6891" builtinId="9" hidden="1"/>
    <cellStyle name="Followed Hyperlink" xfId="6892" builtinId="9" hidden="1"/>
    <cellStyle name="Followed Hyperlink" xfId="6893" builtinId="9" hidden="1"/>
    <cellStyle name="Followed Hyperlink" xfId="6894" builtinId="9" hidden="1"/>
    <cellStyle name="Followed Hyperlink" xfId="6895" builtinId="9" hidden="1"/>
    <cellStyle name="Followed Hyperlink" xfId="6896" builtinId="9" hidden="1"/>
    <cellStyle name="Followed Hyperlink" xfId="6897"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2" builtinId="9" hidden="1"/>
    <cellStyle name="Followed Hyperlink" xfId="7003" builtinId="9" hidden="1"/>
    <cellStyle name="Followed Hyperlink" xfId="7004" builtinId="9" hidden="1"/>
    <cellStyle name="Followed Hyperlink" xfId="7005" builtinId="9" hidden="1"/>
    <cellStyle name="Followed Hyperlink" xfId="7006" builtinId="9" hidden="1"/>
    <cellStyle name="Followed Hyperlink" xfId="7007" builtinId="9" hidden="1"/>
    <cellStyle name="Followed Hyperlink" xfId="7008" builtinId="9" hidden="1"/>
    <cellStyle name="Followed Hyperlink" xfId="7009" builtinId="9" hidden="1"/>
    <cellStyle name="Followed Hyperlink" xfId="7010" builtinId="9" hidden="1"/>
    <cellStyle name="Followed Hyperlink" xfId="7011" builtinId="9" hidden="1"/>
    <cellStyle name="Followed Hyperlink" xfId="7012" builtinId="9" hidden="1"/>
    <cellStyle name="Followed Hyperlink" xfId="7013" builtinId="9" hidden="1"/>
    <cellStyle name="Followed Hyperlink" xfId="7014" builtinId="9" hidden="1"/>
    <cellStyle name="Followed Hyperlink" xfId="7015" builtinId="9" hidden="1"/>
    <cellStyle name="Followed Hyperlink" xfId="7016" builtinId="9" hidden="1"/>
    <cellStyle name="Followed Hyperlink" xfId="7017" builtinId="9" hidden="1"/>
    <cellStyle name="Followed Hyperlink" xfId="7018" builtinId="9" hidden="1"/>
    <cellStyle name="Followed Hyperlink" xfId="7019" builtinId="9" hidden="1"/>
    <cellStyle name="Followed Hyperlink" xfId="7020" builtinId="9" hidden="1"/>
    <cellStyle name="Followed Hyperlink" xfId="7021" builtinId="9" hidden="1"/>
    <cellStyle name="Followed Hyperlink" xfId="7022" builtinId="9" hidden="1"/>
    <cellStyle name="Followed Hyperlink" xfId="7023" builtinId="9" hidden="1"/>
    <cellStyle name="Followed Hyperlink" xfId="7024" builtinId="9" hidden="1"/>
    <cellStyle name="Followed Hyperlink" xfId="7025" builtinId="9" hidden="1"/>
    <cellStyle name="Followed Hyperlink" xfId="7026" builtinId="9" hidden="1"/>
    <cellStyle name="Followed Hyperlink" xfId="7027" builtinId="9" hidden="1"/>
    <cellStyle name="Followed Hyperlink" xfId="7028" builtinId="9" hidden="1"/>
    <cellStyle name="Followed Hyperlink" xfId="7029" builtinId="9" hidden="1"/>
    <cellStyle name="Followed Hyperlink" xfId="7030" builtinId="9" hidden="1"/>
    <cellStyle name="Followed Hyperlink" xfId="7031" builtinId="9" hidden="1"/>
    <cellStyle name="Followed Hyperlink" xfId="7032" builtinId="9" hidden="1"/>
    <cellStyle name="Followed Hyperlink" xfId="7033" builtinId="9" hidden="1"/>
    <cellStyle name="Followed Hyperlink" xfId="7034" builtinId="9" hidden="1"/>
    <cellStyle name="Followed Hyperlink" xfId="7035" builtinId="9" hidden="1"/>
    <cellStyle name="Followed Hyperlink" xfId="7036" builtinId="9" hidden="1"/>
    <cellStyle name="Followed Hyperlink" xfId="7037" builtinId="9" hidden="1"/>
    <cellStyle name="Followed Hyperlink" xfId="7038" builtinId="9" hidden="1"/>
    <cellStyle name="Followed Hyperlink" xfId="7039" builtinId="9" hidden="1"/>
    <cellStyle name="Followed Hyperlink" xfId="7040" builtinId="9" hidden="1"/>
    <cellStyle name="Followed Hyperlink" xfId="7041" builtinId="9" hidden="1"/>
    <cellStyle name="Followed Hyperlink" xfId="7042" builtinId="9" hidden="1"/>
    <cellStyle name="Followed Hyperlink" xfId="7043" builtinId="9" hidden="1"/>
    <cellStyle name="Followed Hyperlink" xfId="7044" builtinId="9" hidden="1"/>
    <cellStyle name="Followed Hyperlink" xfId="7045" builtinId="9" hidden="1"/>
    <cellStyle name="Followed Hyperlink" xfId="7046" builtinId="9" hidden="1"/>
    <cellStyle name="Followed Hyperlink" xfId="7047" builtinId="9" hidden="1"/>
    <cellStyle name="Followed Hyperlink" xfId="7048" builtinId="9" hidden="1"/>
    <cellStyle name="Followed Hyperlink" xfId="7049" builtinId="9" hidden="1"/>
    <cellStyle name="Followed Hyperlink" xfId="7050" builtinId="9" hidden="1"/>
    <cellStyle name="Followed Hyperlink" xfId="7051" builtinId="9" hidden="1"/>
    <cellStyle name="Followed Hyperlink" xfId="7052" builtinId="9" hidden="1"/>
    <cellStyle name="Followed Hyperlink" xfId="7053" builtinId="9" hidden="1"/>
    <cellStyle name="Followed Hyperlink" xfId="7054" builtinId="9" hidden="1"/>
    <cellStyle name="Followed Hyperlink" xfId="7055" builtinId="9" hidden="1"/>
    <cellStyle name="Followed Hyperlink" xfId="7056" builtinId="9" hidden="1"/>
    <cellStyle name="Followed Hyperlink" xfId="7057" builtinId="9" hidden="1"/>
    <cellStyle name="Followed Hyperlink" xfId="7058" builtinId="9" hidden="1"/>
    <cellStyle name="Followed Hyperlink" xfId="7059" builtinId="9" hidden="1"/>
    <cellStyle name="Followed Hyperlink" xfId="7060" builtinId="9" hidden="1"/>
    <cellStyle name="Followed Hyperlink" xfId="7061" builtinId="9" hidden="1"/>
    <cellStyle name="Followed Hyperlink" xfId="7062" builtinId="9" hidden="1"/>
    <cellStyle name="Followed Hyperlink" xfId="7063" builtinId="9" hidden="1"/>
    <cellStyle name="Followed Hyperlink" xfId="7064" builtinId="9" hidden="1"/>
    <cellStyle name="Followed Hyperlink" xfId="7065" builtinId="9" hidden="1"/>
    <cellStyle name="Followed Hyperlink" xfId="7066" builtinId="9" hidden="1"/>
    <cellStyle name="Followed Hyperlink" xfId="7067" builtinId="9" hidden="1"/>
    <cellStyle name="Followed Hyperlink" xfId="7068" builtinId="9" hidden="1"/>
    <cellStyle name="Followed Hyperlink" xfId="7069" builtinId="9" hidden="1"/>
    <cellStyle name="Followed Hyperlink" xfId="7070" builtinId="9" hidden="1"/>
    <cellStyle name="Followed Hyperlink" xfId="7071" builtinId="9" hidden="1"/>
    <cellStyle name="Followed Hyperlink" xfId="7072" builtinId="9" hidden="1"/>
    <cellStyle name="Followed Hyperlink" xfId="7073" builtinId="9" hidden="1"/>
    <cellStyle name="Followed Hyperlink" xfId="7074" builtinId="9" hidden="1"/>
    <cellStyle name="Followed Hyperlink" xfId="7075" builtinId="9" hidden="1"/>
    <cellStyle name="Followed Hyperlink" xfId="7076" builtinId="9" hidden="1"/>
    <cellStyle name="Followed Hyperlink" xfId="7077" builtinId="9" hidden="1"/>
    <cellStyle name="Followed Hyperlink" xfId="7078" builtinId="9" hidden="1"/>
    <cellStyle name="Followed Hyperlink" xfId="7079" builtinId="9" hidden="1"/>
    <cellStyle name="Followed Hyperlink" xfId="7080"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1" builtinId="9" hidden="1"/>
    <cellStyle name="Followed Hyperlink" xfId="7122" builtinId="9" hidden="1"/>
    <cellStyle name="Followed Hyperlink" xfId="7123" builtinId="9" hidden="1"/>
    <cellStyle name="Followed Hyperlink" xfId="7124" builtinId="9" hidden="1"/>
    <cellStyle name="Followed Hyperlink" xfId="7125" builtinId="9" hidden="1"/>
    <cellStyle name="Followed Hyperlink" xfId="7126" builtinId="9" hidden="1"/>
    <cellStyle name="Followed Hyperlink" xfId="7127"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2" builtinId="9" hidden="1"/>
    <cellStyle name="Followed Hyperlink" xfId="7233" builtinId="9" hidden="1"/>
    <cellStyle name="Followed Hyperlink" xfId="7234" builtinId="9" hidden="1"/>
    <cellStyle name="Followed Hyperlink" xfId="7235" builtinId="9" hidden="1"/>
    <cellStyle name="Followed Hyperlink" xfId="7236" builtinId="9" hidden="1"/>
    <cellStyle name="Followed Hyperlink" xfId="7237" builtinId="9" hidden="1"/>
    <cellStyle name="Followed Hyperlink" xfId="7238" builtinId="9" hidden="1"/>
    <cellStyle name="Followed Hyperlink" xfId="7239" builtinId="9" hidden="1"/>
    <cellStyle name="Followed Hyperlink" xfId="7240" builtinId="9" hidden="1"/>
    <cellStyle name="Followed Hyperlink" xfId="7241" builtinId="9" hidden="1"/>
    <cellStyle name="Followed Hyperlink" xfId="7242" builtinId="9" hidden="1"/>
    <cellStyle name="Followed Hyperlink" xfId="7243" builtinId="9" hidden="1"/>
    <cellStyle name="Followed Hyperlink" xfId="7244" builtinId="9" hidden="1"/>
    <cellStyle name="Followed Hyperlink" xfId="7245" builtinId="9" hidden="1"/>
    <cellStyle name="Followed Hyperlink" xfId="7246" builtinId="9" hidden="1"/>
    <cellStyle name="Followed Hyperlink" xfId="7247" builtinId="9" hidden="1"/>
    <cellStyle name="Followed Hyperlink" xfId="7248" builtinId="9" hidden="1"/>
    <cellStyle name="Followed Hyperlink" xfId="7249" builtinId="9" hidden="1"/>
    <cellStyle name="Followed Hyperlink" xfId="7250" builtinId="9" hidden="1"/>
    <cellStyle name="Followed Hyperlink" xfId="7251" builtinId="9" hidden="1"/>
    <cellStyle name="Followed Hyperlink" xfId="7252" builtinId="9" hidden="1"/>
    <cellStyle name="Followed Hyperlink" xfId="7253" builtinId="9" hidden="1"/>
    <cellStyle name="Followed Hyperlink" xfId="7254" builtinId="9" hidden="1"/>
    <cellStyle name="Followed Hyperlink" xfId="7255" builtinId="9" hidden="1"/>
    <cellStyle name="Followed Hyperlink" xfId="7256" builtinId="9" hidden="1"/>
    <cellStyle name="Followed Hyperlink" xfId="7257" builtinId="9" hidden="1"/>
    <cellStyle name="Followed Hyperlink" xfId="7258" builtinId="9" hidden="1"/>
    <cellStyle name="Followed Hyperlink" xfId="7259" builtinId="9" hidden="1"/>
    <cellStyle name="Followed Hyperlink" xfId="7260" builtinId="9" hidden="1"/>
    <cellStyle name="Followed Hyperlink" xfId="7261" builtinId="9" hidden="1"/>
    <cellStyle name="Followed Hyperlink" xfId="7262" builtinId="9" hidden="1"/>
    <cellStyle name="Followed Hyperlink" xfId="7263" builtinId="9" hidden="1"/>
    <cellStyle name="Followed Hyperlink" xfId="7264" builtinId="9" hidden="1"/>
    <cellStyle name="Followed Hyperlink" xfId="7265" builtinId="9" hidden="1"/>
    <cellStyle name="Followed Hyperlink" xfId="7266" builtinId="9" hidden="1"/>
    <cellStyle name="Followed Hyperlink" xfId="7267" builtinId="9" hidden="1"/>
    <cellStyle name="Followed Hyperlink" xfId="7268" builtinId="9" hidden="1"/>
    <cellStyle name="Followed Hyperlink" xfId="7269" builtinId="9" hidden="1"/>
    <cellStyle name="Followed Hyperlink" xfId="7270" builtinId="9" hidden="1"/>
    <cellStyle name="Followed Hyperlink" xfId="7271" builtinId="9" hidden="1"/>
    <cellStyle name="Followed Hyperlink" xfId="7272" builtinId="9" hidden="1"/>
    <cellStyle name="Followed Hyperlink" xfId="7273" builtinId="9" hidden="1"/>
    <cellStyle name="Followed Hyperlink" xfId="7274" builtinId="9" hidden="1"/>
    <cellStyle name="Followed Hyperlink" xfId="7275" builtinId="9" hidden="1"/>
    <cellStyle name="Followed Hyperlink" xfId="7276" builtinId="9" hidden="1"/>
    <cellStyle name="Followed Hyperlink" xfId="7277"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xfId="7322" builtinId="9" hidden="1"/>
    <cellStyle name="Followed Hyperlink" xfId="7323" builtinId="9" hidden="1"/>
    <cellStyle name="Followed Hyperlink" xfId="7324" builtinId="9" hidden="1"/>
    <cellStyle name="Followed Hyperlink" xfId="7325" builtinId="9" hidden="1"/>
    <cellStyle name="Followed Hyperlink" xfId="7326" builtinId="9" hidden="1"/>
    <cellStyle name="Followed Hyperlink" xfId="7327" builtinId="9" hidden="1"/>
    <cellStyle name="Followed Hyperlink" xfId="7328" builtinId="9" hidden="1"/>
    <cellStyle name="Followed Hyperlink" xfId="7329" builtinId="9" hidden="1"/>
    <cellStyle name="Followed Hyperlink" xfId="7330" builtinId="9" hidden="1"/>
    <cellStyle name="Followed Hyperlink" xfId="7331" builtinId="9" hidden="1"/>
    <cellStyle name="Followed Hyperlink" xfId="7332" builtinId="9" hidden="1"/>
    <cellStyle name="Followed Hyperlink" xfId="7333" builtinId="9" hidden="1"/>
    <cellStyle name="Followed Hyperlink" xfId="7334" builtinId="9" hidden="1"/>
    <cellStyle name="Followed Hyperlink" xfId="7335" builtinId="9" hidden="1"/>
    <cellStyle name="Followed Hyperlink" xfId="7336" builtinId="9" hidden="1"/>
    <cellStyle name="Followed Hyperlink" xfId="7337" builtinId="9" hidden="1"/>
    <cellStyle name="Followed Hyperlink" xfId="7338" builtinId="9" hidden="1"/>
    <cellStyle name="Followed Hyperlink" xfId="7339" builtinId="9" hidden="1"/>
    <cellStyle name="Followed Hyperlink" xfId="7340" builtinId="9" hidden="1"/>
    <cellStyle name="Followed Hyperlink" xfId="7341" builtinId="9" hidden="1"/>
    <cellStyle name="Followed Hyperlink" xfId="7342" builtinId="9" hidden="1"/>
    <cellStyle name="Followed Hyperlink" xfId="7343" builtinId="9" hidden="1"/>
    <cellStyle name="Followed Hyperlink" xfId="7344" builtinId="9" hidden="1"/>
    <cellStyle name="Followed Hyperlink" xfId="7345" builtinId="9" hidden="1"/>
    <cellStyle name="Followed Hyperlink" xfId="7346" builtinId="9" hidden="1"/>
    <cellStyle name="Followed Hyperlink" xfId="7347" builtinId="9" hidden="1"/>
    <cellStyle name="Followed Hyperlink" xfId="7348" builtinId="9" hidden="1"/>
    <cellStyle name="Followed Hyperlink" xfId="7349" builtinId="9" hidden="1"/>
    <cellStyle name="Followed Hyperlink" xfId="7350" builtinId="9" hidden="1"/>
    <cellStyle name="Followed Hyperlink" xfId="7351" builtinId="9" hidden="1"/>
    <cellStyle name="Followed Hyperlink" xfId="7352" builtinId="9" hidden="1"/>
    <cellStyle name="Followed Hyperlink" xfId="7353" builtinId="9" hidden="1"/>
    <cellStyle name="Followed Hyperlink" xfId="7354"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59" builtinId="9" hidden="1"/>
    <cellStyle name="Followed Hyperlink" xfId="7460" builtinId="9" hidden="1"/>
    <cellStyle name="Followed Hyperlink" xfId="7461" builtinId="9" hidden="1"/>
    <cellStyle name="Followed Hyperlink" xfId="7462" builtinId="9" hidden="1"/>
    <cellStyle name="Followed Hyperlink" xfId="7463" builtinId="9" hidden="1"/>
    <cellStyle name="Followed Hyperlink" xfId="7464" builtinId="9" hidden="1"/>
    <cellStyle name="Followed Hyperlink" xfId="7465" builtinId="9" hidden="1"/>
    <cellStyle name="Followed Hyperlink" xfId="7466" builtinId="9" hidden="1"/>
    <cellStyle name="Followed Hyperlink" xfId="7467" builtinId="9" hidden="1"/>
    <cellStyle name="Followed Hyperlink" xfId="7468" builtinId="9" hidden="1"/>
    <cellStyle name="Followed Hyperlink" xfId="7469" builtinId="9" hidden="1"/>
    <cellStyle name="Followed Hyperlink" xfId="7470" builtinId="9" hidden="1"/>
    <cellStyle name="Followed Hyperlink" xfId="7471" builtinId="9" hidden="1"/>
    <cellStyle name="Followed Hyperlink" xfId="7472" builtinId="9" hidden="1"/>
    <cellStyle name="Followed Hyperlink" xfId="7473"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Followed Hyperlink" xfId="7529" builtinId="9" hidden="1"/>
    <cellStyle name="Followed Hyperlink" xfId="7530" builtinId="9" hidden="1"/>
    <cellStyle name="Followed Hyperlink" xfId="7531" builtinId="9" hidden="1"/>
    <cellStyle name="Followed Hyperlink" xfId="7532" builtinId="9" hidden="1"/>
    <cellStyle name="Followed Hyperlink" xfId="7533" builtinId="9" hidden="1"/>
    <cellStyle name="Followed Hyperlink" xfId="7534" builtinId="9" hidden="1"/>
    <cellStyle name="Followed Hyperlink" xfId="7535" builtinId="9" hidden="1"/>
    <cellStyle name="Followed Hyperlink" xfId="7536" builtinId="9" hidden="1"/>
    <cellStyle name="Followed Hyperlink" xfId="7537" builtinId="9" hidden="1"/>
    <cellStyle name="Followed Hyperlink" xfId="7538" builtinId="9" hidden="1"/>
    <cellStyle name="Followed Hyperlink" xfId="7539" builtinId="9" hidden="1"/>
    <cellStyle name="Followed Hyperlink" xfId="7540" builtinId="9" hidden="1"/>
    <cellStyle name="Followed Hyperlink" xfId="7541" builtinId="9" hidden="1"/>
    <cellStyle name="Followed Hyperlink" xfId="7542" builtinId="9" hidden="1"/>
    <cellStyle name="Followed Hyperlink" xfId="7543" builtinId="9" hidden="1"/>
    <cellStyle name="Followed Hyperlink" xfId="7544" builtinId="9" hidden="1"/>
    <cellStyle name="Followed Hyperlink" xfId="7545" builtinId="9" hidden="1"/>
    <cellStyle name="Followed Hyperlink" xfId="7546" builtinId="9" hidden="1"/>
    <cellStyle name="Followed Hyperlink" xfId="7547" builtinId="9" hidden="1"/>
    <cellStyle name="Followed Hyperlink" xfId="7548" builtinId="9" hidden="1"/>
    <cellStyle name="Followed Hyperlink" xfId="7549" builtinId="9" hidden="1"/>
    <cellStyle name="Followed Hyperlink" xfId="7550" builtinId="9" hidden="1"/>
    <cellStyle name="Followed Hyperlink" xfId="7551" builtinId="9" hidden="1"/>
    <cellStyle name="Followed Hyperlink" xfId="7552" builtinId="9" hidden="1"/>
    <cellStyle name="Followed Hyperlink" xfId="7553" builtinId="9" hidden="1"/>
    <cellStyle name="Followed Hyperlink" xfId="7554" builtinId="9" hidden="1"/>
    <cellStyle name="Followed Hyperlink" xfId="7555" builtinId="9" hidden="1"/>
    <cellStyle name="Followed Hyperlink" xfId="7556" builtinId="9" hidden="1"/>
    <cellStyle name="Followed Hyperlink" xfId="7557" builtinId="9" hidden="1"/>
    <cellStyle name="Followed Hyperlink" xfId="7558" builtinId="9" hidden="1"/>
    <cellStyle name="Followed Hyperlink" xfId="7559" builtinId="9" hidden="1"/>
    <cellStyle name="Followed Hyperlink" xfId="7560" builtinId="9" hidden="1"/>
    <cellStyle name="Followed Hyperlink" xfId="7561" builtinId="9" hidden="1"/>
    <cellStyle name="Followed Hyperlink" xfId="7562" builtinId="9" hidden="1"/>
    <cellStyle name="Followed Hyperlink" xfId="7563" builtinId="9" hidden="1"/>
    <cellStyle name="Followed Hyperlink" xfId="7564" builtinId="9" hidden="1"/>
    <cellStyle name="Followed Hyperlink" xfId="7565" builtinId="9" hidden="1"/>
    <cellStyle name="Followed Hyperlink" xfId="7566" builtinId="9" hidden="1"/>
    <cellStyle name="Followed Hyperlink" xfId="7567" builtinId="9" hidden="1"/>
    <cellStyle name="Followed Hyperlink" xfId="7568" builtinId="9" hidden="1"/>
    <cellStyle name="Followed Hyperlink" xfId="7569" builtinId="9" hidden="1"/>
    <cellStyle name="Followed Hyperlink" xfId="7570" builtinId="9" hidden="1"/>
    <cellStyle name="Followed Hyperlink" xfId="7571" builtinId="9" hidden="1"/>
    <cellStyle name="Followed Hyperlink" xfId="7572" builtinId="9" hidden="1"/>
    <cellStyle name="Followed Hyperlink" xfId="7573" builtinId="9" hidden="1"/>
    <cellStyle name="Followed Hyperlink" xfId="7574" builtinId="9" hidden="1"/>
    <cellStyle name="Followed Hyperlink" xfId="7575" builtinId="9" hidden="1"/>
    <cellStyle name="Followed Hyperlink" xfId="7576" builtinId="9" hidden="1"/>
    <cellStyle name="Followed Hyperlink" xfId="7577" builtinId="9" hidden="1"/>
    <cellStyle name="Followed Hyperlink" xfId="7578" builtinId="9" hidden="1"/>
    <cellStyle name="Followed Hyperlink" xfId="7579" builtinId="9" hidden="1"/>
    <cellStyle name="Followed Hyperlink" xfId="7580" builtinId="9" hidden="1"/>
    <cellStyle name="Followed Hyperlink" xfId="7581" builtinId="9" hidden="1"/>
    <cellStyle name="Followed Hyperlink" xfId="7582" builtinId="9" hidden="1"/>
    <cellStyle name="Followed Hyperlink" xfId="7583" builtinId="9" hidden="1"/>
    <cellStyle name="Followed Hyperlink" xfId="7584" builtinId="9" hidden="1"/>
    <cellStyle name="Followed Hyperlink" xfId="7585" builtinId="9" hidden="1"/>
    <cellStyle name="Followed Hyperlink" xfId="7586" builtinId="9" hidden="1"/>
    <cellStyle name="Followed Hyperlink" xfId="7587" builtinId="9" hidden="1"/>
    <cellStyle name="Followed Hyperlink" xfId="7588" builtinId="9" hidden="1"/>
    <cellStyle name="Followed Hyperlink" xfId="7589" builtinId="9" hidden="1"/>
    <cellStyle name="Followed Hyperlink" xfId="7590" builtinId="9" hidden="1"/>
    <cellStyle name="Followed Hyperlink" xfId="7591" builtinId="9" hidden="1"/>
    <cellStyle name="Followed Hyperlink" xfId="7592" builtinId="9" hidden="1"/>
    <cellStyle name="Followed Hyperlink" xfId="7593" builtinId="9" hidden="1"/>
    <cellStyle name="Followed Hyperlink" xfId="7594" builtinId="9" hidden="1"/>
    <cellStyle name="Followed Hyperlink" xfId="7595"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3" builtinId="9" hidden="1"/>
    <cellStyle name="Followed Hyperlink" xfId="7604" builtinId="9" hidden="1"/>
    <cellStyle name="Followed Hyperlink" xfId="7605" builtinId="9" hidden="1"/>
    <cellStyle name="Followed Hyperlink" xfId="7606" builtinId="9" hidden="1"/>
    <cellStyle name="Followed Hyperlink" xfId="7607" builtinId="9" hidden="1"/>
    <cellStyle name="Followed Hyperlink" xfId="7608" builtinId="9" hidden="1"/>
    <cellStyle name="Followed Hyperlink" xfId="7609" builtinId="9" hidden="1"/>
    <cellStyle name="Followed Hyperlink" xfId="7610" builtinId="9" hidden="1"/>
    <cellStyle name="Followed Hyperlink" xfId="7611" builtinId="9" hidden="1"/>
    <cellStyle name="Followed Hyperlink" xfId="7612" builtinId="9" hidden="1"/>
    <cellStyle name="Followed Hyperlink" xfId="7613" builtinId="9" hidden="1"/>
    <cellStyle name="Followed Hyperlink" xfId="7614" builtinId="9" hidden="1"/>
    <cellStyle name="Followed Hyperlink" xfId="7615" builtinId="9" hidden="1"/>
    <cellStyle name="Followed Hyperlink" xfId="7616" builtinId="9" hidden="1"/>
    <cellStyle name="Followed Hyperlink" xfId="7617" builtinId="9" hidden="1"/>
    <cellStyle name="Followed Hyperlink" xfId="7618" builtinId="9" hidden="1"/>
    <cellStyle name="Followed Hyperlink" xfId="7619" builtinId="9" hidden="1"/>
    <cellStyle name="Followed Hyperlink" xfId="7620" builtinId="9" hidden="1"/>
    <cellStyle name="Followed Hyperlink" xfId="7621" builtinId="9" hidden="1"/>
    <cellStyle name="Followed Hyperlink" xfId="7622" builtinId="9" hidden="1"/>
    <cellStyle name="Followed Hyperlink" xfId="7623" builtinId="9" hidden="1"/>
    <cellStyle name="Followed Hyperlink" xfId="7624" builtinId="9" hidden="1"/>
    <cellStyle name="Followed Hyperlink" xfId="7625" builtinId="9" hidden="1"/>
    <cellStyle name="Followed Hyperlink" xfId="7626" builtinId="9" hidden="1"/>
    <cellStyle name="Followed Hyperlink" xfId="7627" builtinId="9" hidden="1"/>
    <cellStyle name="Followed Hyperlink" xfId="7628" builtinId="9" hidden="1"/>
    <cellStyle name="Followed Hyperlink" xfId="7629" builtinId="9" hidden="1"/>
    <cellStyle name="Followed Hyperlink" xfId="7630" builtinId="9" hidden="1"/>
    <cellStyle name="Followed Hyperlink" xfId="7631" builtinId="9" hidden="1"/>
    <cellStyle name="Followed Hyperlink" xfId="7632" builtinId="9" hidden="1"/>
    <cellStyle name="Followed Hyperlink" xfId="7633" builtinId="9" hidden="1"/>
    <cellStyle name="Followed Hyperlink" xfId="7634" builtinId="9" hidden="1"/>
    <cellStyle name="Followed Hyperlink" xfId="7635" builtinId="9" hidden="1"/>
    <cellStyle name="Followed Hyperlink" xfId="7636" builtinId="9" hidden="1"/>
    <cellStyle name="Followed Hyperlink" xfId="7637" builtinId="9" hidden="1"/>
    <cellStyle name="Followed Hyperlink" xfId="7638" builtinId="9" hidden="1"/>
    <cellStyle name="Followed Hyperlink" xfId="7639" builtinId="9" hidden="1"/>
    <cellStyle name="Followed Hyperlink" xfId="7640" builtinId="9" hidden="1"/>
    <cellStyle name="Followed Hyperlink" xfId="7641" builtinId="9" hidden="1"/>
    <cellStyle name="Followed Hyperlink" xfId="7642" builtinId="9" hidden="1"/>
    <cellStyle name="Followed Hyperlink" xfId="7643" builtinId="9" hidden="1"/>
    <cellStyle name="Followed Hyperlink" xfId="7644" builtinId="9" hidden="1"/>
    <cellStyle name="Followed Hyperlink" xfId="7645" builtinId="9" hidden="1"/>
    <cellStyle name="Followed Hyperlink" xfId="7646" builtinId="9" hidden="1"/>
    <cellStyle name="Followed Hyperlink" xfId="7647" builtinId="9" hidden="1"/>
    <cellStyle name="Followed Hyperlink" xfId="7648" builtinId="9" hidden="1"/>
    <cellStyle name="Followed Hyperlink" xfId="7649" builtinId="9" hidden="1"/>
    <cellStyle name="Followed Hyperlink" xfId="7650" builtinId="9" hidden="1"/>
    <cellStyle name="Followed Hyperlink" xfId="7651" builtinId="9" hidden="1"/>
    <cellStyle name="Followed Hyperlink" xfId="7652" builtinId="9" hidden="1"/>
    <cellStyle name="Followed Hyperlink" xfId="7653" builtinId="9" hidden="1"/>
    <cellStyle name="Followed Hyperlink" xfId="7654" builtinId="9" hidden="1"/>
    <cellStyle name="Followed Hyperlink" xfId="7655" builtinId="9" hidden="1"/>
    <cellStyle name="Followed Hyperlink" xfId="7656" builtinId="9" hidden="1"/>
    <cellStyle name="Followed Hyperlink" xfId="7657" builtinId="9" hidden="1"/>
    <cellStyle name="Followed Hyperlink" xfId="7658" builtinId="9" hidden="1"/>
    <cellStyle name="Followed Hyperlink" xfId="7659" builtinId="9" hidden="1"/>
    <cellStyle name="Followed Hyperlink" xfId="7660" builtinId="9" hidden="1"/>
    <cellStyle name="Followed Hyperlink" xfId="7661" builtinId="9" hidden="1"/>
    <cellStyle name="Followed Hyperlink" xfId="7662" builtinId="9" hidden="1"/>
    <cellStyle name="Followed Hyperlink" xfId="7663" builtinId="9" hidden="1"/>
    <cellStyle name="Followed Hyperlink" xfId="7664" builtinId="9" hidden="1"/>
    <cellStyle name="Followed Hyperlink" xfId="7665" builtinId="9" hidden="1"/>
    <cellStyle name="Followed Hyperlink" xfId="7666" builtinId="9" hidden="1"/>
    <cellStyle name="Followed Hyperlink" xfId="7667" builtinId="9" hidden="1"/>
    <cellStyle name="Followed Hyperlink" xfId="7668" builtinId="9" hidden="1"/>
    <cellStyle name="Followed Hyperlink" xfId="7669" builtinId="9" hidden="1"/>
    <cellStyle name="Followed Hyperlink" xfId="7670" builtinId="9" hidden="1"/>
    <cellStyle name="Followed Hyperlink" xfId="7671" builtinId="9" hidden="1"/>
    <cellStyle name="Followed Hyperlink" xfId="7672" builtinId="9" hidden="1"/>
    <cellStyle name="Followed Hyperlink" xfId="7673" builtinId="9" hidden="1"/>
    <cellStyle name="Followed Hyperlink" xfId="7674" builtinId="9" hidden="1"/>
    <cellStyle name="Followed Hyperlink" xfId="7675" builtinId="9" hidden="1"/>
    <cellStyle name="Followed Hyperlink" xfId="7676" builtinId="9" hidden="1"/>
    <cellStyle name="Followed Hyperlink" xfId="7677" builtinId="9" hidden="1"/>
    <cellStyle name="Followed Hyperlink" xfId="7678" builtinId="9" hidden="1"/>
    <cellStyle name="Followed Hyperlink" xfId="7679" builtinId="9" hidden="1"/>
    <cellStyle name="Followed Hyperlink" xfId="768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26" builtinId="9" hidden="1"/>
    <cellStyle name="Followed Hyperlink" xfId="7827" builtinId="9" hidden="1"/>
    <cellStyle name="Followed Hyperlink" xfId="7828" builtinId="9" hidden="1"/>
    <cellStyle name="Followed Hyperlink" xfId="7829" builtinId="9" hidden="1"/>
    <cellStyle name="Followed Hyperlink" xfId="7830" builtinId="9" hidden="1"/>
    <cellStyle name="Followed Hyperlink" xfId="7831" builtinId="9" hidden="1"/>
    <cellStyle name="Followed Hyperlink" xfId="7832" builtinId="9" hidden="1"/>
    <cellStyle name="Followed Hyperlink" xfId="7833" builtinId="9" hidden="1"/>
    <cellStyle name="Followed Hyperlink" xfId="7834" builtinId="9" hidden="1"/>
    <cellStyle name="Followed Hyperlink" xfId="7835" builtinId="9" hidden="1"/>
    <cellStyle name="Followed Hyperlink" xfId="7836" builtinId="9" hidden="1"/>
    <cellStyle name="Followed Hyperlink" xfId="7837" builtinId="9" hidden="1"/>
    <cellStyle name="Followed Hyperlink" xfId="7838" builtinId="9" hidden="1"/>
    <cellStyle name="Followed Hyperlink" xfId="7839" builtinId="9" hidden="1"/>
    <cellStyle name="Followed Hyperlink" xfId="7840" builtinId="9" hidden="1"/>
    <cellStyle name="Followed Hyperlink" xfId="7841" builtinId="9" hidden="1"/>
    <cellStyle name="Followed Hyperlink" xfId="7842" builtinId="9" hidden="1"/>
    <cellStyle name="Followed Hyperlink" xfId="7843" builtinId="9" hidden="1"/>
    <cellStyle name="Followed Hyperlink" xfId="7844" builtinId="9" hidden="1"/>
    <cellStyle name="Followed Hyperlink" xfId="7845" builtinId="9" hidden="1"/>
    <cellStyle name="Followed Hyperlink" xfId="7846" builtinId="9" hidden="1"/>
    <cellStyle name="Followed Hyperlink" xfId="7847" builtinId="9" hidden="1"/>
    <cellStyle name="Followed Hyperlink" xfId="7848" builtinId="9" hidden="1"/>
    <cellStyle name="Followed Hyperlink" xfId="7849" builtinId="9" hidden="1"/>
    <cellStyle name="Followed Hyperlink" xfId="7850" builtinId="9" hidden="1"/>
    <cellStyle name="Followed Hyperlink" xfId="7851" builtinId="9" hidden="1"/>
    <cellStyle name="Followed Hyperlink" xfId="7852" builtinId="9" hidden="1"/>
    <cellStyle name="Followed Hyperlink" xfId="7853" builtinId="9" hidden="1"/>
    <cellStyle name="Followed Hyperlink" xfId="7854" builtinId="9" hidden="1"/>
    <cellStyle name="Followed Hyperlink" xfId="7855" builtinId="9" hidden="1"/>
    <cellStyle name="Followed Hyperlink" xfId="7856" builtinId="9" hidden="1"/>
    <cellStyle name="Followed Hyperlink" xfId="7857" builtinId="9" hidden="1"/>
    <cellStyle name="Followed Hyperlink" xfId="7858" builtinId="9" hidden="1"/>
    <cellStyle name="Followed Hyperlink" xfId="7859" builtinId="9" hidden="1"/>
    <cellStyle name="Followed Hyperlink" xfId="7860" builtinId="9" hidden="1"/>
    <cellStyle name="Followed Hyperlink" xfId="7861" builtinId="9" hidden="1"/>
    <cellStyle name="Followed Hyperlink" xfId="7862" builtinId="9" hidden="1"/>
    <cellStyle name="Followed Hyperlink" xfId="7863" builtinId="9" hidden="1"/>
    <cellStyle name="Followed Hyperlink" xfId="7864" builtinId="9" hidden="1"/>
    <cellStyle name="Followed Hyperlink" xfId="7865" builtinId="9" hidden="1"/>
    <cellStyle name="Followed Hyperlink" xfId="7866" builtinId="9" hidden="1"/>
    <cellStyle name="Followed Hyperlink" xfId="7867" builtinId="9" hidden="1"/>
    <cellStyle name="Followed Hyperlink" xfId="7868" builtinId="9" hidden="1"/>
    <cellStyle name="Followed Hyperlink" xfId="7869" builtinId="9" hidden="1"/>
    <cellStyle name="Followed Hyperlink" xfId="7870" builtinId="9" hidden="1"/>
    <cellStyle name="Followed Hyperlink" xfId="7871" builtinId="9" hidden="1"/>
    <cellStyle name="Followed Hyperlink" xfId="7872" builtinId="9" hidden="1"/>
    <cellStyle name="Followed Hyperlink" xfId="7873" builtinId="9" hidden="1"/>
    <cellStyle name="Followed Hyperlink" xfId="7874" builtinId="9" hidden="1"/>
    <cellStyle name="Followed Hyperlink" xfId="7875" builtinId="9" hidden="1"/>
    <cellStyle name="Followed Hyperlink" xfId="7876" builtinId="9" hidden="1"/>
    <cellStyle name="Followed Hyperlink" xfId="7877" builtinId="9" hidden="1"/>
    <cellStyle name="Followed Hyperlink" xfId="7878" builtinId="9" hidden="1"/>
    <cellStyle name="Followed Hyperlink" xfId="7879" builtinId="9" hidden="1"/>
    <cellStyle name="Followed Hyperlink" xfId="7880" builtinId="9" hidden="1"/>
    <cellStyle name="Followed Hyperlink" xfId="7881" builtinId="9" hidden="1"/>
    <cellStyle name="Followed Hyperlink" xfId="7882" builtinId="9" hidden="1"/>
    <cellStyle name="Followed Hyperlink" xfId="7883" builtinId="9" hidden="1"/>
    <cellStyle name="Followed Hyperlink" xfId="7884" builtinId="9" hidden="1"/>
    <cellStyle name="Followed Hyperlink" xfId="7885" builtinId="9" hidden="1"/>
    <cellStyle name="Followed Hyperlink" xfId="7886" builtinId="9" hidden="1"/>
    <cellStyle name="Followed Hyperlink" xfId="7887" builtinId="9" hidden="1"/>
    <cellStyle name="Followed Hyperlink" xfId="7888" builtinId="9" hidden="1"/>
    <cellStyle name="Followed Hyperlink" xfId="7889" builtinId="9" hidden="1"/>
    <cellStyle name="Followed Hyperlink" xfId="7890" builtinId="9" hidden="1"/>
    <cellStyle name="Followed Hyperlink" xfId="7891" builtinId="9" hidden="1"/>
    <cellStyle name="Followed Hyperlink" xfId="7892" builtinId="9" hidden="1"/>
    <cellStyle name="Followed Hyperlink" xfId="7893" builtinId="9" hidden="1"/>
    <cellStyle name="Followed Hyperlink" xfId="7894" builtinId="9" hidden="1"/>
    <cellStyle name="Followed Hyperlink" xfId="7895" builtinId="9" hidden="1"/>
    <cellStyle name="Followed Hyperlink" xfId="7896" builtinId="9" hidden="1"/>
    <cellStyle name="Followed Hyperlink" xfId="7897" builtinId="9" hidden="1"/>
    <cellStyle name="Followed Hyperlink" xfId="7898" builtinId="9" hidden="1"/>
    <cellStyle name="Followed Hyperlink" xfId="7899" builtinId="9" hidden="1"/>
    <cellStyle name="Followed Hyperlink" xfId="7900" builtinId="9" hidden="1"/>
    <cellStyle name="Followed Hyperlink" xfId="7901" builtinId="9" hidden="1"/>
    <cellStyle name="Followed Hyperlink" xfId="7902" builtinId="9" hidden="1"/>
    <cellStyle name="Followed Hyperlink" xfId="7903" builtinId="9" hidden="1"/>
    <cellStyle name="Followed Hyperlink" xfId="7904" builtinId="9" hidden="1"/>
    <cellStyle name="Followed Hyperlink" xfId="7905" builtinId="9" hidden="1"/>
    <cellStyle name="Followed Hyperlink" xfId="7906" builtinId="9" hidden="1"/>
    <cellStyle name="Followed Hyperlink" xfId="7907" builtinId="9" hidden="1"/>
    <cellStyle name="Followed Hyperlink" xfId="7908" builtinId="9" hidden="1"/>
    <cellStyle name="Followed Hyperlink" xfId="7909" builtinId="9" hidden="1"/>
    <cellStyle name="Followed Hyperlink" xfId="7910" builtinId="9" hidden="1"/>
    <cellStyle name="Followed Hyperlink" xfId="7911" builtinId="9" hidden="1"/>
    <cellStyle name="Followed Hyperlink" xfId="7912" builtinId="9" hidden="1"/>
    <cellStyle name="Followed Hyperlink" xfId="7913"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8039" builtinId="9" hidden="1"/>
    <cellStyle name="Followed Hyperlink" xfId="8040" builtinId="9" hidden="1"/>
    <cellStyle name="Followed Hyperlink" xfId="8041" builtinId="9" hidden="1"/>
    <cellStyle name="Followed Hyperlink" xfId="8042" builtinId="9" hidden="1"/>
    <cellStyle name="Followed Hyperlink" xfId="8043" builtinId="9" hidden="1"/>
    <cellStyle name="Followed Hyperlink" xfId="8044" builtinId="9" hidden="1"/>
    <cellStyle name="Followed Hyperlink" xfId="8045" builtinId="9" hidden="1"/>
    <cellStyle name="Followed Hyperlink" xfId="8046" builtinId="9" hidden="1"/>
    <cellStyle name="Followed Hyperlink" xfId="8047" builtinId="9" hidden="1"/>
    <cellStyle name="Followed Hyperlink" xfId="8048" builtinId="9" hidden="1"/>
    <cellStyle name="Followed Hyperlink" xfId="8049" builtinId="9" hidden="1"/>
    <cellStyle name="Followed Hyperlink" xfId="8050" builtinId="9" hidden="1"/>
    <cellStyle name="Followed Hyperlink" xfId="8051" builtinId="9" hidden="1"/>
    <cellStyle name="Followed Hyperlink" xfId="8052" builtinId="9" hidden="1"/>
    <cellStyle name="Followed Hyperlink" xfId="8053" builtinId="9" hidden="1"/>
    <cellStyle name="Followed Hyperlink" xfId="8054" builtinId="9" hidden="1"/>
    <cellStyle name="Followed Hyperlink" xfId="8055" builtinId="9" hidden="1"/>
    <cellStyle name="Followed Hyperlink" xfId="8056" builtinId="9" hidden="1"/>
    <cellStyle name="Followed Hyperlink" xfId="8057" builtinId="9" hidden="1"/>
    <cellStyle name="Followed Hyperlink" xfId="8058" builtinId="9" hidden="1"/>
    <cellStyle name="Followed Hyperlink" xfId="8059" builtinId="9" hidden="1"/>
    <cellStyle name="Followed Hyperlink" xfId="8060" builtinId="9" hidden="1"/>
    <cellStyle name="Followed Hyperlink" xfId="8061" builtinId="9" hidden="1"/>
    <cellStyle name="Followed Hyperlink" xfId="8062" builtinId="9" hidden="1"/>
    <cellStyle name="Followed Hyperlink" xfId="8063" builtinId="9" hidden="1"/>
    <cellStyle name="Followed Hyperlink" xfId="8064" builtinId="9" hidden="1"/>
    <cellStyle name="Followed Hyperlink" xfId="8065" builtinId="9" hidden="1"/>
    <cellStyle name="Followed Hyperlink" xfId="8066" builtinId="9" hidden="1"/>
    <cellStyle name="Followed Hyperlink" xfId="8067" builtinId="9" hidden="1"/>
    <cellStyle name="Followed Hyperlink" xfId="8068" builtinId="9" hidden="1"/>
    <cellStyle name="Followed Hyperlink" xfId="8069" builtinId="9" hidden="1"/>
    <cellStyle name="Followed Hyperlink" xfId="8070" builtinId="9" hidden="1"/>
    <cellStyle name="Followed Hyperlink" xfId="8071" builtinId="9" hidden="1"/>
    <cellStyle name="Followed Hyperlink" xfId="8072" builtinId="9" hidden="1"/>
    <cellStyle name="Followed Hyperlink" xfId="8073" builtinId="9" hidden="1"/>
    <cellStyle name="Followed Hyperlink" xfId="8074" builtinId="9" hidden="1"/>
    <cellStyle name="Followed Hyperlink" xfId="8075" builtinId="9" hidden="1"/>
    <cellStyle name="Followed Hyperlink" xfId="8076"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1" builtinId="9" hidden="1"/>
    <cellStyle name="Followed Hyperlink" xfId="8182" builtinId="9" hidden="1"/>
    <cellStyle name="Followed Hyperlink" xfId="8183" builtinId="9" hidden="1"/>
    <cellStyle name="Followed Hyperlink" xfId="8184" builtinId="9" hidden="1"/>
    <cellStyle name="Followed Hyperlink" xfId="8185" builtinId="9" hidden="1"/>
    <cellStyle name="Followed Hyperlink" xfId="8186" builtinId="9" hidden="1"/>
    <cellStyle name="Followed Hyperlink" xfId="8187" builtinId="9" hidden="1"/>
    <cellStyle name="Followed Hyperlink" xfId="8188" builtinId="9" hidden="1"/>
    <cellStyle name="Followed Hyperlink" xfId="8189"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59" builtinId="9" hidden="1"/>
    <cellStyle name="Followed Hyperlink" xfId="8260" builtinId="9" hidden="1"/>
    <cellStyle name="Followed Hyperlink" xfId="8261" builtinId="9" hidden="1"/>
    <cellStyle name="Followed Hyperlink" xfId="8262" builtinId="9" hidden="1"/>
    <cellStyle name="Followed Hyperlink" xfId="8263" builtinId="9" hidden="1"/>
    <cellStyle name="Followed Hyperlink" xfId="8264" builtinId="9" hidden="1"/>
    <cellStyle name="Followed Hyperlink" xfId="8265" builtinId="9" hidden="1"/>
    <cellStyle name="Followed Hyperlink" xfId="8266" builtinId="9" hidden="1"/>
    <cellStyle name="Followed Hyperlink" xfId="8267" builtinId="9" hidden="1"/>
    <cellStyle name="Followed Hyperlink" xfId="8268" builtinId="9" hidden="1"/>
    <cellStyle name="Followed Hyperlink" xfId="8269" builtinId="9" hidden="1"/>
    <cellStyle name="Followed Hyperlink" xfId="8270" builtinId="9" hidden="1"/>
    <cellStyle name="Followed Hyperlink" xfId="8271" builtinId="9" hidden="1"/>
    <cellStyle name="Followed Hyperlink" xfId="8272" builtinId="9" hidden="1"/>
    <cellStyle name="Followed Hyperlink" xfId="8273" builtinId="9" hidden="1"/>
    <cellStyle name="Followed Hyperlink" xfId="8274" builtinId="9" hidden="1"/>
    <cellStyle name="Followed Hyperlink" xfId="8275" builtinId="9" hidden="1"/>
    <cellStyle name="Followed Hyperlink" xfId="8276" builtinId="9" hidden="1"/>
    <cellStyle name="Followed Hyperlink" xfId="8277" builtinId="9" hidden="1"/>
    <cellStyle name="Followed Hyperlink" xfId="8278" builtinId="9" hidden="1"/>
    <cellStyle name="Followed Hyperlink" xfId="8279" builtinId="9" hidden="1"/>
    <cellStyle name="Followed Hyperlink" xfId="8280" builtinId="9" hidden="1"/>
    <cellStyle name="Followed Hyperlink" xfId="8281" builtinId="9" hidden="1"/>
    <cellStyle name="Followed Hyperlink" xfId="8282" builtinId="9" hidden="1"/>
    <cellStyle name="Followed Hyperlink" xfId="8283" builtinId="9" hidden="1"/>
    <cellStyle name="Followed Hyperlink" xfId="8284" builtinId="9" hidden="1"/>
    <cellStyle name="Followed Hyperlink" xfId="8285" builtinId="9" hidden="1"/>
    <cellStyle name="Followed Hyperlink" xfId="8286" builtinId="9" hidden="1"/>
    <cellStyle name="Followed Hyperlink" xfId="8287" builtinId="9" hidden="1"/>
    <cellStyle name="Followed Hyperlink" xfId="8288" builtinId="9" hidden="1"/>
    <cellStyle name="Followed Hyperlink" xfId="8289" builtinId="9" hidden="1"/>
    <cellStyle name="Followed Hyperlink" xfId="8290" builtinId="9" hidden="1"/>
    <cellStyle name="Followed Hyperlink" xfId="8291" builtinId="9" hidden="1"/>
    <cellStyle name="Followed Hyperlink" xfId="8292" builtinId="9" hidden="1"/>
    <cellStyle name="Followed Hyperlink" xfId="8293" builtinId="9" hidden="1"/>
    <cellStyle name="Followed Hyperlink" xfId="8294" builtinId="9" hidden="1"/>
    <cellStyle name="Followed Hyperlink" xfId="8295" builtinId="9" hidden="1"/>
    <cellStyle name="Followed Hyperlink" xfId="8296" builtinId="9" hidden="1"/>
    <cellStyle name="Followed Hyperlink" xfId="8297" builtinId="9" hidden="1"/>
    <cellStyle name="Followed Hyperlink" xfId="8298" builtinId="9" hidden="1"/>
    <cellStyle name="Followed Hyperlink" xfId="8299" builtinId="9" hidden="1"/>
    <cellStyle name="Followed Hyperlink" xfId="8300" builtinId="9" hidden="1"/>
    <cellStyle name="Followed Hyperlink" xfId="8301" builtinId="9" hidden="1"/>
    <cellStyle name="Followed Hyperlink" xfId="8302" builtinId="9" hidden="1"/>
    <cellStyle name="Followed Hyperlink" xfId="8303" builtinId="9" hidden="1"/>
    <cellStyle name="Followed Hyperlink" xfId="8304" builtinId="9" hidden="1"/>
    <cellStyle name="Followed Hyperlink" xfId="8305" builtinId="9" hidden="1"/>
    <cellStyle name="Followed Hyperlink" xfId="8306" builtinId="9" hidden="1"/>
    <cellStyle name="Followed Hyperlink" xfId="8307" builtinId="9" hidden="1"/>
    <cellStyle name="Followed Hyperlink" xfId="8308" builtinId="9" hidden="1"/>
    <cellStyle name="Followed Hyperlink" xfId="8309" builtinId="9" hidden="1"/>
    <cellStyle name="Followed Hyperlink" xfId="8310" builtinId="9" hidden="1"/>
    <cellStyle name="Followed Hyperlink" xfId="8311" builtinId="9" hidden="1"/>
    <cellStyle name="Followed Hyperlink" xfId="8312" builtinId="9" hidden="1"/>
    <cellStyle name="Followed Hyperlink" xfId="8313" builtinId="9" hidden="1"/>
    <cellStyle name="Followed Hyperlink" xfId="8314" builtinId="9" hidden="1"/>
    <cellStyle name="Followed Hyperlink" xfId="8315" builtinId="9" hidden="1"/>
    <cellStyle name="Followed Hyperlink" xfId="8316" builtinId="9" hidden="1"/>
    <cellStyle name="Followed Hyperlink" xfId="8317" builtinId="9" hidden="1"/>
    <cellStyle name="Followed Hyperlink" xfId="8318" builtinId="9" hidden="1"/>
    <cellStyle name="Followed Hyperlink" xfId="8319" builtinId="9" hidden="1"/>
    <cellStyle name="Followed Hyperlink" xfId="8320" builtinId="9" hidden="1"/>
    <cellStyle name="Followed Hyperlink" xfId="8321" builtinId="9" hidden="1"/>
    <cellStyle name="Followed Hyperlink" xfId="8322" builtinId="9" hidden="1"/>
    <cellStyle name="Followed Hyperlink" xfId="8323" builtinId="9" hidden="1"/>
    <cellStyle name="Followed Hyperlink" xfId="8324" builtinId="9" hidden="1"/>
    <cellStyle name="Followed Hyperlink" xfId="8325" builtinId="9" hidden="1"/>
    <cellStyle name="Followed Hyperlink" xfId="8326" builtinId="9" hidden="1"/>
    <cellStyle name="Followed Hyperlink" xfId="8327" builtinId="9" hidden="1"/>
    <cellStyle name="Followed Hyperlink" xfId="8328" builtinId="9" hidden="1"/>
    <cellStyle name="Followed Hyperlink" xfId="8329" builtinId="9" hidden="1"/>
    <cellStyle name="Followed Hyperlink" xfId="8330" builtinId="9" hidden="1"/>
    <cellStyle name="Followed Hyperlink" xfId="8331" builtinId="9" hidden="1"/>
    <cellStyle name="Followed Hyperlink" xfId="8332" builtinId="9" hidden="1"/>
    <cellStyle name="Followed Hyperlink" xfId="8333" builtinId="9" hidden="1"/>
    <cellStyle name="Followed Hyperlink" xfId="8334" builtinId="9" hidden="1"/>
    <cellStyle name="Followed Hyperlink" xfId="8335" builtinId="9" hidden="1"/>
    <cellStyle name="Followed Hyperlink" xfId="8336" builtinId="9" hidden="1"/>
    <cellStyle name="Followed Hyperlink" xfId="8337" builtinId="9" hidden="1"/>
    <cellStyle name="Followed Hyperlink" xfId="8338" builtinId="9" hidden="1"/>
    <cellStyle name="Followed Hyperlink" xfId="8339" builtinId="9" hidden="1"/>
    <cellStyle name="Followed Hyperlink" xfId="8340" builtinId="9" hidden="1"/>
    <cellStyle name="Followed Hyperlink" xfId="8341" builtinId="9" hidden="1"/>
    <cellStyle name="Followed Hyperlink" xfId="8342" builtinId="9" hidden="1"/>
    <cellStyle name="Followed Hyperlink" xfId="8343" builtinId="9" hidden="1"/>
    <cellStyle name="Followed Hyperlink" xfId="8344" builtinId="9" hidden="1"/>
    <cellStyle name="Followed Hyperlink" xfId="8345" builtinId="9" hidden="1"/>
    <cellStyle name="Followed Hyperlink" xfId="8346" builtinId="9" hidden="1"/>
    <cellStyle name="Followed Hyperlink" xfId="8347" builtinId="9" hidden="1"/>
    <cellStyle name="Followed Hyperlink" xfId="8348" builtinId="9" hidden="1"/>
    <cellStyle name="Followed Hyperlink" xfId="8349" builtinId="9" hidden="1"/>
    <cellStyle name="Followed Hyperlink" xfId="8350" builtinId="9" hidden="1"/>
    <cellStyle name="Followed Hyperlink" xfId="8351" builtinId="9" hidden="1"/>
    <cellStyle name="Followed Hyperlink" xfId="8352" builtinId="9" hidden="1"/>
    <cellStyle name="Followed Hyperlink" xfId="8353" builtinId="9" hidden="1"/>
    <cellStyle name="Followed Hyperlink" xfId="8354" builtinId="9" hidden="1"/>
    <cellStyle name="Followed Hyperlink" xfId="8355" builtinId="9" hidden="1"/>
    <cellStyle name="Followed Hyperlink" xfId="8356" builtinId="9" hidden="1"/>
    <cellStyle name="Followed Hyperlink" xfId="8357" builtinId="9" hidden="1"/>
    <cellStyle name="Followed Hyperlink" xfId="8358" builtinId="9" hidden="1"/>
    <cellStyle name="Followed Hyperlink" xfId="8359" builtinId="9" hidden="1"/>
    <cellStyle name="Followed Hyperlink" xfId="8360" builtinId="9" hidden="1"/>
    <cellStyle name="Followed Hyperlink" xfId="8361" builtinId="9" hidden="1"/>
    <cellStyle name="Followed Hyperlink" xfId="8362" builtinId="9" hidden="1"/>
    <cellStyle name="Followed Hyperlink" xfId="8363" builtinId="9" hidden="1"/>
    <cellStyle name="Followed Hyperlink" xfId="8364" builtinId="9" hidden="1"/>
    <cellStyle name="Followed Hyperlink" xfId="8365" builtinId="9" hidden="1"/>
    <cellStyle name="Followed Hyperlink" xfId="8366" builtinId="9" hidden="1"/>
    <cellStyle name="Followed Hyperlink" xfId="8367" builtinId="9" hidden="1"/>
    <cellStyle name="Followed Hyperlink" xfId="8368" builtinId="9" hidden="1"/>
    <cellStyle name="Followed Hyperlink" xfId="8369" builtinId="9" hidden="1"/>
    <cellStyle name="Followed Hyperlink" xfId="8370" builtinId="9" hidden="1"/>
    <cellStyle name="Followed Hyperlink" xfId="8371" builtinId="9" hidden="1"/>
    <cellStyle name="Followed Hyperlink" xfId="8372" builtinId="9" hidden="1"/>
    <cellStyle name="Followed Hyperlink" xfId="8373" builtinId="9" hidden="1"/>
    <cellStyle name="Followed Hyperlink" xfId="8374" builtinId="9" hidden="1"/>
    <cellStyle name="Followed Hyperlink" xfId="8375" builtinId="9" hidden="1"/>
    <cellStyle name="Followed Hyperlink" xfId="8376" builtinId="9" hidden="1"/>
    <cellStyle name="Followed Hyperlink" xfId="8377" builtinId="9" hidden="1"/>
    <cellStyle name="Followed Hyperlink" xfId="8378" builtinId="9" hidden="1"/>
    <cellStyle name="Followed Hyperlink" xfId="8379" builtinId="9" hidden="1"/>
    <cellStyle name="Followed Hyperlink" xfId="8380" builtinId="9" hidden="1"/>
    <cellStyle name="Followed Hyperlink" xfId="8381" builtinId="9" hidden="1"/>
    <cellStyle name="Followed Hyperlink" xfId="8382" builtinId="9" hidden="1"/>
    <cellStyle name="Followed Hyperlink" xfId="8383" builtinId="9" hidden="1"/>
    <cellStyle name="Followed Hyperlink" xfId="8384" builtinId="9" hidden="1"/>
    <cellStyle name="Followed Hyperlink" xfId="8385" builtinId="9" hidden="1"/>
    <cellStyle name="Followed Hyperlink" xfId="8386" builtinId="9" hidden="1"/>
    <cellStyle name="Followed Hyperlink" xfId="8387" builtinId="9" hidden="1"/>
    <cellStyle name="Followed Hyperlink" xfId="8388" builtinId="9" hidden="1"/>
    <cellStyle name="Followed Hyperlink" xfId="8389" builtinId="9" hidden="1"/>
    <cellStyle name="Followed Hyperlink" xfId="8390" builtinId="9" hidden="1"/>
    <cellStyle name="Followed Hyperlink" xfId="8391" builtinId="9" hidden="1"/>
    <cellStyle name="Followed Hyperlink" xfId="8392" builtinId="9" hidden="1"/>
    <cellStyle name="Followed Hyperlink" xfId="8393" builtinId="9" hidden="1"/>
    <cellStyle name="Followed Hyperlink" xfId="8394" builtinId="9" hidden="1"/>
    <cellStyle name="Followed Hyperlink" xfId="8395" builtinId="9" hidden="1"/>
    <cellStyle name="Followed Hyperlink" xfId="8396" builtinId="9" hidden="1"/>
    <cellStyle name="Followed Hyperlink" xfId="8397" builtinId="9" hidden="1"/>
    <cellStyle name="Followed Hyperlink" xfId="8398" builtinId="9" hidden="1"/>
    <cellStyle name="Followed Hyperlink" xfId="8399" builtinId="9" hidden="1"/>
    <cellStyle name="Followed Hyperlink" xfId="8400" builtinId="9" hidden="1"/>
    <cellStyle name="Followed Hyperlink" xfId="8401" builtinId="9" hidden="1"/>
    <cellStyle name="Followed Hyperlink" xfId="8402" builtinId="9" hidden="1"/>
    <cellStyle name="Followed Hyperlink" xfId="8403" builtinId="9" hidden="1"/>
    <cellStyle name="Followed Hyperlink" xfId="8404" builtinId="9" hidden="1"/>
    <cellStyle name="Followed Hyperlink" xfId="8405" builtinId="9" hidden="1"/>
    <cellStyle name="Followed Hyperlink" xfId="8406" builtinId="9" hidden="1"/>
    <cellStyle name="Followed Hyperlink" xfId="8407" builtinId="9" hidden="1"/>
    <cellStyle name="Followed Hyperlink" xfId="8408" builtinId="9" hidden="1"/>
    <cellStyle name="Followed Hyperlink" xfId="8409" builtinId="9" hidden="1"/>
    <cellStyle name="Followed Hyperlink" xfId="8410" builtinId="9" hidden="1"/>
    <cellStyle name="Followed Hyperlink" xfId="8411" builtinId="9" hidden="1"/>
    <cellStyle name="Followed Hyperlink" xfId="8412" builtinId="9" hidden="1"/>
    <cellStyle name="Followed Hyperlink" xfId="8413" builtinId="9" hidden="1"/>
    <cellStyle name="Followed Hyperlink" xfId="8414" builtinId="9" hidden="1"/>
    <cellStyle name="Followed Hyperlink" xfId="8415" builtinId="9" hidden="1"/>
    <cellStyle name="Followed Hyperlink" xfId="8416" builtinId="9" hidden="1"/>
    <cellStyle name="Followed Hyperlink" xfId="8417" builtinId="9" hidden="1"/>
    <cellStyle name="Followed Hyperlink" xfId="8418" builtinId="9" hidden="1"/>
    <cellStyle name="Followed Hyperlink" xfId="8419" builtinId="9" hidden="1"/>
    <cellStyle name="Followed Hyperlink" xfId="8420" builtinId="9" hidden="1"/>
    <cellStyle name="Followed Hyperlink" xfId="8421" builtinId="9" hidden="1"/>
    <cellStyle name="Followed Hyperlink" xfId="8422" builtinId="9" hidden="1"/>
    <cellStyle name="Followed Hyperlink" xfId="8423" builtinId="9" hidden="1"/>
    <cellStyle name="Followed Hyperlink" xfId="8424" builtinId="9" hidden="1"/>
    <cellStyle name="Followed Hyperlink" xfId="8425" builtinId="9" hidden="1"/>
    <cellStyle name="Followed Hyperlink" xfId="8426" builtinId="9" hidden="1"/>
    <cellStyle name="Followed Hyperlink" xfId="8427" builtinId="9" hidden="1"/>
    <cellStyle name="Followed Hyperlink" xfId="8428" builtinId="9" hidden="1"/>
    <cellStyle name="Followed Hyperlink" xfId="8429" builtinId="9" hidden="1"/>
    <cellStyle name="Followed Hyperlink" xfId="8430" builtinId="9" hidden="1"/>
    <cellStyle name="Followed Hyperlink" xfId="8431"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01" builtinId="9" hidden="1"/>
    <cellStyle name="Followed Hyperlink" xfId="8502" builtinId="9" hidden="1"/>
    <cellStyle name="Followed Hyperlink" xfId="8503" builtinId="9" hidden="1"/>
    <cellStyle name="Followed Hyperlink" xfId="8504" builtinId="9" hidden="1"/>
    <cellStyle name="Followed Hyperlink" xfId="8505" builtinId="9" hidden="1"/>
    <cellStyle name="Followed Hyperlink" xfId="8506" builtinId="9" hidden="1"/>
    <cellStyle name="Followed Hyperlink" xfId="8507" builtinId="9" hidden="1"/>
    <cellStyle name="Followed Hyperlink" xfId="8508" builtinId="9" hidden="1"/>
    <cellStyle name="Followed Hyperlink" xfId="8509" builtinId="9" hidden="1"/>
    <cellStyle name="Followed Hyperlink" xfId="8510" builtinId="9" hidden="1"/>
    <cellStyle name="Followed Hyperlink" xfId="8511" builtinId="9" hidden="1"/>
    <cellStyle name="Followed Hyperlink" xfId="8512" builtinId="9" hidden="1"/>
    <cellStyle name="Followed Hyperlink" xfId="8513" builtinId="9" hidden="1"/>
    <cellStyle name="Followed Hyperlink" xfId="8514" builtinId="9" hidden="1"/>
    <cellStyle name="Followed Hyperlink" xfId="8515" builtinId="9" hidden="1"/>
    <cellStyle name="Followed Hyperlink" xfId="8516" builtinId="9" hidden="1"/>
    <cellStyle name="Followed Hyperlink" xfId="8517"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5" builtinId="9" hidden="1"/>
    <cellStyle name="Followed Hyperlink" xfId="8526" builtinId="9" hidden="1"/>
    <cellStyle name="Followed Hyperlink" xfId="8527" builtinId="9" hidden="1"/>
    <cellStyle name="Followed Hyperlink" xfId="8528" builtinId="9" hidden="1"/>
    <cellStyle name="Followed Hyperlink" xfId="8529" builtinId="9" hidden="1"/>
    <cellStyle name="Followed Hyperlink" xfId="8530" builtinId="9" hidden="1"/>
    <cellStyle name="Followed Hyperlink" xfId="8531" builtinId="9" hidden="1"/>
    <cellStyle name="Followed Hyperlink" xfId="8532" builtinId="9" hidden="1"/>
    <cellStyle name="Followed Hyperlink" xfId="8533" builtinId="9" hidden="1"/>
    <cellStyle name="Followed Hyperlink" xfId="8534" builtinId="9" hidden="1"/>
    <cellStyle name="Followed Hyperlink" xfId="8535" builtinId="9" hidden="1"/>
    <cellStyle name="Followed Hyperlink" xfId="8536" builtinId="9" hidden="1"/>
    <cellStyle name="Followed Hyperlink" xfId="8537" builtinId="9" hidden="1"/>
    <cellStyle name="Followed Hyperlink" xfId="8538" builtinId="9" hidden="1"/>
    <cellStyle name="Followed Hyperlink" xfId="8539" builtinId="9" hidden="1"/>
    <cellStyle name="Followed Hyperlink" xfId="8540" builtinId="9" hidden="1"/>
    <cellStyle name="Followed Hyperlink" xfId="8541" builtinId="9" hidden="1"/>
    <cellStyle name="Followed Hyperlink" xfId="8542" builtinId="9" hidden="1"/>
    <cellStyle name="Followed Hyperlink" xfId="8543" builtinId="9" hidden="1"/>
    <cellStyle name="Followed Hyperlink" xfId="8544" builtinId="9" hidden="1"/>
    <cellStyle name="Followed Hyperlink" xfId="8545" builtinId="9" hidden="1"/>
    <cellStyle name="Followed Hyperlink" xfId="8546" builtinId="9" hidden="1"/>
    <cellStyle name="Followed Hyperlink" xfId="8547" builtinId="9" hidden="1"/>
    <cellStyle name="Followed Hyperlink" xfId="8548" builtinId="9" hidden="1"/>
    <cellStyle name="Followed Hyperlink" xfId="8549" builtinId="9" hidden="1"/>
    <cellStyle name="Followed Hyperlink" xfId="8550" builtinId="9" hidden="1"/>
    <cellStyle name="Followed Hyperlink" xfId="8551" builtinId="9" hidden="1"/>
    <cellStyle name="Followed Hyperlink" xfId="8552"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0" builtinId="9" hidden="1"/>
    <cellStyle name="Followed Hyperlink" xfId="8561" builtinId="9" hidden="1"/>
    <cellStyle name="Followed Hyperlink" xfId="8562" builtinId="9" hidden="1"/>
    <cellStyle name="Followed Hyperlink" xfId="8563" builtinId="9" hidden="1"/>
    <cellStyle name="Followed Hyperlink" xfId="8564" builtinId="9" hidden="1"/>
    <cellStyle name="Followed Hyperlink" xfId="8565" builtinId="9" hidden="1"/>
    <cellStyle name="Followed Hyperlink" xfId="8566" builtinId="9" hidden="1"/>
    <cellStyle name="Followed Hyperlink" xfId="8567" builtinId="9" hidden="1"/>
    <cellStyle name="Followed Hyperlink" xfId="8568" builtinId="9" hidden="1"/>
    <cellStyle name="Followed Hyperlink" xfId="8569" builtinId="9" hidden="1"/>
    <cellStyle name="Followed Hyperlink" xfId="8570" builtinId="9" hidden="1"/>
    <cellStyle name="Followed Hyperlink" xfId="8571" builtinId="9" hidden="1"/>
    <cellStyle name="Followed Hyperlink" xfId="8572" builtinId="9" hidden="1"/>
    <cellStyle name="Followed Hyperlink" xfId="8573" builtinId="9" hidden="1"/>
    <cellStyle name="Followed Hyperlink" xfId="8574" builtinId="9" hidden="1"/>
    <cellStyle name="Followed Hyperlink" xfId="8575" builtinId="9" hidden="1"/>
    <cellStyle name="Followed Hyperlink" xfId="8576" builtinId="9" hidden="1"/>
    <cellStyle name="Followed Hyperlink" xfId="8577" builtinId="9" hidden="1"/>
    <cellStyle name="Followed Hyperlink" xfId="8578" builtinId="9" hidden="1"/>
    <cellStyle name="Followed Hyperlink" xfId="8579" builtinId="9" hidden="1"/>
    <cellStyle name="Followed Hyperlink" xfId="8580" builtinId="9" hidden="1"/>
    <cellStyle name="Followed Hyperlink" xfId="8581" builtinId="9" hidden="1"/>
    <cellStyle name="Followed Hyperlink" xfId="8582" builtinId="9" hidden="1"/>
    <cellStyle name="Followed Hyperlink" xfId="8583" builtinId="9" hidden="1"/>
    <cellStyle name="Followed Hyperlink" xfId="8584" builtinId="9" hidden="1"/>
    <cellStyle name="Followed Hyperlink" xfId="8585" builtinId="9" hidden="1"/>
    <cellStyle name="Followed Hyperlink" xfId="8586" builtinId="9" hidden="1"/>
    <cellStyle name="Followed Hyperlink" xfId="8587" builtinId="9" hidden="1"/>
    <cellStyle name="Followed Hyperlink" xfId="8588" builtinId="9" hidden="1"/>
    <cellStyle name="Followed Hyperlink" xfId="8589" builtinId="9" hidden="1"/>
    <cellStyle name="Followed Hyperlink" xfId="8590" builtinId="9" hidden="1"/>
    <cellStyle name="Followed Hyperlink" xfId="8591" builtinId="9" hidden="1"/>
    <cellStyle name="Followed Hyperlink" xfId="8592" builtinId="9" hidden="1"/>
    <cellStyle name="Followed Hyperlink" xfId="8593" builtinId="9" hidden="1"/>
    <cellStyle name="Followed Hyperlink" xfId="8594" builtinId="9" hidden="1"/>
    <cellStyle name="Followed Hyperlink" xfId="8595" builtinId="9" hidden="1"/>
    <cellStyle name="Followed Hyperlink" xfId="8596" builtinId="9" hidden="1"/>
    <cellStyle name="Followed Hyperlink" xfId="8597" builtinId="9" hidden="1"/>
    <cellStyle name="Followed Hyperlink" xfId="8598" builtinId="9" hidden="1"/>
    <cellStyle name="Followed Hyperlink" xfId="8599" builtinId="9" hidden="1"/>
    <cellStyle name="Followed Hyperlink" xfId="8600" builtinId="9" hidden="1"/>
    <cellStyle name="Followed Hyperlink" xfId="8601" builtinId="9" hidden="1"/>
    <cellStyle name="Followed Hyperlink" xfId="8602" builtinId="9" hidden="1"/>
    <cellStyle name="Followed Hyperlink" xfId="8603" builtinId="9" hidden="1"/>
    <cellStyle name="Followed Hyperlink" xfId="8604" builtinId="9" hidden="1"/>
    <cellStyle name="Followed Hyperlink" xfId="8605" builtinId="9" hidden="1"/>
    <cellStyle name="Followed Hyperlink" xfId="8606" builtinId="9" hidden="1"/>
    <cellStyle name="Followed Hyperlink" xfId="8607" builtinId="9" hidden="1"/>
    <cellStyle name="Followed Hyperlink" xfId="8608" builtinId="9" hidden="1"/>
    <cellStyle name="Followed Hyperlink" xfId="8609" builtinId="9" hidden="1"/>
    <cellStyle name="Followed Hyperlink" xfId="8610" builtinId="9" hidden="1"/>
    <cellStyle name="Followed Hyperlink" xfId="8611" builtinId="9" hidden="1"/>
    <cellStyle name="Followed Hyperlink" xfId="8612" builtinId="9" hidden="1"/>
    <cellStyle name="Followed Hyperlink" xfId="8613" builtinId="9" hidden="1"/>
    <cellStyle name="Followed Hyperlink" xfId="8614" builtinId="9" hidden="1"/>
    <cellStyle name="Followed Hyperlink" xfId="8615" builtinId="9" hidden="1"/>
    <cellStyle name="Followed Hyperlink" xfId="8616" builtinId="9" hidden="1"/>
    <cellStyle name="Followed Hyperlink" xfId="8617" builtinId="9" hidden="1"/>
    <cellStyle name="Followed Hyperlink" xfId="8618" builtinId="9" hidden="1"/>
    <cellStyle name="Followed Hyperlink" xfId="8619" builtinId="9" hidden="1"/>
    <cellStyle name="Followed Hyperlink" xfId="8620" builtinId="9" hidden="1"/>
    <cellStyle name="Followed Hyperlink" xfId="8621" builtinId="9" hidden="1"/>
    <cellStyle name="Followed Hyperlink" xfId="8622" builtinId="9" hidden="1"/>
    <cellStyle name="Followed Hyperlink" xfId="8623" builtinId="9" hidden="1"/>
    <cellStyle name="Followed Hyperlink" xfId="8624" builtinId="9" hidden="1"/>
    <cellStyle name="Followed Hyperlink" xfId="8625" builtinId="9" hidden="1"/>
    <cellStyle name="Followed Hyperlink" xfId="8626" builtinId="9" hidden="1"/>
    <cellStyle name="Followed Hyperlink" xfId="8627" builtinId="9" hidden="1"/>
    <cellStyle name="Followed Hyperlink" xfId="8628" builtinId="9" hidden="1"/>
    <cellStyle name="Followed Hyperlink" xfId="8629" builtinId="9" hidden="1"/>
    <cellStyle name="Followed Hyperlink" xfId="8630" builtinId="9" hidden="1"/>
    <cellStyle name="Followed Hyperlink" xfId="8631" builtinId="9" hidden="1"/>
    <cellStyle name="Followed Hyperlink" xfId="8632" builtinId="9" hidden="1"/>
    <cellStyle name="Followed Hyperlink" xfId="8633" builtinId="9" hidden="1"/>
    <cellStyle name="Followed Hyperlink" xfId="8634" builtinId="9" hidden="1"/>
    <cellStyle name="Followed Hyperlink" xfId="8635" builtinId="9" hidden="1"/>
    <cellStyle name="Followed Hyperlink" xfId="8636" builtinId="9" hidden="1"/>
    <cellStyle name="Followed Hyperlink" xfId="8637" builtinId="9" hidden="1"/>
    <cellStyle name="Followed Hyperlink" xfId="8638" builtinId="9" hidden="1"/>
    <cellStyle name="Followed Hyperlink" xfId="8639" builtinId="9" hidden="1"/>
    <cellStyle name="Followed Hyperlink" xfId="8640" builtinId="9" hidden="1"/>
    <cellStyle name="Followed Hyperlink" xfId="8641" builtinId="9" hidden="1"/>
    <cellStyle name="Followed Hyperlink" xfId="8642" builtinId="9" hidden="1"/>
    <cellStyle name="Followed Hyperlink" xfId="8643" builtinId="9" hidden="1"/>
    <cellStyle name="Followed Hyperlink" xfId="8644" builtinId="9" hidden="1"/>
    <cellStyle name="Followed Hyperlink" xfId="8645" builtinId="9" hidden="1"/>
    <cellStyle name="Followed Hyperlink" xfId="8646" builtinId="9" hidden="1"/>
    <cellStyle name="Followed Hyperlink" xfId="8647" builtinId="9" hidden="1"/>
    <cellStyle name="Followed Hyperlink" xfId="8648" builtinId="9" hidden="1"/>
    <cellStyle name="Followed Hyperlink" xfId="8649" builtinId="9" hidden="1"/>
    <cellStyle name="Followed Hyperlink" xfId="8650" builtinId="9" hidden="1"/>
    <cellStyle name="Followed Hyperlink" xfId="8651" builtinId="9" hidden="1"/>
    <cellStyle name="Followed Hyperlink" xfId="8652" builtinId="9" hidden="1"/>
    <cellStyle name="Followed Hyperlink" xfId="8653" builtinId="9" hidden="1"/>
    <cellStyle name="Followed Hyperlink" xfId="8654" builtinId="9" hidden="1"/>
    <cellStyle name="Followed Hyperlink" xfId="8655" builtinId="9" hidden="1"/>
    <cellStyle name="Followed Hyperlink" xfId="8656" builtinId="9" hidden="1"/>
    <cellStyle name="Followed Hyperlink" xfId="8657" builtinId="9" hidden="1"/>
    <cellStyle name="Followed Hyperlink" xfId="8658" builtinId="9" hidden="1"/>
    <cellStyle name="Followed Hyperlink" xfId="8659" builtinId="9" hidden="1"/>
    <cellStyle name="Followed Hyperlink" xfId="8660" builtinId="9" hidden="1"/>
    <cellStyle name="Followed Hyperlink" xfId="8661" builtinId="9" hidden="1"/>
    <cellStyle name="Followed Hyperlink" xfId="8662" builtinId="9" hidden="1"/>
    <cellStyle name="Followed Hyperlink" xfId="8663" builtinId="9" hidden="1"/>
    <cellStyle name="Followed Hyperlink" xfId="8664" builtinId="9" hidden="1"/>
    <cellStyle name="Followed Hyperlink" xfId="8665" builtinId="9" hidden="1"/>
    <cellStyle name="Followed Hyperlink" xfId="8666" builtinId="9" hidden="1"/>
    <cellStyle name="Followed Hyperlink" xfId="8667" builtinId="9" hidden="1"/>
    <cellStyle name="Followed Hyperlink" xfId="8668" builtinId="9" hidden="1"/>
    <cellStyle name="Followed Hyperlink" xfId="8669" builtinId="9" hidden="1"/>
    <cellStyle name="Followed Hyperlink" xfId="8670" builtinId="9" hidden="1"/>
    <cellStyle name="Followed Hyperlink" xfId="8671" builtinId="9" hidden="1"/>
    <cellStyle name="Followed Hyperlink" xfId="8672" builtinId="9" hidden="1"/>
    <cellStyle name="Followed Hyperlink" xfId="8673" builtinId="9" hidden="1"/>
    <cellStyle name="Followed Hyperlink" xfId="8674" builtinId="9" hidden="1"/>
    <cellStyle name="Followed Hyperlink" xfId="8675" builtinId="9" hidden="1"/>
    <cellStyle name="Followed Hyperlink" xfId="8676"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1" builtinId="9" hidden="1"/>
    <cellStyle name="Followed Hyperlink" xfId="8782" builtinId="9" hidden="1"/>
    <cellStyle name="Followed Hyperlink" xfId="8783" builtinId="9" hidden="1"/>
    <cellStyle name="Followed Hyperlink" xfId="8784" builtinId="9" hidden="1"/>
    <cellStyle name="Followed Hyperlink" xfId="8785" builtinId="9" hidden="1"/>
    <cellStyle name="Followed Hyperlink" xfId="8786" builtinId="9" hidden="1"/>
    <cellStyle name="Followed Hyperlink" xfId="8787" builtinId="9" hidden="1"/>
    <cellStyle name="Followed Hyperlink" xfId="8788" builtinId="9" hidden="1"/>
    <cellStyle name="Followed Hyperlink" xfId="8789" builtinId="9" hidden="1"/>
    <cellStyle name="Followed Hyperlink" xfId="8790" builtinId="9" hidden="1"/>
    <cellStyle name="Followed Hyperlink" xfId="8791" builtinId="9" hidden="1"/>
    <cellStyle name="Followed Hyperlink" xfId="8792" builtinId="9" hidden="1"/>
    <cellStyle name="Followed Hyperlink" xfId="8793" builtinId="9" hidden="1"/>
    <cellStyle name="Followed Hyperlink" xfId="8794" builtinId="9" hidden="1"/>
    <cellStyle name="Followed Hyperlink" xfId="8795" builtinId="9" hidden="1"/>
    <cellStyle name="Followed Hyperlink" xfId="8796" builtinId="9" hidden="1"/>
    <cellStyle name="Followed Hyperlink" xfId="8797" builtinId="9" hidden="1"/>
    <cellStyle name="Followed Hyperlink" xfId="8798" builtinId="9" hidden="1"/>
    <cellStyle name="Followed Hyperlink" xfId="8799" builtinId="9" hidden="1"/>
    <cellStyle name="Followed Hyperlink" xfId="8800" builtinId="9" hidden="1"/>
    <cellStyle name="Followed Hyperlink" xfId="8801" builtinId="9" hidden="1"/>
    <cellStyle name="Followed Hyperlink" xfId="8802" builtinId="9" hidden="1"/>
    <cellStyle name="Followed Hyperlink" xfId="8803" builtinId="9" hidden="1"/>
    <cellStyle name="Followed Hyperlink" xfId="8804" builtinId="9" hidden="1"/>
    <cellStyle name="Followed Hyperlink" xfId="8805" builtinId="9" hidden="1"/>
    <cellStyle name="Followed Hyperlink" xfId="8806" builtinId="9" hidden="1"/>
    <cellStyle name="Followed Hyperlink" xfId="8807" builtinId="9" hidden="1"/>
    <cellStyle name="Followed Hyperlink" xfId="8808" builtinId="9" hidden="1"/>
    <cellStyle name="Followed Hyperlink" xfId="8809" builtinId="9" hidden="1"/>
    <cellStyle name="Followed Hyperlink" xfId="8810" builtinId="9" hidden="1"/>
    <cellStyle name="Followed Hyperlink" xfId="8811" builtinId="9" hidden="1"/>
    <cellStyle name="Followed Hyperlink" xfId="8812" builtinId="9" hidden="1"/>
    <cellStyle name="Followed Hyperlink" xfId="8813" builtinId="9" hidden="1"/>
    <cellStyle name="Followed Hyperlink" xfId="8814" builtinId="9" hidden="1"/>
    <cellStyle name="Followed Hyperlink" xfId="8815" builtinId="9" hidden="1"/>
    <cellStyle name="Followed Hyperlink" xfId="8816" builtinId="9" hidden="1"/>
    <cellStyle name="Followed Hyperlink" xfId="8817" builtinId="9" hidden="1"/>
    <cellStyle name="Followed Hyperlink" xfId="8818" builtinId="9" hidden="1"/>
    <cellStyle name="Followed Hyperlink" xfId="8819" builtinId="9" hidden="1"/>
    <cellStyle name="Followed Hyperlink" xfId="8820" builtinId="9" hidden="1"/>
    <cellStyle name="Followed Hyperlink" xfId="8821" builtinId="9" hidden="1"/>
    <cellStyle name="Followed Hyperlink" xfId="8822" builtinId="9" hidden="1"/>
    <cellStyle name="Followed Hyperlink" xfId="8823" builtinId="9" hidden="1"/>
    <cellStyle name="Followed Hyperlink" xfId="8824" builtinId="9" hidden="1"/>
    <cellStyle name="Followed Hyperlink" xfId="8825" builtinId="9" hidden="1"/>
    <cellStyle name="Followed Hyperlink" xfId="8826" builtinId="9" hidden="1"/>
    <cellStyle name="Followed Hyperlink" xfId="8827" builtinId="9" hidden="1"/>
    <cellStyle name="Followed Hyperlink" xfId="8828" builtinId="9" hidden="1"/>
    <cellStyle name="Followed Hyperlink" xfId="8829" builtinId="9" hidden="1"/>
    <cellStyle name="Followed Hyperlink" xfId="8830" builtinId="9" hidden="1"/>
    <cellStyle name="Followed Hyperlink" xfId="8831" builtinId="9" hidden="1"/>
    <cellStyle name="Followed Hyperlink" xfId="8832" builtinId="9" hidden="1"/>
    <cellStyle name="Followed Hyperlink" xfId="8833" builtinId="9" hidden="1"/>
    <cellStyle name="Followed Hyperlink" xfId="8834" builtinId="9" hidden="1"/>
    <cellStyle name="Followed Hyperlink" xfId="8835" builtinId="9" hidden="1"/>
    <cellStyle name="Followed Hyperlink" xfId="8836" builtinId="9" hidden="1"/>
    <cellStyle name="Followed Hyperlink" xfId="8837" builtinId="9" hidden="1"/>
    <cellStyle name="Followed Hyperlink" xfId="8838" builtinId="9" hidden="1"/>
    <cellStyle name="Followed Hyperlink" xfId="8839" builtinId="9" hidden="1"/>
    <cellStyle name="Followed Hyperlink" xfId="8840" builtinId="9" hidden="1"/>
    <cellStyle name="Followed Hyperlink" xfId="8841" builtinId="9" hidden="1"/>
    <cellStyle name="Followed Hyperlink" xfId="8842" builtinId="9" hidden="1"/>
    <cellStyle name="Followed Hyperlink" xfId="8843" builtinId="9" hidden="1"/>
    <cellStyle name="Followed Hyperlink" xfId="8844" builtinId="9" hidden="1"/>
    <cellStyle name="Followed Hyperlink" xfId="8845" builtinId="9" hidden="1"/>
    <cellStyle name="Followed Hyperlink" xfId="8846" builtinId="9" hidden="1"/>
    <cellStyle name="Followed Hyperlink" xfId="8847" builtinId="9" hidden="1"/>
    <cellStyle name="Followed Hyperlink" xfId="8848" builtinId="9" hidden="1"/>
    <cellStyle name="Followed Hyperlink" xfId="8849" builtinId="9" hidden="1"/>
    <cellStyle name="Followed Hyperlink" xfId="8850" builtinId="9" hidden="1"/>
    <cellStyle name="Followed Hyperlink" xfId="8851" builtinId="9" hidden="1"/>
    <cellStyle name="Followed Hyperlink" xfId="8852" builtinId="9" hidden="1"/>
    <cellStyle name="Followed Hyperlink" xfId="8853" builtinId="9" hidden="1"/>
    <cellStyle name="Followed Hyperlink" xfId="8854" builtinId="9" hidden="1"/>
    <cellStyle name="Followed Hyperlink" xfId="8855" builtinId="9" hidden="1"/>
    <cellStyle name="Followed Hyperlink" xfId="8856" builtinId="9" hidden="1"/>
    <cellStyle name="Followed Hyperlink" xfId="8857" builtinId="9" hidden="1"/>
    <cellStyle name="Followed Hyperlink" xfId="8858" builtinId="9" hidden="1"/>
    <cellStyle name="Followed Hyperlink" xfId="8859" builtinId="9" hidden="1"/>
    <cellStyle name="Followed Hyperlink" xfId="8860" builtinId="9" hidden="1"/>
    <cellStyle name="Followed Hyperlink" xfId="8861" builtinId="9" hidden="1"/>
    <cellStyle name="Followed Hyperlink" xfId="8862" builtinId="9" hidden="1"/>
    <cellStyle name="Followed Hyperlink" xfId="8863" builtinId="9" hidden="1"/>
    <cellStyle name="Followed Hyperlink" xfId="8864" builtinId="9" hidden="1"/>
    <cellStyle name="Followed Hyperlink" xfId="8865" builtinId="9" hidden="1"/>
    <cellStyle name="Followed Hyperlink" xfId="8866" builtinId="9" hidden="1"/>
    <cellStyle name="Followed Hyperlink" xfId="8867" builtinId="9" hidden="1"/>
    <cellStyle name="Followed Hyperlink" xfId="8868" builtinId="9" hidden="1"/>
    <cellStyle name="Followed Hyperlink" xfId="8869" builtinId="9" hidden="1"/>
    <cellStyle name="Followed Hyperlink" xfId="8870" builtinId="9" hidden="1"/>
    <cellStyle name="Followed Hyperlink" xfId="8871" builtinId="9" hidden="1"/>
    <cellStyle name="Followed Hyperlink" xfId="8872" builtinId="9" hidden="1"/>
    <cellStyle name="Followed Hyperlink" xfId="8873" builtinId="9" hidden="1"/>
    <cellStyle name="Followed Hyperlink" xfId="8874" builtinId="9" hidden="1"/>
    <cellStyle name="Followed Hyperlink" xfId="8875" builtinId="9" hidden="1"/>
    <cellStyle name="Followed Hyperlink" xfId="8876" builtinId="9" hidden="1"/>
    <cellStyle name="Followed Hyperlink" xfId="8877" builtinId="9" hidden="1"/>
    <cellStyle name="Followed Hyperlink" xfId="8878" builtinId="9" hidden="1"/>
    <cellStyle name="Followed Hyperlink" xfId="8879" builtinId="9" hidden="1"/>
    <cellStyle name="Followed Hyperlink" xfId="8880" builtinId="9" hidden="1"/>
    <cellStyle name="Followed Hyperlink" xfId="8881" builtinId="9" hidden="1"/>
    <cellStyle name="Followed Hyperlink" xfId="8882" builtinId="9" hidden="1"/>
    <cellStyle name="Followed Hyperlink" xfId="8883" builtinId="9" hidden="1"/>
    <cellStyle name="Followed Hyperlink" xfId="8884" builtinId="9" hidden="1"/>
    <cellStyle name="Followed Hyperlink" xfId="8885" builtinId="9" hidden="1"/>
    <cellStyle name="Followed Hyperlink" xfId="8886" builtinId="9" hidden="1"/>
    <cellStyle name="Followed Hyperlink" xfId="8887" builtinId="9" hidden="1"/>
    <cellStyle name="Followed Hyperlink" xfId="8888" builtinId="9" hidden="1"/>
    <cellStyle name="Followed Hyperlink" xfId="8889"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994" builtinId="9" hidden="1"/>
    <cellStyle name="Followed Hyperlink" xfId="8995" builtinId="9" hidden="1"/>
    <cellStyle name="Followed Hyperlink" xfId="8996" builtinId="9" hidden="1"/>
    <cellStyle name="Followed Hyperlink" xfId="8997" builtinId="9" hidden="1"/>
    <cellStyle name="Followed Hyperlink" xfId="8998" builtinId="9" hidden="1"/>
    <cellStyle name="Followed Hyperlink" xfId="8999" builtinId="9" hidden="1"/>
    <cellStyle name="Followed Hyperlink" xfId="9000" builtinId="9" hidden="1"/>
    <cellStyle name="Followed Hyperlink" xfId="9001" builtinId="9" hidden="1"/>
    <cellStyle name="Followed Hyperlink" xfId="9002" builtinId="9" hidden="1"/>
    <cellStyle name="Followed Hyperlink" xfId="9003" builtinId="9" hidden="1"/>
    <cellStyle name="Followed Hyperlink" xfId="9004" builtinId="9" hidden="1"/>
    <cellStyle name="Followed Hyperlink" xfId="9005" builtinId="9" hidden="1"/>
    <cellStyle name="Followed Hyperlink" xfId="9006" builtinId="9" hidden="1"/>
    <cellStyle name="Followed Hyperlink" xfId="9007" builtinId="9" hidden="1"/>
    <cellStyle name="Followed Hyperlink" xfId="9008" builtinId="9" hidden="1"/>
    <cellStyle name="Followed Hyperlink" xfId="9009" builtinId="9" hidden="1"/>
    <cellStyle name="Followed Hyperlink" xfId="9010" builtinId="9" hidden="1"/>
    <cellStyle name="Followed Hyperlink" xfId="9011" builtinId="9" hidden="1"/>
    <cellStyle name="Followed Hyperlink" xfId="9012" builtinId="9" hidden="1"/>
    <cellStyle name="Followed Hyperlink" xfId="9013" builtinId="9" hidden="1"/>
    <cellStyle name="Followed Hyperlink" xfId="9014" builtinId="9" hidden="1"/>
    <cellStyle name="Followed Hyperlink" xfId="9015" builtinId="9" hidden="1"/>
    <cellStyle name="Followed Hyperlink" xfId="9016" builtinId="9" hidden="1"/>
    <cellStyle name="Followed Hyperlink" xfId="9017" builtinId="9" hidden="1"/>
    <cellStyle name="Followed Hyperlink" xfId="9018" builtinId="9" hidden="1"/>
    <cellStyle name="Followed Hyperlink" xfId="9019" builtinId="9" hidden="1"/>
    <cellStyle name="Followed Hyperlink" xfId="9020" builtinId="9" hidden="1"/>
    <cellStyle name="Followed Hyperlink" xfId="9021" builtinId="9" hidden="1"/>
    <cellStyle name="Followed Hyperlink" xfId="9022" builtinId="9" hidden="1"/>
    <cellStyle name="Followed Hyperlink" xfId="9023" builtinId="9" hidden="1"/>
    <cellStyle name="Followed Hyperlink" xfId="5804" builtinId="9" hidden="1"/>
    <cellStyle name="Followed Hyperlink" xfId="9024" builtinId="9" hidden="1"/>
    <cellStyle name="Followed Hyperlink" xfId="9025" builtinId="9" hidden="1"/>
    <cellStyle name="Followed Hyperlink" xfId="9026" builtinId="9" hidden="1"/>
    <cellStyle name="Followed Hyperlink" xfId="9027" builtinId="9" hidden="1"/>
    <cellStyle name="Followed Hyperlink" xfId="9028" builtinId="9" hidden="1"/>
    <cellStyle name="Followed Hyperlink" xfId="9029" builtinId="9" hidden="1"/>
    <cellStyle name="Followed Hyperlink" xfId="9030" builtinId="9" hidden="1"/>
    <cellStyle name="Followed Hyperlink" xfId="9031" builtinId="9" hidden="1"/>
    <cellStyle name="Followed Hyperlink" xfId="9032" builtinId="9" hidden="1"/>
    <cellStyle name="Followed Hyperlink" xfId="9033" builtinId="9" hidden="1"/>
    <cellStyle name="Followed Hyperlink" xfId="9034" builtinId="9" hidden="1"/>
    <cellStyle name="Followed Hyperlink" xfId="9035" builtinId="9" hidden="1"/>
    <cellStyle name="Followed Hyperlink" xfId="9036" builtinId="9" hidden="1"/>
    <cellStyle name="Followed Hyperlink" xfId="9037" builtinId="9" hidden="1"/>
    <cellStyle name="Followed Hyperlink" xfId="9038" builtinId="9" hidden="1"/>
    <cellStyle name="Followed Hyperlink" xfId="9039" builtinId="9" hidden="1"/>
    <cellStyle name="Followed Hyperlink" xfId="9040" builtinId="9" hidden="1"/>
    <cellStyle name="Followed Hyperlink" xfId="9041" builtinId="9" hidden="1"/>
    <cellStyle name="Followed Hyperlink" xfId="9042" builtinId="9" hidden="1"/>
    <cellStyle name="Followed Hyperlink" xfId="9043" builtinId="9" hidden="1"/>
    <cellStyle name="Followed Hyperlink" xfId="9044" builtinId="9" hidden="1"/>
    <cellStyle name="Followed Hyperlink" xfId="9045" builtinId="9" hidden="1"/>
    <cellStyle name="Followed Hyperlink" xfId="9046" builtinId="9" hidden="1"/>
    <cellStyle name="Followed Hyperlink" xfId="9047" builtinId="9" hidden="1"/>
    <cellStyle name="Followed Hyperlink" xfId="9048" builtinId="9" hidden="1"/>
    <cellStyle name="Followed Hyperlink" xfId="9049" builtinId="9" hidden="1"/>
    <cellStyle name="Followed Hyperlink" xfId="9050" builtinId="9" hidden="1"/>
    <cellStyle name="Followed Hyperlink" xfId="9051" builtinId="9" hidden="1"/>
    <cellStyle name="Followed Hyperlink" xfId="9052" builtinId="9" hidden="1"/>
    <cellStyle name="Followed Hyperlink" xfId="9053" builtinId="9" hidden="1"/>
    <cellStyle name="Followed Hyperlink" xfId="9054" builtinId="9" hidden="1"/>
    <cellStyle name="Followed Hyperlink" xfId="9055" builtinId="9" hidden="1"/>
    <cellStyle name="Followed Hyperlink" xfId="9056" builtinId="9" hidden="1"/>
    <cellStyle name="Followed Hyperlink" xfId="9057" builtinId="9" hidden="1"/>
    <cellStyle name="Followed Hyperlink" xfId="9058" builtinId="9" hidden="1"/>
    <cellStyle name="Followed Hyperlink" xfId="9059" builtinId="9" hidden="1"/>
    <cellStyle name="Followed Hyperlink" xfId="9060" builtinId="9" hidden="1"/>
    <cellStyle name="Followed Hyperlink" xfId="9061" builtinId="9" hidden="1"/>
    <cellStyle name="Followed Hyperlink" xfId="9062" builtinId="9" hidden="1"/>
    <cellStyle name="Followed Hyperlink" xfId="9063" builtinId="9" hidden="1"/>
    <cellStyle name="Followed Hyperlink" xfId="9064" builtinId="9" hidden="1"/>
    <cellStyle name="Followed Hyperlink" xfId="9065" builtinId="9" hidden="1"/>
    <cellStyle name="Followed Hyperlink" xfId="9066" builtinId="9" hidden="1"/>
    <cellStyle name="Followed Hyperlink" xfId="9067" builtinId="9" hidden="1"/>
    <cellStyle name="Followed Hyperlink" xfId="9068" builtinId="9" hidden="1"/>
    <cellStyle name="Followed Hyperlink" xfId="9069" builtinId="9" hidden="1"/>
    <cellStyle name="Followed Hyperlink" xfId="9070" builtinId="9" hidden="1"/>
    <cellStyle name="Followed Hyperlink" xfId="9071" builtinId="9" hidden="1"/>
    <cellStyle name="Followed Hyperlink" xfId="9072" builtinId="9" hidden="1"/>
    <cellStyle name="Followed Hyperlink" xfId="9073" builtinId="9" hidden="1"/>
    <cellStyle name="Followed Hyperlink" xfId="9074" builtinId="9" hidden="1"/>
    <cellStyle name="Followed Hyperlink" xfId="9075" builtinId="9" hidden="1"/>
    <cellStyle name="Followed Hyperlink" xfId="9076" builtinId="9" hidden="1"/>
    <cellStyle name="Followed Hyperlink" xfId="9077" builtinId="9" hidden="1"/>
    <cellStyle name="Followed Hyperlink" xfId="9078" builtinId="9" hidden="1"/>
    <cellStyle name="Followed Hyperlink" xfId="9079" builtinId="9" hidden="1"/>
    <cellStyle name="Followed Hyperlink" xfId="9080" builtinId="9" hidden="1"/>
    <cellStyle name="Followed Hyperlink" xfId="9081" builtinId="9" hidden="1"/>
    <cellStyle name="Followed Hyperlink" xfId="9082" builtinId="9" hidden="1"/>
    <cellStyle name="Followed Hyperlink" xfId="9083" builtinId="9" hidden="1"/>
    <cellStyle name="Followed Hyperlink" xfId="9084" builtinId="9" hidden="1"/>
    <cellStyle name="Followed Hyperlink" xfId="9085" builtinId="9" hidden="1"/>
    <cellStyle name="Followed Hyperlink" xfId="9086" builtinId="9" hidden="1"/>
    <cellStyle name="Followed Hyperlink" xfId="9087" builtinId="9" hidden="1"/>
    <cellStyle name="Followed Hyperlink" xfId="9088" builtinId="9" hidden="1"/>
    <cellStyle name="Followed Hyperlink" xfId="9089" builtinId="9" hidden="1"/>
    <cellStyle name="Followed Hyperlink" xfId="9090" builtinId="9" hidden="1"/>
    <cellStyle name="Followed Hyperlink" xfId="9091" builtinId="9" hidden="1"/>
    <cellStyle name="Followed Hyperlink" xfId="9092" builtinId="9" hidden="1"/>
    <cellStyle name="Followed Hyperlink" xfId="9093" builtinId="9" hidden="1"/>
    <cellStyle name="Followed Hyperlink" xfId="9094" builtinId="9" hidden="1"/>
    <cellStyle name="Followed Hyperlink" xfId="9095" builtinId="9" hidden="1"/>
    <cellStyle name="Followed Hyperlink" xfId="9096" builtinId="9" hidden="1"/>
    <cellStyle name="Followed Hyperlink" xfId="9097" builtinId="9" hidden="1"/>
    <cellStyle name="Followed Hyperlink" xfId="9098" builtinId="9" hidden="1"/>
    <cellStyle name="Followed Hyperlink" xfId="9099" builtinId="9" hidden="1"/>
    <cellStyle name="Followed Hyperlink" xfId="9100" builtinId="9" hidden="1"/>
    <cellStyle name="Followed Hyperlink" xfId="9101" builtinId="9" hidden="1"/>
    <cellStyle name="Followed Hyperlink" xfId="9102" builtinId="9" hidden="1"/>
    <cellStyle name="Followed Hyperlink" xfId="9103" builtinId="9" hidden="1"/>
    <cellStyle name="Followed Hyperlink" xfId="9104"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27" builtinId="9" hidden="1"/>
    <cellStyle name="Followed Hyperlink" xfId="9228" builtinId="9" hidden="1"/>
    <cellStyle name="Followed Hyperlink" xfId="9229" builtinId="9" hidden="1"/>
    <cellStyle name="Followed Hyperlink" xfId="9230" builtinId="9" hidden="1"/>
    <cellStyle name="Followed Hyperlink" xfId="9231" builtinId="9" hidden="1"/>
    <cellStyle name="Followed Hyperlink" xfId="9232" builtinId="9" hidden="1"/>
    <cellStyle name="Followed Hyperlink" xfId="9233" builtinId="9" hidden="1"/>
    <cellStyle name="Followed Hyperlink" xfId="9234" builtinId="9" hidden="1"/>
    <cellStyle name="Followed Hyperlink" xfId="9235" builtinId="9" hidden="1"/>
    <cellStyle name="Followed Hyperlink" xfId="9236" builtinId="9" hidden="1"/>
    <cellStyle name="Followed Hyperlink" xfId="9237" builtinId="9" hidden="1"/>
    <cellStyle name="Followed Hyperlink" xfId="9238" builtinId="9" hidden="1"/>
    <cellStyle name="Followed Hyperlink" xfId="9239" builtinId="9" hidden="1"/>
    <cellStyle name="Followed Hyperlink" xfId="9240" builtinId="9" hidden="1"/>
    <cellStyle name="Followed Hyperlink" xfId="9241" builtinId="9" hidden="1"/>
    <cellStyle name="Followed Hyperlink" xfId="9242" builtinId="9" hidden="1"/>
    <cellStyle name="Followed Hyperlink" xfId="9243" builtinId="9" hidden="1"/>
    <cellStyle name="Followed Hyperlink" xfId="9244" builtinId="9" hidden="1"/>
    <cellStyle name="Followed Hyperlink" xfId="9245" builtinId="9" hidden="1"/>
    <cellStyle name="Followed Hyperlink" xfId="9246" builtinId="9" hidden="1"/>
    <cellStyle name="Followed Hyperlink" xfId="9247" builtinId="9" hidden="1"/>
    <cellStyle name="Followed Hyperlink" xfId="9248" builtinId="9" hidden="1"/>
    <cellStyle name="Followed Hyperlink" xfId="9249" builtinId="9" hidden="1"/>
    <cellStyle name="Followed Hyperlink" xfId="9250" builtinId="9" hidden="1"/>
    <cellStyle name="Followed Hyperlink" xfId="9251" builtinId="9" hidden="1"/>
    <cellStyle name="Followed Hyperlink" xfId="9252" builtinId="9" hidden="1"/>
    <cellStyle name="Followed Hyperlink" xfId="9253" builtinId="9" hidden="1"/>
    <cellStyle name="Followed Hyperlink" xfId="9254" builtinId="9" hidden="1"/>
    <cellStyle name="Followed Hyperlink" xfId="9255" builtinId="9" hidden="1"/>
    <cellStyle name="Followed Hyperlink" xfId="9256" builtinId="9" hidden="1"/>
    <cellStyle name="Followed Hyperlink" xfId="9257" builtinId="9" hidden="1"/>
    <cellStyle name="Followed Hyperlink" xfId="9258" builtinId="9" hidden="1"/>
    <cellStyle name="Followed Hyperlink" xfId="9259" builtinId="9" hidden="1"/>
    <cellStyle name="Followed Hyperlink" xfId="9260" builtinId="9" hidden="1"/>
    <cellStyle name="Followed Hyperlink" xfId="9261" builtinId="9" hidden="1"/>
    <cellStyle name="Followed Hyperlink" xfId="9262" builtinId="9" hidden="1"/>
    <cellStyle name="Followed Hyperlink" xfId="9263" builtinId="9" hidden="1"/>
    <cellStyle name="Followed Hyperlink" xfId="9264" builtinId="9" hidden="1"/>
    <cellStyle name="Followed Hyperlink" xfId="9265" builtinId="9" hidden="1"/>
    <cellStyle name="Followed Hyperlink" xfId="9266" builtinId="9" hidden="1"/>
    <cellStyle name="Followed Hyperlink" xfId="9267" builtinId="9" hidden="1"/>
    <cellStyle name="Followed Hyperlink" xfId="9268" builtinId="9" hidden="1"/>
    <cellStyle name="Followed Hyperlink" xfId="9269" builtinId="9" hidden="1"/>
    <cellStyle name="Followed Hyperlink" xfId="9270" builtinId="9" hidden="1"/>
    <cellStyle name="Followed Hyperlink" xfId="9271" builtinId="9" hidden="1"/>
    <cellStyle name="Followed Hyperlink" xfId="9272" builtinId="9" hidden="1"/>
    <cellStyle name="Followed Hyperlink" xfId="9273" builtinId="9" hidden="1"/>
    <cellStyle name="Followed Hyperlink" xfId="9274" builtinId="9" hidden="1"/>
    <cellStyle name="Followed Hyperlink" xfId="9275" builtinId="9" hidden="1"/>
    <cellStyle name="Followed Hyperlink" xfId="9276" builtinId="9" hidden="1"/>
    <cellStyle name="Followed Hyperlink" xfId="9277" builtinId="9" hidden="1"/>
    <cellStyle name="Followed Hyperlink" xfId="9278" builtinId="9" hidden="1"/>
    <cellStyle name="Followed Hyperlink" xfId="9279" builtinId="9" hidden="1"/>
    <cellStyle name="Followed Hyperlink" xfId="9280" builtinId="9" hidden="1"/>
    <cellStyle name="Followed Hyperlink" xfId="9281" builtinId="9" hidden="1"/>
    <cellStyle name="Followed Hyperlink" xfId="9282" builtinId="9" hidden="1"/>
    <cellStyle name="Followed Hyperlink" xfId="9283" builtinId="9" hidden="1"/>
    <cellStyle name="Followed Hyperlink" xfId="9284" builtinId="9" hidden="1"/>
    <cellStyle name="Followed Hyperlink" xfId="9285" builtinId="9" hidden="1"/>
    <cellStyle name="Followed Hyperlink" xfId="9286" builtinId="9" hidden="1"/>
    <cellStyle name="Followed Hyperlink" xfId="9287" builtinId="9" hidden="1"/>
    <cellStyle name="Followed Hyperlink" xfId="9288" builtinId="9" hidden="1"/>
    <cellStyle name="Followed Hyperlink" xfId="9289" builtinId="9" hidden="1"/>
    <cellStyle name="Followed Hyperlink" xfId="9290" builtinId="9" hidden="1"/>
    <cellStyle name="Followed Hyperlink" xfId="9291" builtinId="9" hidden="1"/>
    <cellStyle name="Followed Hyperlink" xfId="9292" builtinId="9" hidden="1"/>
    <cellStyle name="Followed Hyperlink" xfId="9293" builtinId="9" hidden="1"/>
    <cellStyle name="Followed Hyperlink" xfId="9294" builtinId="9" hidden="1"/>
    <cellStyle name="Followed Hyperlink" xfId="9295" builtinId="9" hidden="1"/>
    <cellStyle name="Followed Hyperlink" xfId="9296" builtinId="9" hidden="1"/>
    <cellStyle name="Followed Hyperlink" xfId="9297" builtinId="9" hidden="1"/>
    <cellStyle name="Followed Hyperlink" xfId="9298" builtinId="9" hidden="1"/>
    <cellStyle name="Followed Hyperlink" xfId="9299" builtinId="9" hidden="1"/>
    <cellStyle name="Followed Hyperlink" xfId="9300" builtinId="9" hidden="1"/>
    <cellStyle name="Followed Hyperlink" xfId="9301" builtinId="9" hidden="1"/>
    <cellStyle name="Followed Hyperlink" xfId="9302" builtinId="9" hidden="1"/>
    <cellStyle name="Followed Hyperlink" xfId="9303" builtinId="9" hidden="1"/>
    <cellStyle name="Followed Hyperlink" xfId="9304" builtinId="9" hidden="1"/>
    <cellStyle name="Followed Hyperlink" xfId="9305" builtinId="9" hidden="1"/>
    <cellStyle name="Followed Hyperlink" xfId="9306" builtinId="9" hidden="1"/>
    <cellStyle name="Followed Hyperlink" xfId="9307" builtinId="9" hidden="1"/>
    <cellStyle name="Followed Hyperlink" xfId="9308" builtinId="9" hidden="1"/>
    <cellStyle name="Followed Hyperlink" xfId="9309" builtinId="9" hidden="1"/>
    <cellStyle name="Followed Hyperlink" xfId="9310" builtinId="9" hidden="1"/>
    <cellStyle name="Followed Hyperlink" xfId="9311" builtinId="9" hidden="1"/>
    <cellStyle name="Followed Hyperlink" xfId="9312" builtinId="9" hidden="1"/>
    <cellStyle name="Followed Hyperlink" xfId="9313" builtinId="9" hidden="1"/>
    <cellStyle name="Followed Hyperlink" xfId="9314" builtinId="9" hidden="1"/>
    <cellStyle name="Followed Hyperlink" xfId="9315" builtinId="9" hidden="1"/>
    <cellStyle name="Followed Hyperlink" xfId="9316" builtinId="9" hidden="1"/>
    <cellStyle name="Followed Hyperlink" xfId="9317" builtinId="9" hidden="1"/>
    <cellStyle name="Followed Hyperlink" xfId="9318" builtinId="9" hidden="1"/>
    <cellStyle name="Followed Hyperlink" xfId="9319" builtinId="9" hidden="1"/>
    <cellStyle name="Followed Hyperlink" xfId="9320" builtinId="9" hidden="1"/>
    <cellStyle name="Followed Hyperlink" xfId="9321" builtinId="9" hidden="1"/>
    <cellStyle name="Followed Hyperlink" xfId="9322" builtinId="9" hidden="1"/>
    <cellStyle name="Followed Hyperlink" xfId="9323" builtinId="9" hidden="1"/>
    <cellStyle name="Followed Hyperlink" xfId="9324" builtinId="9" hidden="1"/>
    <cellStyle name="Followed Hyperlink" xfId="9325" builtinId="9" hidden="1"/>
    <cellStyle name="Followed Hyperlink" xfId="9326" builtinId="9" hidden="1"/>
    <cellStyle name="Followed Hyperlink" xfId="9327" builtinId="9" hidden="1"/>
    <cellStyle name="Followed Hyperlink" xfId="9328" builtinId="9" hidden="1"/>
    <cellStyle name="Followed Hyperlink" xfId="9329" builtinId="9" hidden="1"/>
    <cellStyle name="Followed Hyperlink" xfId="9330" builtinId="9" hidden="1"/>
    <cellStyle name="Followed Hyperlink" xfId="9331" builtinId="9" hidden="1"/>
    <cellStyle name="Followed Hyperlink" xfId="9332" builtinId="9" hidden="1"/>
    <cellStyle name="Followed Hyperlink" xfId="9333" builtinId="9" hidden="1"/>
    <cellStyle name="Followed Hyperlink" xfId="9334" builtinId="9" hidden="1"/>
    <cellStyle name="Followed Hyperlink" xfId="9335" builtinId="9" hidden="1"/>
    <cellStyle name="Followed Hyperlink" xfId="9336" builtinId="9" hidden="1"/>
    <cellStyle name="Followed Hyperlink" xfId="9337" builtinId="9" hidden="1"/>
    <cellStyle name="Followed Hyperlink" xfId="9338" builtinId="9" hidden="1"/>
    <cellStyle name="Followed Hyperlink" xfId="9339" builtinId="9" hidden="1"/>
    <cellStyle name="Followed Hyperlink" xfId="9340" builtinId="9" hidden="1"/>
    <cellStyle name="Followed Hyperlink" xfId="9341" builtinId="9" hidden="1"/>
    <cellStyle name="Followed Hyperlink" xfId="9342" builtinId="9" hidden="1"/>
    <cellStyle name="Followed Hyperlink" xfId="9343"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1" builtinId="9" hidden="1"/>
    <cellStyle name="Followed Hyperlink" xfId="9472" builtinId="9" hidden="1"/>
    <cellStyle name="Followed Hyperlink" xfId="9473" builtinId="9" hidden="1"/>
    <cellStyle name="Followed Hyperlink" xfId="9474" builtinId="9" hidden="1"/>
    <cellStyle name="Followed Hyperlink" xfId="9475" builtinId="9" hidden="1"/>
    <cellStyle name="Followed Hyperlink" xfId="9476" builtinId="9" hidden="1"/>
    <cellStyle name="Followed Hyperlink" xfId="9477" builtinId="9" hidden="1"/>
    <cellStyle name="Followed Hyperlink" xfId="9478" builtinId="9" hidden="1"/>
    <cellStyle name="Followed Hyperlink" xfId="9479" builtinId="9" hidden="1"/>
    <cellStyle name="Followed Hyperlink" xfId="9480" builtinId="9" hidden="1"/>
    <cellStyle name="Followed Hyperlink" xfId="9481" builtinId="9" hidden="1"/>
    <cellStyle name="Followed Hyperlink" xfId="9482" builtinId="9" hidden="1"/>
    <cellStyle name="Followed Hyperlink" xfId="9483" builtinId="9" hidden="1"/>
    <cellStyle name="Followed Hyperlink" xfId="9484" builtinId="9" hidden="1"/>
    <cellStyle name="Followed Hyperlink" xfId="9485" builtinId="9" hidden="1"/>
    <cellStyle name="Followed Hyperlink" xfId="9486" builtinId="9" hidden="1"/>
    <cellStyle name="Followed Hyperlink" xfId="9487" builtinId="9" hidden="1"/>
    <cellStyle name="Followed Hyperlink" xfId="9488" builtinId="9" hidden="1"/>
    <cellStyle name="Followed Hyperlink" xfId="9489" builtinId="9" hidden="1"/>
    <cellStyle name="Followed Hyperlink" xfId="9490" builtinId="9" hidden="1"/>
    <cellStyle name="Followed Hyperlink" xfId="9491" builtinId="9" hidden="1"/>
    <cellStyle name="Followed Hyperlink" xfId="9492" builtinId="9" hidden="1"/>
    <cellStyle name="Followed Hyperlink" xfId="9493" builtinId="9" hidden="1"/>
    <cellStyle name="Followed Hyperlink" xfId="9494" builtinId="9" hidden="1"/>
    <cellStyle name="Followed Hyperlink" xfId="9495" builtinId="9" hidden="1"/>
    <cellStyle name="Followed Hyperlink" xfId="9496" builtinId="9" hidden="1"/>
    <cellStyle name="Followed Hyperlink" xfId="9497" builtinId="9" hidden="1"/>
    <cellStyle name="Followed Hyperlink" xfId="9498" builtinId="9" hidden="1"/>
    <cellStyle name="Followed Hyperlink" xfId="9499" builtinId="9" hidden="1"/>
    <cellStyle name="Followed Hyperlink" xfId="9500" builtinId="9" hidden="1"/>
    <cellStyle name="Followed Hyperlink" xfId="9501" builtinId="9" hidden="1"/>
    <cellStyle name="Followed Hyperlink" xfId="9502" builtinId="9" hidden="1"/>
    <cellStyle name="Followed Hyperlink" xfId="9503" builtinId="9" hidden="1"/>
    <cellStyle name="Followed Hyperlink" xfId="9504" builtinId="9" hidden="1"/>
    <cellStyle name="Followed Hyperlink" xfId="9505" builtinId="9" hidden="1"/>
    <cellStyle name="Followed Hyperlink" xfId="9506" builtinId="9" hidden="1"/>
    <cellStyle name="Followed Hyperlink" xfId="9507" builtinId="9" hidden="1"/>
    <cellStyle name="Followed Hyperlink" xfId="9508" builtinId="9" hidden="1"/>
    <cellStyle name="Followed Hyperlink" xfId="9509" builtinId="9" hidden="1"/>
    <cellStyle name="Followed Hyperlink" xfId="9510" builtinId="9" hidden="1"/>
    <cellStyle name="Followed Hyperlink" xfId="9511" builtinId="9" hidden="1"/>
    <cellStyle name="Followed Hyperlink" xfId="9512" builtinId="9" hidden="1"/>
    <cellStyle name="Followed Hyperlink" xfId="9513" builtinId="9" hidden="1"/>
    <cellStyle name="Followed Hyperlink" xfId="9514" builtinId="9" hidden="1"/>
    <cellStyle name="Followed Hyperlink" xfId="9515" builtinId="9" hidden="1"/>
    <cellStyle name="Followed Hyperlink" xfId="9516" builtinId="9" hidden="1"/>
    <cellStyle name="Followed Hyperlink" xfId="9517" builtinId="9" hidden="1"/>
    <cellStyle name="Followed Hyperlink" xfId="9518" builtinId="9" hidden="1"/>
    <cellStyle name="Followed Hyperlink" xfId="9519" builtinId="9" hidden="1"/>
    <cellStyle name="Followed Hyperlink" xfId="9520" builtinId="9" hidden="1"/>
    <cellStyle name="Followed Hyperlink" xfId="9521" builtinId="9" hidden="1"/>
    <cellStyle name="Followed Hyperlink" xfId="9522" builtinId="9" hidden="1"/>
    <cellStyle name="Followed Hyperlink" xfId="9523" builtinId="9" hidden="1"/>
    <cellStyle name="Followed Hyperlink" xfId="9524" builtinId="9" hidden="1"/>
    <cellStyle name="Followed Hyperlink" xfId="9525" builtinId="9" hidden="1"/>
    <cellStyle name="Followed Hyperlink" xfId="9526" builtinId="9" hidden="1"/>
    <cellStyle name="Followed Hyperlink" xfId="9527" builtinId="9" hidden="1"/>
    <cellStyle name="Followed Hyperlink" xfId="9528" builtinId="9" hidden="1"/>
    <cellStyle name="Followed Hyperlink" xfId="9529" builtinId="9" hidden="1"/>
    <cellStyle name="Followed Hyperlink" xfId="9530" builtinId="9" hidden="1"/>
    <cellStyle name="Followed Hyperlink" xfId="9531" builtinId="9" hidden="1"/>
    <cellStyle name="Followed Hyperlink" xfId="9532" builtinId="9" hidden="1"/>
    <cellStyle name="Followed Hyperlink" xfId="9533" builtinId="9" hidden="1"/>
    <cellStyle name="Followed Hyperlink" xfId="9534" builtinId="9" hidden="1"/>
    <cellStyle name="Followed Hyperlink" xfId="9535" builtinId="9" hidden="1"/>
    <cellStyle name="Followed Hyperlink" xfId="9536" builtinId="9" hidden="1"/>
    <cellStyle name="Followed Hyperlink" xfId="9537" builtinId="9" hidden="1"/>
    <cellStyle name="Followed Hyperlink" xfId="9538" builtinId="9" hidden="1"/>
    <cellStyle name="Followed Hyperlink" xfId="9539" builtinId="9" hidden="1"/>
    <cellStyle name="Followed Hyperlink" xfId="9540" builtinId="9" hidden="1"/>
    <cellStyle name="Followed Hyperlink" xfId="9541" builtinId="9" hidden="1"/>
    <cellStyle name="Followed Hyperlink" xfId="9542" builtinId="9" hidden="1"/>
    <cellStyle name="Followed Hyperlink" xfId="9543" builtinId="9" hidden="1"/>
    <cellStyle name="Followed Hyperlink" xfId="9544" builtinId="9" hidden="1"/>
    <cellStyle name="Followed Hyperlink" xfId="9545" builtinId="9" hidden="1"/>
    <cellStyle name="Followed Hyperlink" xfId="9546" builtinId="9" hidden="1"/>
    <cellStyle name="Followed Hyperlink" xfId="9547" builtinId="9" hidden="1"/>
    <cellStyle name="Followed Hyperlink" xfId="9548" builtinId="9" hidden="1"/>
    <cellStyle name="Followed Hyperlink" xfId="9549" builtinId="9" hidden="1"/>
    <cellStyle name="Followed Hyperlink" xfId="9550" builtinId="9" hidden="1"/>
    <cellStyle name="Followed Hyperlink" xfId="9551" builtinId="9" hidden="1"/>
    <cellStyle name="Followed Hyperlink" xfId="9552" builtinId="9" hidden="1"/>
    <cellStyle name="Followed Hyperlink" xfId="9553" builtinId="9" hidden="1"/>
    <cellStyle name="Followed Hyperlink" xfId="9554" builtinId="9" hidden="1"/>
    <cellStyle name="Followed Hyperlink" xfId="9555" builtinId="9" hidden="1"/>
    <cellStyle name="Followed Hyperlink" xfId="9556" builtinId="9" hidden="1"/>
    <cellStyle name="Followed Hyperlink" xfId="9557" builtinId="9" hidden="1"/>
    <cellStyle name="Followed Hyperlink" xfId="9558" builtinId="9" hidden="1"/>
    <cellStyle name="Followed Hyperlink" xfId="9559" builtinId="9" hidden="1"/>
    <cellStyle name="Followed Hyperlink" xfId="9560" builtinId="9" hidden="1"/>
    <cellStyle name="Followed Hyperlink" xfId="9561" builtinId="9" hidden="1"/>
    <cellStyle name="Followed Hyperlink" xfId="9562" builtinId="9" hidden="1"/>
    <cellStyle name="Followed Hyperlink" xfId="9563" builtinId="9" hidden="1"/>
    <cellStyle name="Followed Hyperlink" xfId="9564" builtinId="9" hidden="1"/>
    <cellStyle name="Followed Hyperlink" xfId="9565" builtinId="9" hidden="1"/>
    <cellStyle name="Followed Hyperlink" xfId="9566" builtinId="9" hidden="1"/>
    <cellStyle name="Followed Hyperlink" xfId="9567" builtinId="9" hidden="1"/>
    <cellStyle name="Followed Hyperlink" xfId="9568" builtinId="9" hidden="1"/>
    <cellStyle name="Followed Hyperlink" xfId="9569" builtinId="9" hidden="1"/>
    <cellStyle name="Followed Hyperlink" xfId="9570" builtinId="9" hidden="1"/>
    <cellStyle name="Followed Hyperlink" xfId="9571" builtinId="9" hidden="1"/>
    <cellStyle name="Followed Hyperlink" xfId="9572" builtinId="9" hidden="1"/>
    <cellStyle name="Followed Hyperlink" xfId="9573" builtinId="9" hidden="1"/>
    <cellStyle name="Followed Hyperlink" xfId="9574" builtinId="9" hidden="1"/>
    <cellStyle name="Followed Hyperlink" xfId="9575" builtinId="9" hidden="1"/>
    <cellStyle name="Followed Hyperlink" xfId="9576" builtinId="9" hidden="1"/>
    <cellStyle name="Followed Hyperlink" xfId="9577" builtinId="9" hidden="1"/>
    <cellStyle name="Followed Hyperlink" xfId="9578" builtinId="9" hidden="1"/>
    <cellStyle name="Followed Hyperlink" xfId="9579" builtinId="9" hidden="1"/>
    <cellStyle name="Followed Hyperlink" xfId="9580" builtinId="9" hidden="1"/>
    <cellStyle name="Followed Hyperlink" xfId="9581"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86" builtinId="9" hidden="1"/>
    <cellStyle name="Followed Hyperlink" xfId="9687" builtinId="9" hidden="1"/>
    <cellStyle name="Followed Hyperlink" xfId="9688" builtinId="9" hidden="1"/>
    <cellStyle name="Followed Hyperlink" xfId="9689" builtinId="9" hidden="1"/>
    <cellStyle name="Followed Hyperlink" xfId="9690" builtinId="9" hidden="1"/>
    <cellStyle name="Followed Hyperlink" xfId="9691" builtinId="9" hidden="1"/>
    <cellStyle name="Followed Hyperlink" xfId="9692" builtinId="9" hidden="1"/>
    <cellStyle name="Followed Hyperlink" xfId="9693" builtinId="9" hidden="1"/>
    <cellStyle name="Followed Hyperlink" xfId="9694" builtinId="9" hidden="1"/>
    <cellStyle name="Followed Hyperlink" xfId="9695" builtinId="9" hidden="1"/>
    <cellStyle name="Followed Hyperlink" xfId="9696" builtinId="9" hidden="1"/>
    <cellStyle name="Followed Hyperlink" xfId="9697" builtinId="9" hidden="1"/>
    <cellStyle name="Followed Hyperlink" xfId="9698" builtinId="9" hidden="1"/>
    <cellStyle name="Followed Hyperlink" xfId="9699" builtinId="9" hidden="1"/>
    <cellStyle name="Followed Hyperlink" xfId="9700" builtinId="9" hidden="1"/>
    <cellStyle name="Followed Hyperlink" xfId="9701" builtinId="9" hidden="1"/>
    <cellStyle name="Followed Hyperlink" xfId="9702" builtinId="9" hidden="1"/>
    <cellStyle name="Followed Hyperlink" xfId="9703" builtinId="9" hidden="1"/>
    <cellStyle name="Followed Hyperlink" xfId="9704" builtinId="9" hidden="1"/>
    <cellStyle name="Followed Hyperlink" xfId="9705" builtinId="9" hidden="1"/>
    <cellStyle name="Followed Hyperlink" xfId="9706" builtinId="9" hidden="1"/>
    <cellStyle name="Followed Hyperlink" xfId="9707" builtinId="9" hidden="1"/>
    <cellStyle name="Followed Hyperlink" xfId="9708" builtinId="9" hidden="1"/>
    <cellStyle name="Followed Hyperlink" xfId="9709" builtinId="9" hidden="1"/>
    <cellStyle name="Followed Hyperlink" xfId="9710" builtinId="9" hidden="1"/>
    <cellStyle name="Followed Hyperlink" xfId="9711" builtinId="9" hidden="1"/>
    <cellStyle name="Followed Hyperlink" xfId="9712" builtinId="9" hidden="1"/>
    <cellStyle name="Followed Hyperlink" xfId="9713" builtinId="9" hidden="1"/>
    <cellStyle name="Followed Hyperlink" xfId="9714" builtinId="9" hidden="1"/>
    <cellStyle name="Followed Hyperlink" xfId="9715" builtinId="9" hidden="1"/>
    <cellStyle name="Followed Hyperlink" xfId="9716" builtinId="9" hidden="1"/>
    <cellStyle name="Followed Hyperlink" xfId="9717" builtinId="9" hidden="1"/>
    <cellStyle name="Followed Hyperlink" xfId="9718" builtinId="9" hidden="1"/>
    <cellStyle name="Followed Hyperlink" xfId="9719" builtinId="9" hidden="1"/>
    <cellStyle name="Followed Hyperlink" xfId="9720" builtinId="9" hidden="1"/>
    <cellStyle name="Followed Hyperlink" xfId="9721" builtinId="9" hidden="1"/>
    <cellStyle name="Followed Hyperlink" xfId="9722" builtinId="9" hidden="1"/>
    <cellStyle name="Followed Hyperlink" xfId="9723" builtinId="9" hidden="1"/>
    <cellStyle name="Followed Hyperlink" xfId="9724" builtinId="9" hidden="1"/>
    <cellStyle name="Followed Hyperlink" xfId="9725" builtinId="9" hidden="1"/>
    <cellStyle name="Followed Hyperlink" xfId="9726" builtinId="9" hidden="1"/>
    <cellStyle name="Followed Hyperlink" xfId="9727" builtinId="9" hidden="1"/>
    <cellStyle name="Followed Hyperlink" xfId="9728" builtinId="9" hidden="1"/>
    <cellStyle name="Followed Hyperlink" xfId="9729" builtinId="9" hidden="1"/>
    <cellStyle name="Followed Hyperlink" xfId="9730" builtinId="9" hidden="1"/>
    <cellStyle name="Followed Hyperlink" xfId="9731" builtinId="9" hidden="1"/>
    <cellStyle name="Followed Hyperlink" xfId="9732" builtinId="9" hidden="1"/>
    <cellStyle name="Followed Hyperlink" xfId="9733" builtinId="9" hidden="1"/>
    <cellStyle name="Followed Hyperlink" xfId="9734" builtinId="9" hidden="1"/>
    <cellStyle name="Followed Hyperlink" xfId="9735" builtinId="9" hidden="1"/>
    <cellStyle name="Followed Hyperlink" xfId="9736" builtinId="9" hidden="1"/>
    <cellStyle name="Followed Hyperlink" xfId="9737" builtinId="9" hidden="1"/>
    <cellStyle name="Followed Hyperlink" xfId="9738" builtinId="9" hidden="1"/>
    <cellStyle name="Followed Hyperlink" xfId="9739" builtinId="9" hidden="1"/>
    <cellStyle name="Followed Hyperlink" xfId="9740" builtinId="9" hidden="1"/>
    <cellStyle name="Followed Hyperlink" xfId="9741" builtinId="9" hidden="1"/>
    <cellStyle name="Followed Hyperlink" xfId="9742" builtinId="9" hidden="1"/>
    <cellStyle name="Followed Hyperlink" xfId="9743" builtinId="9" hidden="1"/>
    <cellStyle name="Followed Hyperlink" xfId="9744" builtinId="9" hidden="1"/>
    <cellStyle name="Followed Hyperlink" xfId="9745" builtinId="9" hidden="1"/>
    <cellStyle name="Followed Hyperlink" xfId="9746" builtinId="9" hidden="1"/>
    <cellStyle name="Followed Hyperlink" xfId="9747" builtinId="9" hidden="1"/>
    <cellStyle name="Followed Hyperlink" xfId="9748" builtinId="9" hidden="1"/>
    <cellStyle name="Followed Hyperlink" xfId="9749" builtinId="9" hidden="1"/>
    <cellStyle name="Followed Hyperlink" xfId="9750" builtinId="9" hidden="1"/>
    <cellStyle name="Followed Hyperlink" xfId="9751" builtinId="9" hidden="1"/>
    <cellStyle name="Followed Hyperlink" xfId="9752" builtinId="9" hidden="1"/>
    <cellStyle name="Followed Hyperlink" xfId="9753" builtinId="9" hidden="1"/>
    <cellStyle name="Followed Hyperlink" xfId="9754" builtinId="9" hidden="1"/>
    <cellStyle name="Followed Hyperlink" xfId="9755" builtinId="9" hidden="1"/>
    <cellStyle name="Followed Hyperlink" xfId="9756" builtinId="9" hidden="1"/>
    <cellStyle name="Followed Hyperlink" xfId="9757" builtinId="9" hidden="1"/>
    <cellStyle name="Followed Hyperlink" xfId="9758" builtinId="9" hidden="1"/>
    <cellStyle name="Followed Hyperlink" xfId="9759" builtinId="9" hidden="1"/>
    <cellStyle name="Followed Hyperlink" xfId="9760" builtinId="9" hidden="1"/>
    <cellStyle name="Followed Hyperlink" xfId="9761" builtinId="9" hidden="1"/>
    <cellStyle name="Followed Hyperlink" xfId="9762" builtinId="9" hidden="1"/>
    <cellStyle name="Followed Hyperlink" xfId="9763" builtinId="9" hidden="1"/>
    <cellStyle name="Followed Hyperlink" xfId="9764" builtinId="9" hidden="1"/>
    <cellStyle name="Followed Hyperlink" xfId="9765" builtinId="9" hidden="1"/>
    <cellStyle name="Followed Hyperlink" xfId="9766" builtinId="9" hidden="1"/>
    <cellStyle name="Followed Hyperlink" xfId="9767" builtinId="9" hidden="1"/>
    <cellStyle name="Followed Hyperlink" xfId="9768" builtinId="9" hidden="1"/>
    <cellStyle name="Followed Hyperlink" xfId="9769" builtinId="9" hidden="1"/>
    <cellStyle name="Followed Hyperlink" xfId="9770" builtinId="9" hidden="1"/>
    <cellStyle name="Followed Hyperlink" xfId="9771" builtinId="9" hidden="1"/>
    <cellStyle name="Followed Hyperlink" xfId="9772" builtinId="9" hidden="1"/>
    <cellStyle name="Followed Hyperlink" xfId="9773" builtinId="9" hidden="1"/>
    <cellStyle name="Followed Hyperlink" xfId="9774" builtinId="9" hidden="1"/>
    <cellStyle name="Followed Hyperlink" xfId="9775" builtinId="9" hidden="1"/>
    <cellStyle name="Followed Hyperlink" xfId="9776" builtinId="9" hidden="1"/>
    <cellStyle name="Followed Hyperlink" xfId="9777" builtinId="9" hidden="1"/>
    <cellStyle name="Followed Hyperlink" xfId="9778" builtinId="9" hidden="1"/>
    <cellStyle name="Followed Hyperlink" xfId="9779" builtinId="9" hidden="1"/>
    <cellStyle name="Followed Hyperlink" xfId="9780" builtinId="9" hidden="1"/>
    <cellStyle name="Followed Hyperlink" xfId="9781" builtinId="9" hidden="1"/>
    <cellStyle name="Followed Hyperlink" xfId="9782" builtinId="9" hidden="1"/>
    <cellStyle name="Followed Hyperlink" xfId="9783" builtinId="9" hidden="1"/>
    <cellStyle name="Followed Hyperlink" xfId="9784" builtinId="9" hidden="1"/>
    <cellStyle name="Followed Hyperlink" xfId="9785" builtinId="9" hidden="1"/>
    <cellStyle name="Followed Hyperlink" xfId="9786" builtinId="9" hidden="1"/>
    <cellStyle name="Followed Hyperlink" xfId="9787" builtinId="9" hidden="1"/>
    <cellStyle name="Followed Hyperlink" xfId="9788" builtinId="9" hidden="1"/>
    <cellStyle name="Followed Hyperlink" xfId="9789" builtinId="9" hidden="1"/>
    <cellStyle name="Followed Hyperlink" xfId="9790" builtinId="9" hidden="1"/>
    <cellStyle name="Followed Hyperlink" xfId="9791" builtinId="9" hidden="1"/>
    <cellStyle name="Followed Hyperlink" xfId="9792" builtinId="9" hidden="1"/>
    <cellStyle name="Followed Hyperlink" xfId="9793" builtinId="9" hidden="1"/>
    <cellStyle name="Followed Hyperlink" xfId="9794" builtinId="9" hidden="1"/>
    <cellStyle name="Followed Hyperlink" xfId="9795" builtinId="9" hidden="1"/>
    <cellStyle name="Followed Hyperlink" xfId="9796" builtinId="9" hidden="1"/>
    <cellStyle name="Followed Hyperlink" xfId="9797" builtinId="9" hidden="1"/>
    <cellStyle name="Followed Hyperlink" xfId="9798" builtinId="9" hidden="1"/>
    <cellStyle name="Followed Hyperlink" xfId="9799" builtinId="9" hidden="1"/>
    <cellStyle name="Followed Hyperlink" xfId="9800" builtinId="9" hidden="1"/>
    <cellStyle name="Followed Hyperlink" xfId="9801" builtinId="9" hidden="1"/>
    <cellStyle name="Followed Hyperlink" xfId="9802" builtinId="9" hidden="1"/>
    <cellStyle name="Followed Hyperlink" xfId="9803" builtinId="9" hidden="1"/>
    <cellStyle name="Followed Hyperlink" xfId="9804" builtinId="9" hidden="1"/>
    <cellStyle name="Followed Hyperlink" xfId="9805" builtinId="9" hidden="1"/>
    <cellStyle name="Followed Hyperlink" xfId="9806" builtinId="9" hidden="1"/>
    <cellStyle name="Followed Hyperlink" xfId="9807" builtinId="9" hidden="1"/>
    <cellStyle name="Followed Hyperlink" xfId="9808" builtinId="9" hidden="1"/>
    <cellStyle name="Followed Hyperlink" xfId="9809" builtinId="9" hidden="1"/>
    <cellStyle name="Followed Hyperlink" xfId="9810" builtinId="9" hidden="1"/>
    <cellStyle name="Followed Hyperlink" xfId="9811" builtinId="9" hidden="1"/>
    <cellStyle name="Followed Hyperlink" xfId="9812" builtinId="9" hidden="1"/>
    <cellStyle name="Followed Hyperlink" xfId="9813" builtinId="9" hidden="1"/>
    <cellStyle name="Followed Hyperlink" xfId="9814" builtinId="9" hidden="1"/>
    <cellStyle name="Followed Hyperlink" xfId="9815" builtinId="9" hidden="1"/>
    <cellStyle name="Followed Hyperlink" xfId="9816" builtinId="9" hidden="1"/>
    <cellStyle name="Followed Hyperlink" xfId="9817" builtinId="9" hidden="1"/>
    <cellStyle name="Followed Hyperlink" xfId="9818" builtinId="9" hidden="1"/>
    <cellStyle name="Followed Hyperlink" xfId="9819"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4" builtinId="9" hidden="1"/>
    <cellStyle name="Followed Hyperlink" xfId="9925" builtinId="9" hidden="1"/>
    <cellStyle name="Followed Hyperlink" xfId="9926" builtinId="9" hidden="1"/>
    <cellStyle name="Followed Hyperlink" xfId="9927" builtinId="9" hidden="1"/>
    <cellStyle name="Followed Hyperlink" xfId="9928" builtinId="9" hidden="1"/>
    <cellStyle name="Followed Hyperlink" xfId="9929" builtinId="9" hidden="1"/>
    <cellStyle name="Followed Hyperlink" xfId="9930" builtinId="9" hidden="1"/>
    <cellStyle name="Followed Hyperlink" xfId="9931" builtinId="9" hidden="1"/>
    <cellStyle name="Followed Hyperlink" xfId="9932" builtinId="9" hidden="1"/>
    <cellStyle name="Followed Hyperlink" xfId="9933" builtinId="9" hidden="1"/>
    <cellStyle name="Followed Hyperlink" xfId="9934" builtinId="9" hidden="1"/>
    <cellStyle name="Followed Hyperlink" xfId="9935" builtinId="9" hidden="1"/>
    <cellStyle name="Followed Hyperlink" xfId="9936" builtinId="9" hidden="1"/>
    <cellStyle name="Followed Hyperlink" xfId="9937" builtinId="9" hidden="1"/>
    <cellStyle name="Followed Hyperlink" xfId="9938" builtinId="9" hidden="1"/>
    <cellStyle name="Followed Hyperlink" xfId="9939" builtinId="9" hidden="1"/>
    <cellStyle name="Followed Hyperlink" xfId="9940" builtinId="9" hidden="1"/>
    <cellStyle name="Followed Hyperlink" xfId="9941" builtinId="9" hidden="1"/>
    <cellStyle name="Followed Hyperlink" xfId="9942" builtinId="9" hidden="1"/>
    <cellStyle name="Followed Hyperlink" xfId="9943" builtinId="9" hidden="1"/>
    <cellStyle name="Followed Hyperlink" xfId="9944" builtinId="9" hidden="1"/>
    <cellStyle name="Followed Hyperlink" xfId="9945" builtinId="9" hidden="1"/>
    <cellStyle name="Followed Hyperlink" xfId="9946" builtinId="9" hidden="1"/>
    <cellStyle name="Followed Hyperlink" xfId="9947" builtinId="9" hidden="1"/>
    <cellStyle name="Followed Hyperlink" xfId="9948" builtinId="9" hidden="1"/>
    <cellStyle name="Followed Hyperlink" xfId="9949" builtinId="9" hidden="1"/>
    <cellStyle name="Followed Hyperlink" xfId="9950" builtinId="9" hidden="1"/>
    <cellStyle name="Followed Hyperlink" xfId="9951" builtinId="9" hidden="1"/>
    <cellStyle name="Followed Hyperlink" xfId="9952" builtinId="9" hidden="1"/>
    <cellStyle name="Followed Hyperlink" xfId="9953" builtinId="9" hidden="1"/>
    <cellStyle name="Followed Hyperlink" xfId="9954" builtinId="9" hidden="1"/>
    <cellStyle name="Followed Hyperlink" xfId="9955" builtinId="9" hidden="1"/>
    <cellStyle name="Followed Hyperlink" xfId="9956" builtinId="9" hidden="1"/>
    <cellStyle name="Followed Hyperlink" xfId="9957" builtinId="9" hidden="1"/>
    <cellStyle name="Followed Hyperlink" xfId="9958" builtinId="9" hidden="1"/>
    <cellStyle name="Followed Hyperlink" xfId="9959" builtinId="9" hidden="1"/>
    <cellStyle name="Followed Hyperlink" xfId="9960" builtinId="9" hidden="1"/>
    <cellStyle name="Followed Hyperlink" xfId="9961" builtinId="9" hidden="1"/>
    <cellStyle name="Followed Hyperlink" xfId="9962" builtinId="9" hidden="1"/>
    <cellStyle name="Followed Hyperlink" xfId="9963" builtinId="9" hidden="1"/>
    <cellStyle name="Followed Hyperlink" xfId="9964" builtinId="9" hidden="1"/>
    <cellStyle name="Followed Hyperlink" xfId="9965" builtinId="9" hidden="1"/>
    <cellStyle name="Followed Hyperlink" xfId="9966" builtinId="9" hidden="1"/>
    <cellStyle name="Followed Hyperlink" xfId="9967" builtinId="9" hidden="1"/>
    <cellStyle name="Followed Hyperlink" xfId="9968" builtinId="9" hidden="1"/>
    <cellStyle name="Followed Hyperlink" xfId="9969" builtinId="9" hidden="1"/>
    <cellStyle name="Followed Hyperlink" xfId="9970" builtinId="9" hidden="1"/>
    <cellStyle name="Followed Hyperlink" xfId="9971" builtinId="9" hidden="1"/>
    <cellStyle name="Followed Hyperlink" xfId="9972" builtinId="9" hidden="1"/>
    <cellStyle name="Followed Hyperlink" xfId="9973" builtinId="9" hidden="1"/>
    <cellStyle name="Followed Hyperlink" xfId="9974" builtinId="9" hidden="1"/>
    <cellStyle name="Followed Hyperlink" xfId="9975" builtinId="9" hidden="1"/>
    <cellStyle name="Followed Hyperlink" xfId="9976" builtinId="9" hidden="1"/>
    <cellStyle name="Followed Hyperlink" xfId="9977" builtinId="9" hidden="1"/>
    <cellStyle name="Followed Hyperlink" xfId="9978" builtinId="9" hidden="1"/>
    <cellStyle name="Followed Hyperlink" xfId="9979" builtinId="9" hidden="1"/>
    <cellStyle name="Followed Hyperlink" xfId="9980" builtinId="9" hidden="1"/>
    <cellStyle name="Followed Hyperlink" xfId="9981" builtinId="9" hidden="1"/>
    <cellStyle name="Followed Hyperlink" xfId="9982" builtinId="9" hidden="1"/>
    <cellStyle name="Followed Hyperlink" xfId="9983" builtinId="9" hidden="1"/>
    <cellStyle name="Followed Hyperlink" xfId="9984" builtinId="9" hidden="1"/>
    <cellStyle name="Followed Hyperlink" xfId="9985" builtinId="9" hidden="1"/>
    <cellStyle name="Followed Hyperlink" xfId="9986" builtinId="9" hidden="1"/>
    <cellStyle name="Followed Hyperlink" xfId="9987" builtinId="9" hidden="1"/>
    <cellStyle name="Followed Hyperlink" xfId="9988" builtinId="9" hidden="1"/>
    <cellStyle name="Followed Hyperlink" xfId="9989" builtinId="9" hidden="1"/>
    <cellStyle name="Followed Hyperlink" xfId="9990" builtinId="9" hidden="1"/>
    <cellStyle name="Followed Hyperlink" xfId="9991" builtinId="9" hidden="1"/>
    <cellStyle name="Followed Hyperlink" xfId="9992" builtinId="9" hidden="1"/>
    <cellStyle name="Followed Hyperlink" xfId="9993" builtinId="9" hidden="1"/>
    <cellStyle name="Followed Hyperlink" xfId="9994" builtinId="9" hidden="1"/>
    <cellStyle name="Followed Hyperlink" xfId="9995" builtinId="9" hidden="1"/>
    <cellStyle name="Followed Hyperlink" xfId="9996" builtinId="9" hidden="1"/>
    <cellStyle name="Followed Hyperlink" xfId="9997"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58" builtinId="9" hidden="1"/>
    <cellStyle name="Followed Hyperlink" xfId="10159" builtinId="9" hidden="1"/>
    <cellStyle name="Followed Hyperlink" xfId="10160" builtinId="9" hidden="1"/>
    <cellStyle name="Followed Hyperlink" xfId="10161" builtinId="9" hidden="1"/>
    <cellStyle name="Followed Hyperlink" xfId="10162" builtinId="9" hidden="1"/>
    <cellStyle name="Followed Hyperlink" xfId="10163" builtinId="9" hidden="1"/>
    <cellStyle name="Followed Hyperlink" xfId="10164" builtinId="9" hidden="1"/>
    <cellStyle name="Followed Hyperlink" xfId="10165" builtinId="9" hidden="1"/>
    <cellStyle name="Followed Hyperlink" xfId="10166" builtinId="9" hidden="1"/>
    <cellStyle name="Followed Hyperlink" xfId="10167" builtinId="9" hidden="1"/>
    <cellStyle name="Followed Hyperlink" xfId="10168" builtinId="9" hidden="1"/>
    <cellStyle name="Followed Hyperlink" xfId="10169" builtinId="9" hidden="1"/>
    <cellStyle name="Followed Hyperlink" xfId="10170" builtinId="9" hidden="1"/>
    <cellStyle name="Followed Hyperlink" xfId="10171" builtinId="9" hidden="1"/>
    <cellStyle name="Followed Hyperlink" xfId="10172" builtinId="9" hidden="1"/>
    <cellStyle name="Followed Hyperlink" xfId="10173" builtinId="9" hidden="1"/>
    <cellStyle name="Followed Hyperlink" xfId="10174" builtinId="9" hidden="1"/>
    <cellStyle name="Followed Hyperlink" xfId="10175" builtinId="9" hidden="1"/>
    <cellStyle name="Followed Hyperlink" xfId="10176" builtinId="9" hidden="1"/>
    <cellStyle name="Followed Hyperlink" xfId="10177" builtinId="9" hidden="1"/>
    <cellStyle name="Followed Hyperlink" xfId="10178" builtinId="9" hidden="1"/>
    <cellStyle name="Followed Hyperlink" xfId="10179" builtinId="9" hidden="1"/>
    <cellStyle name="Followed Hyperlink" xfId="10180" builtinId="9" hidden="1"/>
    <cellStyle name="Followed Hyperlink" xfId="10181" builtinId="9" hidden="1"/>
    <cellStyle name="Followed Hyperlink" xfId="10182" builtinId="9" hidden="1"/>
    <cellStyle name="Followed Hyperlink" xfId="10183" builtinId="9" hidden="1"/>
    <cellStyle name="Followed Hyperlink" xfId="10184" builtinId="9" hidden="1"/>
    <cellStyle name="Followed Hyperlink" xfId="10185" builtinId="9" hidden="1"/>
    <cellStyle name="Followed Hyperlink" xfId="10186" builtinId="9" hidden="1"/>
    <cellStyle name="Followed Hyperlink" xfId="10187" builtinId="9" hidden="1"/>
    <cellStyle name="Followed Hyperlink" xfId="10188" builtinId="9" hidden="1"/>
    <cellStyle name="Followed Hyperlink" xfId="10189" builtinId="9" hidden="1"/>
    <cellStyle name="Followed Hyperlink" xfId="10190" builtinId="9" hidden="1"/>
    <cellStyle name="Followed Hyperlink" xfId="10191" builtinId="9" hidden="1"/>
    <cellStyle name="Followed Hyperlink" xfId="10192" builtinId="9" hidden="1"/>
    <cellStyle name="Followed Hyperlink" xfId="10193" builtinId="9" hidden="1"/>
    <cellStyle name="Followed Hyperlink" xfId="10194" builtinId="9" hidden="1"/>
    <cellStyle name="Followed Hyperlink" xfId="10195" builtinId="9" hidden="1"/>
    <cellStyle name="Followed Hyperlink" xfId="10196" builtinId="9" hidden="1"/>
    <cellStyle name="Followed Hyperlink" xfId="10197" builtinId="9" hidden="1"/>
    <cellStyle name="Followed Hyperlink" xfId="10198" builtinId="9" hidden="1"/>
    <cellStyle name="Followed Hyperlink" xfId="10199" builtinId="9" hidden="1"/>
    <cellStyle name="Followed Hyperlink" xfId="10200" builtinId="9" hidden="1"/>
    <cellStyle name="Followed Hyperlink" xfId="10201" builtinId="9" hidden="1"/>
    <cellStyle name="Followed Hyperlink" xfId="10202" builtinId="9" hidden="1"/>
    <cellStyle name="Followed Hyperlink" xfId="10203" builtinId="9" hidden="1"/>
    <cellStyle name="Followed Hyperlink" xfId="10204" builtinId="9" hidden="1"/>
    <cellStyle name="Followed Hyperlink" xfId="10205" builtinId="9" hidden="1"/>
    <cellStyle name="Followed Hyperlink" xfId="10206" builtinId="9" hidden="1"/>
    <cellStyle name="Followed Hyperlink" xfId="10207" builtinId="9" hidden="1"/>
    <cellStyle name="Followed Hyperlink" xfId="10208" builtinId="9" hidden="1"/>
    <cellStyle name="Followed Hyperlink" xfId="10209" builtinId="9" hidden="1"/>
    <cellStyle name="Followed Hyperlink" xfId="10210" builtinId="9" hidden="1"/>
    <cellStyle name="Followed Hyperlink" xfId="10211" builtinId="9" hidden="1"/>
    <cellStyle name="Followed Hyperlink" xfId="10212" builtinId="9" hidden="1"/>
    <cellStyle name="Followed Hyperlink" xfId="10213" builtinId="9" hidden="1"/>
    <cellStyle name="Followed Hyperlink" xfId="10214" builtinId="9" hidden="1"/>
    <cellStyle name="Followed Hyperlink" xfId="10215" builtinId="9" hidden="1"/>
    <cellStyle name="Followed Hyperlink" xfId="10216" builtinId="9" hidden="1"/>
    <cellStyle name="Followed Hyperlink" xfId="10217" builtinId="9" hidden="1"/>
    <cellStyle name="Followed Hyperlink" xfId="10218" builtinId="9" hidden="1"/>
    <cellStyle name="Followed Hyperlink" xfId="10219" builtinId="9" hidden="1"/>
    <cellStyle name="Followed Hyperlink" xfId="10220" builtinId="9" hidden="1"/>
    <cellStyle name="Followed Hyperlink" xfId="10221" builtinId="9" hidden="1"/>
    <cellStyle name="Followed Hyperlink" xfId="10222" builtinId="9" hidden="1"/>
    <cellStyle name="Followed Hyperlink" xfId="10223" builtinId="9" hidden="1"/>
    <cellStyle name="Followed Hyperlink" xfId="10224" builtinId="9" hidden="1"/>
    <cellStyle name="Followed Hyperlink" xfId="10225" builtinId="9" hidden="1"/>
    <cellStyle name="Followed Hyperlink" xfId="10226" builtinId="9" hidden="1"/>
    <cellStyle name="Followed Hyperlink" xfId="10227"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3" builtinId="9" hidden="1"/>
    <cellStyle name="Followed Hyperlink" xfId="10394" builtinId="9" hidden="1"/>
    <cellStyle name="Followed Hyperlink" xfId="10395" builtinId="9" hidden="1"/>
    <cellStyle name="Followed Hyperlink" xfId="10396" builtinId="9" hidden="1"/>
    <cellStyle name="Followed Hyperlink" xfId="10397" builtinId="9" hidden="1"/>
    <cellStyle name="Followed Hyperlink" xfId="10398" builtinId="9" hidden="1"/>
    <cellStyle name="Followed Hyperlink" xfId="10399" builtinId="9" hidden="1"/>
    <cellStyle name="Followed Hyperlink" xfId="10400" builtinId="9" hidden="1"/>
    <cellStyle name="Followed Hyperlink" xfId="10401" builtinId="9" hidden="1"/>
    <cellStyle name="Followed Hyperlink" xfId="10402" builtinId="9" hidden="1"/>
    <cellStyle name="Followed Hyperlink" xfId="10403" builtinId="9" hidden="1"/>
    <cellStyle name="Followed Hyperlink" xfId="10404" builtinId="9" hidden="1"/>
    <cellStyle name="Followed Hyperlink" xfId="10405" builtinId="9" hidden="1"/>
    <cellStyle name="Followed Hyperlink" xfId="10406" builtinId="9" hidden="1"/>
    <cellStyle name="Followed Hyperlink" xfId="10407" builtinId="9" hidden="1"/>
    <cellStyle name="Followed Hyperlink" xfId="10408" builtinId="9" hidden="1"/>
    <cellStyle name="Followed Hyperlink" xfId="10409" builtinId="9" hidden="1"/>
    <cellStyle name="Followed Hyperlink" xfId="10410" builtinId="9" hidden="1"/>
    <cellStyle name="Followed Hyperlink" xfId="10411" builtinId="9" hidden="1"/>
    <cellStyle name="Followed Hyperlink" xfId="10412" builtinId="9" hidden="1"/>
    <cellStyle name="Followed Hyperlink" xfId="10413" builtinId="9" hidden="1"/>
    <cellStyle name="Followed Hyperlink" xfId="10414" builtinId="9" hidden="1"/>
    <cellStyle name="Followed Hyperlink" xfId="10415" builtinId="9" hidden="1"/>
    <cellStyle name="Followed Hyperlink" xfId="10416" builtinId="9" hidden="1"/>
    <cellStyle name="Followed Hyperlink" xfId="10417" builtinId="9" hidden="1"/>
    <cellStyle name="Followed Hyperlink" xfId="10418" builtinId="9" hidden="1"/>
    <cellStyle name="Followed Hyperlink" xfId="10419" builtinId="9" hidden="1"/>
    <cellStyle name="Followed Hyperlink" xfId="10420" builtinId="9" hidden="1"/>
    <cellStyle name="Followed Hyperlink" xfId="10421" builtinId="9" hidden="1"/>
    <cellStyle name="Followed Hyperlink" xfId="10422" builtinId="9" hidden="1"/>
    <cellStyle name="Followed Hyperlink" xfId="10423" builtinId="9" hidden="1"/>
    <cellStyle name="Followed Hyperlink" xfId="10424" builtinId="9" hidden="1"/>
    <cellStyle name="Followed Hyperlink" xfId="10425" builtinId="9" hidden="1"/>
    <cellStyle name="Followed Hyperlink" xfId="10426" builtinId="9" hidden="1"/>
    <cellStyle name="Followed Hyperlink" xfId="10427" builtinId="9" hidden="1"/>
    <cellStyle name="Followed Hyperlink" xfId="10428" builtinId="9" hidden="1"/>
    <cellStyle name="Followed Hyperlink" xfId="10429" builtinId="9" hidden="1"/>
    <cellStyle name="Followed Hyperlink" xfId="10430" builtinId="9" hidden="1"/>
    <cellStyle name="Followed Hyperlink" xfId="10431" builtinId="9" hidden="1"/>
    <cellStyle name="Followed Hyperlink" xfId="10432" builtinId="9" hidden="1"/>
    <cellStyle name="Followed Hyperlink" xfId="10433" builtinId="9" hidden="1"/>
    <cellStyle name="Followed Hyperlink" xfId="10434" builtinId="9" hidden="1"/>
    <cellStyle name="Followed Hyperlink" xfId="10435" builtinId="9" hidden="1"/>
    <cellStyle name="Followed Hyperlink" xfId="10436" builtinId="9" hidden="1"/>
    <cellStyle name="Followed Hyperlink" xfId="10437" builtinId="9" hidden="1"/>
    <cellStyle name="Followed Hyperlink" xfId="10438" builtinId="9" hidden="1"/>
    <cellStyle name="Followed Hyperlink" xfId="10439" builtinId="9" hidden="1"/>
    <cellStyle name="Followed Hyperlink" xfId="10440" builtinId="9" hidden="1"/>
    <cellStyle name="Followed Hyperlink" xfId="10441" builtinId="9" hidden="1"/>
    <cellStyle name="Followed Hyperlink" xfId="10442" builtinId="9" hidden="1"/>
    <cellStyle name="Followed Hyperlink" xfId="10443" builtinId="9" hidden="1"/>
    <cellStyle name="Followed Hyperlink" xfId="10444" builtinId="9" hidden="1"/>
    <cellStyle name="Followed Hyperlink" xfId="10445" builtinId="9" hidden="1"/>
    <cellStyle name="Followed Hyperlink" xfId="10446" builtinId="9" hidden="1"/>
    <cellStyle name="Followed Hyperlink" xfId="10447" builtinId="9" hidden="1"/>
    <cellStyle name="Followed Hyperlink" xfId="10448" builtinId="9" hidden="1"/>
    <cellStyle name="Followed Hyperlink" xfId="10449" builtinId="9" hidden="1"/>
    <cellStyle name="Followed Hyperlink" xfId="10450" builtinId="9" hidden="1"/>
    <cellStyle name="Followed Hyperlink" xfId="10451" builtinId="9" hidden="1"/>
    <cellStyle name="Followed Hyperlink" xfId="10452" builtinId="9" hidden="1"/>
    <cellStyle name="Followed Hyperlink" xfId="10453" builtinId="9" hidden="1"/>
    <cellStyle name="Followed Hyperlink" xfId="10454"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1" builtinId="9" hidden="1"/>
    <cellStyle name="Followed Hyperlink" xfId="10602" builtinId="9" hidden="1"/>
    <cellStyle name="Followed Hyperlink" xfId="10603" builtinId="9" hidden="1"/>
    <cellStyle name="Followed Hyperlink" xfId="10604" builtinId="9" hidden="1"/>
    <cellStyle name="Followed Hyperlink" xfId="10605" builtinId="9" hidden="1"/>
    <cellStyle name="Followed Hyperlink" xfId="10606" builtinId="9" hidden="1"/>
    <cellStyle name="Followed Hyperlink" xfId="10607" builtinId="9" hidden="1"/>
    <cellStyle name="Followed Hyperlink" xfId="10608" builtinId="9" hidden="1"/>
    <cellStyle name="Followed Hyperlink" xfId="10609" builtinId="9" hidden="1"/>
    <cellStyle name="Followed Hyperlink" xfId="10610" builtinId="9" hidden="1"/>
    <cellStyle name="Followed Hyperlink" xfId="10611" builtinId="9" hidden="1"/>
    <cellStyle name="Followed Hyperlink" xfId="10612" builtinId="9" hidden="1"/>
    <cellStyle name="Followed Hyperlink" xfId="10613" builtinId="9" hidden="1"/>
    <cellStyle name="Followed Hyperlink" xfId="10614" builtinId="9" hidden="1"/>
    <cellStyle name="Followed Hyperlink" xfId="10615" builtinId="9" hidden="1"/>
    <cellStyle name="Followed Hyperlink" xfId="10616" builtinId="9" hidden="1"/>
    <cellStyle name="Followed Hyperlink" xfId="10617" builtinId="9" hidden="1"/>
    <cellStyle name="Followed Hyperlink" xfId="10618" builtinId="9" hidden="1"/>
    <cellStyle name="Followed Hyperlink" xfId="10619" builtinId="9" hidden="1"/>
    <cellStyle name="Followed Hyperlink" xfId="10620" builtinId="9" hidden="1"/>
    <cellStyle name="Followed Hyperlink" xfId="10621" builtinId="9" hidden="1"/>
    <cellStyle name="Followed Hyperlink" xfId="10622" builtinId="9" hidden="1"/>
    <cellStyle name="Followed Hyperlink" xfId="10623" builtinId="9" hidden="1"/>
    <cellStyle name="Followed Hyperlink" xfId="10624" builtinId="9" hidden="1"/>
    <cellStyle name="Followed Hyperlink" xfId="10625" builtinId="9" hidden="1"/>
    <cellStyle name="Followed Hyperlink" xfId="10626" builtinId="9" hidden="1"/>
    <cellStyle name="Followed Hyperlink" xfId="10627" builtinId="9" hidden="1"/>
    <cellStyle name="Followed Hyperlink" xfId="10628" builtinId="9" hidden="1"/>
    <cellStyle name="Followed Hyperlink" xfId="5811" builtinId="9" hidden="1"/>
    <cellStyle name="Followed Hyperlink" xfId="727" builtinId="9" hidden="1"/>
    <cellStyle name="Followed Hyperlink" xfId="5800" builtinId="9" hidden="1"/>
    <cellStyle name="Followed Hyperlink" xfId="5810" builtinId="9" hidden="1"/>
    <cellStyle name="Followed Hyperlink" xfId="725" builtinId="9" hidden="1"/>
    <cellStyle name="Followed Hyperlink" xfId="851" builtinId="9" hidden="1"/>
    <cellStyle name="Followed Hyperlink" xfId="5805" builtinId="9" hidden="1"/>
    <cellStyle name="Followed Hyperlink" xfId="726" builtinId="9" hidden="1"/>
    <cellStyle name="Followed Hyperlink" xfId="852" builtinId="9" hidden="1"/>
    <cellStyle name="Followed Hyperlink" xfId="5809" builtinId="9" hidden="1"/>
    <cellStyle name="Followed Hyperlink" xfId="724" builtinId="9" hidden="1"/>
    <cellStyle name="Followed Hyperlink" xfId="10629" builtinId="9" hidden="1"/>
    <cellStyle name="Followed Hyperlink" xfId="10630" builtinId="9" hidden="1"/>
    <cellStyle name="Followed Hyperlink" xfId="10631" builtinId="9" hidden="1"/>
    <cellStyle name="Followed Hyperlink" xfId="10632" builtinId="9" hidden="1"/>
    <cellStyle name="Followed Hyperlink" xfId="10633" builtinId="9" hidden="1"/>
    <cellStyle name="Followed Hyperlink" xfId="10634" builtinId="9" hidden="1"/>
    <cellStyle name="Followed Hyperlink" xfId="10635" builtinId="9" hidden="1"/>
    <cellStyle name="Followed Hyperlink" xfId="10636" builtinId="9" hidden="1"/>
    <cellStyle name="Followed Hyperlink" xfId="10637" builtinId="9" hidden="1"/>
    <cellStyle name="Followed Hyperlink" xfId="10638" builtinId="9" hidden="1"/>
    <cellStyle name="Followed Hyperlink" xfId="10639" builtinId="9" hidden="1"/>
    <cellStyle name="Followed Hyperlink" xfId="10640" builtinId="9" hidden="1"/>
    <cellStyle name="Followed Hyperlink" xfId="10641" builtinId="9" hidden="1"/>
    <cellStyle name="Followed Hyperlink" xfId="10642" builtinId="9" hidden="1"/>
    <cellStyle name="Followed Hyperlink" xfId="10643" builtinId="9" hidden="1"/>
    <cellStyle name="Followed Hyperlink" xfId="10644" builtinId="9" hidden="1"/>
    <cellStyle name="Followed Hyperlink" xfId="10645" builtinId="9" hidden="1"/>
    <cellStyle name="Followed Hyperlink" xfId="10646" builtinId="9" hidden="1"/>
    <cellStyle name="Followed Hyperlink" xfId="10647" builtinId="9" hidden="1"/>
    <cellStyle name="Followed Hyperlink" xfId="10648" builtinId="9" hidden="1"/>
    <cellStyle name="Followed Hyperlink" xfId="10649" builtinId="9" hidden="1"/>
    <cellStyle name="Followed Hyperlink" xfId="10650" builtinId="9" hidden="1"/>
    <cellStyle name="Followed Hyperlink" xfId="10651" builtinId="9" hidden="1"/>
    <cellStyle name="Followed Hyperlink" xfId="10652" builtinId="9" hidden="1"/>
    <cellStyle name="Followed Hyperlink" xfId="10653" builtinId="9" hidden="1"/>
    <cellStyle name="Followed Hyperlink" xfId="10654" builtinId="9" hidden="1"/>
    <cellStyle name="Followed Hyperlink" xfId="10655" builtinId="9" hidden="1"/>
    <cellStyle name="Followed Hyperlink" xfId="10656" builtinId="9" hidden="1"/>
    <cellStyle name="Followed Hyperlink" xfId="10657" builtinId="9" hidden="1"/>
    <cellStyle name="Followed Hyperlink" xfId="10658" builtinId="9" hidden="1"/>
    <cellStyle name="Followed Hyperlink" xfId="10659" builtinId="9" hidden="1"/>
    <cellStyle name="Followed Hyperlink" xfId="10660" builtinId="9" hidden="1"/>
    <cellStyle name="Followed Hyperlink" xfId="10661" builtinId="9" hidden="1"/>
    <cellStyle name="Followed Hyperlink" xfId="10662" builtinId="9" hidden="1"/>
    <cellStyle name="Followed Hyperlink" xfId="10663" builtinId="9" hidden="1"/>
    <cellStyle name="Followed Hyperlink" xfId="10664" builtinId="9" hidden="1"/>
    <cellStyle name="Followed Hyperlink" xfId="10665" builtinId="9" hidden="1"/>
    <cellStyle name="Followed Hyperlink" xfId="10666" builtinId="9" hidden="1"/>
    <cellStyle name="Followed Hyperlink" xfId="10667" builtinId="9" hidden="1"/>
    <cellStyle name="Followed Hyperlink" xfId="10668" builtinId="9" hidden="1"/>
    <cellStyle name="Followed Hyperlink" xfId="10669" builtinId="9" hidden="1"/>
    <cellStyle name="Followed Hyperlink" xfId="10670" builtinId="9" hidden="1"/>
    <cellStyle name="Followed Hyperlink" xfId="10671" builtinId="9" hidden="1"/>
    <cellStyle name="Followed Hyperlink" xfId="10672" builtinId="9" hidden="1"/>
    <cellStyle name="Followed Hyperlink" xfId="10673" builtinId="9" hidden="1"/>
    <cellStyle name="Followed Hyperlink" xfId="10674" builtinId="9" hidden="1"/>
    <cellStyle name="Followed Hyperlink" xfId="10675" builtinId="9" hidden="1"/>
    <cellStyle name="Followed Hyperlink" xfId="10676" builtinId="9" hidden="1"/>
    <cellStyle name="Followed Hyperlink" xfId="10677" builtinId="9" hidden="1"/>
    <cellStyle name="Followed Hyperlink" xfId="10678" builtinId="9" hidden="1"/>
    <cellStyle name="Followed Hyperlink" xfId="10679" builtinId="9" hidden="1"/>
    <cellStyle name="Followed Hyperlink" xfId="10680" builtinId="9" hidden="1"/>
    <cellStyle name="Followed Hyperlink" xfId="10681" builtinId="9" hidden="1"/>
    <cellStyle name="Followed Hyperlink" xfId="10682" builtinId="9" hidden="1"/>
    <cellStyle name="Followed Hyperlink" xfId="10683" builtinId="9" hidden="1"/>
    <cellStyle name="Followed Hyperlink" xfId="10684" builtinId="9" hidden="1"/>
    <cellStyle name="Followed Hyperlink" xfId="10685" builtinId="9" hidden="1"/>
    <cellStyle name="Followed Hyperlink" xfId="10686" builtinId="9" hidden="1"/>
    <cellStyle name="Followed Hyperlink" xfId="10687" builtinId="9" hidden="1"/>
    <cellStyle name="Followed Hyperlink" xfId="10688" builtinId="9" hidden="1"/>
    <cellStyle name="Followed Hyperlink" xfId="10689" builtinId="9" hidden="1"/>
    <cellStyle name="Followed Hyperlink" xfId="10690" builtinId="9" hidden="1"/>
    <cellStyle name="Followed Hyperlink" xfId="10691" builtinId="9" hidden="1"/>
    <cellStyle name="Followed Hyperlink" xfId="10692" builtinId="9" hidden="1"/>
    <cellStyle name="Followed Hyperlink" xfId="10693" builtinId="9" hidden="1"/>
    <cellStyle name="Followed Hyperlink" xfId="10694" builtinId="9" hidden="1"/>
    <cellStyle name="Followed Hyperlink" xfId="10695" builtinId="9" hidden="1"/>
    <cellStyle name="Followed Hyperlink" xfId="10696" builtinId="9" hidden="1"/>
    <cellStyle name="Followed Hyperlink" xfId="10697" builtinId="9" hidden="1"/>
    <cellStyle name="Followed Hyperlink" xfId="10698" builtinId="9" hidden="1"/>
    <cellStyle name="Followed Hyperlink" xfId="10699" builtinId="9" hidden="1"/>
    <cellStyle name="Followed Hyperlink" xfId="10700" builtinId="9" hidden="1"/>
    <cellStyle name="Followed Hyperlink" xfId="10701" builtinId="9" hidden="1"/>
    <cellStyle name="Followed Hyperlink" xfId="10702" builtinId="9" hidden="1"/>
    <cellStyle name="Followed Hyperlink" xfId="10703" builtinId="9" hidden="1"/>
    <cellStyle name="Followed Hyperlink" xfId="10704" builtinId="9" hidden="1"/>
    <cellStyle name="Followed Hyperlink" xfId="10705" builtinId="9" hidden="1"/>
    <cellStyle name="Followed Hyperlink" xfId="10706" builtinId="9" hidden="1"/>
    <cellStyle name="Followed Hyperlink" xfId="10707" builtinId="9" hidden="1"/>
    <cellStyle name="Followed Hyperlink" xfId="10708" builtinId="9" hidden="1"/>
    <cellStyle name="Followed Hyperlink" xfId="10709" builtinId="9" hidden="1"/>
    <cellStyle name="Followed Hyperlink" xfId="10710" builtinId="9" hidden="1"/>
    <cellStyle name="Followed Hyperlink" xfId="10711" builtinId="9" hidden="1"/>
    <cellStyle name="Followed Hyperlink" xfId="10712" builtinId="9" hidden="1"/>
    <cellStyle name="Followed Hyperlink" xfId="10713" builtinId="9" hidden="1"/>
    <cellStyle name="Followed Hyperlink" xfId="10714" builtinId="9" hidden="1"/>
    <cellStyle name="Followed Hyperlink" xfId="10715" builtinId="9" hidden="1"/>
    <cellStyle name="Followed Hyperlink" xfId="10716" builtinId="9" hidden="1"/>
    <cellStyle name="Followed Hyperlink" xfId="10717" builtinId="9" hidden="1"/>
    <cellStyle name="Followed Hyperlink" xfId="10718" builtinId="9" hidden="1"/>
    <cellStyle name="Followed Hyperlink" xfId="10719" builtinId="9" hidden="1"/>
    <cellStyle name="Followed Hyperlink" xfId="10720" builtinId="9" hidden="1"/>
    <cellStyle name="Followed Hyperlink" xfId="10721" builtinId="9" hidden="1"/>
    <cellStyle name="Followed Hyperlink" xfId="10722" builtinId="9" hidden="1"/>
    <cellStyle name="Followed Hyperlink" xfId="10723" builtinId="9" hidden="1"/>
    <cellStyle name="Followed Hyperlink" xfId="10724" builtinId="9" hidden="1"/>
    <cellStyle name="Followed Hyperlink" xfId="10725" builtinId="9" hidden="1"/>
    <cellStyle name="Followed Hyperlink" xfId="10726" builtinId="9" hidden="1"/>
    <cellStyle name="Followed Hyperlink" xfId="10727" builtinId="9" hidden="1"/>
    <cellStyle name="Followed Hyperlink" xfId="10728" builtinId="9" hidden="1"/>
    <cellStyle name="Followed Hyperlink" xfId="10729" builtinId="9" hidden="1"/>
    <cellStyle name="Followed Hyperlink" xfId="10730" builtinId="9" hidden="1"/>
    <cellStyle name="Followed Hyperlink" xfId="10731" builtinId="9" hidden="1"/>
    <cellStyle name="Followed Hyperlink" xfId="10732" builtinId="9" hidden="1"/>
    <cellStyle name="Followed Hyperlink" xfId="10733" builtinId="9" hidden="1"/>
    <cellStyle name="Followed Hyperlink" xfId="10734" builtinId="9" hidden="1"/>
    <cellStyle name="Followed Hyperlink" xfId="10735" builtinId="9" hidden="1"/>
    <cellStyle name="Followed Hyperlink" xfId="10736" builtinId="9" hidden="1"/>
    <cellStyle name="Followed Hyperlink" xfId="10737" builtinId="9" hidden="1"/>
    <cellStyle name="Followed Hyperlink" xfId="10738" builtinId="9" hidden="1"/>
    <cellStyle name="Followed Hyperlink" xfId="10739" builtinId="9" hidden="1"/>
    <cellStyle name="Followed Hyperlink" xfId="10747" builtinId="9" hidden="1"/>
    <cellStyle name="Followed Hyperlink" xfId="10752" builtinId="9" hidden="1"/>
    <cellStyle name="Followed Hyperlink" xfId="10753" builtinId="9" hidden="1"/>
    <cellStyle name="Followed Hyperlink" xfId="10754" builtinId="9" hidden="1"/>
    <cellStyle name="Followed Hyperlink" xfId="10755" builtinId="9" hidden="1"/>
    <cellStyle name="Followed Hyperlink" xfId="10756" builtinId="9" hidden="1"/>
    <cellStyle name="Followed Hyperlink" xfId="10757" builtinId="9" hidden="1"/>
    <cellStyle name="Followed Hyperlink" xfId="10758" builtinId="9" hidden="1"/>
    <cellStyle name="Followed Hyperlink" xfId="10759" builtinId="9" hidden="1"/>
    <cellStyle name="Followed Hyperlink" xfId="10760" builtinId="9" hidden="1"/>
    <cellStyle name="Followed Hyperlink" xfId="10761" builtinId="9" hidden="1"/>
    <cellStyle name="Followed Hyperlink" xfId="10762" builtinId="9" hidden="1"/>
    <cellStyle name="Followed Hyperlink" xfId="10763" builtinId="9" hidden="1"/>
    <cellStyle name="Followed Hyperlink" xfId="10764" builtinId="9" hidden="1"/>
    <cellStyle name="Followed Hyperlink" xfId="10765" builtinId="9" hidden="1"/>
    <cellStyle name="Followed Hyperlink" xfId="10766" builtinId="9" hidden="1"/>
    <cellStyle name="Followed Hyperlink" xfId="10767" builtinId="9" hidden="1"/>
    <cellStyle name="Followed Hyperlink" xfId="10768" builtinId="9" hidden="1"/>
    <cellStyle name="Followed Hyperlink" xfId="10769" builtinId="9" hidden="1"/>
    <cellStyle name="Followed Hyperlink" xfId="10770" builtinId="9" hidden="1"/>
    <cellStyle name="Followed Hyperlink" xfId="10771" builtinId="9" hidden="1"/>
    <cellStyle name="Followed Hyperlink" xfId="10772" builtinId="9" hidden="1"/>
    <cellStyle name="Followed Hyperlink" xfId="10773" builtinId="9" hidden="1"/>
    <cellStyle name="Followed Hyperlink" xfId="10774" builtinId="9" hidden="1"/>
    <cellStyle name="Followed Hyperlink" xfId="10775" builtinId="9" hidden="1"/>
    <cellStyle name="Followed Hyperlink" xfId="10776" builtinId="9" hidden="1"/>
    <cellStyle name="Followed Hyperlink" xfId="10777" builtinId="9" hidden="1"/>
    <cellStyle name="Followed Hyperlink" xfId="10778" builtinId="9" hidden="1"/>
    <cellStyle name="Followed Hyperlink" xfId="10779" builtinId="9" hidden="1"/>
    <cellStyle name="Followed Hyperlink" xfId="1078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0" builtinId="9" hidden="1"/>
    <cellStyle name="Followed Hyperlink" xfId="10851" builtinId="9" hidden="1"/>
    <cellStyle name="Followed Hyperlink" xfId="10852" builtinId="9" hidden="1"/>
    <cellStyle name="Followed Hyperlink" xfId="10853" builtinId="9" hidden="1"/>
    <cellStyle name="Followed Hyperlink" xfId="10854" builtinId="9" hidden="1"/>
    <cellStyle name="Followed Hyperlink" xfId="10855" builtinId="9" hidden="1"/>
    <cellStyle name="Followed Hyperlink" xfId="10856" builtinId="9" hidden="1"/>
    <cellStyle name="Followed Hyperlink" xfId="10857" builtinId="9" hidden="1"/>
    <cellStyle name="Followed Hyperlink" xfId="10858" builtinId="9" hidden="1"/>
    <cellStyle name="Followed Hyperlink" xfId="10859" builtinId="9" hidden="1"/>
    <cellStyle name="Followed Hyperlink" xfId="10860" builtinId="9" hidden="1"/>
    <cellStyle name="Followed Hyperlink" xfId="10861" builtinId="9" hidden="1"/>
    <cellStyle name="Followed Hyperlink" xfId="10862" builtinId="9" hidden="1"/>
    <cellStyle name="Followed Hyperlink" xfId="10863" builtinId="9" hidden="1"/>
    <cellStyle name="Followed Hyperlink" xfId="10864" builtinId="9" hidden="1"/>
    <cellStyle name="Followed Hyperlink" xfId="10865" builtinId="9" hidden="1"/>
    <cellStyle name="Followed Hyperlink" xfId="10866" builtinId="9" hidden="1"/>
    <cellStyle name="Followed Hyperlink" xfId="10867" builtinId="9" hidden="1"/>
    <cellStyle name="Followed Hyperlink" xfId="10868" builtinId="9" hidden="1"/>
    <cellStyle name="Followed Hyperlink" xfId="10869" builtinId="9" hidden="1"/>
    <cellStyle name="Followed Hyperlink" xfId="10870" builtinId="9" hidden="1"/>
    <cellStyle name="Followed Hyperlink" xfId="10871" builtinId="9" hidden="1"/>
    <cellStyle name="Followed Hyperlink" xfId="10872" builtinId="9" hidden="1"/>
    <cellStyle name="Followed Hyperlink" xfId="10873" builtinId="9" hidden="1"/>
    <cellStyle name="Followed Hyperlink" xfId="10874" builtinId="9" hidden="1"/>
    <cellStyle name="Followed Hyperlink" xfId="10875" builtinId="9" hidden="1"/>
    <cellStyle name="Followed Hyperlink" xfId="10876"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1" builtinId="9" hidden="1"/>
    <cellStyle name="Followed Hyperlink" xfId="10982" builtinId="9" hidden="1"/>
    <cellStyle name="Followed Hyperlink" xfId="10983" builtinId="9" hidden="1"/>
    <cellStyle name="Followed Hyperlink" xfId="10984" builtinId="9" hidden="1"/>
    <cellStyle name="Followed Hyperlink" xfId="10985" builtinId="9" hidden="1"/>
    <cellStyle name="Followed Hyperlink" xfId="10986" builtinId="9" hidden="1"/>
    <cellStyle name="Followed Hyperlink" xfId="10987" builtinId="9" hidden="1"/>
    <cellStyle name="Followed Hyperlink" xfId="10988" builtinId="9" hidden="1"/>
    <cellStyle name="Followed Hyperlink" xfId="10989" builtinId="9" hidden="1"/>
    <cellStyle name="Followed Hyperlink" xfId="10990" builtinId="9" hidden="1"/>
    <cellStyle name="Followed Hyperlink" xfId="10991" builtinId="9" hidden="1"/>
    <cellStyle name="Followed Hyperlink" xfId="10992" builtinId="9" hidden="1"/>
    <cellStyle name="Followed Hyperlink" xfId="10993" builtinId="9" hidden="1"/>
    <cellStyle name="Followed Hyperlink" xfId="10994" builtinId="9" hidden="1"/>
    <cellStyle name="Followed Hyperlink" xfId="10995" builtinId="9" hidden="1"/>
    <cellStyle name="Followed Hyperlink" xfId="10996" builtinId="9" hidden="1"/>
    <cellStyle name="Followed Hyperlink" xfId="10997" builtinId="9" hidden="1"/>
    <cellStyle name="Followed Hyperlink" xfId="10998" builtinId="9" hidden="1"/>
    <cellStyle name="Followed Hyperlink" xfId="10999" builtinId="9" hidden="1"/>
    <cellStyle name="Followed Hyperlink" xfId="11000" builtinId="9" hidden="1"/>
    <cellStyle name="Followed Hyperlink" xfId="11001" builtinId="9" hidden="1"/>
    <cellStyle name="Followed Hyperlink" xfId="11002" builtinId="9" hidden="1"/>
    <cellStyle name="Followed Hyperlink" xfId="11003" builtinId="9" hidden="1"/>
    <cellStyle name="Followed Hyperlink" xfId="11004" builtinId="9" hidden="1"/>
    <cellStyle name="Followed Hyperlink" xfId="11005" builtinId="9" hidden="1"/>
    <cellStyle name="Followed Hyperlink" xfId="11006" builtinId="9" hidden="1"/>
    <cellStyle name="Followed Hyperlink" xfId="11007" builtinId="9" hidden="1"/>
    <cellStyle name="Followed Hyperlink" xfId="11008" builtinId="9" hidden="1"/>
    <cellStyle name="Followed Hyperlink" xfId="11009" builtinId="9" hidden="1"/>
    <cellStyle name="Followed Hyperlink" xfId="11010" builtinId="9" hidden="1"/>
    <cellStyle name="Followed Hyperlink" xfId="11011" builtinId="9" hidden="1"/>
    <cellStyle name="Followed Hyperlink" xfId="11012" builtinId="9" hidden="1"/>
    <cellStyle name="Followed Hyperlink" xfId="11013"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3" builtinId="9" hidden="1"/>
    <cellStyle name="Followed Hyperlink" xfId="11084" builtinId="9" hidden="1"/>
    <cellStyle name="Followed Hyperlink" xfId="11085" builtinId="9" hidden="1"/>
    <cellStyle name="Followed Hyperlink" xfId="11086" builtinId="9" hidden="1"/>
    <cellStyle name="Followed Hyperlink" xfId="11087" builtinId="9" hidden="1"/>
    <cellStyle name="Followed Hyperlink" xfId="11088" builtinId="9" hidden="1"/>
    <cellStyle name="Followed Hyperlink" xfId="11089" builtinId="9" hidden="1"/>
    <cellStyle name="Followed Hyperlink" xfId="11090" builtinId="9" hidden="1"/>
    <cellStyle name="Followed Hyperlink" xfId="11091" builtinId="9" hidden="1"/>
    <cellStyle name="Followed Hyperlink" xfId="11092" builtinId="9" hidden="1"/>
    <cellStyle name="Followed Hyperlink" xfId="11093" builtinId="9" hidden="1"/>
    <cellStyle name="Followed Hyperlink" xfId="11094" builtinId="9" hidden="1"/>
    <cellStyle name="Followed Hyperlink" xfId="11095" builtinId="9" hidden="1"/>
    <cellStyle name="Followed Hyperlink" xfId="11096" builtinId="9" hidden="1"/>
    <cellStyle name="Followed Hyperlink" xfId="11097" builtinId="9" hidden="1"/>
    <cellStyle name="Followed Hyperlink" xfId="11098" builtinId="9" hidden="1"/>
    <cellStyle name="Followed Hyperlink" xfId="11099" builtinId="9" hidden="1"/>
    <cellStyle name="Followed Hyperlink" xfId="11100" builtinId="9" hidden="1"/>
    <cellStyle name="Followed Hyperlink" xfId="11101" builtinId="9" hidden="1"/>
    <cellStyle name="Followed Hyperlink" xfId="11102" builtinId="9" hidden="1"/>
    <cellStyle name="Followed Hyperlink" xfId="11103"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6" builtinId="9" hidden="1"/>
    <cellStyle name="Followed Hyperlink" xfId="11247" builtinId="9" hidden="1"/>
    <cellStyle name="Followed Hyperlink" xfId="11248" builtinId="9" hidden="1"/>
    <cellStyle name="Followed Hyperlink" xfId="11249" builtinId="9" hidden="1"/>
    <cellStyle name="Followed Hyperlink" xfId="11250" builtinId="9" hidden="1"/>
    <cellStyle name="Followed Hyperlink" xfId="11251" builtinId="9" hidden="1"/>
    <cellStyle name="Followed Hyperlink" xfId="11252" builtinId="9" hidden="1"/>
    <cellStyle name="Followed Hyperlink" xfId="11253" builtinId="9" hidden="1"/>
    <cellStyle name="Followed Hyperlink" xfId="11254" builtinId="9" hidden="1"/>
    <cellStyle name="Followed Hyperlink" xfId="11255" builtinId="9" hidden="1"/>
    <cellStyle name="Followed Hyperlink" xfId="11256" builtinId="9" hidden="1"/>
    <cellStyle name="Followed Hyperlink" xfId="11257" builtinId="9" hidden="1"/>
    <cellStyle name="Followed Hyperlink" xfId="11258" builtinId="9" hidden="1"/>
    <cellStyle name="Followed Hyperlink" xfId="11259" builtinId="9" hidden="1"/>
    <cellStyle name="Followed Hyperlink" xfId="11260" builtinId="9" hidden="1"/>
    <cellStyle name="Followed Hyperlink" xfId="11261" builtinId="9" hidden="1"/>
    <cellStyle name="Followed Hyperlink" xfId="11262" builtinId="9" hidden="1"/>
    <cellStyle name="Followed Hyperlink" xfId="11263" builtinId="9" hidden="1"/>
    <cellStyle name="Followed Hyperlink" xfId="11264" builtinId="9" hidden="1"/>
    <cellStyle name="Followed Hyperlink" xfId="11265" builtinId="9" hidden="1"/>
    <cellStyle name="Followed Hyperlink" xfId="11266" builtinId="9" hidden="1"/>
    <cellStyle name="Followed Hyperlink" xfId="11267" builtinId="9" hidden="1"/>
    <cellStyle name="Followed Hyperlink" xfId="11268" builtinId="9" hidden="1"/>
    <cellStyle name="Followed Hyperlink" xfId="11269" builtinId="9" hidden="1"/>
    <cellStyle name="Followed Hyperlink" xfId="11270" builtinId="9" hidden="1"/>
    <cellStyle name="Followed Hyperlink" xfId="11271" builtinId="9" hidden="1"/>
    <cellStyle name="Followed Hyperlink" xfId="11272" builtinId="9" hidden="1"/>
    <cellStyle name="Followed Hyperlink" xfId="11273" builtinId="9" hidden="1"/>
    <cellStyle name="Followed Hyperlink" xfId="11274" builtinId="9" hidden="1"/>
    <cellStyle name="Followed Hyperlink" xfId="11275" builtinId="9" hidden="1"/>
    <cellStyle name="Followed Hyperlink" xfId="11276" builtinId="9" hidden="1"/>
    <cellStyle name="Followed Hyperlink" xfId="11277" builtinId="9" hidden="1"/>
    <cellStyle name="Followed Hyperlink" xfId="11278" builtinId="9" hidden="1"/>
    <cellStyle name="Followed Hyperlink" xfId="11279" builtinId="9" hidden="1"/>
    <cellStyle name="Followed Hyperlink" xfId="11280" builtinId="9" hidden="1"/>
    <cellStyle name="Followed Hyperlink" xfId="11281" builtinId="9" hidden="1"/>
    <cellStyle name="Followed Hyperlink" xfId="11282" builtinId="9" hidden="1"/>
    <cellStyle name="Followed Hyperlink" xfId="11283" builtinId="9" hidden="1"/>
    <cellStyle name="Followed Hyperlink" xfId="11284" builtinId="9" hidden="1"/>
    <cellStyle name="Followed Hyperlink" xfId="11285" builtinId="9" hidden="1"/>
    <cellStyle name="Followed Hyperlink" xfId="11286" builtinId="9" hidden="1"/>
    <cellStyle name="Followed Hyperlink" xfId="11287" builtinId="9" hidden="1"/>
    <cellStyle name="Followed Hyperlink" xfId="11288" builtinId="9" hidden="1"/>
    <cellStyle name="Followed Hyperlink" xfId="11289" builtinId="9" hidden="1"/>
    <cellStyle name="Followed Hyperlink" xfId="11290" builtinId="9" hidden="1"/>
    <cellStyle name="Followed Hyperlink" xfId="11291" builtinId="9" hidden="1"/>
    <cellStyle name="Followed Hyperlink" xfId="11292" builtinId="9" hidden="1"/>
    <cellStyle name="Followed Hyperlink" xfId="11293" builtinId="9" hidden="1"/>
    <cellStyle name="Followed Hyperlink" xfId="11294" builtinId="9" hidden="1"/>
    <cellStyle name="Followed Hyperlink" xfId="11295" builtinId="9" hidden="1"/>
    <cellStyle name="Followed Hyperlink" xfId="11296" builtinId="9" hidden="1"/>
    <cellStyle name="Followed Hyperlink" xfId="11297" builtinId="9" hidden="1"/>
    <cellStyle name="Followed Hyperlink" xfId="11298" builtinId="9" hidden="1"/>
    <cellStyle name="Followed Hyperlink" xfId="11299" builtinId="9" hidden="1"/>
    <cellStyle name="Followed Hyperlink" xfId="11300" builtinId="9" hidden="1"/>
    <cellStyle name="Followed Hyperlink" xfId="11301" builtinId="9" hidden="1"/>
    <cellStyle name="Followed Hyperlink" xfId="11302" builtinId="9" hidden="1"/>
    <cellStyle name="Followed Hyperlink" xfId="11303" builtinId="9" hidden="1"/>
    <cellStyle name="Followed Hyperlink" xfId="11304" builtinId="9" hidden="1"/>
    <cellStyle name="Followed Hyperlink" xfId="11305" builtinId="9" hidden="1"/>
    <cellStyle name="Followed Hyperlink" xfId="11306" builtinId="9" hidden="1"/>
    <cellStyle name="Followed Hyperlink" xfId="11307" builtinId="9" hidden="1"/>
    <cellStyle name="Followed Hyperlink" xfId="11308" builtinId="9" hidden="1"/>
    <cellStyle name="Followed Hyperlink" xfId="11309" builtinId="9" hidden="1"/>
    <cellStyle name="Followed Hyperlink" xfId="11310" builtinId="9" hidden="1"/>
    <cellStyle name="Followed Hyperlink" xfId="11311" builtinId="9" hidden="1"/>
    <cellStyle name="Followed Hyperlink" xfId="11312" builtinId="9" hidden="1"/>
    <cellStyle name="Followed Hyperlink" xfId="11313" builtinId="9" hidden="1"/>
    <cellStyle name="Followed Hyperlink" xfId="11314" builtinId="9" hidden="1"/>
    <cellStyle name="Followed Hyperlink" xfId="11315" builtinId="9" hidden="1"/>
    <cellStyle name="Followed Hyperlink" xfId="11316" builtinId="9" hidden="1"/>
    <cellStyle name="Followed Hyperlink" xfId="11317" builtinId="9" hidden="1"/>
    <cellStyle name="Followed Hyperlink" xfId="11318" builtinId="9" hidden="1"/>
    <cellStyle name="Followed Hyperlink" xfId="11319" builtinId="9" hidden="1"/>
    <cellStyle name="Followed Hyperlink" xfId="11320" builtinId="9" hidden="1"/>
    <cellStyle name="Followed Hyperlink" xfId="11321" builtinId="9" hidden="1"/>
    <cellStyle name="Followed Hyperlink" xfId="11322" builtinId="9" hidden="1"/>
    <cellStyle name="Followed Hyperlink" xfId="11323" builtinId="9" hidden="1"/>
    <cellStyle name="Followed Hyperlink" xfId="11324" builtinId="9" hidden="1"/>
    <cellStyle name="Followed Hyperlink" xfId="11325" builtinId="9" hidden="1"/>
    <cellStyle name="Followed Hyperlink" xfId="11326" builtinId="9" hidden="1"/>
    <cellStyle name="Followed Hyperlink" xfId="11327" builtinId="9" hidden="1"/>
    <cellStyle name="Followed Hyperlink" xfId="11328" builtinId="9" hidden="1"/>
    <cellStyle name="Followed Hyperlink" xfId="11329" builtinId="9" hidden="1"/>
    <cellStyle name="Followed Hyperlink" xfId="11330" builtinId="9" hidden="1"/>
    <cellStyle name="Followed Hyperlink" xfId="11331" builtinId="9" hidden="1"/>
    <cellStyle name="Followed Hyperlink" xfId="11332" builtinId="9" hidden="1"/>
    <cellStyle name="Followed Hyperlink" xfId="11333" builtinId="9" hidden="1"/>
    <cellStyle name="Followed Hyperlink" xfId="11334" builtinId="9" hidden="1"/>
    <cellStyle name="Followed Hyperlink" xfId="11335" builtinId="9" hidden="1"/>
    <cellStyle name="Followed Hyperlink" xfId="11336" builtinId="9" hidden="1"/>
    <cellStyle name="Followed Hyperlink" xfId="11337" builtinId="9" hidden="1"/>
    <cellStyle name="Followed Hyperlink" xfId="11338" builtinId="9" hidden="1"/>
    <cellStyle name="Followed Hyperlink" xfId="11339" builtinId="9" hidden="1"/>
    <cellStyle name="Followed Hyperlink" xfId="11340" builtinId="9" hidden="1"/>
    <cellStyle name="Followed Hyperlink" xfId="11341" builtinId="9" hidden="1"/>
    <cellStyle name="Followed Hyperlink" xfId="11342" builtinId="9" hidden="1"/>
    <cellStyle name="Followed Hyperlink" xfId="11343" builtinId="9" hidden="1"/>
    <cellStyle name="Followed Hyperlink" xfId="11344" builtinId="9" hidden="1"/>
    <cellStyle name="Followed Hyperlink" xfId="11345" builtinId="9" hidden="1"/>
    <cellStyle name="Followed Hyperlink" xfId="11346" builtinId="9" hidden="1"/>
    <cellStyle name="Followed Hyperlink" xfId="11347" builtinId="9" hidden="1"/>
    <cellStyle name="Followed Hyperlink" xfId="11348" builtinId="9" hidden="1"/>
    <cellStyle name="Followed Hyperlink" xfId="11349" builtinId="9" hidden="1"/>
    <cellStyle name="Followed Hyperlink" xfId="11350" builtinId="9" hidden="1"/>
    <cellStyle name="Followed Hyperlink" xfId="11351" builtinId="9" hidden="1"/>
    <cellStyle name="Followed Hyperlink" xfId="11352" builtinId="9" hidden="1"/>
    <cellStyle name="Followed Hyperlink" xfId="11353" builtinId="9" hidden="1"/>
    <cellStyle name="Followed Hyperlink" xfId="11354" builtinId="9" hidden="1"/>
    <cellStyle name="Followed Hyperlink" xfId="11355" builtinId="9" hidden="1"/>
    <cellStyle name="Followed Hyperlink" xfId="11356" builtinId="9" hidden="1"/>
    <cellStyle name="Followed Hyperlink" xfId="11357" builtinId="9" hidden="1"/>
    <cellStyle name="Followed Hyperlink" xfId="11358" builtinId="9" hidden="1"/>
    <cellStyle name="Followed Hyperlink" xfId="11359" builtinId="9" hidden="1"/>
    <cellStyle name="Followed Hyperlink" xfId="11360" builtinId="9" hidden="1"/>
    <cellStyle name="Followed Hyperlink" xfId="11361" builtinId="9" hidden="1"/>
    <cellStyle name="Followed Hyperlink" xfId="11362" builtinId="9" hidden="1"/>
    <cellStyle name="Followed Hyperlink" xfId="11363" builtinId="9" hidden="1"/>
    <cellStyle name="Followed Hyperlink" xfId="11364" builtinId="9" hidden="1"/>
    <cellStyle name="Followed Hyperlink" xfId="11365" builtinId="9" hidden="1"/>
    <cellStyle name="Followed Hyperlink" xfId="11366" builtinId="9" hidden="1"/>
    <cellStyle name="Followed Hyperlink" xfId="11367" builtinId="9" hidden="1"/>
    <cellStyle name="Followed Hyperlink" xfId="11368" builtinId="9" hidden="1"/>
    <cellStyle name="Followed Hyperlink" xfId="11369" builtinId="9" hidden="1"/>
    <cellStyle name="Followed Hyperlink" xfId="11370" builtinId="9" hidden="1"/>
    <cellStyle name="Followed Hyperlink" xfId="11371" builtinId="9" hidden="1"/>
    <cellStyle name="Followed Hyperlink" xfId="11372" builtinId="9" hidden="1"/>
    <cellStyle name="Followed Hyperlink" xfId="11373" builtinId="9" hidden="1"/>
    <cellStyle name="Followed Hyperlink" xfId="11374" builtinId="9" hidden="1"/>
    <cellStyle name="Followed Hyperlink" xfId="11375" builtinId="9" hidden="1"/>
    <cellStyle name="Followed Hyperlink" xfId="11376" builtinId="9" hidden="1"/>
    <cellStyle name="Followed Hyperlink" xfId="11377" builtinId="9" hidden="1"/>
    <cellStyle name="Followed Hyperlink" xfId="11378" builtinId="9" hidden="1"/>
    <cellStyle name="Followed Hyperlink" xfId="11379" builtinId="9" hidden="1"/>
    <cellStyle name="Followed Hyperlink" xfId="11380" builtinId="9" hidden="1"/>
    <cellStyle name="Followed Hyperlink" xfId="11381" builtinId="9" hidden="1"/>
    <cellStyle name="Followed Hyperlink" xfId="11382" builtinId="9" hidden="1"/>
    <cellStyle name="Followed Hyperlink" xfId="11383" builtinId="9" hidden="1"/>
    <cellStyle name="Followed Hyperlink" xfId="11384" builtinId="9" hidden="1"/>
    <cellStyle name="Followed Hyperlink" xfId="11385" builtinId="9" hidden="1"/>
    <cellStyle name="Followed Hyperlink" xfId="11386" builtinId="9" hidden="1"/>
    <cellStyle name="Followed Hyperlink" xfId="11387" builtinId="9" hidden="1"/>
    <cellStyle name="Followed Hyperlink" xfId="11388" builtinId="9" hidden="1"/>
    <cellStyle name="Followed Hyperlink" xfId="11389" builtinId="9" hidden="1"/>
    <cellStyle name="Followed Hyperlink" xfId="11390"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8" builtinId="9" hidden="1"/>
    <cellStyle name="Followed Hyperlink" xfId="11399" builtinId="9" hidden="1"/>
    <cellStyle name="Followed Hyperlink" xfId="11400" builtinId="9" hidden="1"/>
    <cellStyle name="Followed Hyperlink" xfId="11401" builtinId="9" hidden="1"/>
    <cellStyle name="Followed Hyperlink" xfId="11402" builtinId="9" hidden="1"/>
    <cellStyle name="Followed Hyperlink" xfId="11403" builtinId="9" hidden="1"/>
    <cellStyle name="Followed Hyperlink" xfId="11404" builtinId="9" hidden="1"/>
    <cellStyle name="Followed Hyperlink" xfId="11405" builtinId="9" hidden="1"/>
    <cellStyle name="Followed Hyperlink" xfId="11406" builtinId="9" hidden="1"/>
    <cellStyle name="Followed Hyperlink" xfId="11407" builtinId="9" hidden="1"/>
    <cellStyle name="Followed Hyperlink" xfId="11408" builtinId="9" hidden="1"/>
    <cellStyle name="Followed Hyperlink" xfId="11409" builtinId="9" hidden="1"/>
    <cellStyle name="Followed Hyperlink" xfId="11410" builtinId="9" hidden="1"/>
    <cellStyle name="Followed Hyperlink" xfId="11411" builtinId="9" hidden="1"/>
    <cellStyle name="Followed Hyperlink" xfId="11412" builtinId="9" hidden="1"/>
    <cellStyle name="Followed Hyperlink" xfId="11413" builtinId="9" hidden="1"/>
    <cellStyle name="Followed Hyperlink" xfId="11414" builtinId="9" hidden="1"/>
    <cellStyle name="Followed Hyperlink" xfId="11415" builtinId="9" hidden="1"/>
    <cellStyle name="Followed Hyperlink" xfId="11416" builtinId="9" hidden="1"/>
    <cellStyle name="Followed Hyperlink" xfId="11417" builtinId="9" hidden="1"/>
    <cellStyle name="Followed Hyperlink" xfId="11418" builtinId="9" hidden="1"/>
    <cellStyle name="Followed Hyperlink" xfId="11419" builtinId="9" hidden="1"/>
    <cellStyle name="Followed Hyperlink" xfId="11420" builtinId="9" hidden="1"/>
    <cellStyle name="Followed Hyperlink" xfId="11421" builtinId="9" hidden="1"/>
    <cellStyle name="Followed Hyperlink" xfId="11422" builtinId="9" hidden="1"/>
    <cellStyle name="Followed Hyperlink" xfId="11423" builtinId="9" hidden="1"/>
    <cellStyle name="Followed Hyperlink" xfId="11424" builtinId="9" hidden="1"/>
    <cellStyle name="Followed Hyperlink" xfId="11425"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3" builtinId="9" hidden="1"/>
    <cellStyle name="Followed Hyperlink" xfId="11434" builtinId="9" hidden="1"/>
    <cellStyle name="Followed Hyperlink" xfId="11435" builtinId="9" hidden="1"/>
    <cellStyle name="Followed Hyperlink" xfId="11436" builtinId="9" hidden="1"/>
    <cellStyle name="Followed Hyperlink" xfId="11437" builtinId="9" hidden="1"/>
    <cellStyle name="Followed Hyperlink" xfId="11438" builtinId="9" hidden="1"/>
    <cellStyle name="Followed Hyperlink" xfId="11439" builtinId="9" hidden="1"/>
    <cellStyle name="Followed Hyperlink" xfId="11440" builtinId="9" hidden="1"/>
    <cellStyle name="Followed Hyperlink" xfId="11441" builtinId="9" hidden="1"/>
    <cellStyle name="Followed Hyperlink" xfId="11442" builtinId="9" hidden="1"/>
    <cellStyle name="Followed Hyperlink" xfId="11443" builtinId="9" hidden="1"/>
    <cellStyle name="Followed Hyperlink" xfId="11444" builtinId="9" hidden="1"/>
    <cellStyle name="Followed Hyperlink" xfId="11445" builtinId="9" hidden="1"/>
    <cellStyle name="Followed Hyperlink" xfId="11446" builtinId="9" hidden="1"/>
    <cellStyle name="Followed Hyperlink" xfId="11447" builtinId="9" hidden="1"/>
    <cellStyle name="Followed Hyperlink" xfId="11448" builtinId="9" hidden="1"/>
    <cellStyle name="Followed Hyperlink" xfId="11449" builtinId="9" hidden="1"/>
    <cellStyle name="Followed Hyperlink" xfId="11450" builtinId="9" hidden="1"/>
    <cellStyle name="Followed Hyperlink" xfId="11451" builtinId="9" hidden="1"/>
    <cellStyle name="Followed Hyperlink" xfId="11452" builtinId="9" hidden="1"/>
    <cellStyle name="Followed Hyperlink" xfId="11453" builtinId="9" hidden="1"/>
    <cellStyle name="Followed Hyperlink" xfId="11454" builtinId="9" hidden="1"/>
    <cellStyle name="Followed Hyperlink" xfId="11455" builtinId="9" hidden="1"/>
    <cellStyle name="Followed Hyperlink" xfId="11456" builtinId="9" hidden="1"/>
    <cellStyle name="Followed Hyperlink" xfId="11457" builtinId="9" hidden="1"/>
    <cellStyle name="Followed Hyperlink" xfId="11458" builtinId="9" hidden="1"/>
    <cellStyle name="Followed Hyperlink" xfId="11459" builtinId="9" hidden="1"/>
    <cellStyle name="Followed Hyperlink" xfId="11460" builtinId="9" hidden="1"/>
    <cellStyle name="Followed Hyperlink" xfId="11461" builtinId="9" hidden="1"/>
    <cellStyle name="Followed Hyperlink" xfId="11462" builtinId="9" hidden="1"/>
    <cellStyle name="Followed Hyperlink" xfId="11463" builtinId="9" hidden="1"/>
    <cellStyle name="Followed Hyperlink" xfId="11464" builtinId="9" hidden="1"/>
    <cellStyle name="Followed Hyperlink" xfId="11465" builtinId="9" hidden="1"/>
    <cellStyle name="Followed Hyperlink" xfId="11466" builtinId="9" hidden="1"/>
    <cellStyle name="Followed Hyperlink" xfId="11467" builtinId="9" hidden="1"/>
    <cellStyle name="Followed Hyperlink" xfId="11468" builtinId="9" hidden="1"/>
    <cellStyle name="Followed Hyperlink" xfId="11469" builtinId="9" hidden="1"/>
    <cellStyle name="Followed Hyperlink" xfId="11470" builtinId="9" hidden="1"/>
    <cellStyle name="Followed Hyperlink" xfId="11471" builtinId="9" hidden="1"/>
    <cellStyle name="Followed Hyperlink" xfId="11472" builtinId="9" hidden="1"/>
    <cellStyle name="Followed Hyperlink" xfId="11473" builtinId="9" hidden="1"/>
    <cellStyle name="Followed Hyperlink" xfId="11474" builtinId="9" hidden="1"/>
    <cellStyle name="Followed Hyperlink" xfId="11475" builtinId="9" hidden="1"/>
    <cellStyle name="Followed Hyperlink" xfId="11476" builtinId="9" hidden="1"/>
    <cellStyle name="Followed Hyperlink" xfId="11477" builtinId="9" hidden="1"/>
    <cellStyle name="Followed Hyperlink" xfId="11478" builtinId="9" hidden="1"/>
    <cellStyle name="Followed Hyperlink" xfId="11479" builtinId="9" hidden="1"/>
    <cellStyle name="Followed Hyperlink" xfId="11480" builtinId="9" hidden="1"/>
    <cellStyle name="Followed Hyperlink" xfId="11481" builtinId="9" hidden="1"/>
    <cellStyle name="Followed Hyperlink" xfId="11482" builtinId="9" hidden="1"/>
    <cellStyle name="Followed Hyperlink" xfId="11483" builtinId="9" hidden="1"/>
    <cellStyle name="Followed Hyperlink" xfId="11484" builtinId="9" hidden="1"/>
    <cellStyle name="Followed Hyperlink" xfId="11485" builtinId="9" hidden="1"/>
    <cellStyle name="Followed Hyperlink" xfId="11486" builtinId="9" hidden="1"/>
    <cellStyle name="Followed Hyperlink" xfId="11487" builtinId="9" hidden="1"/>
    <cellStyle name="Followed Hyperlink" xfId="11488" builtinId="9" hidden="1"/>
    <cellStyle name="Followed Hyperlink" xfId="11489" builtinId="9" hidden="1"/>
    <cellStyle name="Followed Hyperlink" xfId="11490" builtinId="9" hidden="1"/>
    <cellStyle name="Followed Hyperlink" xfId="11491" builtinId="9" hidden="1"/>
    <cellStyle name="Followed Hyperlink" xfId="11492" builtinId="9" hidden="1"/>
    <cellStyle name="Followed Hyperlink" xfId="11493" builtinId="9" hidden="1"/>
    <cellStyle name="Followed Hyperlink" xfId="11494" builtinId="9" hidden="1"/>
    <cellStyle name="Followed Hyperlink" xfId="11495" builtinId="9" hidden="1"/>
    <cellStyle name="Followed Hyperlink" xfId="11496" builtinId="9" hidden="1"/>
    <cellStyle name="Followed Hyperlink" xfId="11497" builtinId="9" hidden="1"/>
    <cellStyle name="Followed Hyperlink" xfId="11498" builtinId="9" hidden="1"/>
    <cellStyle name="Followed Hyperlink" xfId="11499" builtinId="9" hidden="1"/>
    <cellStyle name="Followed Hyperlink" xfId="11500" builtinId="9" hidden="1"/>
    <cellStyle name="Followed Hyperlink" xfId="11501" builtinId="9" hidden="1"/>
    <cellStyle name="Followed Hyperlink" xfId="11502" builtinId="9" hidden="1"/>
    <cellStyle name="Followed Hyperlink" xfId="11503" builtinId="9" hidden="1"/>
    <cellStyle name="Followed Hyperlink" xfId="11504" builtinId="9" hidden="1"/>
    <cellStyle name="Followed Hyperlink" xfId="11505" builtinId="9" hidden="1"/>
    <cellStyle name="Followed Hyperlink" xfId="11506" builtinId="9" hidden="1"/>
    <cellStyle name="Followed Hyperlink" xfId="11507" builtinId="9" hidden="1"/>
    <cellStyle name="Followed Hyperlink" xfId="11508" builtinId="9" hidden="1"/>
    <cellStyle name="Followed Hyperlink" xfId="11509" builtinId="9" hidden="1"/>
    <cellStyle name="Followed Hyperlink" xfId="11510" builtinId="9" hidden="1"/>
    <cellStyle name="Followed Hyperlink" xfId="11511" builtinId="9" hidden="1"/>
    <cellStyle name="Followed Hyperlink" xfId="11512" builtinId="9" hidden="1"/>
    <cellStyle name="Followed Hyperlink" xfId="11513" builtinId="9" hidden="1"/>
    <cellStyle name="Followed Hyperlink" xfId="11514" builtinId="9" hidden="1"/>
    <cellStyle name="Followed Hyperlink" xfId="11515" builtinId="9" hidden="1"/>
    <cellStyle name="Followed Hyperlink" xfId="11516" builtinId="9" hidden="1"/>
    <cellStyle name="Followed Hyperlink" xfId="11517" builtinId="9" hidden="1"/>
    <cellStyle name="Followed Hyperlink" xfId="11518" builtinId="9" hidden="1"/>
    <cellStyle name="Followed Hyperlink" xfId="11519" builtinId="9" hidden="1"/>
    <cellStyle name="Followed Hyperlink" xfId="11520" builtinId="9" hidden="1"/>
    <cellStyle name="Followed Hyperlink" xfId="11521" builtinId="9" hidden="1"/>
    <cellStyle name="Followed Hyperlink" xfId="11522" builtinId="9" hidden="1"/>
    <cellStyle name="Followed Hyperlink" xfId="11523" builtinId="9" hidden="1"/>
    <cellStyle name="Followed Hyperlink" xfId="11524" builtinId="9" hidden="1"/>
    <cellStyle name="Followed Hyperlink" xfId="11525" builtinId="9" hidden="1"/>
    <cellStyle name="Followed Hyperlink" xfId="11526" builtinId="9" hidden="1"/>
    <cellStyle name="Followed Hyperlink" xfId="11527" builtinId="9" hidden="1"/>
    <cellStyle name="Followed Hyperlink" xfId="11528" builtinId="9" hidden="1"/>
    <cellStyle name="Followed Hyperlink" xfId="11529" builtinId="9" hidden="1"/>
    <cellStyle name="Followed Hyperlink" xfId="11530" builtinId="9" hidden="1"/>
    <cellStyle name="Followed Hyperlink" xfId="11531" builtinId="9" hidden="1"/>
    <cellStyle name="Followed Hyperlink" xfId="11532" builtinId="9" hidden="1"/>
    <cellStyle name="Followed Hyperlink" xfId="11533" builtinId="9" hidden="1"/>
    <cellStyle name="Followed Hyperlink" xfId="11534" builtinId="9" hidden="1"/>
    <cellStyle name="Followed Hyperlink" xfId="11535" builtinId="9" hidden="1"/>
    <cellStyle name="Followed Hyperlink" xfId="11536" builtinId="9" hidden="1"/>
    <cellStyle name="Followed Hyperlink" xfId="11537" builtinId="9" hidden="1"/>
    <cellStyle name="Followed Hyperlink" xfId="11538" builtinId="9" hidden="1"/>
    <cellStyle name="Followed Hyperlink" xfId="11539" builtinId="9" hidden="1"/>
    <cellStyle name="Followed Hyperlink" xfId="11540" builtinId="9" hidden="1"/>
    <cellStyle name="Followed Hyperlink" xfId="11541" builtinId="9" hidden="1"/>
    <cellStyle name="Followed Hyperlink" xfId="11542" builtinId="9" hidden="1"/>
    <cellStyle name="Followed Hyperlink" xfId="11543" builtinId="9" hidden="1"/>
    <cellStyle name="Followed Hyperlink" xfId="11544" builtinId="9" hidden="1"/>
    <cellStyle name="Followed Hyperlink" xfId="11545" builtinId="9" hidden="1"/>
    <cellStyle name="Followed Hyperlink" xfId="11546" builtinId="9" hidden="1"/>
    <cellStyle name="Followed Hyperlink" xfId="11547" builtinId="9" hidden="1"/>
    <cellStyle name="Followed Hyperlink" xfId="11548" builtinId="9" hidden="1"/>
    <cellStyle name="Followed Hyperlink" xfId="11549"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54" builtinId="9" hidden="1"/>
    <cellStyle name="Followed Hyperlink" xfId="11655" builtinId="9" hidden="1"/>
    <cellStyle name="Followed Hyperlink" xfId="11656" builtinId="9" hidden="1"/>
    <cellStyle name="Followed Hyperlink" xfId="11657" builtinId="9" hidden="1"/>
    <cellStyle name="Followed Hyperlink" xfId="11658" builtinId="9" hidden="1"/>
    <cellStyle name="Followed Hyperlink" xfId="11659" builtinId="9" hidden="1"/>
    <cellStyle name="Followed Hyperlink" xfId="11660" builtinId="9" hidden="1"/>
    <cellStyle name="Followed Hyperlink" xfId="11661" builtinId="9" hidden="1"/>
    <cellStyle name="Followed Hyperlink" xfId="11662" builtinId="9" hidden="1"/>
    <cellStyle name="Followed Hyperlink" xfId="11663" builtinId="9" hidden="1"/>
    <cellStyle name="Followed Hyperlink" xfId="11664" builtinId="9" hidden="1"/>
    <cellStyle name="Followed Hyperlink" xfId="11665" builtinId="9" hidden="1"/>
    <cellStyle name="Followed Hyperlink" xfId="11666" builtinId="9" hidden="1"/>
    <cellStyle name="Followed Hyperlink" xfId="11667" builtinId="9" hidden="1"/>
    <cellStyle name="Followed Hyperlink" xfId="11668" builtinId="9" hidden="1"/>
    <cellStyle name="Followed Hyperlink" xfId="11669" builtinId="9" hidden="1"/>
    <cellStyle name="Followed Hyperlink" xfId="11670" builtinId="9" hidden="1"/>
    <cellStyle name="Followed Hyperlink" xfId="11671" builtinId="9" hidden="1"/>
    <cellStyle name="Followed Hyperlink" xfId="11672" builtinId="9" hidden="1"/>
    <cellStyle name="Followed Hyperlink" xfId="11673" builtinId="9" hidden="1"/>
    <cellStyle name="Followed Hyperlink" xfId="11674" builtinId="9" hidden="1"/>
    <cellStyle name="Followed Hyperlink" xfId="11675" builtinId="9" hidden="1"/>
    <cellStyle name="Followed Hyperlink" xfId="11676" builtinId="9" hidden="1"/>
    <cellStyle name="Followed Hyperlink" xfId="11677" builtinId="9" hidden="1"/>
    <cellStyle name="Followed Hyperlink" xfId="11678" builtinId="9" hidden="1"/>
    <cellStyle name="Followed Hyperlink" xfId="11679" builtinId="9" hidden="1"/>
    <cellStyle name="Followed Hyperlink" xfId="11680" builtinId="9" hidden="1"/>
    <cellStyle name="Followed Hyperlink" xfId="11681" builtinId="9" hidden="1"/>
    <cellStyle name="Followed Hyperlink" xfId="11682" builtinId="9" hidden="1"/>
    <cellStyle name="Followed Hyperlink" xfId="11683" builtinId="9" hidden="1"/>
    <cellStyle name="Followed Hyperlink" xfId="11684" builtinId="9" hidden="1"/>
    <cellStyle name="Followed Hyperlink" xfId="11685" builtinId="9" hidden="1"/>
    <cellStyle name="Followed Hyperlink" xfId="11686" builtinId="9" hidden="1"/>
    <cellStyle name="Followed Hyperlink" xfId="11687" builtinId="9" hidden="1"/>
    <cellStyle name="Followed Hyperlink" xfId="11688" builtinId="9" hidden="1"/>
    <cellStyle name="Followed Hyperlink" xfId="11689" builtinId="9" hidden="1"/>
    <cellStyle name="Followed Hyperlink" xfId="11690" builtinId="9" hidden="1"/>
    <cellStyle name="Followed Hyperlink" xfId="11691" builtinId="9" hidden="1"/>
    <cellStyle name="Followed Hyperlink" xfId="11692" builtinId="9" hidden="1"/>
    <cellStyle name="Followed Hyperlink" xfId="11693" builtinId="9" hidden="1"/>
    <cellStyle name="Followed Hyperlink" xfId="11694" builtinId="9" hidden="1"/>
    <cellStyle name="Followed Hyperlink" xfId="11695" builtinId="9" hidden="1"/>
    <cellStyle name="Followed Hyperlink" xfId="11696" builtinId="9" hidden="1"/>
    <cellStyle name="Followed Hyperlink" xfId="11697" builtinId="9" hidden="1"/>
    <cellStyle name="Followed Hyperlink" xfId="11698" builtinId="9" hidden="1"/>
    <cellStyle name="Followed Hyperlink" xfId="11699" builtinId="9" hidden="1"/>
    <cellStyle name="Followed Hyperlink" xfId="11700" builtinId="9" hidden="1"/>
    <cellStyle name="Followed Hyperlink" xfId="11701" builtinId="9" hidden="1"/>
    <cellStyle name="Followed Hyperlink" xfId="11702" builtinId="9" hidden="1"/>
    <cellStyle name="Followed Hyperlink" xfId="11703" builtinId="9" hidden="1"/>
    <cellStyle name="Followed Hyperlink" xfId="11704" builtinId="9" hidden="1"/>
    <cellStyle name="Followed Hyperlink" xfId="11705" builtinId="9" hidden="1"/>
    <cellStyle name="Followed Hyperlink" xfId="11706" builtinId="9" hidden="1"/>
    <cellStyle name="Followed Hyperlink" xfId="11707" builtinId="9" hidden="1"/>
    <cellStyle name="Followed Hyperlink" xfId="11708" builtinId="9" hidden="1"/>
    <cellStyle name="Followed Hyperlink" xfId="11709" builtinId="9" hidden="1"/>
    <cellStyle name="Followed Hyperlink" xfId="11710" builtinId="9" hidden="1"/>
    <cellStyle name="Followed Hyperlink" xfId="11711" builtinId="9" hidden="1"/>
    <cellStyle name="Followed Hyperlink" xfId="11712" builtinId="9" hidden="1"/>
    <cellStyle name="Followed Hyperlink" xfId="11713" builtinId="9" hidden="1"/>
    <cellStyle name="Followed Hyperlink" xfId="11714" builtinId="9" hidden="1"/>
    <cellStyle name="Followed Hyperlink" xfId="11715" builtinId="9" hidden="1"/>
    <cellStyle name="Followed Hyperlink" xfId="11716" builtinId="9" hidden="1"/>
    <cellStyle name="Followed Hyperlink" xfId="11717" builtinId="9" hidden="1"/>
    <cellStyle name="Followed Hyperlink" xfId="11718" builtinId="9" hidden="1"/>
    <cellStyle name="Followed Hyperlink" xfId="11719" builtinId="9" hidden="1"/>
    <cellStyle name="Followed Hyperlink" xfId="11720" builtinId="9" hidden="1"/>
    <cellStyle name="Followed Hyperlink" xfId="11721" builtinId="9" hidden="1"/>
    <cellStyle name="Followed Hyperlink" xfId="11722" builtinId="9" hidden="1"/>
    <cellStyle name="Followed Hyperlink" xfId="11723" builtinId="9" hidden="1"/>
    <cellStyle name="Followed Hyperlink" xfId="11724" builtinId="9" hidden="1"/>
    <cellStyle name="Followed Hyperlink" xfId="11725" builtinId="9" hidden="1"/>
    <cellStyle name="Followed Hyperlink" xfId="11726" builtinId="9" hidden="1"/>
    <cellStyle name="Followed Hyperlink" xfId="11727" builtinId="9" hidden="1"/>
    <cellStyle name="Followed Hyperlink" xfId="11728" builtinId="9" hidden="1"/>
    <cellStyle name="Followed Hyperlink" xfId="11729" builtinId="9" hidden="1"/>
    <cellStyle name="Followed Hyperlink" xfId="11730" builtinId="9" hidden="1"/>
    <cellStyle name="Followed Hyperlink" xfId="11731" builtinId="9" hidden="1"/>
    <cellStyle name="Followed Hyperlink" xfId="11732" builtinId="9" hidden="1"/>
    <cellStyle name="Followed Hyperlink" xfId="11733" builtinId="9" hidden="1"/>
    <cellStyle name="Followed Hyperlink" xfId="11734" builtinId="9" hidden="1"/>
    <cellStyle name="Followed Hyperlink" xfId="11735" builtinId="9" hidden="1"/>
    <cellStyle name="Followed Hyperlink" xfId="11736" builtinId="9" hidden="1"/>
    <cellStyle name="Followed Hyperlink" xfId="11737" builtinId="9" hidden="1"/>
    <cellStyle name="Followed Hyperlink" xfId="11738" builtinId="9" hidden="1"/>
    <cellStyle name="Followed Hyperlink" xfId="11739" builtinId="9" hidden="1"/>
    <cellStyle name="Followed Hyperlink" xfId="11740" builtinId="9" hidden="1"/>
    <cellStyle name="Followed Hyperlink" xfId="11741" builtinId="9" hidden="1"/>
    <cellStyle name="Followed Hyperlink" xfId="11742" builtinId="9" hidden="1"/>
    <cellStyle name="Followed Hyperlink" xfId="11743" builtinId="9" hidden="1"/>
    <cellStyle name="Followed Hyperlink" xfId="11744" builtinId="9" hidden="1"/>
    <cellStyle name="Followed Hyperlink" xfId="11745" builtinId="9" hidden="1"/>
    <cellStyle name="Followed Hyperlink" xfId="11746" builtinId="9" hidden="1"/>
    <cellStyle name="Followed Hyperlink" xfId="11747" builtinId="9" hidden="1"/>
    <cellStyle name="Followed Hyperlink" xfId="11748" builtinId="9" hidden="1"/>
    <cellStyle name="Followed Hyperlink" xfId="11749" builtinId="9" hidden="1"/>
    <cellStyle name="Followed Hyperlink" xfId="11750" builtinId="9" hidden="1"/>
    <cellStyle name="Followed Hyperlink" xfId="11751" builtinId="9" hidden="1"/>
    <cellStyle name="Followed Hyperlink" xfId="11752" builtinId="9" hidden="1"/>
    <cellStyle name="Followed Hyperlink" xfId="11753" builtinId="9" hidden="1"/>
    <cellStyle name="Followed Hyperlink" xfId="11754" builtinId="9" hidden="1"/>
    <cellStyle name="Followed Hyperlink" xfId="11755" builtinId="9" hidden="1"/>
    <cellStyle name="Followed Hyperlink" xfId="11756" builtinId="9" hidden="1"/>
    <cellStyle name="Followed Hyperlink" xfId="11757" builtinId="9" hidden="1"/>
    <cellStyle name="Followed Hyperlink" xfId="11758" builtinId="9" hidden="1"/>
    <cellStyle name="Followed Hyperlink" xfId="11759" builtinId="9" hidden="1"/>
    <cellStyle name="Followed Hyperlink" xfId="11760"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866" builtinId="9" hidden="1"/>
    <cellStyle name="Followed Hyperlink" xfId="11867" builtinId="9" hidden="1"/>
    <cellStyle name="Followed Hyperlink" xfId="11868" builtinId="9" hidden="1"/>
    <cellStyle name="Followed Hyperlink" xfId="11869" builtinId="9" hidden="1"/>
    <cellStyle name="Followed Hyperlink" xfId="11870" builtinId="9" hidden="1"/>
    <cellStyle name="Followed Hyperlink" xfId="11871" builtinId="9" hidden="1"/>
    <cellStyle name="Followed Hyperlink" xfId="11872" builtinId="9" hidden="1"/>
    <cellStyle name="Followed Hyperlink" xfId="11873" builtinId="9" hidden="1"/>
    <cellStyle name="Followed Hyperlink" xfId="11874" builtinId="9" hidden="1"/>
    <cellStyle name="Followed Hyperlink" xfId="11875" builtinId="9" hidden="1"/>
    <cellStyle name="Followed Hyperlink" xfId="11876" builtinId="9" hidden="1"/>
    <cellStyle name="Followed Hyperlink" xfId="11877" builtinId="9" hidden="1"/>
    <cellStyle name="Followed Hyperlink" xfId="11878" builtinId="9" hidden="1"/>
    <cellStyle name="Followed Hyperlink" xfId="11879" builtinId="9" hidden="1"/>
    <cellStyle name="Followed Hyperlink" xfId="11880" builtinId="9" hidden="1"/>
    <cellStyle name="Followed Hyperlink" xfId="11881" builtinId="9" hidden="1"/>
    <cellStyle name="Followed Hyperlink" xfId="11882" builtinId="9" hidden="1"/>
    <cellStyle name="Followed Hyperlink" xfId="11883" builtinId="9" hidden="1"/>
    <cellStyle name="Followed Hyperlink" xfId="11884" builtinId="9" hidden="1"/>
    <cellStyle name="Followed Hyperlink" xfId="11885" builtinId="9" hidden="1"/>
    <cellStyle name="Followed Hyperlink" xfId="11886" builtinId="9" hidden="1"/>
    <cellStyle name="Followed Hyperlink" xfId="11887" builtinId="9" hidden="1"/>
    <cellStyle name="Followed Hyperlink" xfId="11888" builtinId="9" hidden="1"/>
    <cellStyle name="Followed Hyperlink" xfId="11889" builtinId="9" hidden="1"/>
    <cellStyle name="Followed Hyperlink" xfId="11890" builtinId="9" hidden="1"/>
    <cellStyle name="Followed Hyperlink" xfId="11891" builtinId="9" hidden="1"/>
    <cellStyle name="Followed Hyperlink" xfId="11892" builtinId="9" hidden="1"/>
    <cellStyle name="Followed Hyperlink" xfId="11893" builtinId="9" hidden="1"/>
    <cellStyle name="Followed Hyperlink" xfId="11894" builtinId="9" hidden="1"/>
    <cellStyle name="Followed Hyperlink" xfId="11895" builtinId="9" hidden="1"/>
    <cellStyle name="Followed Hyperlink" xfId="11896" builtinId="9" hidden="1"/>
    <cellStyle name="Followed Hyperlink" xfId="11897" builtinId="9" hidden="1"/>
    <cellStyle name="Followed Hyperlink" xfId="11898" builtinId="9" hidden="1"/>
    <cellStyle name="Followed Hyperlink" xfId="11899" builtinId="9" hidden="1"/>
    <cellStyle name="Followed Hyperlink" xfId="11900" builtinId="9" hidden="1"/>
    <cellStyle name="Followed Hyperlink" xfId="11901" builtinId="9" hidden="1"/>
    <cellStyle name="Followed Hyperlink" xfId="11902" builtinId="9" hidden="1"/>
    <cellStyle name="Followed Hyperlink" xfId="11903" builtinId="9" hidden="1"/>
    <cellStyle name="Followed Hyperlink" xfId="11904" builtinId="9" hidden="1"/>
    <cellStyle name="Followed Hyperlink" xfId="11905" builtinId="9" hidden="1"/>
    <cellStyle name="Followed Hyperlink" xfId="11906" builtinId="9" hidden="1"/>
    <cellStyle name="Followed Hyperlink" xfId="11907" builtinId="9" hidden="1"/>
    <cellStyle name="Followed Hyperlink" xfId="11908" builtinId="9" hidden="1"/>
    <cellStyle name="Followed Hyperlink" xfId="11909" builtinId="9" hidden="1"/>
    <cellStyle name="Followed Hyperlink" xfId="11910" builtinId="9" hidden="1"/>
    <cellStyle name="Followed Hyperlink" xfId="11911" builtinId="9" hidden="1"/>
    <cellStyle name="Followed Hyperlink" xfId="11912" builtinId="9" hidden="1"/>
    <cellStyle name="Followed Hyperlink" xfId="11913" builtinId="9" hidden="1"/>
    <cellStyle name="Followed Hyperlink" xfId="11914" builtinId="9" hidden="1"/>
    <cellStyle name="Followed Hyperlink" xfId="11915" builtinId="9" hidden="1"/>
    <cellStyle name="Followed Hyperlink" xfId="11916" builtinId="9" hidden="1"/>
    <cellStyle name="Followed Hyperlink" xfId="11917" builtinId="9" hidden="1"/>
    <cellStyle name="Followed Hyperlink" xfId="11918" builtinId="9" hidden="1"/>
    <cellStyle name="Followed Hyperlink" xfId="11919" builtinId="9" hidden="1"/>
    <cellStyle name="Followed Hyperlink" xfId="11920" builtinId="9" hidden="1"/>
    <cellStyle name="Followed Hyperlink" xfId="11921" builtinId="9" hidden="1"/>
    <cellStyle name="Followed Hyperlink" xfId="11922" builtinId="9" hidden="1"/>
    <cellStyle name="Followed Hyperlink" xfId="11923" builtinId="9" hidden="1"/>
    <cellStyle name="Followed Hyperlink" xfId="11924" builtinId="9" hidden="1"/>
    <cellStyle name="Followed Hyperlink" xfId="11925" builtinId="9" hidden="1"/>
    <cellStyle name="Followed Hyperlink" xfId="11926" builtinId="9" hidden="1"/>
    <cellStyle name="Followed Hyperlink" xfId="11927" builtinId="9" hidden="1"/>
    <cellStyle name="Followed Hyperlink" xfId="11928" builtinId="9" hidden="1"/>
    <cellStyle name="Followed Hyperlink" xfId="11929" builtinId="9" hidden="1"/>
    <cellStyle name="Followed Hyperlink" xfId="11930" builtinId="9" hidden="1"/>
    <cellStyle name="Followed Hyperlink" xfId="11931" builtinId="9" hidden="1"/>
    <cellStyle name="Followed Hyperlink" xfId="11932" builtinId="9" hidden="1"/>
    <cellStyle name="Followed Hyperlink" xfId="11933" builtinId="9" hidden="1"/>
    <cellStyle name="Followed Hyperlink" xfId="11934" builtinId="9" hidden="1"/>
    <cellStyle name="Followed Hyperlink" xfId="11935" builtinId="9" hidden="1"/>
    <cellStyle name="Followed Hyperlink" xfId="11936" builtinId="9" hidden="1"/>
    <cellStyle name="Followed Hyperlink" xfId="11937" builtinId="9" hidden="1"/>
    <cellStyle name="Followed Hyperlink" xfId="11938" builtinId="9" hidden="1"/>
    <cellStyle name="Followed Hyperlink" xfId="11939" builtinId="9" hidden="1"/>
    <cellStyle name="Followed Hyperlink" xfId="11940" builtinId="9" hidden="1"/>
    <cellStyle name="Followed Hyperlink" xfId="11941" builtinId="9" hidden="1"/>
    <cellStyle name="Followed Hyperlink" xfId="11942" builtinId="9" hidden="1"/>
    <cellStyle name="Followed Hyperlink" xfId="11943" builtinId="9" hidden="1"/>
    <cellStyle name="Followed Hyperlink" xfId="11944" builtinId="9" hidden="1"/>
    <cellStyle name="Followed Hyperlink" xfId="11945" builtinId="9" hidden="1"/>
    <cellStyle name="Followed Hyperlink" xfId="11946" builtinId="9" hidden="1"/>
    <cellStyle name="Followed Hyperlink" xfId="11947" builtinId="9" hidden="1"/>
    <cellStyle name="Followed Hyperlink" xfId="11948" builtinId="9" hidden="1"/>
    <cellStyle name="Followed Hyperlink" xfId="11949" builtinId="9" hidden="1"/>
    <cellStyle name="Followed Hyperlink" xfId="11950" builtinId="9" hidden="1"/>
    <cellStyle name="Followed Hyperlink" xfId="11951" builtinId="9" hidden="1"/>
    <cellStyle name="Followed Hyperlink" xfId="11952" builtinId="9" hidden="1"/>
    <cellStyle name="Followed Hyperlink" xfId="11953" builtinId="9" hidden="1"/>
    <cellStyle name="Followed Hyperlink" xfId="11954" builtinId="9" hidden="1"/>
    <cellStyle name="Followed Hyperlink" xfId="11955" builtinId="9" hidden="1"/>
    <cellStyle name="Followed Hyperlink" xfId="11956" builtinId="9" hidden="1"/>
    <cellStyle name="Followed Hyperlink" xfId="11957" builtinId="9" hidden="1"/>
    <cellStyle name="Followed Hyperlink" xfId="11958" builtinId="9" hidden="1"/>
    <cellStyle name="Followed Hyperlink" xfId="11959" builtinId="9" hidden="1"/>
    <cellStyle name="Followed Hyperlink" xfId="11960" builtinId="9" hidden="1"/>
    <cellStyle name="Followed Hyperlink" xfId="11961" builtinId="9" hidden="1"/>
    <cellStyle name="Followed Hyperlink" xfId="11962" builtinId="9" hidden="1"/>
    <cellStyle name="Followed Hyperlink" xfId="11963" builtinId="9" hidden="1"/>
    <cellStyle name="Followed Hyperlink" xfId="11964" builtinId="9" hidden="1"/>
    <cellStyle name="Followed Hyperlink" xfId="11965" builtinId="9" hidden="1"/>
    <cellStyle name="Followed Hyperlink" xfId="11966" builtinId="9" hidden="1"/>
    <cellStyle name="Followed Hyperlink" xfId="11967" builtinId="9" hidden="1"/>
    <cellStyle name="Followed Hyperlink" xfId="11968" builtinId="9" hidden="1"/>
    <cellStyle name="Followed Hyperlink" xfId="11969" builtinId="9" hidden="1"/>
    <cellStyle name="Followed Hyperlink" xfId="11970" builtinId="9" hidden="1"/>
    <cellStyle name="Followed Hyperlink" xfId="11971" builtinId="9" hidden="1"/>
    <cellStyle name="Followed Hyperlink" xfId="11972" builtinId="9" hidden="1"/>
    <cellStyle name="Followed Hyperlink" xfId="11973" builtinId="9" hidden="1"/>
    <cellStyle name="Followed Hyperlink" xfId="11974" builtinId="9" hidden="1"/>
    <cellStyle name="Followed Hyperlink" xfId="11975" builtinId="9" hidden="1"/>
    <cellStyle name="Followed Hyperlink" xfId="11976" builtinId="9" hidden="1"/>
    <cellStyle name="Followed Hyperlink" xfId="11977" builtinId="9" hidden="1"/>
    <cellStyle name="Followed Hyperlink" xfId="11978" builtinId="9" hidden="1"/>
    <cellStyle name="Followed Hyperlink" xfId="11979" builtinId="9" hidden="1"/>
    <cellStyle name="Followed Hyperlink" xfId="11980" builtinId="9" hidden="1"/>
    <cellStyle name="Followed Hyperlink" xfId="11981" builtinId="9" hidden="1"/>
    <cellStyle name="Followed Hyperlink" xfId="11982"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87" builtinId="9" hidden="1"/>
    <cellStyle name="Followed Hyperlink" xfId="12088" builtinId="9" hidden="1"/>
    <cellStyle name="Followed Hyperlink" xfId="12089" builtinId="9" hidden="1"/>
    <cellStyle name="Followed Hyperlink" xfId="12090" builtinId="9" hidden="1"/>
    <cellStyle name="Followed Hyperlink" xfId="12091" builtinId="9" hidden="1"/>
    <cellStyle name="Followed Hyperlink" xfId="12092" builtinId="9" hidden="1"/>
    <cellStyle name="Followed Hyperlink" xfId="12093" builtinId="9" hidden="1"/>
    <cellStyle name="Followed Hyperlink" xfId="12094" builtinId="9" hidden="1"/>
    <cellStyle name="Followed Hyperlink" xfId="12095" builtinId="9" hidden="1"/>
    <cellStyle name="Followed Hyperlink" xfId="12096" builtinId="9" hidden="1"/>
    <cellStyle name="Followed Hyperlink" xfId="12097" builtinId="9" hidden="1"/>
    <cellStyle name="Followed Hyperlink" xfId="12098" builtinId="9" hidden="1"/>
    <cellStyle name="Followed Hyperlink" xfId="12099" builtinId="9" hidden="1"/>
    <cellStyle name="Followed Hyperlink" xfId="12100" builtinId="9" hidden="1"/>
    <cellStyle name="Followed Hyperlink" xfId="12101" builtinId="9" hidden="1"/>
    <cellStyle name="Followed Hyperlink" xfId="12102" builtinId="9" hidden="1"/>
    <cellStyle name="Followed Hyperlink" xfId="12103" builtinId="9" hidden="1"/>
    <cellStyle name="Followed Hyperlink" xfId="12104" builtinId="9" hidden="1"/>
    <cellStyle name="Followed Hyperlink" xfId="12105" builtinId="9" hidden="1"/>
    <cellStyle name="Followed Hyperlink" xfId="12106" builtinId="9" hidden="1"/>
    <cellStyle name="Followed Hyperlink" xfId="12107" builtinId="9" hidden="1"/>
    <cellStyle name="Followed Hyperlink" xfId="12108" builtinId="9" hidden="1"/>
    <cellStyle name="Followed Hyperlink" xfId="12109" builtinId="9" hidden="1"/>
    <cellStyle name="Followed Hyperlink" xfId="12110" builtinId="9" hidden="1"/>
    <cellStyle name="Followed Hyperlink" xfId="12111" builtinId="9" hidden="1"/>
    <cellStyle name="Followed Hyperlink" xfId="12112" builtinId="9" hidden="1"/>
    <cellStyle name="Followed Hyperlink" xfId="12113" builtinId="9" hidden="1"/>
    <cellStyle name="Followed Hyperlink" xfId="12114" builtinId="9" hidden="1"/>
    <cellStyle name="Followed Hyperlink" xfId="12115" builtinId="9" hidden="1"/>
    <cellStyle name="Followed Hyperlink" xfId="12116" builtinId="9" hidden="1"/>
    <cellStyle name="Followed Hyperlink" xfId="12117" builtinId="9" hidden="1"/>
    <cellStyle name="Followed Hyperlink" xfId="12118" builtinId="9" hidden="1"/>
    <cellStyle name="Followed Hyperlink" xfId="12119" builtinId="9" hidden="1"/>
    <cellStyle name="Followed Hyperlink" xfId="12120" builtinId="9" hidden="1"/>
    <cellStyle name="Followed Hyperlink" xfId="12121" builtinId="9" hidden="1"/>
    <cellStyle name="Followed Hyperlink" xfId="12122" builtinId="9" hidden="1"/>
    <cellStyle name="Followed Hyperlink" xfId="12123" builtinId="9" hidden="1"/>
    <cellStyle name="Followed Hyperlink" xfId="12124" builtinId="9" hidden="1"/>
    <cellStyle name="Followed Hyperlink" xfId="12125" builtinId="9" hidden="1"/>
    <cellStyle name="Followed Hyperlink" xfId="12126" builtinId="9" hidden="1"/>
    <cellStyle name="Followed Hyperlink" xfId="12127" builtinId="9" hidden="1"/>
    <cellStyle name="Followed Hyperlink" xfId="12128" builtinId="9" hidden="1"/>
    <cellStyle name="Followed Hyperlink" xfId="12129" builtinId="9" hidden="1"/>
    <cellStyle name="Followed Hyperlink" xfId="12130" builtinId="9" hidden="1"/>
    <cellStyle name="Followed Hyperlink" xfId="12131" builtinId="9" hidden="1"/>
    <cellStyle name="Followed Hyperlink" xfId="12132" builtinId="9" hidden="1"/>
    <cellStyle name="Followed Hyperlink" xfId="12133" builtinId="9" hidden="1"/>
    <cellStyle name="Followed Hyperlink" xfId="12134" builtinId="9" hidden="1"/>
    <cellStyle name="Followed Hyperlink" xfId="12135" builtinId="9" hidden="1"/>
    <cellStyle name="Followed Hyperlink" xfId="12136" builtinId="9" hidden="1"/>
    <cellStyle name="Followed Hyperlink" xfId="12137" builtinId="9" hidden="1"/>
    <cellStyle name="Followed Hyperlink" xfId="12138" builtinId="9" hidden="1"/>
    <cellStyle name="Followed Hyperlink" xfId="12139" builtinId="9" hidden="1"/>
    <cellStyle name="Followed Hyperlink" xfId="12140" builtinId="9" hidden="1"/>
    <cellStyle name="Followed Hyperlink" xfId="12141" builtinId="9" hidden="1"/>
    <cellStyle name="Followed Hyperlink" xfId="12142" builtinId="9" hidden="1"/>
    <cellStyle name="Followed Hyperlink" xfId="12143" builtinId="9" hidden="1"/>
    <cellStyle name="Followed Hyperlink" xfId="12144" builtinId="9" hidden="1"/>
    <cellStyle name="Followed Hyperlink" xfId="12145" builtinId="9" hidden="1"/>
    <cellStyle name="Followed Hyperlink" xfId="12146" builtinId="9" hidden="1"/>
    <cellStyle name="Followed Hyperlink" xfId="12147" builtinId="9" hidden="1"/>
    <cellStyle name="Followed Hyperlink" xfId="12148" builtinId="9" hidden="1"/>
    <cellStyle name="Followed Hyperlink" xfId="12149" builtinId="9" hidden="1"/>
    <cellStyle name="Followed Hyperlink" xfId="12150" builtinId="9" hidden="1"/>
    <cellStyle name="Followed Hyperlink" xfId="12151" builtinId="9" hidden="1"/>
    <cellStyle name="Followed Hyperlink" xfId="12152" builtinId="9" hidden="1"/>
    <cellStyle name="Followed Hyperlink" xfId="12153" builtinId="9" hidden="1"/>
    <cellStyle name="Followed Hyperlink" xfId="12154" builtinId="9" hidden="1"/>
    <cellStyle name="Followed Hyperlink" xfId="12155" builtinId="9" hidden="1"/>
    <cellStyle name="Followed Hyperlink" xfId="12156" builtinId="9" hidden="1"/>
    <cellStyle name="Followed Hyperlink" xfId="12157" builtinId="9" hidden="1"/>
    <cellStyle name="Followed Hyperlink" xfId="12158" builtinId="9" hidden="1"/>
    <cellStyle name="Followed Hyperlink" xfId="12159" builtinId="9" hidden="1"/>
    <cellStyle name="Followed Hyperlink" xfId="12160" builtinId="9" hidden="1"/>
    <cellStyle name="Followed Hyperlink" xfId="12161" builtinId="9" hidden="1"/>
    <cellStyle name="Followed Hyperlink" xfId="12162" builtinId="9" hidden="1"/>
    <cellStyle name="Followed Hyperlink" xfId="12163" builtinId="9" hidden="1"/>
    <cellStyle name="Followed Hyperlink" xfId="12164" builtinId="9" hidden="1"/>
    <cellStyle name="Followed Hyperlink" xfId="12165" builtinId="9" hidden="1"/>
    <cellStyle name="Followed Hyperlink" xfId="12166" builtinId="9" hidden="1"/>
    <cellStyle name="Followed Hyperlink" xfId="12167" builtinId="9" hidden="1"/>
    <cellStyle name="Followed Hyperlink" xfId="12168" builtinId="9" hidden="1"/>
    <cellStyle name="Followed Hyperlink" xfId="12169" builtinId="9" hidden="1"/>
    <cellStyle name="Followed Hyperlink" xfId="12170" builtinId="9" hidden="1"/>
    <cellStyle name="Followed Hyperlink" xfId="12171" builtinId="9" hidden="1"/>
    <cellStyle name="Followed Hyperlink" xfId="12172" builtinId="9" hidden="1"/>
    <cellStyle name="Followed Hyperlink" xfId="12173" builtinId="9" hidden="1"/>
    <cellStyle name="Followed Hyperlink" xfId="12174" builtinId="9" hidden="1"/>
    <cellStyle name="Followed Hyperlink" xfId="12175" builtinId="9" hidden="1"/>
    <cellStyle name="Followed Hyperlink" xfId="12176" builtinId="9" hidden="1"/>
    <cellStyle name="Followed Hyperlink" xfId="12177" builtinId="9" hidden="1"/>
    <cellStyle name="Followed Hyperlink" xfId="12178" builtinId="9" hidden="1"/>
    <cellStyle name="Followed Hyperlink" xfId="12179" builtinId="9" hidden="1"/>
    <cellStyle name="Followed Hyperlink" xfId="12180" builtinId="9" hidden="1"/>
    <cellStyle name="Followed Hyperlink" xfId="12181" builtinId="9" hidden="1"/>
    <cellStyle name="Followed Hyperlink" xfId="12182" builtinId="9" hidden="1"/>
    <cellStyle name="Followed Hyperlink" xfId="12183" builtinId="9" hidden="1"/>
    <cellStyle name="Followed Hyperlink" xfId="12184" builtinId="9" hidden="1"/>
    <cellStyle name="Followed Hyperlink" xfId="12185" builtinId="9" hidden="1"/>
    <cellStyle name="Followed Hyperlink" xfId="12186" builtinId="9" hidden="1"/>
    <cellStyle name="Followed Hyperlink" xfId="12187" builtinId="9" hidden="1"/>
    <cellStyle name="Followed Hyperlink" xfId="12188" builtinId="9" hidden="1"/>
    <cellStyle name="Followed Hyperlink" xfId="12189" builtinId="9" hidden="1"/>
    <cellStyle name="Followed Hyperlink" xfId="12190" builtinId="9" hidden="1"/>
    <cellStyle name="Followed Hyperlink" xfId="12191" builtinId="9" hidden="1"/>
    <cellStyle name="Followed Hyperlink" xfId="12192" builtinId="9" hidden="1"/>
    <cellStyle name="Followed Hyperlink" xfId="12193" builtinId="9" hidden="1"/>
    <cellStyle name="Followed Hyperlink" xfId="12194" builtinId="9" hidden="1"/>
    <cellStyle name="Followed Hyperlink" xfId="12195" builtinId="9" hidden="1"/>
    <cellStyle name="Followed Hyperlink" xfId="12196" builtinId="9" hidden="1"/>
    <cellStyle name="Followed Hyperlink" xfId="12197" builtinId="9" hidden="1"/>
    <cellStyle name="Followed Hyperlink" xfId="12198" builtinId="9" hidden="1"/>
    <cellStyle name="Followed Hyperlink" xfId="12199" builtinId="9" hidden="1"/>
    <cellStyle name="Followed Hyperlink" xfId="12200" builtinId="9" hidden="1"/>
    <cellStyle name="Followed Hyperlink" xfId="12201" builtinId="9" hidden="1"/>
    <cellStyle name="Followed Hyperlink" xfId="12202" builtinId="9" hidden="1"/>
    <cellStyle name="Followed Hyperlink" xfId="12203" builtinId="9" hidden="1"/>
    <cellStyle name="Followed Hyperlink" xfId="12204"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32" builtinId="9" hidden="1"/>
    <cellStyle name="Followed Hyperlink" xfId="12333" builtinId="9" hidden="1"/>
    <cellStyle name="Followed Hyperlink" xfId="12334" builtinId="9" hidden="1"/>
    <cellStyle name="Followed Hyperlink" xfId="12335" builtinId="9" hidden="1"/>
    <cellStyle name="Followed Hyperlink" xfId="12336" builtinId="9" hidden="1"/>
    <cellStyle name="Followed Hyperlink" xfId="12337" builtinId="9" hidden="1"/>
    <cellStyle name="Followed Hyperlink" xfId="12338" builtinId="9" hidden="1"/>
    <cellStyle name="Followed Hyperlink" xfId="12339" builtinId="9" hidden="1"/>
    <cellStyle name="Followed Hyperlink" xfId="12340" builtinId="9" hidden="1"/>
    <cellStyle name="Followed Hyperlink" xfId="12341" builtinId="9" hidden="1"/>
    <cellStyle name="Followed Hyperlink" xfId="12342" builtinId="9" hidden="1"/>
    <cellStyle name="Followed Hyperlink" xfId="12343" builtinId="9" hidden="1"/>
    <cellStyle name="Followed Hyperlink" xfId="12344" builtinId="9" hidden="1"/>
    <cellStyle name="Followed Hyperlink" xfId="12345" builtinId="9" hidden="1"/>
    <cellStyle name="Followed Hyperlink" xfId="12346" builtinId="9" hidden="1"/>
    <cellStyle name="Followed Hyperlink" xfId="12347" builtinId="9" hidden="1"/>
    <cellStyle name="Followed Hyperlink" xfId="12348" builtinId="9" hidden="1"/>
    <cellStyle name="Followed Hyperlink" xfId="12349" builtinId="9" hidden="1"/>
    <cellStyle name="Followed Hyperlink" xfId="12350" builtinId="9" hidden="1"/>
    <cellStyle name="Followed Hyperlink" xfId="12351" builtinId="9" hidden="1"/>
    <cellStyle name="Followed Hyperlink" xfId="12352" builtinId="9" hidden="1"/>
    <cellStyle name="Followed Hyperlink" xfId="12353" builtinId="9" hidden="1"/>
    <cellStyle name="Followed Hyperlink" xfId="12354" builtinId="9" hidden="1"/>
    <cellStyle name="Followed Hyperlink" xfId="12355" builtinId="9" hidden="1"/>
    <cellStyle name="Followed Hyperlink" xfId="12356" builtinId="9" hidden="1"/>
    <cellStyle name="Followed Hyperlink" xfId="12357" builtinId="9" hidden="1"/>
    <cellStyle name="Followed Hyperlink" xfId="12358" builtinId="9" hidden="1"/>
    <cellStyle name="Followed Hyperlink" xfId="12359" builtinId="9" hidden="1"/>
    <cellStyle name="Followed Hyperlink" xfId="12360" builtinId="9" hidden="1"/>
    <cellStyle name="Followed Hyperlink" xfId="12361" builtinId="9" hidden="1"/>
    <cellStyle name="Followed Hyperlink" xfId="12362" builtinId="9" hidden="1"/>
    <cellStyle name="Followed Hyperlink" xfId="12363" builtinId="9" hidden="1"/>
    <cellStyle name="Followed Hyperlink" xfId="12364" builtinId="9" hidden="1"/>
    <cellStyle name="Followed Hyperlink" xfId="12365" builtinId="9" hidden="1"/>
    <cellStyle name="Followed Hyperlink" xfId="12366" builtinId="9" hidden="1"/>
    <cellStyle name="Followed Hyperlink" xfId="12367" builtinId="9" hidden="1"/>
    <cellStyle name="Followed Hyperlink" xfId="12368" builtinId="9" hidden="1"/>
    <cellStyle name="Followed Hyperlink" xfId="12369" builtinId="9" hidden="1"/>
    <cellStyle name="Followed Hyperlink" xfId="12370" builtinId="9" hidden="1"/>
    <cellStyle name="Followed Hyperlink" xfId="12371" builtinId="9" hidden="1"/>
    <cellStyle name="Followed Hyperlink" xfId="12372" builtinId="9" hidden="1"/>
    <cellStyle name="Followed Hyperlink" xfId="12373" builtinId="9" hidden="1"/>
    <cellStyle name="Followed Hyperlink" xfId="12374" builtinId="9" hidden="1"/>
    <cellStyle name="Followed Hyperlink" xfId="12375" builtinId="9" hidden="1"/>
    <cellStyle name="Followed Hyperlink" xfId="12376" builtinId="9" hidden="1"/>
    <cellStyle name="Followed Hyperlink" xfId="12377" builtinId="9" hidden="1"/>
    <cellStyle name="Followed Hyperlink" xfId="12378" builtinId="9" hidden="1"/>
    <cellStyle name="Followed Hyperlink" xfId="12379" builtinId="9" hidden="1"/>
    <cellStyle name="Followed Hyperlink" xfId="12380" builtinId="9" hidden="1"/>
    <cellStyle name="Followed Hyperlink" xfId="12381" builtinId="9" hidden="1"/>
    <cellStyle name="Followed Hyperlink" xfId="12382" builtinId="9" hidden="1"/>
    <cellStyle name="Followed Hyperlink" xfId="12383" builtinId="9" hidden="1"/>
    <cellStyle name="Followed Hyperlink" xfId="12384" builtinId="9" hidden="1"/>
    <cellStyle name="Followed Hyperlink" xfId="12385" builtinId="9" hidden="1"/>
    <cellStyle name="Followed Hyperlink" xfId="12386" builtinId="9" hidden="1"/>
    <cellStyle name="Followed Hyperlink" xfId="12387" builtinId="9" hidden="1"/>
    <cellStyle name="Followed Hyperlink" xfId="12388" builtinId="9" hidden="1"/>
    <cellStyle name="Followed Hyperlink" xfId="12389" builtinId="9" hidden="1"/>
    <cellStyle name="Followed Hyperlink" xfId="12390" builtinId="9" hidden="1"/>
    <cellStyle name="Followed Hyperlink" xfId="12391" builtinId="9" hidden="1"/>
    <cellStyle name="Followed Hyperlink" xfId="12392" builtinId="9" hidden="1"/>
    <cellStyle name="Followed Hyperlink" xfId="12393" builtinId="9" hidden="1"/>
    <cellStyle name="Followed Hyperlink" xfId="12394" builtinId="9" hidden="1"/>
    <cellStyle name="Followed Hyperlink" xfId="12395" builtinId="9" hidden="1"/>
    <cellStyle name="Followed Hyperlink" xfId="12396" builtinId="9" hidden="1"/>
    <cellStyle name="Followed Hyperlink" xfId="12397" builtinId="9" hidden="1"/>
    <cellStyle name="Followed Hyperlink" xfId="12398" builtinId="9" hidden="1"/>
    <cellStyle name="Followed Hyperlink" xfId="12399" builtinId="9" hidden="1"/>
    <cellStyle name="Followed Hyperlink" xfId="12400" builtinId="9" hidden="1"/>
    <cellStyle name="Followed Hyperlink" xfId="12401" builtinId="9" hidden="1"/>
    <cellStyle name="Followed Hyperlink" xfId="12402" builtinId="9" hidden="1"/>
    <cellStyle name="Followed Hyperlink" xfId="12403" builtinId="9" hidden="1"/>
    <cellStyle name="Followed Hyperlink" xfId="12404" builtinId="9" hidden="1"/>
    <cellStyle name="Followed Hyperlink" xfId="12405" builtinId="9" hidden="1"/>
    <cellStyle name="Followed Hyperlink" xfId="12406" builtinId="9" hidden="1"/>
    <cellStyle name="Followed Hyperlink" xfId="12407" builtinId="9" hidden="1"/>
    <cellStyle name="Followed Hyperlink" xfId="12408" builtinId="9" hidden="1"/>
    <cellStyle name="Followed Hyperlink" xfId="12409" builtinId="9" hidden="1"/>
    <cellStyle name="Followed Hyperlink" xfId="12410" builtinId="9" hidden="1"/>
    <cellStyle name="Followed Hyperlink" xfId="12411" builtinId="9" hidden="1"/>
    <cellStyle name="Followed Hyperlink" xfId="12412" builtinId="9" hidden="1"/>
    <cellStyle name="Followed Hyperlink" xfId="12413" builtinId="9" hidden="1"/>
    <cellStyle name="Followed Hyperlink" xfId="12414" builtinId="9" hidden="1"/>
    <cellStyle name="Followed Hyperlink" xfId="12415" builtinId="9" hidden="1"/>
    <cellStyle name="Followed Hyperlink" xfId="12416" builtinId="9" hidden="1"/>
    <cellStyle name="Followed Hyperlink" xfId="12417" builtinId="9" hidden="1"/>
    <cellStyle name="Followed Hyperlink" xfId="12418" builtinId="9" hidden="1"/>
    <cellStyle name="Followed Hyperlink" xfId="12419" builtinId="9" hidden="1"/>
    <cellStyle name="Followed Hyperlink" xfId="12420" builtinId="9" hidden="1"/>
    <cellStyle name="Followed Hyperlink" xfId="12421" builtinId="9" hidden="1"/>
    <cellStyle name="Followed Hyperlink" xfId="12422" builtinId="9" hidden="1"/>
    <cellStyle name="Followed Hyperlink" xfId="12423" builtinId="9" hidden="1"/>
    <cellStyle name="Followed Hyperlink" xfId="12424" builtinId="9" hidden="1"/>
    <cellStyle name="Followed Hyperlink" xfId="12425" builtinId="9" hidden="1"/>
    <cellStyle name="Followed Hyperlink" xfId="12426" builtinId="9" hidden="1"/>
    <cellStyle name="Followed Hyperlink" xfId="12427" builtinId="9" hidden="1"/>
    <cellStyle name="Followed Hyperlink" xfId="12428" builtinId="9" hidden="1"/>
    <cellStyle name="Followed Hyperlink" xfId="12429" builtinId="9" hidden="1"/>
    <cellStyle name="Followed Hyperlink" xfId="12430" builtinId="9" hidden="1"/>
    <cellStyle name="Followed Hyperlink" xfId="12431" builtinId="9" hidden="1"/>
    <cellStyle name="Followed Hyperlink" xfId="12432" builtinId="9" hidden="1"/>
    <cellStyle name="Followed Hyperlink" xfId="12433" builtinId="9" hidden="1"/>
    <cellStyle name="Followed Hyperlink" xfId="12434" builtinId="9" hidden="1"/>
    <cellStyle name="Followed Hyperlink" xfId="12435" builtinId="9" hidden="1"/>
    <cellStyle name="Followed Hyperlink" xfId="12436" builtinId="9" hidden="1"/>
    <cellStyle name="Followed Hyperlink" xfId="12437" builtinId="9" hidden="1"/>
    <cellStyle name="Followed Hyperlink" xfId="12438" builtinId="9" hidden="1"/>
    <cellStyle name="Followed Hyperlink" xfId="12439" builtinId="9" hidden="1"/>
    <cellStyle name="Followed Hyperlink" xfId="12440" builtinId="9" hidden="1"/>
    <cellStyle name="Followed Hyperlink" xfId="12441" builtinId="9" hidden="1"/>
    <cellStyle name="Followed Hyperlink" xfId="12442" builtinId="9" hidden="1"/>
    <cellStyle name="Followed Hyperlink" xfId="12443"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76" builtinId="9" hidden="1"/>
    <cellStyle name="Followed Hyperlink" xfId="12577" builtinId="9" hidden="1"/>
    <cellStyle name="Followed Hyperlink" xfId="12578" builtinId="9" hidden="1"/>
    <cellStyle name="Followed Hyperlink" xfId="12579" builtinId="9" hidden="1"/>
    <cellStyle name="Followed Hyperlink" xfId="12580" builtinId="9" hidden="1"/>
    <cellStyle name="Followed Hyperlink" xfId="12581" builtinId="9" hidden="1"/>
    <cellStyle name="Followed Hyperlink" xfId="12582" builtinId="9" hidden="1"/>
    <cellStyle name="Followed Hyperlink" xfId="12583" builtinId="9" hidden="1"/>
    <cellStyle name="Followed Hyperlink" xfId="12584" builtinId="9" hidden="1"/>
    <cellStyle name="Followed Hyperlink" xfId="12585" builtinId="9" hidden="1"/>
    <cellStyle name="Followed Hyperlink" xfId="12586" builtinId="9" hidden="1"/>
    <cellStyle name="Followed Hyperlink" xfId="12587" builtinId="9" hidden="1"/>
    <cellStyle name="Followed Hyperlink" xfId="12588" builtinId="9" hidden="1"/>
    <cellStyle name="Followed Hyperlink" xfId="12589" builtinId="9" hidden="1"/>
    <cellStyle name="Followed Hyperlink" xfId="12590" builtinId="9" hidden="1"/>
    <cellStyle name="Followed Hyperlink" xfId="12591" builtinId="9" hidden="1"/>
    <cellStyle name="Followed Hyperlink" xfId="12592" builtinId="9" hidden="1"/>
    <cellStyle name="Followed Hyperlink" xfId="12593" builtinId="9" hidden="1"/>
    <cellStyle name="Followed Hyperlink" xfId="12594" builtinId="9" hidden="1"/>
    <cellStyle name="Followed Hyperlink" xfId="12595" builtinId="9" hidden="1"/>
    <cellStyle name="Followed Hyperlink" xfId="12596" builtinId="9" hidden="1"/>
    <cellStyle name="Followed Hyperlink" xfId="12597" builtinId="9" hidden="1"/>
    <cellStyle name="Followed Hyperlink" xfId="12598" builtinId="9" hidden="1"/>
    <cellStyle name="Followed Hyperlink" xfId="12599" builtinId="9" hidden="1"/>
    <cellStyle name="Followed Hyperlink" xfId="12600" builtinId="9" hidden="1"/>
    <cellStyle name="Followed Hyperlink" xfId="12601" builtinId="9" hidden="1"/>
    <cellStyle name="Followed Hyperlink" xfId="12602" builtinId="9" hidden="1"/>
    <cellStyle name="Followed Hyperlink" xfId="12603" builtinId="9" hidden="1"/>
    <cellStyle name="Followed Hyperlink" xfId="12604" builtinId="9" hidden="1"/>
    <cellStyle name="Followed Hyperlink" xfId="12605" builtinId="9" hidden="1"/>
    <cellStyle name="Followed Hyperlink" xfId="12606" builtinId="9" hidden="1"/>
    <cellStyle name="Followed Hyperlink" xfId="12607" builtinId="9" hidden="1"/>
    <cellStyle name="Followed Hyperlink" xfId="12608" builtinId="9" hidden="1"/>
    <cellStyle name="Followed Hyperlink" xfId="12609" builtinId="9" hidden="1"/>
    <cellStyle name="Followed Hyperlink" xfId="12610" builtinId="9" hidden="1"/>
    <cellStyle name="Followed Hyperlink" xfId="12611" builtinId="9" hidden="1"/>
    <cellStyle name="Followed Hyperlink" xfId="12612" builtinId="9" hidden="1"/>
    <cellStyle name="Followed Hyperlink" xfId="12613" builtinId="9" hidden="1"/>
    <cellStyle name="Followed Hyperlink" xfId="12614" builtinId="9" hidden="1"/>
    <cellStyle name="Followed Hyperlink" xfId="12615" builtinId="9" hidden="1"/>
    <cellStyle name="Followed Hyperlink" xfId="12616" builtinId="9" hidden="1"/>
    <cellStyle name="Followed Hyperlink" xfId="12617" builtinId="9" hidden="1"/>
    <cellStyle name="Followed Hyperlink" xfId="12618" builtinId="9" hidden="1"/>
    <cellStyle name="Followed Hyperlink" xfId="12619" builtinId="9" hidden="1"/>
    <cellStyle name="Followed Hyperlink" xfId="12620" builtinId="9" hidden="1"/>
    <cellStyle name="Followed Hyperlink" xfId="12621" builtinId="9" hidden="1"/>
    <cellStyle name="Followed Hyperlink" xfId="12622" builtinId="9" hidden="1"/>
    <cellStyle name="Followed Hyperlink" xfId="12623" builtinId="9" hidden="1"/>
    <cellStyle name="Followed Hyperlink" xfId="12624" builtinId="9" hidden="1"/>
    <cellStyle name="Followed Hyperlink" xfId="12625" builtinId="9" hidden="1"/>
    <cellStyle name="Followed Hyperlink" xfId="12626" builtinId="9" hidden="1"/>
    <cellStyle name="Followed Hyperlink" xfId="12627" builtinId="9" hidden="1"/>
    <cellStyle name="Followed Hyperlink" xfId="12628" builtinId="9" hidden="1"/>
    <cellStyle name="Followed Hyperlink" xfId="12629" builtinId="9" hidden="1"/>
    <cellStyle name="Followed Hyperlink" xfId="12630" builtinId="9" hidden="1"/>
    <cellStyle name="Followed Hyperlink" xfId="12631" builtinId="9" hidden="1"/>
    <cellStyle name="Followed Hyperlink" xfId="12632" builtinId="9" hidden="1"/>
    <cellStyle name="Followed Hyperlink" xfId="12633" builtinId="9" hidden="1"/>
    <cellStyle name="Followed Hyperlink" xfId="12634" builtinId="9" hidden="1"/>
    <cellStyle name="Followed Hyperlink" xfId="12635" builtinId="9" hidden="1"/>
    <cellStyle name="Followed Hyperlink" xfId="12636" builtinId="9" hidden="1"/>
    <cellStyle name="Followed Hyperlink" xfId="12637" builtinId="9" hidden="1"/>
    <cellStyle name="Followed Hyperlink" xfId="12638" builtinId="9" hidden="1"/>
    <cellStyle name="Followed Hyperlink" xfId="12639" builtinId="9" hidden="1"/>
    <cellStyle name="Followed Hyperlink" xfId="12640" builtinId="9" hidden="1"/>
    <cellStyle name="Followed Hyperlink" xfId="12641" builtinId="9" hidden="1"/>
    <cellStyle name="Followed Hyperlink" xfId="12642" builtinId="9" hidden="1"/>
    <cellStyle name="Followed Hyperlink" xfId="12643" builtinId="9" hidden="1"/>
    <cellStyle name="Followed Hyperlink" xfId="12644" builtinId="9" hidden="1"/>
    <cellStyle name="Followed Hyperlink" xfId="12645" builtinId="9" hidden="1"/>
    <cellStyle name="Followed Hyperlink" xfId="12646" builtinId="9" hidden="1"/>
    <cellStyle name="Followed Hyperlink" xfId="12647" builtinId="9" hidden="1"/>
    <cellStyle name="Followed Hyperlink" xfId="12648" builtinId="9" hidden="1"/>
    <cellStyle name="Followed Hyperlink" xfId="12649" builtinId="9" hidden="1"/>
    <cellStyle name="Followed Hyperlink" xfId="12650" builtinId="9" hidden="1"/>
    <cellStyle name="Followed Hyperlink" xfId="12651" builtinId="9" hidden="1"/>
    <cellStyle name="Followed Hyperlink" xfId="12652" builtinId="9" hidden="1"/>
    <cellStyle name="Followed Hyperlink" xfId="12653" builtinId="9" hidden="1"/>
    <cellStyle name="Followed Hyperlink" xfId="12654" builtinId="9" hidden="1"/>
    <cellStyle name="Followed Hyperlink" xfId="12655" builtinId="9" hidden="1"/>
    <cellStyle name="Followed Hyperlink" xfId="12656" builtinId="9" hidden="1"/>
    <cellStyle name="Followed Hyperlink" xfId="12657" builtinId="9" hidden="1"/>
    <cellStyle name="Followed Hyperlink" xfId="12658" builtinId="9" hidden="1"/>
    <cellStyle name="Followed Hyperlink" xfId="12659" builtinId="9" hidden="1"/>
    <cellStyle name="Followed Hyperlink" xfId="12660" builtinId="9" hidden="1"/>
    <cellStyle name="Followed Hyperlink" xfId="12661" builtinId="9" hidden="1"/>
    <cellStyle name="Followed Hyperlink" xfId="12662" builtinId="9" hidden="1"/>
    <cellStyle name="Followed Hyperlink" xfId="12663" builtinId="9" hidden="1"/>
    <cellStyle name="Followed Hyperlink" xfId="12664" builtinId="9" hidden="1"/>
    <cellStyle name="Followed Hyperlink" xfId="12665" builtinId="9" hidden="1"/>
    <cellStyle name="Followed Hyperlink" xfId="12666" builtinId="9" hidden="1"/>
    <cellStyle name="Followed Hyperlink" xfId="12667" builtinId="9" hidden="1"/>
    <cellStyle name="Followed Hyperlink" xfId="12668" builtinId="9" hidden="1"/>
    <cellStyle name="Followed Hyperlink" xfId="12669" builtinId="9" hidden="1"/>
    <cellStyle name="Followed Hyperlink" xfId="12670" builtinId="9" hidden="1"/>
    <cellStyle name="Followed Hyperlink" xfId="12671" builtinId="9" hidden="1"/>
    <cellStyle name="Followed Hyperlink" xfId="12672" builtinId="9" hidden="1"/>
    <cellStyle name="Followed Hyperlink" xfId="12673" builtinId="9" hidden="1"/>
    <cellStyle name="Followed Hyperlink" xfId="12674" builtinId="9" hidden="1"/>
    <cellStyle name="Followed Hyperlink" xfId="12675" builtinId="9" hidden="1"/>
    <cellStyle name="Followed Hyperlink" xfId="12676" builtinId="9" hidden="1"/>
    <cellStyle name="Followed Hyperlink" xfId="12677" builtinId="9" hidden="1"/>
    <cellStyle name="Followed Hyperlink" xfId="12678" builtinId="9" hidden="1"/>
    <cellStyle name="Followed Hyperlink" xfId="12679" builtinId="9" hidden="1"/>
    <cellStyle name="Followed Hyperlink" xfId="12680" builtinId="9" hidden="1"/>
    <cellStyle name="Followed Hyperlink" xfId="12681"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1" builtinId="9" hidden="1"/>
    <cellStyle name="Followed Hyperlink" xfId="12822" builtinId="9" hidden="1"/>
    <cellStyle name="Followed Hyperlink" xfId="12823" builtinId="9" hidden="1"/>
    <cellStyle name="Followed Hyperlink" xfId="12824" builtinId="9" hidden="1"/>
    <cellStyle name="Followed Hyperlink" xfId="12825" builtinId="9" hidden="1"/>
    <cellStyle name="Followed Hyperlink" xfId="12826" builtinId="9" hidden="1"/>
    <cellStyle name="Followed Hyperlink" xfId="12827" builtinId="9" hidden="1"/>
    <cellStyle name="Followed Hyperlink" xfId="12828" builtinId="9" hidden="1"/>
    <cellStyle name="Followed Hyperlink" xfId="12829" builtinId="9" hidden="1"/>
    <cellStyle name="Followed Hyperlink" xfId="12830" builtinId="9" hidden="1"/>
    <cellStyle name="Followed Hyperlink" xfId="12831" builtinId="9" hidden="1"/>
    <cellStyle name="Followed Hyperlink" xfId="12832" builtinId="9" hidden="1"/>
    <cellStyle name="Followed Hyperlink" xfId="12833" builtinId="9" hidden="1"/>
    <cellStyle name="Followed Hyperlink" xfId="12834" builtinId="9" hidden="1"/>
    <cellStyle name="Followed Hyperlink" xfId="12835" builtinId="9" hidden="1"/>
    <cellStyle name="Followed Hyperlink" xfId="12836" builtinId="9" hidden="1"/>
    <cellStyle name="Followed Hyperlink" xfId="12837" builtinId="9" hidden="1"/>
    <cellStyle name="Followed Hyperlink" xfId="12838" builtinId="9" hidden="1"/>
    <cellStyle name="Followed Hyperlink" xfId="12839" builtinId="9" hidden="1"/>
    <cellStyle name="Followed Hyperlink" xfId="12840" builtinId="9" hidden="1"/>
    <cellStyle name="Followed Hyperlink" xfId="12841" builtinId="9" hidden="1"/>
    <cellStyle name="Followed Hyperlink" xfId="12842" builtinId="9" hidden="1"/>
    <cellStyle name="Followed Hyperlink" xfId="12843" builtinId="9" hidden="1"/>
    <cellStyle name="Followed Hyperlink" xfId="12844" builtinId="9" hidden="1"/>
    <cellStyle name="Followed Hyperlink" xfId="12845" builtinId="9" hidden="1"/>
    <cellStyle name="Followed Hyperlink" xfId="12846" builtinId="9" hidden="1"/>
    <cellStyle name="Followed Hyperlink" xfId="12847" builtinId="9" hidden="1"/>
    <cellStyle name="Followed Hyperlink" xfId="12848" builtinId="9" hidden="1"/>
    <cellStyle name="Followed Hyperlink" xfId="12849" builtinId="9" hidden="1"/>
    <cellStyle name="Followed Hyperlink" xfId="12850" builtinId="9" hidden="1"/>
    <cellStyle name="Followed Hyperlink" xfId="12851" builtinId="9" hidden="1"/>
    <cellStyle name="Followed Hyperlink" xfId="12852" builtinId="9" hidden="1"/>
    <cellStyle name="Followed Hyperlink" xfId="12853" builtinId="9" hidden="1"/>
    <cellStyle name="Followed Hyperlink" xfId="12854" builtinId="9" hidden="1"/>
    <cellStyle name="Followed Hyperlink" xfId="12855" builtinId="9" hidden="1"/>
    <cellStyle name="Followed Hyperlink" xfId="12856" builtinId="9" hidden="1"/>
    <cellStyle name="Followed Hyperlink" xfId="12857" builtinId="9" hidden="1"/>
    <cellStyle name="Followed Hyperlink" xfId="12858" builtinId="9" hidden="1"/>
    <cellStyle name="Followed Hyperlink" xfId="12859" builtinId="9" hidden="1"/>
    <cellStyle name="Followed Hyperlink" xfId="12860" builtinId="9" hidden="1"/>
    <cellStyle name="Followed Hyperlink" xfId="12861" builtinId="9" hidden="1"/>
    <cellStyle name="Followed Hyperlink" xfId="12862" builtinId="9" hidden="1"/>
    <cellStyle name="Followed Hyperlink" xfId="12863" builtinId="9" hidden="1"/>
    <cellStyle name="Followed Hyperlink" xfId="12864" builtinId="9" hidden="1"/>
    <cellStyle name="Followed Hyperlink" xfId="12865" builtinId="9" hidden="1"/>
    <cellStyle name="Followed Hyperlink" xfId="12866" builtinId="9" hidden="1"/>
    <cellStyle name="Followed Hyperlink" xfId="12867" builtinId="9" hidden="1"/>
    <cellStyle name="Followed Hyperlink" xfId="12868" builtinId="9" hidden="1"/>
    <cellStyle name="Followed Hyperlink" xfId="12869" builtinId="9" hidden="1"/>
    <cellStyle name="Followed Hyperlink" xfId="12870" builtinId="9" hidden="1"/>
    <cellStyle name="Followed Hyperlink" xfId="12871" builtinId="9" hidden="1"/>
    <cellStyle name="Followed Hyperlink" xfId="12872" builtinId="9" hidden="1"/>
    <cellStyle name="Followed Hyperlink" xfId="12873" builtinId="9" hidden="1"/>
    <cellStyle name="Followed Hyperlink" xfId="12874" builtinId="9" hidden="1"/>
    <cellStyle name="Followed Hyperlink" xfId="12875" builtinId="9" hidden="1"/>
    <cellStyle name="Followed Hyperlink" xfId="12876" builtinId="9" hidden="1"/>
    <cellStyle name="Followed Hyperlink" xfId="12877" builtinId="9" hidden="1"/>
    <cellStyle name="Followed Hyperlink" xfId="12878" builtinId="9" hidden="1"/>
    <cellStyle name="Followed Hyperlink" xfId="12879" builtinId="9" hidden="1"/>
    <cellStyle name="Followed Hyperlink" xfId="12880" builtinId="9" hidden="1"/>
    <cellStyle name="Followed Hyperlink" xfId="12881" builtinId="9" hidden="1"/>
    <cellStyle name="Followed Hyperlink" xfId="12882" builtinId="9" hidden="1"/>
    <cellStyle name="Followed Hyperlink" xfId="12883" builtinId="9" hidden="1"/>
    <cellStyle name="Followed Hyperlink" xfId="12884" builtinId="9" hidden="1"/>
    <cellStyle name="Followed Hyperlink" xfId="12885" builtinId="9" hidden="1"/>
    <cellStyle name="Followed Hyperlink" xfId="12886" builtinId="9" hidden="1"/>
    <cellStyle name="Followed Hyperlink" xfId="12887" builtinId="9" hidden="1"/>
    <cellStyle name="Followed Hyperlink" xfId="12888" builtinId="9" hidden="1"/>
    <cellStyle name="Followed Hyperlink" xfId="12889" builtinId="9" hidden="1"/>
    <cellStyle name="Followed Hyperlink" xfId="12890" builtinId="9" hidden="1"/>
    <cellStyle name="Followed Hyperlink" xfId="12891" builtinId="9" hidden="1"/>
    <cellStyle name="Followed Hyperlink" xfId="12892" builtinId="9" hidden="1"/>
    <cellStyle name="Followed Hyperlink" xfId="12893" builtinId="9" hidden="1"/>
    <cellStyle name="Followed Hyperlink" xfId="12894" builtinId="9" hidden="1"/>
    <cellStyle name="Followed Hyperlink" xfId="12895" builtinId="9" hidden="1"/>
    <cellStyle name="Followed Hyperlink" xfId="12896" builtinId="9" hidden="1"/>
    <cellStyle name="Followed Hyperlink" xfId="12897" builtinId="9" hidden="1"/>
    <cellStyle name="Followed Hyperlink" xfId="12898" builtinId="9" hidden="1"/>
    <cellStyle name="Followed Hyperlink" xfId="12899" builtinId="9" hidden="1"/>
    <cellStyle name="Followed Hyperlink" xfId="12900" builtinId="9" hidden="1"/>
    <cellStyle name="Followed Hyperlink" xfId="12901" builtinId="9" hidden="1"/>
    <cellStyle name="Followed Hyperlink" xfId="12902" builtinId="9" hidden="1"/>
    <cellStyle name="Followed Hyperlink" xfId="12903" builtinId="9" hidden="1"/>
    <cellStyle name="Followed Hyperlink" xfId="12904" builtinId="9" hidden="1"/>
    <cellStyle name="Followed Hyperlink" xfId="12905" builtinId="9" hidden="1"/>
    <cellStyle name="Followed Hyperlink" xfId="12906" builtinId="9" hidden="1"/>
    <cellStyle name="Followed Hyperlink" xfId="12907" builtinId="9" hidden="1"/>
    <cellStyle name="Followed Hyperlink" xfId="12908" builtinId="9" hidden="1"/>
    <cellStyle name="Followed Hyperlink" xfId="12909" builtinId="9" hidden="1"/>
    <cellStyle name="Followed Hyperlink" xfId="12910" builtinId="9" hidden="1"/>
    <cellStyle name="Followed Hyperlink" xfId="12911" builtinId="9" hidden="1"/>
    <cellStyle name="Followed Hyperlink" xfId="12912" builtinId="9" hidden="1"/>
    <cellStyle name="Followed Hyperlink" xfId="12913" builtinId="9" hidden="1"/>
    <cellStyle name="Followed Hyperlink" xfId="12914" builtinId="9" hidden="1"/>
    <cellStyle name="Followed Hyperlink" xfId="12915" builtinId="9" hidden="1"/>
    <cellStyle name="Followed Hyperlink" xfId="12916" builtinId="9" hidden="1"/>
    <cellStyle name="Followed Hyperlink" xfId="12917" builtinId="9" hidden="1"/>
    <cellStyle name="Followed Hyperlink" xfId="12918" builtinId="9" hidden="1"/>
    <cellStyle name="Followed Hyperlink" xfId="12919"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60" builtinId="9" hidden="1"/>
    <cellStyle name="Followed Hyperlink" xfId="13061" builtinId="9" hidden="1"/>
    <cellStyle name="Followed Hyperlink" xfId="13062" builtinId="9" hidden="1"/>
    <cellStyle name="Followed Hyperlink" xfId="13063" builtinId="9" hidden="1"/>
    <cellStyle name="Followed Hyperlink" xfId="13064" builtinId="9" hidden="1"/>
    <cellStyle name="Followed Hyperlink" xfId="13065" builtinId="9" hidden="1"/>
    <cellStyle name="Followed Hyperlink" xfId="13066" builtinId="9" hidden="1"/>
    <cellStyle name="Followed Hyperlink" xfId="13067" builtinId="9" hidden="1"/>
    <cellStyle name="Followed Hyperlink" xfId="13068" builtinId="9" hidden="1"/>
    <cellStyle name="Followed Hyperlink" xfId="13069" builtinId="9" hidden="1"/>
    <cellStyle name="Followed Hyperlink" xfId="13070" builtinId="9" hidden="1"/>
    <cellStyle name="Followed Hyperlink" xfId="13071" builtinId="9" hidden="1"/>
    <cellStyle name="Followed Hyperlink" xfId="13072" builtinId="9" hidden="1"/>
    <cellStyle name="Followed Hyperlink" xfId="13073" builtinId="9" hidden="1"/>
    <cellStyle name="Followed Hyperlink" xfId="13074" builtinId="9" hidden="1"/>
    <cellStyle name="Followed Hyperlink" xfId="13075" builtinId="9" hidden="1"/>
    <cellStyle name="Followed Hyperlink" xfId="13076" builtinId="9" hidden="1"/>
    <cellStyle name="Followed Hyperlink" xfId="13077" builtinId="9" hidden="1"/>
    <cellStyle name="Followed Hyperlink" xfId="13078" builtinId="9" hidden="1"/>
    <cellStyle name="Followed Hyperlink" xfId="13079" builtinId="9" hidden="1"/>
    <cellStyle name="Followed Hyperlink" xfId="13080" builtinId="9" hidden="1"/>
    <cellStyle name="Followed Hyperlink" xfId="13081" builtinId="9" hidden="1"/>
    <cellStyle name="Followed Hyperlink" xfId="13082" builtinId="9" hidden="1"/>
    <cellStyle name="Followed Hyperlink" xfId="13083" builtinId="9" hidden="1"/>
    <cellStyle name="Followed Hyperlink" xfId="13084" builtinId="9" hidden="1"/>
    <cellStyle name="Followed Hyperlink" xfId="13085" builtinId="9" hidden="1"/>
    <cellStyle name="Followed Hyperlink" xfId="13086" builtinId="9" hidden="1"/>
    <cellStyle name="Followed Hyperlink" xfId="13087" builtinId="9" hidden="1"/>
    <cellStyle name="Followed Hyperlink" xfId="13088" builtinId="9" hidden="1"/>
    <cellStyle name="Followed Hyperlink" xfId="13089" builtinId="9" hidden="1"/>
    <cellStyle name="Followed Hyperlink" xfId="13090" builtinId="9" hidden="1"/>
    <cellStyle name="Followed Hyperlink" xfId="13091" builtinId="9" hidden="1"/>
    <cellStyle name="Followed Hyperlink" xfId="13092" builtinId="9" hidden="1"/>
    <cellStyle name="Followed Hyperlink" xfId="13093" builtinId="9" hidden="1"/>
    <cellStyle name="Followed Hyperlink" xfId="13094" builtinId="9" hidden="1"/>
    <cellStyle name="Followed Hyperlink" xfId="13095" builtinId="9" hidden="1"/>
    <cellStyle name="Followed Hyperlink" xfId="13096" builtinId="9" hidden="1"/>
    <cellStyle name="Followed Hyperlink" xfId="13097" builtinId="9" hidden="1"/>
    <cellStyle name="Followed Hyperlink" xfId="13098" builtinId="9" hidden="1"/>
    <cellStyle name="Followed Hyperlink" xfId="13099" builtinId="9" hidden="1"/>
    <cellStyle name="Followed Hyperlink" xfId="13100" builtinId="9" hidden="1"/>
    <cellStyle name="Followed Hyperlink" xfId="13101" builtinId="9" hidden="1"/>
    <cellStyle name="Followed Hyperlink" xfId="13102" builtinId="9" hidden="1"/>
    <cellStyle name="Followed Hyperlink" xfId="13103" builtinId="9" hidden="1"/>
    <cellStyle name="Followed Hyperlink" xfId="13104" builtinId="9" hidden="1"/>
    <cellStyle name="Followed Hyperlink" xfId="13105" builtinId="9" hidden="1"/>
    <cellStyle name="Followed Hyperlink" xfId="13106" builtinId="9" hidden="1"/>
    <cellStyle name="Followed Hyperlink" xfId="13107" builtinId="9" hidden="1"/>
    <cellStyle name="Followed Hyperlink" xfId="13108" builtinId="9" hidden="1"/>
    <cellStyle name="Followed Hyperlink" xfId="13109" builtinId="9" hidden="1"/>
    <cellStyle name="Followed Hyperlink" xfId="13110" builtinId="9" hidden="1"/>
    <cellStyle name="Followed Hyperlink" xfId="13111" builtinId="9" hidden="1"/>
    <cellStyle name="Followed Hyperlink" xfId="13112" builtinId="9" hidden="1"/>
    <cellStyle name="Followed Hyperlink" xfId="13113" builtinId="9" hidden="1"/>
    <cellStyle name="Followed Hyperlink" xfId="13114" builtinId="9" hidden="1"/>
    <cellStyle name="Followed Hyperlink" xfId="13115" builtinId="9" hidden="1"/>
    <cellStyle name="Followed Hyperlink" xfId="13116" builtinId="9" hidden="1"/>
    <cellStyle name="Followed Hyperlink" xfId="13117" builtinId="9" hidden="1"/>
    <cellStyle name="Followed Hyperlink" xfId="13118" builtinId="9" hidden="1"/>
    <cellStyle name="Followed Hyperlink" xfId="13119" builtinId="9" hidden="1"/>
    <cellStyle name="Followed Hyperlink" xfId="13120" builtinId="9" hidden="1"/>
    <cellStyle name="Followed Hyperlink" xfId="13121" builtinId="9" hidden="1"/>
    <cellStyle name="Followed Hyperlink" xfId="13122" builtinId="9" hidden="1"/>
    <cellStyle name="Followed Hyperlink" xfId="13123" builtinId="9" hidden="1"/>
    <cellStyle name="Followed Hyperlink" xfId="13124" builtinId="9" hidden="1"/>
    <cellStyle name="Followed Hyperlink" xfId="13125" builtinId="9" hidden="1"/>
    <cellStyle name="Followed Hyperlink" xfId="13126" builtinId="9" hidden="1"/>
    <cellStyle name="Followed Hyperlink" xfId="13127" builtinId="9" hidden="1"/>
    <cellStyle name="Followed Hyperlink" xfId="13128" builtinId="9" hidden="1"/>
    <cellStyle name="Followed Hyperlink" xfId="13129" builtinId="9" hidden="1"/>
    <cellStyle name="Followed Hyperlink" xfId="13130" builtinId="9" hidden="1"/>
    <cellStyle name="Followed Hyperlink" xfId="13131" builtinId="9" hidden="1"/>
    <cellStyle name="Followed Hyperlink" xfId="13132" builtinId="9" hidden="1"/>
    <cellStyle name="Followed Hyperlink" xfId="13133" builtinId="9" hidden="1"/>
    <cellStyle name="Followed Hyperlink" xfId="13134" builtinId="9" hidden="1"/>
    <cellStyle name="Followed Hyperlink" xfId="13135" builtinId="9" hidden="1"/>
    <cellStyle name="Followed Hyperlink" xfId="13136" builtinId="9" hidden="1"/>
    <cellStyle name="Followed Hyperlink" xfId="13137" builtinId="9" hidden="1"/>
    <cellStyle name="Followed Hyperlink" xfId="13138" builtinId="9" hidden="1"/>
    <cellStyle name="Followed Hyperlink" xfId="13139" builtinId="9" hidden="1"/>
    <cellStyle name="Followed Hyperlink" xfId="13140" builtinId="9" hidden="1"/>
    <cellStyle name="Followed Hyperlink" xfId="13141" builtinId="9" hidden="1"/>
    <cellStyle name="Followed Hyperlink" xfId="13142" builtinId="9" hidden="1"/>
    <cellStyle name="Followed Hyperlink" xfId="13143" builtinId="9" hidden="1"/>
    <cellStyle name="Followed Hyperlink" xfId="13144" builtinId="9" hidden="1"/>
    <cellStyle name="Followed Hyperlink" xfId="13145" builtinId="9" hidden="1"/>
    <cellStyle name="Followed Hyperlink" xfId="13146" builtinId="9" hidden="1"/>
    <cellStyle name="Followed Hyperlink" xfId="13147" builtinId="9" hidden="1"/>
    <cellStyle name="Followed Hyperlink" xfId="13148" builtinId="9" hidden="1"/>
    <cellStyle name="Followed Hyperlink" xfId="13149" builtinId="9" hidden="1"/>
    <cellStyle name="Followed Hyperlink" xfId="13150" builtinId="9" hidden="1"/>
    <cellStyle name="Followed Hyperlink" xfId="13151" builtinId="9" hidden="1"/>
    <cellStyle name="Followed Hyperlink" xfId="13152" builtinId="9" hidden="1"/>
    <cellStyle name="Followed Hyperlink" xfId="13153"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5" builtinId="9" hidden="1"/>
    <cellStyle name="Followed Hyperlink" xfId="13306" builtinId="9" hidden="1"/>
    <cellStyle name="Followed Hyperlink" xfId="13307" builtinId="9" hidden="1"/>
    <cellStyle name="Followed Hyperlink" xfId="13308" builtinId="9" hidden="1"/>
    <cellStyle name="Followed Hyperlink" xfId="13309" builtinId="9" hidden="1"/>
    <cellStyle name="Followed Hyperlink" xfId="13310" builtinId="9" hidden="1"/>
    <cellStyle name="Followed Hyperlink" xfId="13311" builtinId="9" hidden="1"/>
    <cellStyle name="Followed Hyperlink" xfId="13312" builtinId="9" hidden="1"/>
    <cellStyle name="Followed Hyperlink" xfId="13313" builtinId="9" hidden="1"/>
    <cellStyle name="Followed Hyperlink" xfId="13314" builtinId="9" hidden="1"/>
    <cellStyle name="Followed Hyperlink" xfId="13315" builtinId="9" hidden="1"/>
    <cellStyle name="Followed Hyperlink" xfId="13316" builtinId="9" hidden="1"/>
    <cellStyle name="Followed Hyperlink" xfId="13317" builtinId="9" hidden="1"/>
    <cellStyle name="Followed Hyperlink" xfId="13318" builtinId="9" hidden="1"/>
    <cellStyle name="Followed Hyperlink" xfId="13319" builtinId="9" hidden="1"/>
    <cellStyle name="Followed Hyperlink" xfId="13320" builtinId="9" hidden="1"/>
    <cellStyle name="Followed Hyperlink" xfId="13321" builtinId="9" hidden="1"/>
    <cellStyle name="Followed Hyperlink" xfId="13322" builtinId="9" hidden="1"/>
    <cellStyle name="Followed Hyperlink" xfId="13323" builtinId="9" hidden="1"/>
    <cellStyle name="Followed Hyperlink" xfId="13324" builtinId="9" hidden="1"/>
    <cellStyle name="Followed Hyperlink" xfId="13325" builtinId="9" hidden="1"/>
    <cellStyle name="Followed Hyperlink" xfId="13326" builtinId="9" hidden="1"/>
    <cellStyle name="Followed Hyperlink" xfId="13327" builtinId="9" hidden="1"/>
    <cellStyle name="Followed Hyperlink" xfId="13328" builtinId="9" hidden="1"/>
    <cellStyle name="Followed Hyperlink" xfId="13329" builtinId="9" hidden="1"/>
    <cellStyle name="Followed Hyperlink" xfId="13330" builtinId="9" hidden="1"/>
    <cellStyle name="Followed Hyperlink" xfId="13331" builtinId="9" hidden="1"/>
    <cellStyle name="Followed Hyperlink" xfId="13332" builtinId="9" hidden="1"/>
    <cellStyle name="Followed Hyperlink" xfId="13333" builtinId="9" hidden="1"/>
    <cellStyle name="Followed Hyperlink" xfId="13334" builtinId="9" hidden="1"/>
    <cellStyle name="Followed Hyperlink" xfId="13335" builtinId="9" hidden="1"/>
    <cellStyle name="Followed Hyperlink" xfId="13336" builtinId="9" hidden="1"/>
    <cellStyle name="Followed Hyperlink" xfId="13337" builtinId="9" hidden="1"/>
    <cellStyle name="Followed Hyperlink" xfId="13338" builtinId="9" hidden="1"/>
    <cellStyle name="Followed Hyperlink" xfId="13339" builtinId="9" hidden="1"/>
    <cellStyle name="Followed Hyperlink" xfId="13340" builtinId="9" hidden="1"/>
    <cellStyle name="Followed Hyperlink" xfId="13341" builtinId="9" hidden="1"/>
    <cellStyle name="Followed Hyperlink" xfId="13342" builtinId="9" hidden="1"/>
    <cellStyle name="Followed Hyperlink" xfId="13343" builtinId="9" hidden="1"/>
    <cellStyle name="Followed Hyperlink" xfId="13344" builtinId="9" hidden="1"/>
    <cellStyle name="Followed Hyperlink" xfId="13345" builtinId="9" hidden="1"/>
    <cellStyle name="Followed Hyperlink" xfId="13346" builtinId="9" hidden="1"/>
    <cellStyle name="Followed Hyperlink" xfId="13347" builtinId="9" hidden="1"/>
    <cellStyle name="Followed Hyperlink" xfId="13348" builtinId="9" hidden="1"/>
    <cellStyle name="Followed Hyperlink" xfId="13349" builtinId="9" hidden="1"/>
    <cellStyle name="Followed Hyperlink" xfId="13350" builtinId="9" hidden="1"/>
    <cellStyle name="Followed Hyperlink" xfId="13351" builtinId="9" hidden="1"/>
    <cellStyle name="Followed Hyperlink" xfId="13352" builtinId="9" hidden="1"/>
    <cellStyle name="Followed Hyperlink" xfId="13353" builtinId="9" hidden="1"/>
    <cellStyle name="Followed Hyperlink" xfId="13354" builtinId="9" hidden="1"/>
    <cellStyle name="Followed Hyperlink" xfId="13355" builtinId="9" hidden="1"/>
    <cellStyle name="Followed Hyperlink" xfId="13356" builtinId="9" hidden="1"/>
    <cellStyle name="Followed Hyperlink" xfId="13357" builtinId="9" hidden="1"/>
    <cellStyle name="Followed Hyperlink" xfId="13358" builtinId="9" hidden="1"/>
    <cellStyle name="Followed Hyperlink" xfId="13359" builtinId="9" hidden="1"/>
    <cellStyle name="Followed Hyperlink" xfId="13360" builtinId="9" hidden="1"/>
    <cellStyle name="Followed Hyperlink" xfId="13361" builtinId="9" hidden="1"/>
    <cellStyle name="Followed Hyperlink" xfId="13362" builtinId="9" hidden="1"/>
    <cellStyle name="Followed Hyperlink" xfId="13363" builtinId="9" hidden="1"/>
    <cellStyle name="Followed Hyperlink" xfId="13364" builtinId="9" hidden="1"/>
    <cellStyle name="Followed Hyperlink" xfId="13365" builtinId="9" hidden="1"/>
    <cellStyle name="Followed Hyperlink" xfId="13366" builtinId="9" hidden="1"/>
    <cellStyle name="Followed Hyperlink" xfId="13367" builtinId="9" hidden="1"/>
    <cellStyle name="Followed Hyperlink" xfId="13368" builtinId="9" hidden="1"/>
    <cellStyle name="Followed Hyperlink" xfId="13369" builtinId="9" hidden="1"/>
    <cellStyle name="Followed Hyperlink" xfId="13370" builtinId="9" hidden="1"/>
    <cellStyle name="Followed Hyperlink" xfId="13371" builtinId="9" hidden="1"/>
    <cellStyle name="Followed Hyperlink" xfId="13372" builtinId="9" hidden="1"/>
    <cellStyle name="Followed Hyperlink" xfId="13373" builtinId="9" hidden="1"/>
    <cellStyle name="Followed Hyperlink" xfId="13374" builtinId="9" hidden="1"/>
    <cellStyle name="Followed Hyperlink" xfId="13375" builtinId="9" hidden="1"/>
    <cellStyle name="Followed Hyperlink" xfId="13376" builtinId="9" hidden="1"/>
    <cellStyle name="Followed Hyperlink" xfId="13377" builtinId="9" hidden="1"/>
    <cellStyle name="Followed Hyperlink" xfId="13378" builtinId="9" hidden="1"/>
    <cellStyle name="Followed Hyperlink" xfId="13379" builtinId="9" hidden="1"/>
    <cellStyle name="Followed Hyperlink" xfId="13380" builtinId="9" hidden="1"/>
    <cellStyle name="Followed Hyperlink" xfId="13381" builtinId="9" hidden="1"/>
    <cellStyle name="Followed Hyperlink" xfId="13382" builtinId="9" hidden="1"/>
    <cellStyle name="Followed Hyperlink" xfId="13383" builtinId="9" hidden="1"/>
    <cellStyle name="Followed Hyperlink" xfId="13384" builtinId="9" hidden="1"/>
    <cellStyle name="Followed Hyperlink" xfId="13385" builtinId="9" hidden="1"/>
    <cellStyle name="Followed Hyperlink" xfId="13386" builtinId="9" hidden="1"/>
    <cellStyle name="Followed Hyperlink" xfId="13387" builtinId="9" hidden="1"/>
    <cellStyle name="Followed Hyperlink" xfId="13388"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0" builtinId="9" hidden="1"/>
    <cellStyle name="Followed Hyperlink" xfId="13511" builtinId="9" hidden="1"/>
    <cellStyle name="Followed Hyperlink" xfId="13512" builtinId="9" hidden="1"/>
    <cellStyle name="Followed Hyperlink" xfId="13513" builtinId="9" hidden="1"/>
    <cellStyle name="Followed Hyperlink" xfId="13514" builtinId="9" hidden="1"/>
    <cellStyle name="Followed Hyperlink" xfId="13515" builtinId="9" hidden="1"/>
    <cellStyle name="Followed Hyperlink" xfId="13516" builtinId="9" hidden="1"/>
    <cellStyle name="Followed Hyperlink" xfId="13517" builtinId="9" hidden="1"/>
    <cellStyle name="Followed Hyperlink" xfId="13518" builtinId="9" hidden="1"/>
    <cellStyle name="Followed Hyperlink" xfId="13519" builtinId="9" hidden="1"/>
    <cellStyle name="Followed Hyperlink" xfId="13520" builtinId="9" hidden="1"/>
    <cellStyle name="Followed Hyperlink" xfId="13521" builtinId="9" hidden="1"/>
    <cellStyle name="Followed Hyperlink" xfId="13522" builtinId="9" hidden="1"/>
    <cellStyle name="Followed Hyperlink" xfId="13523" builtinId="9" hidden="1"/>
    <cellStyle name="Followed Hyperlink" xfId="13524" builtinId="9" hidden="1"/>
    <cellStyle name="Followed Hyperlink" xfId="13525" builtinId="9" hidden="1"/>
    <cellStyle name="Followed Hyperlink" xfId="13526" builtinId="9" hidden="1"/>
    <cellStyle name="Followed Hyperlink" xfId="13527" builtinId="9" hidden="1"/>
    <cellStyle name="Followed Hyperlink" xfId="13528" builtinId="9" hidden="1"/>
    <cellStyle name="Followed Hyperlink" xfId="13529" builtinId="9" hidden="1"/>
    <cellStyle name="Followed Hyperlink" xfId="13530" builtinId="9" hidden="1"/>
    <cellStyle name="Followed Hyperlink" xfId="13531" builtinId="9" hidden="1"/>
    <cellStyle name="Followed Hyperlink" xfId="13532" builtinId="9" hidden="1"/>
    <cellStyle name="Followed Hyperlink" xfId="13533" builtinId="9" hidden="1"/>
    <cellStyle name="Followed Hyperlink" xfId="13534" builtinId="9" hidden="1"/>
    <cellStyle name="Followed Hyperlink" xfId="13535" builtinId="9" hidden="1"/>
    <cellStyle name="Followed Hyperlink" xfId="13536" builtinId="9" hidden="1"/>
    <cellStyle name="Followed Hyperlink" xfId="13537" builtinId="9" hidden="1"/>
    <cellStyle name="Followed Hyperlink" xfId="13538" builtinId="9" hidden="1"/>
    <cellStyle name="Followed Hyperlink" xfId="13539" builtinId="9" hidden="1"/>
    <cellStyle name="Followed Hyperlink" xfId="13540" builtinId="9" hidden="1"/>
    <cellStyle name="Followed Hyperlink" xfId="13541" builtinId="9" hidden="1"/>
    <cellStyle name="Followed Hyperlink" xfId="13542" builtinId="9" hidden="1"/>
    <cellStyle name="Followed Hyperlink" xfId="13543" builtinId="9" hidden="1"/>
    <cellStyle name="Followed Hyperlink" xfId="13544" builtinId="9" hidden="1"/>
    <cellStyle name="Followed Hyperlink" xfId="13545" builtinId="9" hidden="1"/>
    <cellStyle name="Followed Hyperlink" xfId="13546" builtinId="9" hidden="1"/>
    <cellStyle name="Followed Hyperlink" xfId="13547" builtinId="9" hidden="1"/>
    <cellStyle name="Followed Hyperlink" xfId="13548" builtinId="9" hidden="1"/>
    <cellStyle name="Followed Hyperlink" xfId="13549" builtinId="9" hidden="1"/>
    <cellStyle name="Followed Hyperlink" xfId="13550" builtinId="9" hidden="1"/>
    <cellStyle name="Followed Hyperlink" xfId="13551" builtinId="9" hidden="1"/>
    <cellStyle name="Followed Hyperlink" xfId="13552" builtinId="9" hidden="1"/>
    <cellStyle name="Followed Hyperlink" xfId="13553" builtinId="9" hidden="1"/>
    <cellStyle name="Followed Hyperlink" xfId="13554" builtinId="9" hidden="1"/>
    <cellStyle name="Followed Hyperlink" xfId="13555" builtinId="9" hidden="1"/>
    <cellStyle name="Followed Hyperlink" xfId="13556" builtinId="9" hidden="1"/>
    <cellStyle name="Followed Hyperlink" xfId="13557" builtinId="9" hidden="1"/>
    <cellStyle name="Followed Hyperlink" xfId="13558" builtinId="9" hidden="1"/>
    <cellStyle name="Followed Hyperlink" xfId="13559" builtinId="9" hidden="1"/>
    <cellStyle name="Followed Hyperlink" xfId="13560" builtinId="9" hidden="1"/>
    <cellStyle name="Followed Hyperlink" xfId="13561" builtinId="9" hidden="1"/>
    <cellStyle name="Followed Hyperlink" xfId="13562" builtinId="9" hidden="1"/>
    <cellStyle name="Followed Hyperlink" xfId="13563" builtinId="9" hidden="1"/>
    <cellStyle name="Followed Hyperlink" xfId="13564" builtinId="9" hidden="1"/>
    <cellStyle name="Followed Hyperlink" xfId="13565" builtinId="9" hidden="1"/>
    <cellStyle name="Followed Hyperlink" xfId="13566" builtinId="9" hidden="1"/>
    <cellStyle name="Followed Hyperlink" xfId="13567" builtinId="9" hidden="1"/>
    <cellStyle name="Followed Hyperlink" xfId="13568" builtinId="9" hidden="1"/>
    <cellStyle name="Followed Hyperlink" xfId="13569" builtinId="9" hidden="1"/>
    <cellStyle name="Followed Hyperlink" xfId="13570" builtinId="9" hidden="1"/>
    <cellStyle name="Followed Hyperlink" xfId="13571" builtinId="9" hidden="1"/>
    <cellStyle name="Followed Hyperlink" xfId="13572" builtinId="9" hidden="1"/>
    <cellStyle name="Followed Hyperlink" xfId="13573" builtinId="9" hidden="1"/>
    <cellStyle name="Followed Hyperlink" xfId="13574" builtinId="9" hidden="1"/>
    <cellStyle name="Followed Hyperlink" xfId="13575" builtinId="9" hidden="1"/>
    <cellStyle name="Followed Hyperlink" xfId="13576" builtinId="9" hidden="1"/>
    <cellStyle name="Followed Hyperlink" xfId="13577" builtinId="9" hidden="1"/>
    <cellStyle name="Followed Hyperlink" xfId="13578" builtinId="9" hidden="1"/>
    <cellStyle name="Followed Hyperlink" xfId="13579" builtinId="9" hidden="1"/>
    <cellStyle name="Followed Hyperlink" xfId="13580" builtinId="9" hidden="1"/>
    <cellStyle name="Followed Hyperlink" xfId="13581" builtinId="9" hidden="1"/>
    <cellStyle name="Followed Hyperlink" xfId="13582" builtinId="9" hidden="1"/>
    <cellStyle name="Followed Hyperlink" xfId="13583" builtinId="9" hidden="1"/>
    <cellStyle name="Followed Hyperlink" xfId="13584" builtinId="9" hidden="1"/>
    <cellStyle name="Followed Hyperlink" xfId="13585" builtinId="9" hidden="1"/>
    <cellStyle name="Followed Hyperlink" xfId="13586" builtinId="9" hidden="1"/>
    <cellStyle name="Followed Hyperlink" xfId="13587" builtinId="9" hidden="1"/>
    <cellStyle name="Followed Hyperlink" xfId="13588" builtinId="9" hidden="1"/>
    <cellStyle name="Followed Hyperlink" xfId="13589" builtinId="9" hidden="1"/>
    <cellStyle name="Followed Hyperlink" xfId="13590" builtinId="9" hidden="1"/>
    <cellStyle name="Followed Hyperlink" xfId="13591" builtinId="9" hidden="1"/>
    <cellStyle name="Followed Hyperlink" xfId="13592" builtinId="9" hidden="1"/>
    <cellStyle name="Followed Hyperlink" xfId="13593" builtinId="9" hidden="1"/>
    <cellStyle name="Followed Hyperlink" xfId="13594" builtinId="9" hidden="1"/>
    <cellStyle name="Followed Hyperlink" xfId="13595"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6" builtinId="9" hidden="1"/>
    <cellStyle name="Followed Hyperlink" xfId="13667" builtinId="9" hidden="1"/>
    <cellStyle name="Followed Hyperlink" xfId="13668" builtinId="9" hidden="1"/>
    <cellStyle name="Followed Hyperlink" xfId="13669" builtinId="9" hidden="1"/>
    <cellStyle name="Followed Hyperlink" xfId="13670" builtinId="9" hidden="1"/>
    <cellStyle name="Followed Hyperlink" xfId="13671" builtinId="9" hidden="1"/>
    <cellStyle name="Followed Hyperlink" xfId="13672" builtinId="9" hidden="1"/>
    <cellStyle name="Followed Hyperlink" xfId="13673" builtinId="9" hidden="1"/>
    <cellStyle name="Followed Hyperlink" xfId="13674" builtinId="9" hidden="1"/>
    <cellStyle name="Followed Hyperlink" xfId="13675" builtinId="9" hidden="1"/>
    <cellStyle name="Followed Hyperlink" xfId="13676" builtinId="9" hidden="1"/>
    <cellStyle name="Followed Hyperlink" xfId="13677" builtinId="9" hidden="1"/>
    <cellStyle name="Followed Hyperlink" xfId="13678" builtinId="9" hidden="1"/>
    <cellStyle name="Followed Hyperlink" xfId="13679" builtinId="9" hidden="1"/>
    <cellStyle name="Followed Hyperlink" xfId="13680" builtinId="9" hidden="1"/>
    <cellStyle name="Followed Hyperlink" xfId="13681" builtinId="9" hidden="1"/>
    <cellStyle name="Followed Hyperlink" xfId="13682" builtinId="9" hidden="1"/>
    <cellStyle name="Followed Hyperlink" xfId="13683" builtinId="9" hidden="1"/>
    <cellStyle name="Followed Hyperlink" xfId="13684" builtinId="9" hidden="1"/>
    <cellStyle name="Followed Hyperlink" xfId="13685" builtinId="9" hidden="1"/>
    <cellStyle name="Followed Hyperlink" xfId="13686" builtinId="9" hidden="1"/>
    <cellStyle name="Followed Hyperlink" xfId="13687" builtinId="9" hidden="1"/>
    <cellStyle name="Followed Hyperlink" xfId="13688" builtinId="9" hidden="1"/>
    <cellStyle name="Followed Hyperlink" xfId="13689" builtinId="9" hidden="1"/>
    <cellStyle name="Followed Hyperlink" xfId="13690" builtinId="9" hidden="1"/>
    <cellStyle name="Followed Hyperlink" xfId="13691" builtinId="9" hidden="1"/>
    <cellStyle name="Followed Hyperlink" xfId="13692" builtinId="9" hidden="1"/>
    <cellStyle name="Followed Hyperlink" xfId="13693" builtinId="9" hidden="1"/>
    <cellStyle name="Followed Hyperlink" xfId="13694" builtinId="9" hidden="1"/>
    <cellStyle name="Followed Hyperlink" xfId="13695" builtinId="9" hidden="1"/>
    <cellStyle name="Followed Hyperlink" xfId="13696" builtinId="9" hidden="1"/>
    <cellStyle name="Followed Hyperlink" xfId="13697" builtinId="9" hidden="1"/>
    <cellStyle name="Followed Hyperlink" xfId="13698" builtinId="9" hidden="1"/>
    <cellStyle name="Followed Hyperlink" xfId="13699" builtinId="9" hidden="1"/>
    <cellStyle name="Followed Hyperlink" xfId="13700" builtinId="9" hidden="1"/>
    <cellStyle name="Followed Hyperlink" xfId="13701" builtinId="9" hidden="1"/>
    <cellStyle name="Followed Hyperlink" xfId="13702" builtinId="9" hidden="1"/>
    <cellStyle name="Followed Hyperlink" xfId="13703" builtinId="9" hidden="1"/>
    <cellStyle name="Followed Hyperlink" xfId="13704" builtinId="9" hidden="1"/>
    <cellStyle name="Followed Hyperlink" xfId="13705" builtinId="9" hidden="1"/>
    <cellStyle name="Followed Hyperlink" xfId="13706" builtinId="9" hidden="1"/>
    <cellStyle name="Followed Hyperlink" xfId="13707" builtinId="9" hidden="1"/>
    <cellStyle name="Followed Hyperlink" xfId="13708" builtinId="9" hidden="1"/>
    <cellStyle name="Followed Hyperlink" xfId="13709" builtinId="9" hidden="1"/>
    <cellStyle name="Followed Hyperlink" xfId="13710" builtinId="9" hidden="1"/>
    <cellStyle name="Followed Hyperlink" xfId="13711" builtinId="9" hidden="1"/>
    <cellStyle name="Followed Hyperlink" xfId="13712" builtinId="9" hidden="1"/>
    <cellStyle name="Followed Hyperlink" xfId="13713" builtinId="9" hidden="1"/>
    <cellStyle name="Followed Hyperlink" xfId="13714" builtinId="9" hidden="1"/>
    <cellStyle name="Followed Hyperlink" xfId="13715" builtinId="9" hidden="1"/>
    <cellStyle name="Followed Hyperlink" xfId="13716" builtinId="9" hidden="1"/>
    <cellStyle name="Followed Hyperlink" xfId="13717" builtinId="9" hidden="1"/>
    <cellStyle name="Followed Hyperlink" xfId="13718" builtinId="9" hidden="1"/>
    <cellStyle name="Followed Hyperlink" xfId="13719" builtinId="9" hidden="1"/>
    <cellStyle name="Followed Hyperlink" xfId="13720" builtinId="9" hidden="1"/>
    <cellStyle name="Followed Hyperlink" xfId="13721" builtinId="9" hidden="1"/>
    <cellStyle name="Followed Hyperlink" xfId="13722" builtinId="9" hidden="1"/>
    <cellStyle name="Followed Hyperlink" xfId="13723" builtinId="9" hidden="1"/>
    <cellStyle name="Followed Hyperlink" xfId="13724" builtinId="9" hidden="1"/>
    <cellStyle name="Followed Hyperlink" xfId="13725" builtinId="9" hidden="1"/>
    <cellStyle name="Followed Hyperlink" xfId="13726" builtinId="9" hidden="1"/>
    <cellStyle name="Followed Hyperlink" xfId="13727" builtinId="9" hidden="1"/>
    <cellStyle name="Followed Hyperlink" xfId="13728" builtinId="9" hidden="1"/>
    <cellStyle name="Followed Hyperlink" xfId="13729" builtinId="9" hidden="1"/>
    <cellStyle name="Followed Hyperlink" xfId="13730" builtinId="9" hidden="1"/>
    <cellStyle name="Followed Hyperlink" xfId="13731" builtinId="9" hidden="1"/>
    <cellStyle name="Followed Hyperlink" xfId="13732" builtinId="9" hidden="1"/>
    <cellStyle name="Followed Hyperlink" xfId="13733" builtinId="9" hidden="1"/>
    <cellStyle name="Followed Hyperlink" xfId="13734" builtinId="9" hidden="1"/>
    <cellStyle name="Followed Hyperlink" xfId="13735" builtinId="9" hidden="1"/>
    <cellStyle name="Followed Hyperlink" xfId="13736" builtinId="9" hidden="1"/>
    <cellStyle name="Followed Hyperlink" xfId="13737" builtinId="9" hidden="1"/>
    <cellStyle name="Followed Hyperlink" xfId="13738" builtinId="9" hidden="1"/>
    <cellStyle name="Followed Hyperlink" xfId="13739" builtinId="9" hidden="1"/>
    <cellStyle name="Followed Hyperlink" xfId="13740" builtinId="9" hidden="1"/>
    <cellStyle name="Followed Hyperlink" xfId="13741" builtinId="9" hidden="1"/>
    <cellStyle name="Followed Hyperlink" xfId="13742" builtinId="9" hidden="1"/>
    <cellStyle name="Followed Hyperlink" xfId="13743" builtinId="9" hidden="1"/>
    <cellStyle name="Followed Hyperlink" xfId="13744" builtinId="9" hidden="1"/>
    <cellStyle name="Followed Hyperlink" xfId="13745" builtinId="9" hidden="1"/>
    <cellStyle name="Followed Hyperlink" xfId="13746" builtinId="9" hidden="1"/>
    <cellStyle name="Followed Hyperlink" xfId="13747" builtinId="9" hidden="1"/>
    <cellStyle name="Followed Hyperlink" xfId="13748" builtinId="9" hidden="1"/>
    <cellStyle name="Followed Hyperlink" xfId="13749" builtinId="9" hidden="1"/>
    <cellStyle name="Followed Hyperlink" xfId="13750" builtinId="9" hidden="1"/>
    <cellStyle name="Followed Hyperlink" xfId="13751" builtinId="9" hidden="1"/>
    <cellStyle name="Followed Hyperlink" xfId="13752" builtinId="9" hidden="1"/>
    <cellStyle name="Followed Hyperlink" xfId="13753" builtinId="9" hidden="1"/>
    <cellStyle name="Followed Hyperlink" xfId="13754" builtinId="9" hidden="1"/>
    <cellStyle name="Followed Hyperlink" xfId="13755" builtinId="9" hidden="1"/>
    <cellStyle name="Followed Hyperlink" xfId="13756" builtinId="9" hidden="1"/>
    <cellStyle name="Followed Hyperlink" xfId="13757" builtinId="9" hidden="1"/>
    <cellStyle name="Followed Hyperlink" xfId="13758" builtinId="9" hidden="1"/>
    <cellStyle name="Followed Hyperlink" xfId="13759" builtinId="9" hidden="1"/>
    <cellStyle name="Followed Hyperlink" xfId="13760" builtinId="9" hidden="1"/>
    <cellStyle name="Followed Hyperlink" xfId="13761" builtinId="9" hidden="1"/>
    <cellStyle name="Followed Hyperlink" xfId="13762" builtinId="9" hidden="1"/>
    <cellStyle name="Followed Hyperlink" xfId="13763" builtinId="9" hidden="1"/>
    <cellStyle name="Followed Hyperlink" xfId="13764" builtinId="9" hidden="1"/>
    <cellStyle name="Followed Hyperlink" xfId="13765" builtinId="9" hidden="1"/>
    <cellStyle name="Followed Hyperlink" xfId="13766" builtinId="9" hidden="1"/>
    <cellStyle name="Followed Hyperlink" xfId="13767" builtinId="9" hidden="1"/>
    <cellStyle name="Followed Hyperlink" xfId="13768" builtinId="9" hidden="1"/>
    <cellStyle name="Followed Hyperlink" xfId="13769" builtinId="9" hidden="1"/>
    <cellStyle name="Followed Hyperlink" xfId="13770" builtinId="9" hidden="1"/>
    <cellStyle name="Followed Hyperlink" xfId="13771" builtinId="9" hidden="1"/>
    <cellStyle name="Followed Hyperlink" xfId="13772" builtinId="9" hidden="1"/>
    <cellStyle name="Followed Hyperlink" xfId="13773" builtinId="9" hidden="1"/>
    <cellStyle name="Followed Hyperlink" xfId="13774" builtinId="9" hidden="1"/>
    <cellStyle name="Followed Hyperlink" xfId="13775" builtinId="9" hidden="1"/>
    <cellStyle name="Followed Hyperlink" xfId="13776" builtinId="9" hidden="1"/>
    <cellStyle name="Followed Hyperlink" xfId="13777" builtinId="9" hidden="1"/>
    <cellStyle name="Followed Hyperlink" xfId="13778" builtinId="9" hidden="1"/>
    <cellStyle name="Followed Hyperlink" xfId="13779" builtinId="9" hidden="1"/>
    <cellStyle name="Followed Hyperlink" xfId="13780" builtinId="9" hidden="1"/>
    <cellStyle name="Followed Hyperlink" xfId="13781" builtinId="9" hidden="1"/>
    <cellStyle name="Followed Hyperlink" xfId="13782" builtinId="9" hidden="1"/>
    <cellStyle name="Followed Hyperlink" xfId="13783" builtinId="9" hidden="1"/>
    <cellStyle name="Followed Hyperlink" xfId="13784" builtinId="9" hidden="1"/>
    <cellStyle name="Followed Hyperlink" xfId="13785" builtinId="9" hidden="1"/>
    <cellStyle name="Followed Hyperlink" xfId="13786" builtinId="9" hidden="1"/>
    <cellStyle name="Followed Hyperlink" xfId="13787" builtinId="9" hidden="1"/>
    <cellStyle name="Followed Hyperlink" xfId="13788" builtinId="9" hidden="1"/>
    <cellStyle name="Followed Hyperlink" xfId="13789" builtinId="9" hidden="1"/>
    <cellStyle name="Followed Hyperlink" xfId="13790" builtinId="9" hidden="1"/>
    <cellStyle name="Followed Hyperlink" xfId="13791" builtinId="9" hidden="1"/>
    <cellStyle name="Followed Hyperlink" xfId="13792" builtinId="9" hidden="1"/>
    <cellStyle name="Followed Hyperlink" xfId="13793" builtinId="9" hidden="1"/>
    <cellStyle name="Followed Hyperlink" xfId="13794" builtinId="9" hidden="1"/>
    <cellStyle name="Followed Hyperlink" xfId="13795"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0" builtinId="9" hidden="1"/>
    <cellStyle name="Followed Hyperlink" xfId="13901" builtinId="9" hidden="1"/>
    <cellStyle name="Followed Hyperlink" xfId="13902" builtinId="9" hidden="1"/>
    <cellStyle name="Followed Hyperlink" xfId="13903" builtinId="9" hidden="1"/>
    <cellStyle name="Followed Hyperlink" xfId="13904" builtinId="9" hidden="1"/>
    <cellStyle name="Followed Hyperlink" xfId="13905" builtinId="9" hidden="1"/>
    <cellStyle name="Followed Hyperlink" xfId="13906" builtinId="9" hidden="1"/>
    <cellStyle name="Followed Hyperlink" xfId="13907" builtinId="9" hidden="1"/>
    <cellStyle name="Followed Hyperlink" xfId="13908" builtinId="9" hidden="1"/>
    <cellStyle name="Followed Hyperlink" xfId="13909" builtinId="9" hidden="1"/>
    <cellStyle name="Followed Hyperlink" xfId="13910" builtinId="9" hidden="1"/>
    <cellStyle name="Followed Hyperlink" xfId="13911" builtinId="9" hidden="1"/>
    <cellStyle name="Followed Hyperlink" xfId="13912" builtinId="9" hidden="1"/>
    <cellStyle name="Followed Hyperlink" xfId="13913" builtinId="9" hidden="1"/>
    <cellStyle name="Followed Hyperlink" xfId="13914" builtinId="9" hidden="1"/>
    <cellStyle name="Followed Hyperlink" xfId="13915" builtinId="9" hidden="1"/>
    <cellStyle name="Followed Hyperlink" xfId="13916" builtinId="9" hidden="1"/>
    <cellStyle name="Followed Hyperlink" xfId="13917" builtinId="9" hidden="1"/>
    <cellStyle name="Followed Hyperlink" xfId="13918" builtinId="9" hidden="1"/>
    <cellStyle name="Followed Hyperlink" xfId="13919" builtinId="9" hidden="1"/>
    <cellStyle name="Followed Hyperlink" xfId="13920" builtinId="9" hidden="1"/>
    <cellStyle name="Followed Hyperlink" xfId="13921" builtinId="9" hidden="1"/>
    <cellStyle name="Followed Hyperlink" xfId="13922" builtinId="9" hidden="1"/>
    <cellStyle name="Followed Hyperlink" xfId="13923" builtinId="9" hidden="1"/>
    <cellStyle name="Followed Hyperlink" xfId="13924" builtinId="9" hidden="1"/>
    <cellStyle name="Followed Hyperlink" xfId="13925" builtinId="9" hidden="1"/>
    <cellStyle name="Followed Hyperlink" xfId="13926" builtinId="9" hidden="1"/>
    <cellStyle name="Followed Hyperlink" xfId="13927" builtinId="9" hidden="1"/>
    <cellStyle name="Followed Hyperlink" xfId="13928" builtinId="9" hidden="1"/>
    <cellStyle name="Followed Hyperlink" xfId="13929" builtinId="9" hidden="1"/>
    <cellStyle name="Followed Hyperlink" xfId="13930" builtinId="9" hidden="1"/>
    <cellStyle name="Followed Hyperlink" xfId="13931" builtinId="9" hidden="1"/>
    <cellStyle name="Followed Hyperlink" xfId="13932" builtinId="9" hidden="1"/>
    <cellStyle name="Followed Hyperlink" xfId="13933" builtinId="9" hidden="1"/>
    <cellStyle name="Followed Hyperlink" xfId="13934" builtinId="9" hidden="1"/>
    <cellStyle name="Followed Hyperlink" xfId="13935" builtinId="9" hidden="1"/>
    <cellStyle name="Followed Hyperlink" xfId="13936" builtinId="9" hidden="1"/>
    <cellStyle name="Followed Hyperlink" xfId="13937" builtinId="9" hidden="1"/>
    <cellStyle name="Followed Hyperlink" xfId="13938" builtinId="9" hidden="1"/>
    <cellStyle name="Followed Hyperlink" xfId="13939" builtinId="9" hidden="1"/>
    <cellStyle name="Followed Hyperlink" xfId="13940" builtinId="9" hidden="1"/>
    <cellStyle name="Followed Hyperlink" xfId="13941" builtinId="9" hidden="1"/>
    <cellStyle name="Followed Hyperlink" xfId="13942" builtinId="9" hidden="1"/>
    <cellStyle name="Followed Hyperlink" xfId="13943" builtinId="9" hidden="1"/>
    <cellStyle name="Followed Hyperlink" xfId="13944" builtinId="9" hidden="1"/>
    <cellStyle name="Followed Hyperlink" xfId="13945" builtinId="9" hidden="1"/>
    <cellStyle name="Followed Hyperlink" xfId="13946" builtinId="9" hidden="1"/>
    <cellStyle name="Followed Hyperlink" xfId="13947" builtinId="9" hidden="1"/>
    <cellStyle name="Followed Hyperlink" xfId="13948" builtinId="9" hidden="1"/>
    <cellStyle name="Followed Hyperlink" xfId="13949" builtinId="9" hidden="1"/>
    <cellStyle name="Followed Hyperlink" xfId="13950" builtinId="9" hidden="1"/>
    <cellStyle name="Followed Hyperlink" xfId="13951" builtinId="9" hidden="1"/>
    <cellStyle name="Followed Hyperlink" xfId="13952" builtinId="9" hidden="1"/>
    <cellStyle name="Followed Hyperlink" xfId="13953" builtinId="9" hidden="1"/>
    <cellStyle name="Followed Hyperlink" xfId="13954" builtinId="9" hidden="1"/>
    <cellStyle name="Followed Hyperlink" xfId="13955" builtinId="9" hidden="1"/>
    <cellStyle name="Followed Hyperlink" xfId="13956" builtinId="9" hidden="1"/>
    <cellStyle name="Followed Hyperlink" xfId="13957" builtinId="9" hidden="1"/>
    <cellStyle name="Followed Hyperlink" xfId="13958" builtinId="9" hidden="1"/>
    <cellStyle name="Followed Hyperlink" xfId="13959" builtinId="9" hidden="1"/>
    <cellStyle name="Followed Hyperlink" xfId="13960" builtinId="9" hidden="1"/>
    <cellStyle name="Followed Hyperlink" xfId="13961" builtinId="9" hidden="1"/>
    <cellStyle name="Followed Hyperlink" xfId="13962" builtinId="9" hidden="1"/>
    <cellStyle name="Followed Hyperlink" xfId="13963" builtinId="9" hidden="1"/>
    <cellStyle name="Followed Hyperlink" xfId="10744" builtinId="9" hidden="1"/>
    <cellStyle name="Followed Hyperlink" xfId="13964" builtinId="9" hidden="1"/>
    <cellStyle name="Followed Hyperlink" xfId="13965" builtinId="9" hidden="1"/>
    <cellStyle name="Followed Hyperlink" xfId="13966" builtinId="9" hidden="1"/>
    <cellStyle name="Followed Hyperlink" xfId="13967" builtinId="9" hidden="1"/>
    <cellStyle name="Followed Hyperlink" xfId="13968" builtinId="9" hidden="1"/>
    <cellStyle name="Followed Hyperlink" xfId="13969" builtinId="9" hidden="1"/>
    <cellStyle name="Followed Hyperlink" xfId="13970" builtinId="9" hidden="1"/>
    <cellStyle name="Followed Hyperlink" xfId="13971" builtinId="9" hidden="1"/>
    <cellStyle name="Followed Hyperlink" xfId="13972" builtinId="9" hidden="1"/>
    <cellStyle name="Followed Hyperlink" xfId="13973" builtinId="9" hidden="1"/>
    <cellStyle name="Followed Hyperlink" xfId="13974" builtinId="9" hidden="1"/>
    <cellStyle name="Followed Hyperlink" xfId="13975" builtinId="9" hidden="1"/>
    <cellStyle name="Followed Hyperlink" xfId="13976"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4" builtinId="9" hidden="1"/>
    <cellStyle name="Followed Hyperlink" xfId="14135" builtinId="9" hidden="1"/>
    <cellStyle name="Followed Hyperlink" xfId="14136" builtinId="9" hidden="1"/>
    <cellStyle name="Followed Hyperlink" xfId="14137" builtinId="9" hidden="1"/>
    <cellStyle name="Followed Hyperlink" xfId="14138" builtinId="9" hidden="1"/>
    <cellStyle name="Followed Hyperlink" xfId="14139" builtinId="9" hidden="1"/>
    <cellStyle name="Followed Hyperlink" xfId="14140" builtinId="9" hidden="1"/>
    <cellStyle name="Followed Hyperlink" xfId="14141" builtinId="9" hidden="1"/>
    <cellStyle name="Followed Hyperlink" xfId="14142" builtinId="9" hidden="1"/>
    <cellStyle name="Followed Hyperlink" xfId="14143" builtinId="9" hidden="1"/>
    <cellStyle name="Followed Hyperlink" xfId="14144" builtinId="9" hidden="1"/>
    <cellStyle name="Followed Hyperlink" xfId="14145" builtinId="9" hidden="1"/>
    <cellStyle name="Followed Hyperlink" xfId="14146" builtinId="9" hidden="1"/>
    <cellStyle name="Followed Hyperlink" xfId="14147" builtinId="9" hidden="1"/>
    <cellStyle name="Followed Hyperlink" xfId="14148" builtinId="9" hidden="1"/>
    <cellStyle name="Followed Hyperlink" xfId="14149" builtinId="9" hidden="1"/>
    <cellStyle name="Followed Hyperlink" xfId="14150" builtinId="9" hidden="1"/>
    <cellStyle name="Followed Hyperlink" xfId="14151" builtinId="9" hidden="1"/>
    <cellStyle name="Followed Hyperlink" xfId="14152" builtinId="9" hidden="1"/>
    <cellStyle name="Followed Hyperlink" xfId="14153" builtinId="9" hidden="1"/>
    <cellStyle name="Followed Hyperlink" xfId="14154" builtinId="9" hidden="1"/>
    <cellStyle name="Followed Hyperlink" xfId="14155" builtinId="9" hidden="1"/>
    <cellStyle name="Followed Hyperlink" xfId="14156" builtinId="9" hidden="1"/>
    <cellStyle name="Followed Hyperlink" xfId="14157" builtinId="9" hidden="1"/>
    <cellStyle name="Followed Hyperlink" xfId="14158" builtinId="9" hidden="1"/>
    <cellStyle name="Followed Hyperlink" xfId="14159" builtinId="9" hidden="1"/>
    <cellStyle name="Followed Hyperlink" xfId="14160" builtinId="9" hidden="1"/>
    <cellStyle name="Followed Hyperlink" xfId="14161" builtinId="9" hidden="1"/>
    <cellStyle name="Followed Hyperlink" xfId="14162" builtinId="9" hidden="1"/>
    <cellStyle name="Followed Hyperlink" xfId="14163" builtinId="9" hidden="1"/>
    <cellStyle name="Followed Hyperlink" xfId="14164" builtinId="9" hidden="1"/>
    <cellStyle name="Followed Hyperlink" xfId="14165" builtinId="9" hidden="1"/>
    <cellStyle name="Followed Hyperlink" xfId="14166" builtinId="9" hidden="1"/>
    <cellStyle name="Followed Hyperlink" xfId="14167" builtinId="9" hidden="1"/>
    <cellStyle name="Followed Hyperlink" xfId="14168" builtinId="9" hidden="1"/>
    <cellStyle name="Followed Hyperlink" xfId="14169" builtinId="9" hidden="1"/>
    <cellStyle name="Followed Hyperlink" xfId="14170" builtinId="9" hidden="1"/>
    <cellStyle name="Followed Hyperlink" xfId="14171" builtinId="9" hidden="1"/>
    <cellStyle name="Followed Hyperlink" xfId="14172" builtinId="9" hidden="1"/>
    <cellStyle name="Followed Hyperlink" xfId="14173" builtinId="9" hidden="1"/>
    <cellStyle name="Followed Hyperlink" xfId="14174" builtinId="9" hidden="1"/>
    <cellStyle name="Followed Hyperlink" xfId="14175" builtinId="9" hidden="1"/>
    <cellStyle name="Followed Hyperlink" xfId="14176" builtinId="9" hidden="1"/>
    <cellStyle name="Followed Hyperlink" xfId="14177" builtinId="9" hidden="1"/>
    <cellStyle name="Followed Hyperlink" xfId="14178" builtinId="9" hidden="1"/>
    <cellStyle name="Followed Hyperlink" xfId="14179" builtinId="9" hidden="1"/>
    <cellStyle name="Followed Hyperlink" xfId="14180" builtinId="9" hidden="1"/>
    <cellStyle name="Followed Hyperlink" xfId="14181" builtinId="9" hidden="1"/>
    <cellStyle name="Followed Hyperlink" xfId="14182" builtinId="9" hidden="1"/>
    <cellStyle name="Followed Hyperlink" xfId="14183" builtinId="9" hidden="1"/>
    <cellStyle name="Followed Hyperlink" xfId="14184" builtinId="9" hidden="1"/>
    <cellStyle name="Followed Hyperlink" xfId="14185" builtinId="9" hidden="1"/>
    <cellStyle name="Followed Hyperlink" xfId="14186" builtinId="9" hidden="1"/>
    <cellStyle name="Followed Hyperlink" xfId="14187" builtinId="9" hidden="1"/>
    <cellStyle name="Followed Hyperlink" xfId="14188" builtinId="9" hidden="1"/>
    <cellStyle name="Followed Hyperlink" xfId="14189" builtinId="9" hidden="1"/>
    <cellStyle name="Followed Hyperlink" xfId="14190" builtinId="9" hidden="1"/>
    <cellStyle name="Followed Hyperlink" xfId="14191" builtinId="9" hidden="1"/>
    <cellStyle name="Followed Hyperlink" xfId="14192" builtinId="9" hidden="1"/>
    <cellStyle name="Followed Hyperlink" xfId="14193" builtinId="9" hidden="1"/>
    <cellStyle name="Followed Hyperlink" xfId="14194" builtinId="9" hidden="1"/>
    <cellStyle name="Followed Hyperlink" xfId="14195" builtinId="9" hidden="1"/>
    <cellStyle name="Followed Hyperlink" xfId="14196" builtinId="9" hidden="1"/>
    <cellStyle name="Followed Hyperlink" xfId="14197" builtinId="9" hidden="1"/>
    <cellStyle name="Followed Hyperlink" xfId="14198" builtinId="9" hidden="1"/>
    <cellStyle name="Followed Hyperlink" xfId="14199" builtinId="9" hidden="1"/>
    <cellStyle name="Followed Hyperlink" xfId="14200" builtinId="9" hidden="1"/>
    <cellStyle name="Followed Hyperlink" xfId="14201" builtinId="9" hidden="1"/>
    <cellStyle name="Followed Hyperlink" xfId="14202" builtinId="9" hidden="1"/>
    <cellStyle name="Followed Hyperlink" xfId="14203"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3" builtinId="9" hidden="1"/>
    <cellStyle name="Followed Hyperlink" xfId="14274" builtinId="9" hidden="1"/>
    <cellStyle name="Followed Hyperlink" xfId="14275" builtinId="9" hidden="1"/>
    <cellStyle name="Followed Hyperlink" xfId="14276" builtinId="9" hidden="1"/>
    <cellStyle name="Followed Hyperlink" xfId="14277" builtinId="9" hidden="1"/>
    <cellStyle name="Followed Hyperlink" xfId="14278" builtinId="9" hidden="1"/>
    <cellStyle name="Followed Hyperlink" xfId="14279" builtinId="9" hidden="1"/>
    <cellStyle name="Followed Hyperlink" xfId="14280" builtinId="9" hidden="1"/>
    <cellStyle name="Followed Hyperlink" xfId="14281" builtinId="9" hidden="1"/>
    <cellStyle name="Followed Hyperlink" xfId="14282" builtinId="9" hidden="1"/>
    <cellStyle name="Followed Hyperlink" xfId="14283" builtinId="9" hidden="1"/>
    <cellStyle name="Followed Hyperlink" xfId="14284" builtinId="9" hidden="1"/>
    <cellStyle name="Followed Hyperlink" xfId="14285" builtinId="9" hidden="1"/>
    <cellStyle name="Followed Hyperlink" xfId="14286" builtinId="9" hidden="1"/>
    <cellStyle name="Followed Hyperlink" xfId="14287" builtinId="9" hidden="1"/>
    <cellStyle name="Followed Hyperlink" xfId="14288" builtinId="9" hidden="1"/>
    <cellStyle name="Followed Hyperlink" xfId="14289" builtinId="9" hidden="1"/>
    <cellStyle name="Followed Hyperlink" xfId="14290" builtinId="9" hidden="1"/>
    <cellStyle name="Followed Hyperlink" xfId="14291" builtinId="9" hidden="1"/>
    <cellStyle name="Followed Hyperlink" xfId="14292" builtinId="9" hidden="1"/>
    <cellStyle name="Followed Hyperlink" xfId="14293" builtinId="9" hidden="1"/>
    <cellStyle name="Followed Hyperlink" xfId="14294" builtinId="9" hidden="1"/>
    <cellStyle name="Followed Hyperlink" xfId="14295" builtinId="9" hidden="1"/>
    <cellStyle name="Followed Hyperlink" xfId="14296" builtinId="9" hidden="1"/>
    <cellStyle name="Followed Hyperlink" xfId="14297" builtinId="9" hidden="1"/>
    <cellStyle name="Followed Hyperlink" xfId="14298" builtinId="9" hidden="1"/>
    <cellStyle name="Followed Hyperlink" xfId="14299" builtinId="9" hidden="1"/>
    <cellStyle name="Followed Hyperlink" xfId="14300" builtinId="9" hidden="1"/>
    <cellStyle name="Followed Hyperlink" xfId="14301" builtinId="9" hidden="1"/>
    <cellStyle name="Followed Hyperlink" xfId="14302" builtinId="9" hidden="1"/>
    <cellStyle name="Followed Hyperlink" xfId="14303" builtinId="9" hidden="1"/>
    <cellStyle name="Followed Hyperlink" xfId="14304" builtinId="9" hidden="1"/>
    <cellStyle name="Followed Hyperlink" xfId="14305" builtinId="9" hidden="1"/>
    <cellStyle name="Followed Hyperlink" xfId="14306" builtinId="9" hidden="1"/>
    <cellStyle name="Followed Hyperlink" xfId="14307" builtinId="9" hidden="1"/>
    <cellStyle name="Followed Hyperlink" xfId="14308" builtinId="9" hidden="1"/>
    <cellStyle name="Followed Hyperlink" xfId="14309" builtinId="9" hidden="1"/>
    <cellStyle name="Followed Hyperlink" xfId="14310" builtinId="9" hidden="1"/>
    <cellStyle name="Followed Hyperlink" xfId="14311" builtinId="9" hidden="1"/>
    <cellStyle name="Followed Hyperlink" xfId="14312" builtinId="9" hidden="1"/>
    <cellStyle name="Followed Hyperlink" xfId="14313" builtinId="9" hidden="1"/>
    <cellStyle name="Followed Hyperlink" xfId="14314" builtinId="9" hidden="1"/>
    <cellStyle name="Followed Hyperlink" xfId="14315" builtinId="9" hidden="1"/>
    <cellStyle name="Followed Hyperlink" xfId="14316" builtinId="9" hidden="1"/>
    <cellStyle name="Followed Hyperlink" xfId="14317" builtinId="9" hidden="1"/>
    <cellStyle name="Followed Hyperlink" xfId="14318" builtinId="9" hidden="1"/>
    <cellStyle name="Followed Hyperlink" xfId="14319" builtinId="9" hidden="1"/>
    <cellStyle name="Followed Hyperlink" xfId="14320" builtinId="9" hidden="1"/>
    <cellStyle name="Followed Hyperlink" xfId="14321" builtinId="9" hidden="1"/>
    <cellStyle name="Followed Hyperlink" xfId="14322" builtinId="9" hidden="1"/>
    <cellStyle name="Followed Hyperlink" xfId="14323" builtinId="9" hidden="1"/>
    <cellStyle name="Followed Hyperlink" xfId="14324" builtinId="9" hidden="1"/>
    <cellStyle name="Followed Hyperlink" xfId="14325" builtinId="9" hidden="1"/>
    <cellStyle name="Followed Hyperlink" xfId="14326" builtinId="9" hidden="1"/>
    <cellStyle name="Followed Hyperlink" xfId="14327" builtinId="9" hidden="1"/>
    <cellStyle name="Followed Hyperlink" xfId="14328" builtinId="9" hidden="1"/>
    <cellStyle name="Followed Hyperlink" xfId="14329" builtinId="9" hidden="1"/>
    <cellStyle name="Followed Hyperlink" xfId="14330" builtinId="9" hidden="1"/>
    <cellStyle name="Followed Hyperlink" xfId="14331" builtinId="9" hidden="1"/>
    <cellStyle name="Followed Hyperlink" xfId="14332" builtinId="9" hidden="1"/>
    <cellStyle name="Followed Hyperlink" xfId="14333" builtinId="9" hidden="1"/>
    <cellStyle name="Followed Hyperlink" xfId="14334" builtinId="9" hidden="1"/>
    <cellStyle name="Followed Hyperlink" xfId="14335" builtinId="9" hidden="1"/>
    <cellStyle name="Followed Hyperlink" xfId="14336" builtinId="9" hidden="1"/>
    <cellStyle name="Followed Hyperlink" xfId="14337" builtinId="9" hidden="1"/>
    <cellStyle name="Followed Hyperlink" xfId="14338" builtinId="9" hidden="1"/>
    <cellStyle name="Followed Hyperlink" xfId="14339" builtinId="9" hidden="1"/>
    <cellStyle name="Followed Hyperlink" xfId="14340" builtinId="9" hidden="1"/>
    <cellStyle name="Followed Hyperlink" xfId="14341" builtinId="9" hidden="1"/>
    <cellStyle name="Followed Hyperlink" xfId="14342" builtinId="9" hidden="1"/>
    <cellStyle name="Followed Hyperlink" xfId="14343" builtinId="9" hidden="1"/>
    <cellStyle name="Followed Hyperlink" xfId="14344" builtinId="9" hidden="1"/>
    <cellStyle name="Followed Hyperlink" xfId="14345" builtinId="9" hidden="1"/>
    <cellStyle name="Followed Hyperlink" xfId="14346" builtinId="9" hidden="1"/>
    <cellStyle name="Followed Hyperlink" xfId="14347" builtinId="9" hidden="1"/>
    <cellStyle name="Followed Hyperlink" xfId="14348" builtinId="9" hidden="1"/>
    <cellStyle name="Followed Hyperlink" xfId="14349" builtinId="9" hidden="1"/>
    <cellStyle name="Followed Hyperlink" xfId="14350" builtinId="9" hidden="1"/>
    <cellStyle name="Followed Hyperlink" xfId="14351" builtinId="9" hidden="1"/>
    <cellStyle name="Followed Hyperlink" xfId="14352" builtinId="9" hidden="1"/>
    <cellStyle name="Followed Hyperlink" xfId="14353" builtinId="9" hidden="1"/>
    <cellStyle name="Followed Hyperlink" xfId="14354" builtinId="9" hidden="1"/>
    <cellStyle name="Followed Hyperlink" xfId="14355" builtinId="9" hidden="1"/>
    <cellStyle name="Followed Hyperlink" xfId="14356" builtinId="9" hidden="1"/>
    <cellStyle name="Followed Hyperlink" xfId="14357" builtinId="9" hidden="1"/>
    <cellStyle name="Followed Hyperlink" xfId="14358" builtinId="9" hidden="1"/>
    <cellStyle name="Followed Hyperlink" xfId="14359" builtinId="9" hidden="1"/>
    <cellStyle name="Followed Hyperlink" xfId="14360" builtinId="9" hidden="1"/>
    <cellStyle name="Followed Hyperlink" xfId="14361" builtinId="9" hidden="1"/>
    <cellStyle name="Followed Hyperlink" xfId="14362" builtinId="9" hidden="1"/>
    <cellStyle name="Followed Hyperlink" xfId="14363" builtinId="9" hidden="1"/>
    <cellStyle name="Followed Hyperlink" xfId="14364" builtinId="9" hidden="1"/>
    <cellStyle name="Followed Hyperlink" xfId="14365" builtinId="9" hidden="1"/>
    <cellStyle name="Followed Hyperlink" xfId="14366" builtinId="9" hidden="1"/>
    <cellStyle name="Followed Hyperlink" xfId="14367" builtinId="9" hidden="1"/>
    <cellStyle name="Followed Hyperlink" xfId="14368" builtinId="9" hidden="1"/>
    <cellStyle name="Followed Hyperlink" xfId="14369" builtinId="9" hidden="1"/>
    <cellStyle name="Followed Hyperlink" xfId="14370" builtinId="9" hidden="1"/>
    <cellStyle name="Followed Hyperlink" xfId="14371" builtinId="9" hidden="1"/>
    <cellStyle name="Followed Hyperlink" xfId="14372"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0" builtinId="9" hidden="1"/>
    <cellStyle name="Followed Hyperlink" xfId="14381" builtinId="9" hidden="1"/>
    <cellStyle name="Followed Hyperlink" xfId="14382" builtinId="9" hidden="1"/>
    <cellStyle name="Followed Hyperlink" xfId="14383" builtinId="9" hidden="1"/>
    <cellStyle name="Followed Hyperlink" xfId="14384" builtinId="9" hidden="1"/>
    <cellStyle name="Followed Hyperlink" xfId="14385" builtinId="9" hidden="1"/>
    <cellStyle name="Followed Hyperlink" xfId="14386" builtinId="9" hidden="1"/>
    <cellStyle name="Followed Hyperlink" xfId="14387" builtinId="9" hidden="1"/>
    <cellStyle name="Followed Hyperlink" xfId="14388" builtinId="9" hidden="1"/>
    <cellStyle name="Followed Hyperlink" xfId="14389" builtinId="9" hidden="1"/>
    <cellStyle name="Followed Hyperlink" xfId="14390" builtinId="9" hidden="1"/>
    <cellStyle name="Followed Hyperlink" xfId="14391" builtinId="9" hidden="1"/>
    <cellStyle name="Followed Hyperlink" xfId="14392" builtinId="9" hidden="1"/>
    <cellStyle name="Followed Hyperlink" xfId="14393" builtinId="9" hidden="1"/>
    <cellStyle name="Followed Hyperlink" xfId="14394" builtinId="9" hidden="1"/>
    <cellStyle name="Followed Hyperlink" xfId="14395" builtinId="9" hidden="1"/>
    <cellStyle name="Followed Hyperlink" xfId="14396" builtinId="9" hidden="1"/>
    <cellStyle name="Followed Hyperlink" xfId="14397" builtinId="9" hidden="1"/>
    <cellStyle name="Followed Hyperlink" xfId="14398" builtinId="9" hidden="1"/>
    <cellStyle name="Followed Hyperlink" xfId="14399" builtinId="9" hidden="1"/>
    <cellStyle name="Followed Hyperlink" xfId="14400" builtinId="9" hidden="1"/>
    <cellStyle name="Followed Hyperlink" xfId="14401" builtinId="9" hidden="1"/>
    <cellStyle name="Followed Hyperlink" xfId="14402" builtinId="9" hidden="1"/>
    <cellStyle name="Followed Hyperlink" xfId="14403" builtinId="9" hidden="1"/>
    <cellStyle name="Followed Hyperlink" xfId="14404" builtinId="9" hidden="1"/>
    <cellStyle name="Followed Hyperlink" xfId="14405" builtinId="9" hidden="1"/>
    <cellStyle name="Followed Hyperlink" xfId="14406" builtinId="9" hidden="1"/>
    <cellStyle name="Followed Hyperlink" xfId="14407"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5" builtinId="9" hidden="1"/>
    <cellStyle name="Followed Hyperlink" xfId="14416" builtinId="9" hidden="1"/>
    <cellStyle name="Followed Hyperlink" xfId="14417" builtinId="9" hidden="1"/>
    <cellStyle name="Followed Hyperlink" xfId="14418" builtinId="9" hidden="1"/>
    <cellStyle name="Followed Hyperlink" xfId="14419" builtinId="9" hidden="1"/>
    <cellStyle name="Followed Hyperlink" xfId="14420" builtinId="9" hidden="1"/>
    <cellStyle name="Followed Hyperlink" xfId="14421" builtinId="9" hidden="1"/>
    <cellStyle name="Followed Hyperlink" xfId="14422" builtinId="9" hidden="1"/>
    <cellStyle name="Followed Hyperlink" xfId="14423" builtinId="9" hidden="1"/>
    <cellStyle name="Followed Hyperlink" xfId="14424" builtinId="9" hidden="1"/>
    <cellStyle name="Followed Hyperlink" xfId="14425" builtinId="9" hidden="1"/>
    <cellStyle name="Followed Hyperlink" xfId="14426" builtinId="9" hidden="1"/>
    <cellStyle name="Followed Hyperlink" xfId="14427" builtinId="9" hidden="1"/>
    <cellStyle name="Followed Hyperlink" xfId="14428" builtinId="9" hidden="1"/>
    <cellStyle name="Followed Hyperlink" xfId="14429" builtinId="9" hidden="1"/>
    <cellStyle name="Followed Hyperlink" xfId="14430" builtinId="9" hidden="1"/>
    <cellStyle name="Followed Hyperlink" xfId="14431" builtinId="9" hidden="1"/>
    <cellStyle name="Followed Hyperlink" xfId="14432" builtinId="9" hidden="1"/>
    <cellStyle name="Followed Hyperlink" xfId="14433" builtinId="9" hidden="1"/>
    <cellStyle name="Followed Hyperlink" xfId="14434" builtinId="9" hidden="1"/>
    <cellStyle name="Followed Hyperlink" xfId="14435" builtinId="9" hidden="1"/>
    <cellStyle name="Followed Hyperlink" xfId="14436" builtinId="9" hidden="1"/>
    <cellStyle name="Followed Hyperlink" xfId="14437" builtinId="9" hidden="1"/>
    <cellStyle name="Followed Hyperlink" xfId="14438" builtinId="9" hidden="1"/>
    <cellStyle name="Followed Hyperlink" xfId="14439" builtinId="9" hidden="1"/>
    <cellStyle name="Followed Hyperlink" xfId="14440" builtinId="9" hidden="1"/>
    <cellStyle name="Followed Hyperlink" xfId="14441" builtinId="9" hidden="1"/>
    <cellStyle name="Followed Hyperlink" xfId="14442" builtinId="9" hidden="1"/>
    <cellStyle name="Followed Hyperlink" xfId="14443" builtinId="9" hidden="1"/>
    <cellStyle name="Followed Hyperlink" xfId="14444" builtinId="9" hidden="1"/>
    <cellStyle name="Followed Hyperlink" xfId="14445" builtinId="9" hidden="1"/>
    <cellStyle name="Followed Hyperlink" xfId="14446" builtinId="9" hidden="1"/>
    <cellStyle name="Followed Hyperlink" xfId="14447" builtinId="9" hidden="1"/>
    <cellStyle name="Followed Hyperlink" xfId="14448" builtinId="9" hidden="1"/>
    <cellStyle name="Followed Hyperlink" xfId="14449" builtinId="9" hidden="1"/>
    <cellStyle name="Followed Hyperlink" xfId="14450" builtinId="9" hidden="1"/>
    <cellStyle name="Followed Hyperlink" xfId="14451" builtinId="9" hidden="1"/>
    <cellStyle name="Followed Hyperlink" xfId="14452" builtinId="9" hidden="1"/>
    <cellStyle name="Followed Hyperlink" xfId="14453" builtinId="9" hidden="1"/>
    <cellStyle name="Followed Hyperlink" xfId="14454" builtinId="9" hidden="1"/>
    <cellStyle name="Followed Hyperlink" xfId="14455" builtinId="9" hidden="1"/>
    <cellStyle name="Followed Hyperlink" xfId="14456" builtinId="9" hidden="1"/>
    <cellStyle name="Followed Hyperlink" xfId="14457" builtinId="9" hidden="1"/>
    <cellStyle name="Followed Hyperlink" xfId="14458" builtinId="9" hidden="1"/>
    <cellStyle name="Followed Hyperlink" xfId="14459" builtinId="9" hidden="1"/>
    <cellStyle name="Followed Hyperlink" xfId="14460" builtinId="9" hidden="1"/>
    <cellStyle name="Followed Hyperlink" xfId="14461" builtinId="9" hidden="1"/>
    <cellStyle name="Followed Hyperlink" xfId="14462" builtinId="9" hidden="1"/>
    <cellStyle name="Followed Hyperlink" xfId="14463" builtinId="9" hidden="1"/>
    <cellStyle name="Followed Hyperlink" xfId="14464" builtinId="9" hidden="1"/>
    <cellStyle name="Followed Hyperlink" xfId="14465" builtinId="9" hidden="1"/>
    <cellStyle name="Followed Hyperlink" xfId="14466" builtinId="9" hidden="1"/>
    <cellStyle name="Followed Hyperlink" xfId="14467" builtinId="9" hidden="1"/>
    <cellStyle name="Followed Hyperlink" xfId="14468" builtinId="9" hidden="1"/>
    <cellStyle name="Followed Hyperlink" xfId="14469" builtinId="9" hidden="1"/>
    <cellStyle name="Followed Hyperlink" xfId="14470" builtinId="9" hidden="1"/>
    <cellStyle name="Followed Hyperlink" xfId="14471" builtinId="9" hidden="1"/>
    <cellStyle name="Followed Hyperlink" xfId="14472" builtinId="9" hidden="1"/>
    <cellStyle name="Followed Hyperlink" xfId="14473" builtinId="9" hidden="1"/>
    <cellStyle name="Followed Hyperlink" xfId="14474" builtinId="9" hidden="1"/>
    <cellStyle name="Followed Hyperlink" xfId="14475" builtinId="9" hidden="1"/>
    <cellStyle name="Followed Hyperlink" xfId="14476" builtinId="9" hidden="1"/>
    <cellStyle name="Followed Hyperlink" xfId="14477" builtinId="9" hidden="1"/>
    <cellStyle name="Followed Hyperlink" xfId="14478" builtinId="9" hidden="1"/>
    <cellStyle name="Followed Hyperlink" xfId="14479" builtinId="9" hidden="1"/>
    <cellStyle name="Followed Hyperlink" xfId="14480" builtinId="9" hidden="1"/>
    <cellStyle name="Followed Hyperlink" xfId="14481" builtinId="9" hidden="1"/>
    <cellStyle name="Followed Hyperlink" xfId="14482" builtinId="9" hidden="1"/>
    <cellStyle name="Followed Hyperlink" xfId="14483" builtinId="9" hidden="1"/>
    <cellStyle name="Followed Hyperlink" xfId="14484" builtinId="9" hidden="1"/>
    <cellStyle name="Followed Hyperlink" xfId="14485" builtinId="9" hidden="1"/>
    <cellStyle name="Followed Hyperlink" xfId="14486" builtinId="9" hidden="1"/>
    <cellStyle name="Followed Hyperlink" xfId="14487" builtinId="9" hidden="1"/>
    <cellStyle name="Followed Hyperlink" xfId="14488" builtinId="9" hidden="1"/>
    <cellStyle name="Followed Hyperlink" xfId="14489" builtinId="9" hidden="1"/>
    <cellStyle name="Followed Hyperlink" xfId="14490"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8" builtinId="9" hidden="1"/>
    <cellStyle name="Followed Hyperlink" xfId="14499" builtinId="9" hidden="1"/>
    <cellStyle name="Followed Hyperlink" xfId="14500" builtinId="9" hidden="1"/>
    <cellStyle name="Followed Hyperlink" xfId="14501" builtinId="9" hidden="1"/>
    <cellStyle name="Followed Hyperlink" xfId="14502" builtinId="9" hidden="1"/>
    <cellStyle name="Followed Hyperlink" xfId="14503" builtinId="9" hidden="1"/>
    <cellStyle name="Followed Hyperlink" xfId="14504" builtinId="9" hidden="1"/>
    <cellStyle name="Followed Hyperlink" xfId="14505" builtinId="9" hidden="1"/>
    <cellStyle name="Followed Hyperlink" xfId="14506" builtinId="9" hidden="1"/>
    <cellStyle name="Followed Hyperlink" xfId="14507" builtinId="9" hidden="1"/>
    <cellStyle name="Followed Hyperlink" xfId="14508" builtinId="9" hidden="1"/>
    <cellStyle name="Followed Hyperlink" xfId="14509" builtinId="9" hidden="1"/>
    <cellStyle name="Followed Hyperlink" xfId="14510" builtinId="9" hidden="1"/>
    <cellStyle name="Followed Hyperlink" xfId="14511" builtinId="9" hidden="1"/>
    <cellStyle name="Followed Hyperlink" xfId="14512"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7" builtinId="9" hidden="1"/>
    <cellStyle name="Followed Hyperlink" xfId="14618" builtinId="9" hidden="1"/>
    <cellStyle name="Followed Hyperlink" xfId="14619" builtinId="9" hidden="1"/>
    <cellStyle name="Followed Hyperlink" xfId="14620" builtinId="9" hidden="1"/>
    <cellStyle name="Followed Hyperlink" xfId="14621" builtinId="9" hidden="1"/>
    <cellStyle name="Followed Hyperlink" xfId="14622" builtinId="9" hidden="1"/>
    <cellStyle name="Followed Hyperlink" xfId="14623" builtinId="9" hidden="1"/>
    <cellStyle name="Followed Hyperlink" xfId="14624" builtinId="9" hidden="1"/>
    <cellStyle name="Followed Hyperlink" xfId="14625" builtinId="9" hidden="1"/>
    <cellStyle name="Followed Hyperlink" xfId="14626" builtinId="9" hidden="1"/>
    <cellStyle name="Followed Hyperlink" xfId="14627" builtinId="9" hidden="1"/>
    <cellStyle name="Followed Hyperlink" xfId="14628" builtinId="9" hidden="1"/>
    <cellStyle name="Followed Hyperlink" xfId="14629" builtinId="9" hidden="1"/>
    <cellStyle name="Followed Hyperlink" xfId="14630" builtinId="9" hidden="1"/>
    <cellStyle name="Followed Hyperlink" xfId="14631" builtinId="9" hidden="1"/>
    <cellStyle name="Followed Hyperlink" xfId="14632" builtinId="9" hidden="1"/>
    <cellStyle name="Followed Hyperlink" xfId="14633" builtinId="9" hidden="1"/>
    <cellStyle name="Followed Hyperlink" xfId="14634" builtinId="9" hidden="1"/>
    <cellStyle name="Followed Hyperlink" xfId="14635" builtinId="9" hidden="1"/>
    <cellStyle name="Followed Hyperlink" xfId="14636" builtinId="9" hidden="1"/>
    <cellStyle name="Followed Hyperlink" xfId="14637" builtinId="9" hidden="1"/>
    <cellStyle name="Followed Hyperlink" xfId="14638" builtinId="9" hidden="1"/>
    <cellStyle name="Followed Hyperlink" xfId="14639" builtinId="9" hidden="1"/>
    <cellStyle name="Followed Hyperlink" xfId="14640" builtinId="9" hidden="1"/>
    <cellStyle name="Followed Hyperlink" xfId="14641" builtinId="9" hidden="1"/>
    <cellStyle name="Followed Hyperlink" xfId="14642" builtinId="9" hidden="1"/>
    <cellStyle name="Followed Hyperlink" xfId="14643" builtinId="9" hidden="1"/>
    <cellStyle name="Followed Hyperlink" xfId="14644" builtinId="9" hidden="1"/>
    <cellStyle name="Followed Hyperlink" xfId="14645" builtinId="9" hidden="1"/>
    <cellStyle name="Followed Hyperlink" xfId="14646" builtinId="9" hidden="1"/>
    <cellStyle name="Followed Hyperlink" xfId="14647" builtinId="9" hidden="1"/>
    <cellStyle name="Followed Hyperlink" xfId="14648" builtinId="9" hidden="1"/>
    <cellStyle name="Followed Hyperlink" xfId="14649"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19"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825" builtinId="9" hidden="1"/>
    <cellStyle name="Followed Hyperlink" xfId="14826" builtinId="9" hidden="1"/>
    <cellStyle name="Followed Hyperlink" xfId="14827" builtinId="9" hidden="1"/>
    <cellStyle name="Followed Hyperlink" xfId="14828" builtinId="9" hidden="1"/>
    <cellStyle name="Followed Hyperlink" xfId="14829" builtinId="9" hidden="1"/>
    <cellStyle name="Followed Hyperlink" xfId="14830" builtinId="9" hidden="1"/>
    <cellStyle name="Followed Hyperlink" xfId="14831" builtinId="9" hidden="1"/>
    <cellStyle name="Followed Hyperlink" xfId="14832" builtinId="9" hidden="1"/>
    <cellStyle name="Followed Hyperlink" xfId="14833" builtinId="9" hidden="1"/>
    <cellStyle name="Followed Hyperlink" xfId="14834" builtinId="9" hidden="1"/>
    <cellStyle name="Followed Hyperlink" xfId="14835" builtinId="9" hidden="1"/>
    <cellStyle name="Followed Hyperlink" xfId="14836" builtinId="9" hidden="1"/>
    <cellStyle name="Followed Hyperlink" xfId="14837" builtinId="9" hidden="1"/>
    <cellStyle name="Followed Hyperlink" xfId="14838" builtinId="9" hidden="1"/>
    <cellStyle name="Followed Hyperlink" xfId="14839" builtinId="9" hidden="1"/>
    <cellStyle name="Followed Hyperlink" xfId="14840" builtinId="9" hidden="1"/>
    <cellStyle name="Followed Hyperlink" xfId="14841" builtinId="9" hidden="1"/>
    <cellStyle name="Followed Hyperlink" xfId="14842" builtinId="9" hidden="1"/>
    <cellStyle name="Followed Hyperlink" xfId="14843" builtinId="9" hidden="1"/>
    <cellStyle name="Followed Hyperlink" xfId="14844" builtinId="9" hidden="1"/>
    <cellStyle name="Followed Hyperlink" xfId="14845" builtinId="9" hidden="1"/>
    <cellStyle name="Followed Hyperlink" xfId="14846" builtinId="9" hidden="1"/>
    <cellStyle name="Followed Hyperlink" xfId="14847" builtinId="9" hidden="1"/>
    <cellStyle name="Followed Hyperlink" xfId="14848" builtinId="9" hidden="1"/>
    <cellStyle name="Followed Hyperlink" xfId="14849" builtinId="9" hidden="1"/>
    <cellStyle name="Followed Hyperlink" xfId="14850" builtinId="9" hidden="1"/>
    <cellStyle name="Followed Hyperlink" xfId="14851" builtinId="9" hidden="1"/>
    <cellStyle name="Followed Hyperlink" xfId="14852" builtinId="9" hidden="1"/>
    <cellStyle name="Followed Hyperlink" xfId="14853" builtinId="9" hidden="1"/>
    <cellStyle name="Followed Hyperlink" xfId="14854" builtinId="9" hidden="1"/>
    <cellStyle name="Followed Hyperlink" xfId="14855" builtinId="9" hidden="1"/>
    <cellStyle name="Followed Hyperlink" xfId="14856" builtinId="9" hidden="1"/>
    <cellStyle name="Followed Hyperlink" xfId="14857" builtinId="9" hidden="1"/>
    <cellStyle name="Followed Hyperlink" xfId="14858" builtinId="9" hidden="1"/>
    <cellStyle name="Followed Hyperlink" xfId="14859" builtinId="9" hidden="1"/>
    <cellStyle name="Followed Hyperlink" xfId="14860"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28" builtinId="9" hidden="1"/>
    <cellStyle name="Followed Hyperlink" xfId="15029" builtinId="9" hidden="1"/>
    <cellStyle name="Followed Hyperlink" xfId="15030" builtinId="9" hidden="1"/>
    <cellStyle name="Followed Hyperlink" xfId="15031"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1" builtinId="9" hidden="1"/>
    <cellStyle name="Followed Hyperlink" xfId="15042" builtinId="9" hidden="1"/>
    <cellStyle name="Followed Hyperlink" xfId="15043" builtinId="9" hidden="1"/>
    <cellStyle name="Followed Hyperlink" xfId="15044" builtinId="9" hidden="1"/>
    <cellStyle name="Followed Hyperlink" xfId="15045" builtinId="9" hidden="1"/>
    <cellStyle name="Followed Hyperlink" xfId="15046" builtinId="9" hidden="1"/>
    <cellStyle name="Followed Hyperlink" xfId="15047" builtinId="9" hidden="1"/>
    <cellStyle name="Followed Hyperlink" xfId="15048" builtinId="9" hidden="1"/>
    <cellStyle name="Followed Hyperlink" xfId="15049" builtinId="9" hidden="1"/>
    <cellStyle name="Followed Hyperlink" xfId="15050" builtinId="9" hidden="1"/>
    <cellStyle name="Followed Hyperlink" xfId="15051" builtinId="9" hidden="1"/>
    <cellStyle name="Followed Hyperlink" xfId="15052" builtinId="9" hidden="1"/>
    <cellStyle name="Followed Hyperlink" xfId="15053" builtinId="9" hidden="1"/>
    <cellStyle name="Followed Hyperlink" xfId="15054" builtinId="9" hidden="1"/>
    <cellStyle name="Followed Hyperlink" xfId="15055" builtinId="9" hidden="1"/>
    <cellStyle name="Followed Hyperlink" xfId="15056" builtinId="9" hidden="1"/>
    <cellStyle name="Followed Hyperlink" xfId="15057" builtinId="9" hidden="1"/>
    <cellStyle name="Followed Hyperlink" xfId="15058" builtinId="9" hidden="1"/>
    <cellStyle name="Followed Hyperlink" xfId="15059" builtinId="9" hidden="1"/>
    <cellStyle name="Followed Hyperlink" xfId="15060" builtinId="9" hidden="1"/>
    <cellStyle name="Followed Hyperlink" xfId="15061" builtinId="9" hidden="1"/>
    <cellStyle name="Followed Hyperlink" xfId="15062" builtinId="9" hidden="1"/>
    <cellStyle name="Followed Hyperlink" xfId="15063" builtinId="9" hidden="1"/>
    <cellStyle name="Followed Hyperlink" xfId="15064" builtinId="9" hidden="1"/>
    <cellStyle name="Followed Hyperlink" xfId="15065" builtinId="9" hidden="1"/>
    <cellStyle name="Followed Hyperlink" xfId="15066" builtinId="9" hidden="1"/>
    <cellStyle name="Followed Hyperlink" xfId="15067" builtinId="9" hidden="1"/>
    <cellStyle name="Followed Hyperlink" xfId="15068" builtinId="9" hidden="1"/>
    <cellStyle name="Followed Hyperlink" xfId="15069" builtinId="9" hidden="1"/>
    <cellStyle name="Followed Hyperlink" xfId="15070" builtinId="9" hidden="1"/>
    <cellStyle name="Followed Hyperlink" xfId="15071" builtinId="9" hidden="1"/>
    <cellStyle name="Followed Hyperlink" xfId="15072" builtinId="9" hidden="1"/>
    <cellStyle name="Followed Hyperlink" xfId="15073" builtinId="9" hidden="1"/>
    <cellStyle name="Followed Hyperlink" xfId="15074" builtinId="9" hidden="1"/>
    <cellStyle name="Followed Hyperlink" xfId="15075" builtinId="9" hidden="1"/>
    <cellStyle name="Followed Hyperlink" xfId="15076" builtinId="9" hidden="1"/>
    <cellStyle name="Followed Hyperlink" xfId="15077" builtinId="9" hidden="1"/>
    <cellStyle name="Followed Hyperlink" xfId="15078" builtinId="9" hidden="1"/>
    <cellStyle name="Followed Hyperlink" xfId="15079" builtinId="9" hidden="1"/>
    <cellStyle name="Followed Hyperlink" xfId="15080" builtinId="9" hidden="1"/>
    <cellStyle name="Followed Hyperlink" xfId="15081" builtinId="9" hidden="1"/>
    <cellStyle name="Followed Hyperlink" xfId="15082"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47" builtinId="9" hidden="1"/>
    <cellStyle name="Followed Hyperlink" xfId="15248" builtinId="9" hidden="1"/>
    <cellStyle name="Followed Hyperlink" xfId="15249" builtinId="9" hidden="1"/>
    <cellStyle name="Followed Hyperlink" xfId="15250" builtinId="9" hidden="1"/>
    <cellStyle name="Followed Hyperlink" xfId="15251" builtinId="9" hidden="1"/>
    <cellStyle name="Followed Hyperlink" xfId="15252" builtinId="9" hidden="1"/>
    <cellStyle name="Followed Hyperlink" xfId="15253" builtinId="9" hidden="1"/>
    <cellStyle name="Followed Hyperlink" xfId="15254" builtinId="9" hidden="1"/>
    <cellStyle name="Followed Hyperlink" xfId="15255" builtinId="9" hidden="1"/>
    <cellStyle name="Followed Hyperlink" xfId="15256" builtinId="9" hidden="1"/>
    <cellStyle name="Followed Hyperlink" xfId="15257" builtinId="9" hidden="1"/>
    <cellStyle name="Followed Hyperlink" xfId="15258" builtinId="9" hidden="1"/>
    <cellStyle name="Followed Hyperlink" xfId="15259" builtinId="9" hidden="1"/>
    <cellStyle name="Followed Hyperlink" xfId="15260" builtinId="9" hidden="1"/>
    <cellStyle name="Followed Hyperlink" xfId="15261" builtinId="9" hidden="1"/>
    <cellStyle name="Followed Hyperlink" xfId="15262" builtinId="9" hidden="1"/>
    <cellStyle name="Followed Hyperlink" xfId="15263" builtinId="9" hidden="1"/>
    <cellStyle name="Followed Hyperlink" xfId="15264" builtinId="9" hidden="1"/>
    <cellStyle name="Followed Hyperlink" xfId="15265" builtinId="9" hidden="1"/>
    <cellStyle name="Followed Hyperlink" xfId="15266" builtinId="9" hidden="1"/>
    <cellStyle name="Followed Hyperlink" xfId="15267" builtinId="9" hidden="1"/>
    <cellStyle name="Followed Hyperlink" xfId="15268" builtinId="9" hidden="1"/>
    <cellStyle name="Followed Hyperlink" xfId="15269" builtinId="9" hidden="1"/>
    <cellStyle name="Followed Hyperlink" xfId="15270" builtinId="9" hidden="1"/>
    <cellStyle name="Followed Hyperlink" xfId="15271" builtinId="9" hidden="1"/>
    <cellStyle name="Followed Hyperlink" xfId="15272" builtinId="9" hidden="1"/>
    <cellStyle name="Followed Hyperlink" xfId="15273" builtinId="9" hidden="1"/>
    <cellStyle name="Followed Hyperlink" xfId="15274" builtinId="9" hidden="1"/>
    <cellStyle name="Followed Hyperlink" xfId="15275" builtinId="9" hidden="1"/>
    <cellStyle name="Followed Hyperlink" xfId="15276" builtinId="9" hidden="1"/>
    <cellStyle name="Followed Hyperlink" xfId="15277" builtinId="9" hidden="1"/>
    <cellStyle name="Followed Hyperlink" xfId="15278" builtinId="9" hidden="1"/>
    <cellStyle name="Followed Hyperlink" xfId="15279" builtinId="9" hidden="1"/>
    <cellStyle name="Followed Hyperlink" xfId="15280" builtinId="9" hidden="1"/>
    <cellStyle name="Followed Hyperlink" xfId="15281" builtinId="9" hidden="1"/>
    <cellStyle name="Followed Hyperlink" xfId="15282" builtinId="9" hidden="1"/>
    <cellStyle name="Followed Hyperlink" xfId="15283" builtinId="9" hidden="1"/>
    <cellStyle name="Followed Hyperlink" xfId="15284" builtinId="9" hidden="1"/>
    <cellStyle name="Followed Hyperlink" xfId="15285" builtinId="9" hidden="1"/>
    <cellStyle name="Followed Hyperlink" xfId="15286" builtinId="9" hidden="1"/>
    <cellStyle name="Followed Hyperlink" xfId="15287" builtinId="9" hidden="1"/>
    <cellStyle name="Followed Hyperlink" xfId="15288" builtinId="9" hidden="1"/>
    <cellStyle name="Followed Hyperlink" xfId="15289" builtinId="9" hidden="1"/>
    <cellStyle name="Followed Hyperlink" xfId="15290" builtinId="9" hidden="1"/>
    <cellStyle name="Followed Hyperlink" xfId="15291" builtinId="9" hidden="1"/>
    <cellStyle name="Followed Hyperlink" xfId="15292" builtinId="9" hidden="1"/>
    <cellStyle name="Followed Hyperlink" xfId="15293" builtinId="9" hidden="1"/>
    <cellStyle name="Followed Hyperlink" xfId="15294" builtinId="9" hidden="1"/>
    <cellStyle name="Followed Hyperlink" xfId="15295" builtinId="9" hidden="1"/>
    <cellStyle name="Followed Hyperlink" xfId="15296" builtinId="9" hidden="1"/>
    <cellStyle name="Followed Hyperlink" xfId="15297" builtinId="9" hidden="1"/>
    <cellStyle name="Followed Hyperlink" xfId="15298" builtinId="9" hidden="1"/>
    <cellStyle name="Followed Hyperlink" xfId="15299" builtinId="9" hidden="1"/>
    <cellStyle name="Followed Hyperlink" xfId="15300" builtinId="9" hidden="1"/>
    <cellStyle name="Followed Hyperlink" xfId="15301" builtinId="9" hidden="1"/>
    <cellStyle name="Followed Hyperlink" xfId="15302" builtinId="9" hidden="1"/>
    <cellStyle name="Followed Hyperlink" xfId="15303" builtinId="9" hidden="1"/>
    <cellStyle name="Followed Hyperlink" xfId="15304" builtinId="9" hidden="1"/>
    <cellStyle name="Followed Hyperlink" xfId="15305" builtinId="9" hidden="1"/>
    <cellStyle name="Followed Hyperlink" xfId="15306" builtinId="9" hidden="1"/>
    <cellStyle name="Followed Hyperlink" xfId="15307" builtinId="9" hidden="1"/>
    <cellStyle name="Followed Hyperlink" xfId="15308" builtinId="9" hidden="1"/>
    <cellStyle name="Followed Hyperlink" xfId="15309" builtinId="9" hidden="1"/>
    <cellStyle name="Followed Hyperlink" xfId="15310" builtinId="9" hidden="1"/>
    <cellStyle name="Followed Hyperlink" xfId="15311" builtinId="9" hidden="1"/>
    <cellStyle name="Followed Hyperlink" xfId="15312" builtinId="9" hidden="1"/>
    <cellStyle name="Followed Hyperlink" xfId="15313" builtinId="9" hidden="1"/>
    <cellStyle name="Followed Hyperlink" xfId="15314" builtinId="9" hidden="1"/>
    <cellStyle name="Followed Hyperlink" xfId="15315" builtinId="9" hidden="1"/>
    <cellStyle name="Followed Hyperlink" xfId="15316" builtinId="9" hidden="1"/>
    <cellStyle name="Followed Hyperlink" xfId="15317" builtinId="9" hidden="1"/>
    <cellStyle name="Followed Hyperlink" xfId="15318" builtinId="9" hidden="1"/>
    <cellStyle name="Followed Hyperlink" xfId="15319" builtinId="9" hidden="1"/>
    <cellStyle name="Followed Hyperlink" xfId="15320" builtinId="9" hidden="1"/>
    <cellStyle name="Followed Hyperlink" xfId="15321" builtinId="9" hidden="1"/>
    <cellStyle name="Followed Hyperlink" xfId="15322" builtinId="9" hidden="1"/>
    <cellStyle name="Followed Hyperlink" xfId="15323" builtinId="9" hidden="1"/>
    <cellStyle name="Followed Hyperlink" xfId="15324" builtinId="9" hidden="1"/>
    <cellStyle name="Followed Hyperlink" xfId="15325" builtinId="9" hidden="1"/>
    <cellStyle name="Followed Hyperlink" xfId="15326" builtinId="9" hidden="1"/>
    <cellStyle name="Followed Hyperlink" xfId="15327"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68" builtinId="9" hidden="1"/>
    <cellStyle name="Followed Hyperlink" xfId="15469" builtinId="9" hidden="1"/>
    <cellStyle name="Followed Hyperlink" xfId="15470" builtinId="9" hidden="1"/>
    <cellStyle name="Followed Hyperlink" xfId="15471" builtinId="9" hidden="1"/>
    <cellStyle name="Followed Hyperlink" xfId="15472" builtinId="9" hidden="1"/>
    <cellStyle name="Followed Hyperlink" xfId="15473" builtinId="9" hidden="1"/>
    <cellStyle name="Followed Hyperlink" xfId="15474" builtinId="9" hidden="1"/>
    <cellStyle name="Followed Hyperlink" xfId="15475" builtinId="9" hidden="1"/>
    <cellStyle name="Followed Hyperlink" xfId="15476" builtinId="9" hidden="1"/>
    <cellStyle name="Followed Hyperlink" xfId="15477" builtinId="9" hidden="1"/>
    <cellStyle name="Followed Hyperlink" xfId="15478" builtinId="9" hidden="1"/>
    <cellStyle name="Followed Hyperlink" xfId="15479" builtinId="9" hidden="1"/>
    <cellStyle name="Followed Hyperlink" xfId="15480" builtinId="9" hidden="1"/>
    <cellStyle name="Followed Hyperlink" xfId="15481" builtinId="9" hidden="1"/>
    <cellStyle name="Followed Hyperlink" xfId="15482" builtinId="9" hidden="1"/>
    <cellStyle name="Followed Hyperlink" xfId="15483" builtinId="9" hidden="1"/>
    <cellStyle name="Followed Hyperlink" xfId="15484" builtinId="9" hidden="1"/>
    <cellStyle name="Followed Hyperlink" xfId="15485" builtinId="9" hidden="1"/>
    <cellStyle name="Followed Hyperlink" xfId="15486" builtinId="9" hidden="1"/>
    <cellStyle name="Followed Hyperlink" xfId="15487" builtinId="9" hidden="1"/>
    <cellStyle name="Followed Hyperlink" xfId="15488" builtinId="9" hidden="1"/>
    <cellStyle name="Followed Hyperlink" xfId="15489" builtinId="9" hidden="1"/>
    <cellStyle name="Followed Hyperlink" xfId="15490" builtinId="9" hidden="1"/>
    <cellStyle name="Followed Hyperlink" xfId="15491" builtinId="9" hidden="1"/>
    <cellStyle name="Followed Hyperlink" xfId="15492" builtinId="9" hidden="1"/>
    <cellStyle name="Followed Hyperlink" xfId="15493" builtinId="9" hidden="1"/>
    <cellStyle name="Followed Hyperlink" xfId="15494" builtinId="9" hidden="1"/>
    <cellStyle name="Followed Hyperlink" xfId="15495" builtinId="9" hidden="1"/>
    <cellStyle name="Followed Hyperlink" xfId="15496" builtinId="9" hidden="1"/>
    <cellStyle name="Followed Hyperlink" xfId="15497" builtinId="9" hidden="1"/>
    <cellStyle name="Followed Hyperlink" xfId="15498" builtinId="9" hidden="1"/>
    <cellStyle name="Followed Hyperlink" xfId="15499" builtinId="9" hidden="1"/>
    <cellStyle name="Followed Hyperlink" xfId="15500" builtinId="9" hidden="1"/>
    <cellStyle name="Followed Hyperlink" xfId="15501" builtinId="9" hidden="1"/>
    <cellStyle name="Followed Hyperlink" xfId="15502" builtinId="9" hidden="1"/>
    <cellStyle name="Followed Hyperlink" xfId="15503" builtinId="9" hidden="1"/>
    <cellStyle name="Followed Hyperlink" xfId="15504" builtinId="9" hidden="1"/>
    <cellStyle name="Followed Hyperlink" xfId="15505" builtinId="9" hidden="1"/>
    <cellStyle name="Followed Hyperlink" xfId="15506" builtinId="9" hidden="1"/>
    <cellStyle name="Followed Hyperlink" xfId="15507" builtinId="9" hidden="1"/>
    <cellStyle name="Followed Hyperlink" xfId="15508" builtinId="9" hidden="1"/>
    <cellStyle name="Followed Hyperlink" xfId="15509" builtinId="9" hidden="1"/>
    <cellStyle name="Followed Hyperlink" xfId="15510" builtinId="9" hidden="1"/>
    <cellStyle name="Followed Hyperlink" xfId="15511" builtinId="9" hidden="1"/>
    <cellStyle name="Followed Hyperlink" xfId="15512" builtinId="9" hidden="1"/>
    <cellStyle name="Followed Hyperlink" xfId="15513" builtinId="9" hidden="1"/>
    <cellStyle name="Followed Hyperlink" xfId="15514" builtinId="9" hidden="1"/>
    <cellStyle name="Followed Hyperlink" xfId="15515" builtinId="9" hidden="1"/>
    <cellStyle name="Followed Hyperlink" xfId="15516" builtinId="9" hidden="1"/>
    <cellStyle name="Followed Hyperlink" xfId="15517" builtinId="9" hidden="1"/>
    <cellStyle name="Followed Hyperlink" xfId="15518" builtinId="9" hidden="1"/>
    <cellStyle name="Followed Hyperlink" xfId="15519" builtinId="9" hidden="1"/>
    <cellStyle name="Followed Hyperlink" xfId="15520" builtinId="9" hidden="1"/>
    <cellStyle name="Followed Hyperlink" xfId="15521" builtinId="9" hidden="1"/>
    <cellStyle name="Followed Hyperlink" xfId="15522" builtinId="9" hidden="1"/>
    <cellStyle name="Followed Hyperlink" xfId="15523" builtinId="9" hidden="1"/>
    <cellStyle name="Followed Hyperlink" xfId="15524" builtinId="9" hidden="1"/>
    <cellStyle name="Followed Hyperlink" xfId="15525" builtinId="9" hidden="1"/>
    <cellStyle name="Followed Hyperlink" xfId="15526" builtinId="9" hidden="1"/>
    <cellStyle name="Followed Hyperlink" xfId="15527" builtinId="9" hidden="1"/>
    <cellStyle name="Followed Hyperlink" xfId="15528" builtinId="9" hidden="1"/>
    <cellStyle name="Followed Hyperlink" xfId="15529" builtinId="9" hidden="1"/>
    <cellStyle name="Followed Hyperlink" xfId="15530" builtinId="9" hidden="1"/>
    <cellStyle name="Followed Hyperlink" xfId="15531" builtinId="9" hidden="1"/>
    <cellStyle name="Followed Hyperlink" xfId="15532" builtinId="9" hidden="1"/>
    <cellStyle name="Followed Hyperlink" xfId="15533" builtinId="9" hidden="1"/>
    <cellStyle name="Followed Hyperlink" xfId="15534" builtinId="9" hidden="1"/>
    <cellStyle name="Followed Hyperlink" xfId="15535" builtinId="9" hidden="1"/>
    <cellStyle name="Followed Hyperlink" xfId="15536" builtinId="9" hidden="1"/>
    <cellStyle name="Followed Hyperlink" xfId="15537" builtinId="9" hidden="1"/>
    <cellStyle name="Followed Hyperlink" xfId="15538" builtinId="9" hidden="1"/>
    <cellStyle name="Followed Hyperlink" xfId="15539" builtinId="9" hidden="1"/>
    <cellStyle name="Followed Hyperlink" xfId="15540" builtinId="9" hidden="1"/>
    <cellStyle name="Followed Hyperlink" xfId="15541" builtinId="9" hidden="1"/>
    <cellStyle name="Followed Hyperlink" xfId="15542" builtinId="9" hidden="1"/>
    <cellStyle name="Followed Hyperlink" xfId="15543" builtinId="9" hidden="1"/>
    <cellStyle name="Followed Hyperlink" xfId="15544" builtinId="9" hidden="1"/>
    <cellStyle name="Followed Hyperlink" xfId="15545" builtinId="9" hidden="1"/>
    <cellStyle name="Followed Hyperlink" xfId="15546" builtinId="9" hidden="1"/>
    <cellStyle name="Followed Hyperlink" xfId="15547" builtinId="9" hidden="1"/>
    <cellStyle name="Followed Hyperlink" xfId="15548" builtinId="9" hidden="1"/>
    <cellStyle name="Followed Hyperlink" xfId="15549" builtinId="9" hidden="1"/>
    <cellStyle name="Followed Hyperlink" xfId="15550" builtinId="9" hidden="1"/>
    <cellStyle name="Followed Hyperlink" xfId="15551" builtinId="9" hidden="1"/>
    <cellStyle name="Followed Hyperlink" xfId="15552" builtinId="9" hidden="1"/>
    <cellStyle name="Followed Hyperlink" xfId="15553" builtinId="9" hidden="1"/>
    <cellStyle name="Followed Hyperlink" xfId="15554" builtinId="9" hidden="1"/>
    <cellStyle name="Followed Hyperlink" xfId="15555" builtinId="9" hidden="1"/>
    <cellStyle name="Followed Hyperlink" xfId="15556" builtinId="9" hidden="1"/>
    <cellStyle name="Followed Hyperlink" xfId="15557" builtinId="9" hidden="1"/>
    <cellStyle name="Followed Hyperlink" xfId="15558" builtinId="9" hidden="1"/>
    <cellStyle name="Followed Hyperlink" xfId="15559" builtinId="9" hidden="1"/>
    <cellStyle name="Followed Hyperlink" xfId="15560" builtinId="9" hidden="1"/>
    <cellStyle name="Followed Hyperlink" xfId="15561" builtinId="9" hidden="1"/>
    <cellStyle name="Followed Hyperlink" xfId="15562" builtinId="9" hidden="1"/>
    <cellStyle name="Followed Hyperlink" xfId="15563" builtinId="9" hidden="1"/>
    <cellStyle name="Followed Hyperlink" xfId="15564" builtinId="9" hidden="1"/>
    <cellStyle name="Followed Hyperlink" xfId="15565" builtinId="9" hidden="1"/>
    <cellStyle name="Followed Hyperlink" xfId="15566" builtinId="9" hidden="1"/>
    <cellStyle name="Followed Hyperlink" xfId="15567" builtinId="9" hidden="1"/>
    <cellStyle name="Followed Hyperlink" xfId="15568" builtinId="9" hidden="1"/>
    <cellStyle name="Followed Hyperlink" xfId="10751" builtinId="9" hidden="1"/>
    <cellStyle name="Followed Hyperlink" xfId="5806" builtinId="9" hidden="1"/>
    <cellStyle name="Followed Hyperlink" xfId="10740" builtinId="9" hidden="1"/>
    <cellStyle name="Followed Hyperlink" xfId="10750" builtinId="9" hidden="1"/>
    <cellStyle name="Followed Hyperlink" xfId="5808" builtinId="9" hidden="1"/>
    <cellStyle name="Followed Hyperlink" xfId="6614" builtinId="9" hidden="1"/>
    <cellStyle name="Followed Hyperlink" xfId="10745" builtinId="9" hidden="1"/>
    <cellStyle name="Followed Hyperlink" xfId="5801" builtinId="9" hidden="1"/>
    <cellStyle name="Followed Hyperlink" xfId="5803" builtinId="9" hidden="1"/>
    <cellStyle name="Followed Hyperlink" xfId="10749" builtinId="9" hidden="1"/>
    <cellStyle name="Followed Hyperlink" xfId="5802" builtinId="9" hidden="1"/>
    <cellStyle name="Followed Hyperlink" xfId="15569" builtinId="9" hidden="1"/>
    <cellStyle name="Followed Hyperlink" xfId="15570" builtinId="9" hidden="1"/>
    <cellStyle name="Followed Hyperlink" xfId="15571"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7" builtinId="9" hidden="1"/>
    <cellStyle name="Followed Hyperlink" xfId="15692" builtinId="9" hidden="1"/>
    <cellStyle name="Followed Hyperlink" xfId="15693" builtinId="9" hidden="1"/>
    <cellStyle name="Followed Hyperlink" xfId="15694" builtinId="9" hidden="1"/>
    <cellStyle name="Followed Hyperlink" xfId="15695" builtinId="9" hidden="1"/>
    <cellStyle name="Followed Hyperlink" xfId="15696" builtinId="9" hidden="1"/>
    <cellStyle name="Followed Hyperlink" xfId="15697" builtinId="9" hidden="1"/>
    <cellStyle name="Followed Hyperlink" xfId="15698" builtinId="9" hidden="1"/>
    <cellStyle name="Followed Hyperlink" xfId="15699" builtinId="9" hidden="1"/>
    <cellStyle name="Followed Hyperlink" xfId="15700" builtinId="9" hidden="1"/>
    <cellStyle name="Followed Hyperlink" xfId="15701" builtinId="9" hidden="1"/>
    <cellStyle name="Followed Hyperlink" xfId="15702" builtinId="9" hidden="1"/>
    <cellStyle name="Followed Hyperlink" xfId="15703" builtinId="9" hidden="1"/>
    <cellStyle name="Followed Hyperlink" xfId="15704" builtinId="9" hidden="1"/>
    <cellStyle name="Followed Hyperlink" xfId="15705" builtinId="9" hidden="1"/>
    <cellStyle name="Followed Hyperlink" xfId="15706" builtinId="9" hidden="1"/>
    <cellStyle name="Followed Hyperlink" xfId="15707" builtinId="9" hidden="1"/>
    <cellStyle name="Followed Hyperlink" xfId="15708" builtinId="9" hidden="1"/>
    <cellStyle name="Followed Hyperlink" xfId="15709" builtinId="9" hidden="1"/>
    <cellStyle name="Followed Hyperlink" xfId="15710" builtinId="9" hidden="1"/>
    <cellStyle name="Followed Hyperlink" xfId="15711" builtinId="9" hidden="1"/>
    <cellStyle name="Followed Hyperlink" xfId="15712" builtinId="9" hidden="1"/>
    <cellStyle name="Followed Hyperlink" xfId="15713" builtinId="9" hidden="1"/>
    <cellStyle name="Followed Hyperlink" xfId="15714" builtinId="9" hidden="1"/>
    <cellStyle name="Followed Hyperlink" xfId="15715" builtinId="9" hidden="1"/>
    <cellStyle name="Followed Hyperlink" xfId="15716" builtinId="9" hidden="1"/>
    <cellStyle name="Followed Hyperlink" xfId="15717" builtinId="9" hidden="1"/>
    <cellStyle name="Followed Hyperlink" xfId="15718" builtinId="9" hidden="1"/>
    <cellStyle name="Followed Hyperlink" xfId="15719" builtinId="9" hidden="1"/>
    <cellStyle name="Followed Hyperlink" xfId="15720" builtinId="9" hidden="1"/>
    <cellStyle name="Followed Hyperlink" xfId="15721" builtinId="9" hidden="1"/>
    <cellStyle name="Followed Hyperlink" xfId="15722" builtinId="9" hidden="1"/>
    <cellStyle name="Followed Hyperlink" xfId="15723" builtinId="9" hidden="1"/>
    <cellStyle name="Followed Hyperlink" xfId="15724" builtinId="9" hidden="1"/>
    <cellStyle name="Followed Hyperlink" xfId="15725" builtinId="9" hidden="1"/>
    <cellStyle name="Followed Hyperlink" xfId="15726" builtinId="9" hidden="1"/>
    <cellStyle name="Followed Hyperlink" xfId="15727" builtinId="9" hidden="1"/>
    <cellStyle name="Followed Hyperlink" xfId="15728" builtinId="9" hidden="1"/>
    <cellStyle name="Followed Hyperlink" xfId="15729" builtinId="9" hidden="1"/>
    <cellStyle name="Followed Hyperlink" xfId="15730" builtinId="9" hidden="1"/>
    <cellStyle name="Followed Hyperlink" xfId="15731" builtinId="9" hidden="1"/>
    <cellStyle name="Followed Hyperlink" xfId="15732" builtinId="9" hidden="1"/>
    <cellStyle name="Followed Hyperlink" xfId="15733" builtinId="9" hidden="1"/>
    <cellStyle name="Followed Hyperlink" xfId="15734" builtinId="9" hidden="1"/>
    <cellStyle name="Followed Hyperlink" xfId="15735" builtinId="9" hidden="1"/>
    <cellStyle name="Followed Hyperlink" xfId="15736" builtinId="9" hidden="1"/>
    <cellStyle name="Followed Hyperlink" xfId="15737" builtinId="9" hidden="1"/>
    <cellStyle name="Followed Hyperlink" xfId="15738" builtinId="9" hidden="1"/>
    <cellStyle name="Followed Hyperlink" xfId="15739" builtinId="9" hidden="1"/>
    <cellStyle name="Followed Hyperlink" xfId="15740" builtinId="9" hidden="1"/>
    <cellStyle name="Followed Hyperlink" xfId="15741" builtinId="9" hidden="1"/>
    <cellStyle name="Followed Hyperlink" xfId="15742" builtinId="9" hidden="1"/>
    <cellStyle name="Followed Hyperlink" xfId="15743" builtinId="9" hidden="1"/>
    <cellStyle name="Followed Hyperlink" xfId="15744" builtinId="9" hidden="1"/>
    <cellStyle name="Followed Hyperlink" xfId="15745" builtinId="9" hidden="1"/>
    <cellStyle name="Followed Hyperlink" xfId="15746" builtinId="9" hidden="1"/>
    <cellStyle name="Followed Hyperlink" xfId="15747" builtinId="9" hidden="1"/>
    <cellStyle name="Followed Hyperlink" xfId="15748" builtinId="9" hidden="1"/>
    <cellStyle name="Followed Hyperlink" xfId="15749" builtinId="9" hidden="1"/>
    <cellStyle name="Followed Hyperlink" xfId="15750" builtinId="9" hidden="1"/>
    <cellStyle name="Followed Hyperlink" xfId="15751" builtinId="9" hidden="1"/>
    <cellStyle name="Followed Hyperlink" xfId="15752" builtinId="9" hidden="1"/>
    <cellStyle name="Followed Hyperlink" xfId="15753" builtinId="9" hidden="1"/>
    <cellStyle name="Followed Hyperlink" xfId="15754" builtinId="9" hidden="1"/>
    <cellStyle name="Followed Hyperlink" xfId="15755" builtinId="9" hidden="1"/>
    <cellStyle name="Followed Hyperlink" xfId="15756" builtinId="9" hidden="1"/>
    <cellStyle name="Followed Hyperlink" xfId="15757" builtinId="9" hidden="1"/>
    <cellStyle name="Followed Hyperlink" xfId="15758" builtinId="9" hidden="1"/>
    <cellStyle name="Followed Hyperlink" xfId="15759" builtinId="9" hidden="1"/>
    <cellStyle name="Followed Hyperlink" xfId="15760" builtinId="9" hidden="1"/>
    <cellStyle name="Followed Hyperlink" xfId="15761" builtinId="9" hidden="1"/>
    <cellStyle name="Followed Hyperlink" xfId="15762" builtinId="9" hidden="1"/>
    <cellStyle name="Followed Hyperlink" xfId="15763" builtinId="9" hidden="1"/>
    <cellStyle name="Followed Hyperlink" xfId="15764" builtinId="9" hidden="1"/>
    <cellStyle name="Followed Hyperlink" xfId="15765" builtinId="9" hidden="1"/>
    <cellStyle name="Followed Hyperlink" xfId="15766" builtinId="9" hidden="1"/>
    <cellStyle name="Followed Hyperlink" xfId="15767" builtinId="9" hidden="1"/>
    <cellStyle name="Followed Hyperlink" xfId="15768" builtinId="9" hidden="1"/>
    <cellStyle name="Followed Hyperlink" xfId="15769" builtinId="9" hidden="1"/>
    <cellStyle name="Followed Hyperlink" xfId="15770" builtinId="9" hidden="1"/>
    <cellStyle name="Followed Hyperlink" xfId="15771" builtinId="9" hidden="1"/>
    <cellStyle name="Followed Hyperlink" xfId="15772" builtinId="9" hidden="1"/>
    <cellStyle name="Followed Hyperlink" xfId="15773" builtinId="9" hidden="1"/>
    <cellStyle name="Followed Hyperlink" xfId="15774" builtinId="9" hidden="1"/>
    <cellStyle name="Followed Hyperlink" xfId="15775" builtinId="9" hidden="1"/>
    <cellStyle name="Followed Hyperlink" xfId="15776" builtinId="9" hidden="1"/>
    <cellStyle name="Followed Hyperlink" xfId="15777" builtinId="9" hidden="1"/>
    <cellStyle name="Followed Hyperlink" xfId="15778" builtinId="9" hidden="1"/>
    <cellStyle name="Followed Hyperlink" xfId="15779" builtinId="9" hidden="1"/>
    <cellStyle name="Followed Hyperlink" xfId="15780" builtinId="9" hidden="1"/>
    <cellStyle name="Followed Hyperlink" xfId="15781" builtinId="9" hidden="1"/>
    <cellStyle name="Followed Hyperlink" xfId="15782" builtinId="9" hidden="1"/>
    <cellStyle name="Followed Hyperlink" xfId="15783" builtinId="9" hidden="1"/>
    <cellStyle name="Followed Hyperlink" xfId="15784" builtinId="9" hidden="1"/>
    <cellStyle name="Followed Hyperlink" xfId="15785" builtinId="9" hidden="1"/>
    <cellStyle name="Followed Hyperlink" xfId="15786" builtinId="9" hidden="1"/>
    <cellStyle name="Followed Hyperlink" xfId="15787" builtinId="9" hidden="1"/>
    <cellStyle name="Followed Hyperlink" xfId="15788" builtinId="9" hidden="1"/>
    <cellStyle name="Followed Hyperlink" xfId="15789" builtinId="9" hidden="1"/>
    <cellStyle name="Followed Hyperlink" xfId="15790" builtinId="9" hidden="1"/>
    <cellStyle name="Followed Hyperlink" xfId="15791" builtinId="9" hidden="1"/>
    <cellStyle name="Followed Hyperlink" xfId="15792" builtinId="9" hidden="1"/>
    <cellStyle name="Followed Hyperlink" xfId="15793" builtinId="9" hidden="1"/>
    <cellStyle name="Followed Hyperlink" xfId="15794" builtinId="9" hidden="1"/>
    <cellStyle name="Followed Hyperlink" xfId="15795" builtinId="9" hidden="1"/>
    <cellStyle name="Followed Hyperlink" xfId="15796" builtinId="9" hidden="1"/>
    <cellStyle name="Followed Hyperlink" xfId="15797"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2" builtinId="9" hidden="1"/>
    <cellStyle name="Followed Hyperlink" xfId="15903" builtinId="9" hidden="1"/>
    <cellStyle name="Followed Hyperlink" xfId="15904" builtinId="9" hidden="1"/>
    <cellStyle name="Followed Hyperlink" xfId="15905" builtinId="9" hidden="1"/>
    <cellStyle name="Followed Hyperlink" xfId="15906" builtinId="9" hidden="1"/>
    <cellStyle name="Followed Hyperlink" xfId="15907" builtinId="9" hidden="1"/>
    <cellStyle name="Followed Hyperlink" xfId="15908" builtinId="9" hidden="1"/>
    <cellStyle name="Followed Hyperlink" xfId="15909" builtinId="9" hidden="1"/>
    <cellStyle name="Followed Hyperlink" xfId="15910" builtinId="9" hidden="1"/>
    <cellStyle name="Followed Hyperlink" xfId="15911" builtinId="9" hidden="1"/>
    <cellStyle name="Followed Hyperlink" xfId="15912" builtinId="9" hidden="1"/>
    <cellStyle name="Followed Hyperlink" xfId="15913" builtinId="9" hidden="1"/>
    <cellStyle name="Followed Hyperlink" xfId="15914" builtinId="9" hidden="1"/>
    <cellStyle name="Followed Hyperlink" xfId="15915" builtinId="9" hidden="1"/>
    <cellStyle name="Followed Hyperlink" xfId="15916" builtinId="9" hidden="1"/>
    <cellStyle name="Followed Hyperlink" xfId="15917" builtinId="9" hidden="1"/>
    <cellStyle name="Followed Hyperlink" xfId="15918" builtinId="9" hidden="1"/>
    <cellStyle name="Followed Hyperlink" xfId="15919" builtinId="9" hidden="1"/>
    <cellStyle name="Followed Hyperlink" xfId="15920" builtinId="9" hidden="1"/>
    <cellStyle name="Followed Hyperlink" xfId="15921" builtinId="9" hidden="1"/>
    <cellStyle name="Followed Hyperlink" xfId="15922" builtinId="9" hidden="1"/>
    <cellStyle name="Followed Hyperlink" xfId="15923" builtinId="9" hidden="1"/>
    <cellStyle name="Followed Hyperlink" xfId="15924" builtinId="9" hidden="1"/>
    <cellStyle name="Followed Hyperlink" xfId="15925" builtinId="9" hidden="1"/>
    <cellStyle name="Followed Hyperlink" xfId="15926" builtinId="9" hidden="1"/>
    <cellStyle name="Followed Hyperlink" xfId="15927" builtinId="9" hidden="1"/>
    <cellStyle name="Followed Hyperlink" xfId="15928" builtinId="9" hidden="1"/>
    <cellStyle name="Followed Hyperlink" xfId="15929" builtinId="9" hidden="1"/>
    <cellStyle name="Followed Hyperlink" xfId="15930" builtinId="9" hidden="1"/>
    <cellStyle name="Followed Hyperlink" xfId="15931" builtinId="9" hidden="1"/>
    <cellStyle name="Followed Hyperlink" xfId="15932" builtinId="9" hidden="1"/>
    <cellStyle name="Followed Hyperlink" xfId="15933" builtinId="9" hidden="1"/>
    <cellStyle name="Followed Hyperlink" xfId="15934" builtinId="9" hidden="1"/>
    <cellStyle name="Followed Hyperlink" xfId="15935" builtinId="9" hidden="1"/>
    <cellStyle name="Followed Hyperlink" xfId="15936" builtinId="9" hidden="1"/>
    <cellStyle name="Followed Hyperlink" xfId="15937" builtinId="9" hidden="1"/>
    <cellStyle name="Followed Hyperlink" xfId="15938" builtinId="9" hidden="1"/>
    <cellStyle name="Followed Hyperlink" xfId="15939" builtinId="9" hidden="1"/>
    <cellStyle name="Followed Hyperlink" xfId="15940" builtinId="9" hidden="1"/>
    <cellStyle name="Followed Hyperlink" xfId="15941" builtinId="9" hidden="1"/>
    <cellStyle name="Followed Hyperlink" xfId="15942" builtinId="9" hidden="1"/>
    <cellStyle name="Followed Hyperlink" xfId="15943" builtinId="9" hidden="1"/>
    <cellStyle name="Followed Hyperlink" xfId="15944" builtinId="9" hidden="1"/>
    <cellStyle name="Followed Hyperlink" xfId="15945" builtinId="9" hidden="1"/>
    <cellStyle name="Followed Hyperlink" xfId="15946" builtinId="9" hidden="1"/>
    <cellStyle name="Followed Hyperlink" xfId="15947" builtinId="9" hidden="1"/>
    <cellStyle name="Followed Hyperlink" xfId="15948" builtinId="9" hidden="1"/>
    <cellStyle name="Followed Hyperlink" xfId="15949" builtinId="9" hidden="1"/>
    <cellStyle name="Followed Hyperlink" xfId="15950" builtinId="9" hidden="1"/>
    <cellStyle name="Followed Hyperlink" xfId="15951" builtinId="9" hidden="1"/>
    <cellStyle name="Followed Hyperlink" xfId="15952" builtinId="9" hidden="1"/>
    <cellStyle name="Followed Hyperlink" xfId="15953" builtinId="9" hidden="1"/>
    <cellStyle name="Followed Hyperlink" xfId="15954" builtinId="9" hidden="1"/>
    <cellStyle name="Followed Hyperlink" xfId="15955" builtinId="9" hidden="1"/>
    <cellStyle name="Followed Hyperlink" xfId="15956" builtinId="9" hidden="1"/>
    <cellStyle name="Followed Hyperlink" xfId="15957" builtinId="9" hidden="1"/>
    <cellStyle name="Followed Hyperlink" xfId="15958" builtinId="9" hidden="1"/>
    <cellStyle name="Followed Hyperlink" xfId="15959" builtinId="9" hidden="1"/>
    <cellStyle name="Followed Hyperlink" xfId="15960" builtinId="9" hidden="1"/>
    <cellStyle name="Followed Hyperlink" xfId="15961" builtinId="9" hidden="1"/>
    <cellStyle name="Followed Hyperlink" xfId="15962" builtinId="9" hidden="1"/>
    <cellStyle name="Followed Hyperlink" xfId="15963" builtinId="9" hidden="1"/>
    <cellStyle name="Followed Hyperlink" xfId="15964" builtinId="9" hidden="1"/>
    <cellStyle name="Followed Hyperlink" xfId="15965" builtinId="9" hidden="1"/>
    <cellStyle name="Followed Hyperlink" xfId="15966" builtinId="9" hidden="1"/>
    <cellStyle name="Followed Hyperlink" xfId="15967" builtinId="9" hidden="1"/>
    <cellStyle name="Followed Hyperlink" xfId="15968" builtinId="9" hidden="1"/>
    <cellStyle name="Followed Hyperlink" xfId="15969" builtinId="9" hidden="1"/>
    <cellStyle name="Followed Hyperlink" xfId="15970" builtinId="9" hidden="1"/>
    <cellStyle name="Followed Hyperlink" xfId="15971" builtinId="9" hidden="1"/>
    <cellStyle name="Followed Hyperlink" xfId="15972" builtinId="9" hidden="1"/>
    <cellStyle name="Followed Hyperlink" xfId="15973" builtinId="9" hidden="1"/>
    <cellStyle name="Followed Hyperlink" xfId="15974" builtinId="9" hidden="1"/>
    <cellStyle name="Followed Hyperlink" xfId="15975" builtinId="9" hidden="1"/>
    <cellStyle name="Followed Hyperlink" xfId="15976" builtinId="9" hidden="1"/>
    <cellStyle name="Followed Hyperlink" xfId="15977" builtinId="9" hidden="1"/>
    <cellStyle name="Followed Hyperlink" xfId="15978" builtinId="9" hidden="1"/>
    <cellStyle name="Followed Hyperlink" xfId="15979" builtinId="9" hidden="1"/>
    <cellStyle name="Followed Hyperlink" xfId="15980" builtinId="9" hidden="1"/>
    <cellStyle name="Followed Hyperlink" xfId="15981" builtinId="9" hidden="1"/>
    <cellStyle name="Followed Hyperlink" xfId="15982" builtinId="9" hidden="1"/>
    <cellStyle name="Followed Hyperlink" xfId="15983" builtinId="9" hidden="1"/>
    <cellStyle name="Followed Hyperlink" xfId="15984" builtinId="9" hidden="1"/>
    <cellStyle name="Followed Hyperlink" xfId="15985" builtinId="9" hidden="1"/>
    <cellStyle name="Followed Hyperlink" xfId="15986" builtinId="9" hidden="1"/>
    <cellStyle name="Followed Hyperlink" xfId="15987" builtinId="9" hidden="1"/>
    <cellStyle name="Followed Hyperlink" xfId="15988" builtinId="9" hidden="1"/>
    <cellStyle name="Followed Hyperlink" xfId="15989" builtinId="9" hidden="1"/>
    <cellStyle name="Followed Hyperlink" xfId="15990" builtinId="9" hidden="1"/>
    <cellStyle name="Followed Hyperlink" xfId="15991" builtinId="9" hidden="1"/>
    <cellStyle name="Followed Hyperlink" xfId="15992" builtinId="9" hidden="1"/>
    <cellStyle name="Followed Hyperlink" xfId="15993" builtinId="9" hidden="1"/>
    <cellStyle name="Followed Hyperlink" xfId="15994" builtinId="9" hidden="1"/>
    <cellStyle name="Followed Hyperlink" xfId="15995" builtinId="9" hidden="1"/>
    <cellStyle name="Followed Hyperlink" xfId="15996" builtinId="9" hidden="1"/>
    <cellStyle name="Followed Hyperlink" xfId="15997" builtinId="9" hidden="1"/>
    <cellStyle name="Followed Hyperlink" xfId="15998" builtinId="9" hidden="1"/>
    <cellStyle name="Followed Hyperlink" xfId="15999" builtinId="9" hidden="1"/>
    <cellStyle name="Followed Hyperlink" xfId="16000" builtinId="9" hidden="1"/>
    <cellStyle name="Followed Hyperlink" xfId="16001" builtinId="9" hidden="1"/>
    <cellStyle name="Followed Hyperlink" xfId="16002" builtinId="9" hidden="1"/>
    <cellStyle name="Followed Hyperlink" xfId="16003" builtinId="9" hidden="1"/>
    <cellStyle name="Followed Hyperlink" xfId="16004" builtinId="9" hidden="1"/>
    <cellStyle name="Followed Hyperlink" xfId="16005" builtinId="9" hidden="1"/>
    <cellStyle name="Followed Hyperlink" xfId="16006" builtinId="9" hidden="1"/>
    <cellStyle name="Followed Hyperlink" xfId="16007" builtinId="9" hidden="1"/>
    <cellStyle name="Followed Hyperlink" xfId="16008" builtinId="9" hidden="1"/>
    <cellStyle name="Followed Hyperlink" xfId="16009" builtinId="9" hidden="1"/>
    <cellStyle name="Followed Hyperlink" xfId="16010" builtinId="9" hidden="1"/>
    <cellStyle name="Followed Hyperlink" xfId="16011" builtinId="9" hidden="1"/>
    <cellStyle name="Followed Hyperlink" xfId="16012" builtinId="9" hidden="1"/>
    <cellStyle name="Followed Hyperlink" xfId="16013" builtinId="9" hidden="1"/>
    <cellStyle name="Followed Hyperlink" xfId="16014"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25" builtinId="9" hidden="1"/>
    <cellStyle name="Followed Hyperlink" xfId="16126" builtinId="9" hidden="1"/>
    <cellStyle name="Followed Hyperlink" xfId="16127" builtinId="9" hidden="1"/>
    <cellStyle name="Followed Hyperlink" xfId="16128" builtinId="9" hidden="1"/>
    <cellStyle name="Followed Hyperlink" xfId="16129" builtinId="9" hidden="1"/>
    <cellStyle name="Followed Hyperlink" xfId="16130" builtinId="9" hidden="1"/>
    <cellStyle name="Followed Hyperlink" xfId="16131" builtinId="9" hidden="1"/>
    <cellStyle name="Followed Hyperlink" xfId="16132" builtinId="9" hidden="1"/>
    <cellStyle name="Followed Hyperlink" xfId="16133" builtinId="9" hidden="1"/>
    <cellStyle name="Followed Hyperlink" xfId="16134" builtinId="9" hidden="1"/>
    <cellStyle name="Followed Hyperlink" xfId="16135" builtinId="9" hidden="1"/>
    <cellStyle name="Followed Hyperlink" xfId="16136" builtinId="9" hidden="1"/>
    <cellStyle name="Followed Hyperlink" xfId="16137" builtinId="9" hidden="1"/>
    <cellStyle name="Followed Hyperlink" xfId="16138" builtinId="9" hidden="1"/>
    <cellStyle name="Followed Hyperlink" xfId="16139" builtinId="9" hidden="1"/>
    <cellStyle name="Followed Hyperlink" xfId="16140" builtinId="9" hidden="1"/>
    <cellStyle name="Followed Hyperlink" xfId="16141" builtinId="9" hidden="1"/>
    <cellStyle name="Followed Hyperlink" xfId="16142" builtinId="9" hidden="1"/>
    <cellStyle name="Followed Hyperlink" xfId="16143" builtinId="9" hidden="1"/>
    <cellStyle name="Followed Hyperlink" xfId="16144" builtinId="9" hidden="1"/>
    <cellStyle name="Followed Hyperlink" xfId="16145" builtinId="9" hidden="1"/>
    <cellStyle name="Followed Hyperlink" xfId="16146" builtinId="9" hidden="1"/>
    <cellStyle name="Followed Hyperlink" xfId="16147" builtinId="9" hidden="1"/>
    <cellStyle name="Followed Hyperlink" xfId="16148" builtinId="9" hidden="1"/>
    <cellStyle name="Followed Hyperlink" xfId="16149" builtinId="9" hidden="1"/>
    <cellStyle name="Followed Hyperlink" xfId="16150" builtinId="9" hidden="1"/>
    <cellStyle name="Followed Hyperlink" xfId="16151" builtinId="9" hidden="1"/>
    <cellStyle name="Followed Hyperlink" xfId="16152" builtinId="9" hidden="1"/>
    <cellStyle name="Followed Hyperlink" xfId="16153" builtinId="9" hidden="1"/>
    <cellStyle name="Followed Hyperlink" xfId="16154" builtinId="9" hidden="1"/>
    <cellStyle name="Followed Hyperlink" xfId="16155" builtinId="9" hidden="1"/>
    <cellStyle name="Followed Hyperlink" xfId="16156" builtinId="9" hidden="1"/>
    <cellStyle name="Followed Hyperlink" xfId="16157" builtinId="9" hidden="1"/>
    <cellStyle name="Followed Hyperlink" xfId="16158" builtinId="9" hidden="1"/>
    <cellStyle name="Followed Hyperlink" xfId="16159" builtinId="9" hidden="1"/>
    <cellStyle name="Followed Hyperlink" xfId="16160" builtinId="9" hidden="1"/>
    <cellStyle name="Followed Hyperlink" xfId="16161" builtinId="9" hidden="1"/>
    <cellStyle name="Followed Hyperlink" xfId="16162" builtinId="9" hidden="1"/>
    <cellStyle name="Followed Hyperlink" xfId="16163" builtinId="9" hidden="1"/>
    <cellStyle name="Followed Hyperlink" xfId="16164" builtinId="9" hidden="1"/>
    <cellStyle name="Followed Hyperlink" xfId="16165" builtinId="9" hidden="1"/>
    <cellStyle name="Followed Hyperlink" xfId="16166" builtinId="9" hidden="1"/>
    <cellStyle name="Followed Hyperlink" xfId="16167" builtinId="9" hidden="1"/>
    <cellStyle name="Followed Hyperlink" xfId="16168" builtinId="9" hidden="1"/>
    <cellStyle name="Followed Hyperlink" xfId="16169" builtinId="9" hidden="1"/>
    <cellStyle name="Followed Hyperlink" xfId="16170" builtinId="9" hidden="1"/>
    <cellStyle name="Followed Hyperlink" xfId="16171" builtinId="9" hidden="1"/>
    <cellStyle name="Followed Hyperlink" xfId="16172" builtinId="9" hidden="1"/>
    <cellStyle name="Followed Hyperlink" xfId="16173" builtinId="9" hidden="1"/>
    <cellStyle name="Followed Hyperlink" xfId="16174" builtinId="9" hidden="1"/>
    <cellStyle name="Followed Hyperlink" xfId="16175" builtinId="9" hidden="1"/>
    <cellStyle name="Followed Hyperlink" xfId="16176" builtinId="9" hidden="1"/>
    <cellStyle name="Followed Hyperlink" xfId="16177" builtinId="9" hidden="1"/>
    <cellStyle name="Followed Hyperlink" xfId="16178" builtinId="9" hidden="1"/>
    <cellStyle name="Followed Hyperlink" xfId="16179" builtinId="9" hidden="1"/>
    <cellStyle name="Followed Hyperlink" xfId="16180" builtinId="9" hidden="1"/>
    <cellStyle name="Followed Hyperlink" xfId="16181" builtinId="9" hidden="1"/>
    <cellStyle name="Followed Hyperlink" xfId="16182" builtinId="9" hidden="1"/>
    <cellStyle name="Followed Hyperlink" xfId="16183" builtinId="9" hidden="1"/>
    <cellStyle name="Followed Hyperlink" xfId="16184" builtinId="9" hidden="1"/>
    <cellStyle name="Followed Hyperlink" xfId="16185" builtinId="9" hidden="1"/>
    <cellStyle name="Followed Hyperlink" xfId="16186" builtinId="9" hidden="1"/>
    <cellStyle name="Followed Hyperlink" xfId="16187" builtinId="9" hidden="1"/>
    <cellStyle name="Followed Hyperlink" xfId="16188" builtinId="9" hidden="1"/>
    <cellStyle name="Followed Hyperlink" xfId="16189" builtinId="9" hidden="1"/>
    <cellStyle name="Followed Hyperlink" xfId="16190" builtinId="9" hidden="1"/>
    <cellStyle name="Followed Hyperlink" xfId="16191" builtinId="9" hidden="1"/>
    <cellStyle name="Followed Hyperlink" xfId="16192" builtinId="9" hidden="1"/>
    <cellStyle name="Followed Hyperlink" xfId="16193" builtinId="9" hidden="1"/>
    <cellStyle name="Followed Hyperlink" xfId="16194" builtinId="9" hidden="1"/>
    <cellStyle name="Followed Hyperlink" xfId="16195" builtinId="9" hidden="1"/>
    <cellStyle name="Followed Hyperlink" xfId="16196" builtinId="9" hidden="1"/>
    <cellStyle name="Followed Hyperlink" xfId="16197" builtinId="9" hidden="1"/>
    <cellStyle name="Followed Hyperlink" xfId="16198" builtinId="9" hidden="1"/>
    <cellStyle name="Followed Hyperlink" xfId="16199" builtinId="9" hidden="1"/>
    <cellStyle name="Followed Hyperlink" xfId="16200" builtinId="9" hidden="1"/>
    <cellStyle name="Followed Hyperlink" xfId="16201" builtinId="9" hidden="1"/>
    <cellStyle name="Followed Hyperlink" xfId="16202" builtinId="9" hidden="1"/>
    <cellStyle name="Followed Hyperlink" xfId="16203" builtinId="9" hidden="1"/>
    <cellStyle name="Followed Hyperlink" xfId="16204" builtinId="9" hidden="1"/>
    <cellStyle name="Followed Hyperlink" xfId="16205" builtinId="9" hidden="1"/>
    <cellStyle name="Followed Hyperlink" xfId="16206" builtinId="9" hidden="1"/>
    <cellStyle name="Followed Hyperlink" xfId="16207" builtinId="9" hidden="1"/>
    <cellStyle name="Followed Hyperlink" xfId="16208" builtinId="9" hidden="1"/>
    <cellStyle name="Followed Hyperlink" xfId="16209" builtinId="9" hidden="1"/>
    <cellStyle name="Followed Hyperlink" xfId="16210" builtinId="9" hidden="1"/>
    <cellStyle name="Followed Hyperlink" xfId="16211" builtinId="9" hidden="1"/>
    <cellStyle name="Followed Hyperlink" xfId="16212" builtinId="9" hidden="1"/>
    <cellStyle name="Followed Hyperlink" xfId="16213" builtinId="9" hidden="1"/>
    <cellStyle name="Followed Hyperlink" xfId="16214" builtinId="9" hidden="1"/>
    <cellStyle name="Followed Hyperlink" xfId="16215" builtinId="9" hidden="1"/>
    <cellStyle name="Followed Hyperlink" xfId="16216" builtinId="9" hidden="1"/>
    <cellStyle name="Followed Hyperlink" xfId="16217" builtinId="9" hidden="1"/>
    <cellStyle name="Followed Hyperlink" xfId="16218" builtinId="9" hidden="1"/>
    <cellStyle name="Followed Hyperlink" xfId="16219"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0" builtinId="9" hidden="1"/>
    <cellStyle name="Followed Hyperlink" xfId="16371" builtinId="9" hidden="1"/>
    <cellStyle name="Followed Hyperlink" xfId="16372" builtinId="9" hidden="1"/>
    <cellStyle name="Followed Hyperlink" xfId="16373" builtinId="9" hidden="1"/>
    <cellStyle name="Followed Hyperlink" xfId="16374" builtinId="9" hidden="1"/>
    <cellStyle name="Followed Hyperlink" xfId="16375" builtinId="9" hidden="1"/>
    <cellStyle name="Followed Hyperlink" xfId="16376" builtinId="9" hidden="1"/>
    <cellStyle name="Followed Hyperlink" xfId="16377" builtinId="9" hidden="1"/>
    <cellStyle name="Followed Hyperlink" xfId="16378" builtinId="9" hidden="1"/>
    <cellStyle name="Followed Hyperlink" xfId="16379" builtinId="9" hidden="1"/>
    <cellStyle name="Followed Hyperlink" xfId="16380" builtinId="9" hidden="1"/>
    <cellStyle name="Followed Hyperlink" xfId="16381" builtinId="9" hidden="1"/>
    <cellStyle name="Followed Hyperlink" xfId="16382" builtinId="9" hidden="1"/>
    <cellStyle name="Followed Hyperlink" xfId="16383" builtinId="9" hidden="1"/>
    <cellStyle name="Followed Hyperlink" xfId="16384" builtinId="9" hidden="1"/>
    <cellStyle name="Followed Hyperlink" xfId="16385" builtinId="9" hidden="1"/>
    <cellStyle name="Followed Hyperlink" xfId="16386" builtinId="9" hidden="1"/>
    <cellStyle name="Followed Hyperlink" xfId="16387" builtinId="9" hidden="1"/>
    <cellStyle name="Followed Hyperlink" xfId="16388" builtinId="9" hidden="1"/>
    <cellStyle name="Followed Hyperlink" xfId="16389" builtinId="9" hidden="1"/>
    <cellStyle name="Followed Hyperlink" xfId="16390" builtinId="9" hidden="1"/>
    <cellStyle name="Followed Hyperlink" xfId="16391" builtinId="9" hidden="1"/>
    <cellStyle name="Followed Hyperlink" xfId="16392" builtinId="9" hidden="1"/>
    <cellStyle name="Followed Hyperlink" xfId="16393" builtinId="9" hidden="1"/>
    <cellStyle name="Followed Hyperlink" xfId="16394" builtinId="9" hidden="1"/>
    <cellStyle name="Followed Hyperlink" xfId="16395" builtinId="9" hidden="1"/>
    <cellStyle name="Followed Hyperlink" xfId="16396" builtinId="9" hidden="1"/>
    <cellStyle name="Followed Hyperlink" xfId="16397" builtinId="9" hidden="1"/>
    <cellStyle name="Followed Hyperlink" xfId="16398" builtinId="9" hidden="1"/>
    <cellStyle name="Followed Hyperlink" xfId="16399" builtinId="9" hidden="1"/>
    <cellStyle name="Followed Hyperlink" xfId="16400" builtinId="9" hidden="1"/>
    <cellStyle name="Followed Hyperlink" xfId="16401" builtinId="9" hidden="1"/>
    <cellStyle name="Followed Hyperlink" xfId="16402" builtinId="9" hidden="1"/>
    <cellStyle name="Followed Hyperlink" xfId="16403" builtinId="9" hidden="1"/>
    <cellStyle name="Followed Hyperlink" xfId="16404" builtinId="9" hidden="1"/>
    <cellStyle name="Followed Hyperlink" xfId="16405" builtinId="9" hidden="1"/>
    <cellStyle name="Followed Hyperlink" xfId="16406" builtinId="9" hidden="1"/>
    <cellStyle name="Followed Hyperlink" xfId="16407" builtinId="9" hidden="1"/>
    <cellStyle name="Followed Hyperlink" xfId="16408" builtinId="9" hidden="1"/>
    <cellStyle name="Followed Hyperlink" xfId="16409" builtinId="9" hidden="1"/>
    <cellStyle name="Followed Hyperlink" xfId="16410" builtinId="9" hidden="1"/>
    <cellStyle name="Followed Hyperlink" xfId="16411" builtinId="9" hidden="1"/>
    <cellStyle name="Followed Hyperlink" xfId="16412" builtinId="9" hidden="1"/>
    <cellStyle name="Followed Hyperlink" xfId="16413" builtinId="9" hidden="1"/>
    <cellStyle name="Followed Hyperlink" xfId="16414" builtinId="9" hidden="1"/>
    <cellStyle name="Followed Hyperlink" xfId="16415" builtinId="9" hidden="1"/>
    <cellStyle name="Followed Hyperlink" xfId="16416" builtinId="9" hidden="1"/>
    <cellStyle name="Followed Hyperlink" xfId="16417" builtinId="9" hidden="1"/>
    <cellStyle name="Followed Hyperlink" xfId="16418" builtinId="9" hidden="1"/>
    <cellStyle name="Followed Hyperlink" xfId="16419" builtinId="9" hidden="1"/>
    <cellStyle name="Followed Hyperlink" xfId="16420" builtinId="9" hidden="1"/>
    <cellStyle name="Followed Hyperlink" xfId="16421" builtinId="9" hidden="1"/>
    <cellStyle name="Followed Hyperlink" xfId="16422" builtinId="9" hidden="1"/>
    <cellStyle name="Followed Hyperlink" xfId="16423" builtinId="9" hidden="1"/>
    <cellStyle name="Followed Hyperlink" xfId="16424" builtinId="9" hidden="1"/>
    <cellStyle name="Followed Hyperlink" xfId="16425" builtinId="9" hidden="1"/>
    <cellStyle name="Followed Hyperlink" xfId="16426" builtinId="9" hidden="1"/>
    <cellStyle name="Followed Hyperlink" xfId="16427" builtinId="9" hidden="1"/>
    <cellStyle name="Followed Hyperlink" xfId="16428" builtinId="9" hidden="1"/>
    <cellStyle name="Followed Hyperlink" xfId="16429" builtinId="9" hidden="1"/>
    <cellStyle name="Followed Hyperlink" xfId="16430" builtinId="9" hidden="1"/>
    <cellStyle name="Followed Hyperlink" xfId="16431" builtinId="9" hidden="1"/>
    <cellStyle name="Followed Hyperlink" xfId="16432" builtinId="9" hidden="1"/>
    <cellStyle name="Followed Hyperlink" xfId="16433" builtinId="9" hidden="1"/>
    <cellStyle name="Followed Hyperlink" xfId="16434" builtinId="9" hidden="1"/>
    <cellStyle name="Followed Hyperlink" xfId="16435" builtinId="9" hidden="1"/>
    <cellStyle name="Followed Hyperlink" xfId="16436" builtinId="9" hidden="1"/>
    <cellStyle name="Followed Hyperlink" xfId="16437" builtinId="9" hidden="1"/>
    <cellStyle name="Followed Hyperlink" xfId="16438" builtinId="9" hidden="1"/>
    <cellStyle name="Followed Hyperlink" xfId="16439" builtinId="9" hidden="1"/>
    <cellStyle name="Followed Hyperlink" xfId="16440" builtinId="9" hidden="1"/>
    <cellStyle name="Followed Hyperlink" xfId="16441" builtinId="9" hidden="1"/>
    <cellStyle name="Followed Hyperlink" xfId="16442" builtinId="9" hidden="1"/>
    <cellStyle name="Followed Hyperlink" xfId="16443" builtinId="9" hidden="1"/>
    <cellStyle name="Followed Hyperlink" xfId="16444" builtinId="9" hidden="1"/>
    <cellStyle name="Followed Hyperlink" xfId="16445" builtinId="9" hidden="1"/>
    <cellStyle name="Followed Hyperlink" xfId="16446" builtinId="9" hidden="1"/>
    <cellStyle name="Followed Hyperlink" xfId="16447" builtinId="9" hidden="1"/>
    <cellStyle name="Followed Hyperlink" xfId="16448" builtinId="9" hidden="1"/>
    <cellStyle name="Followed Hyperlink" xfId="16449" builtinId="9" hidden="1"/>
    <cellStyle name="Followed Hyperlink" xfId="16450" builtinId="9" hidden="1"/>
    <cellStyle name="Followed Hyperlink" xfId="16451" builtinId="9" hidden="1"/>
    <cellStyle name="Followed Hyperlink" xfId="16452" builtinId="9" hidden="1"/>
    <cellStyle name="Followed Hyperlink" xfId="16453" builtinId="9" hidden="1"/>
    <cellStyle name="Followed Hyperlink" xfId="16454" builtinId="9" hidden="1"/>
    <cellStyle name="Followed Hyperlink" xfId="16455" builtinId="9" hidden="1"/>
    <cellStyle name="Followed Hyperlink" xfId="16456" builtinId="9" hidden="1"/>
    <cellStyle name="Followed Hyperlink" xfId="16457" builtinId="9" hidden="1"/>
    <cellStyle name="Followed Hyperlink" xfId="16458" builtinId="9" hidden="1"/>
    <cellStyle name="Followed Hyperlink" xfId="16459" builtinId="9" hidden="1"/>
    <cellStyle name="Followed Hyperlink" xfId="16460" builtinId="9" hidden="1"/>
    <cellStyle name="Followed Hyperlink" xfId="16461" builtinId="9" hidden="1"/>
    <cellStyle name="Followed Hyperlink" xfId="16462" builtinId="9" hidden="1"/>
    <cellStyle name="Followed Hyperlink" xfId="16463" builtinId="9" hidden="1"/>
    <cellStyle name="Followed Hyperlink" xfId="16464" builtinId="9" hidden="1"/>
    <cellStyle name="Followed Hyperlink" xfId="16465" builtinId="9" hidden="1"/>
    <cellStyle name="Followed Hyperlink" xfId="16466" builtinId="9" hidden="1"/>
    <cellStyle name="Followed Hyperlink" xfId="16467" builtinId="9" hidden="1"/>
    <cellStyle name="Followed Hyperlink" xfId="16468" builtinId="9" hidden="1"/>
    <cellStyle name="Followed Hyperlink" xfId="16469" builtinId="9" hidden="1"/>
    <cellStyle name="Followed Hyperlink" xfId="16470" builtinId="9" hidden="1"/>
    <cellStyle name="Followed Hyperlink" xfId="16471" builtinId="9" hidden="1"/>
    <cellStyle name="Followed Hyperlink" xfId="16472" builtinId="9" hidden="1"/>
    <cellStyle name="Followed Hyperlink" xfId="16473" builtinId="9" hidden="1"/>
    <cellStyle name="Followed Hyperlink" xfId="16474" builtinId="9" hidden="1"/>
    <cellStyle name="Followed Hyperlink" xfId="16475" builtinId="9" hidden="1"/>
    <cellStyle name="Followed Hyperlink" xfId="16476" builtinId="9" hidden="1"/>
    <cellStyle name="Followed Hyperlink" xfId="16477" builtinId="9" hidden="1"/>
    <cellStyle name="Followed Hyperlink" xfId="16478" builtinId="9" hidden="1"/>
    <cellStyle name="Followed Hyperlink" xfId="16479" builtinId="9" hidden="1"/>
    <cellStyle name="Followed Hyperlink" xfId="16480" builtinId="9" hidden="1"/>
    <cellStyle name="Followed Hyperlink" xfId="16481" builtinId="9" hidden="1"/>
    <cellStyle name="Followed Hyperlink" xfId="16482" builtinId="9" hidden="1"/>
    <cellStyle name="Followed Hyperlink" xfId="16483" builtinId="9" hidden="1"/>
    <cellStyle name="Followed Hyperlink" xfId="16484" builtinId="9" hidden="1"/>
    <cellStyle name="Followed Hyperlink" xfId="16485" builtinId="9" hidden="1"/>
    <cellStyle name="Followed Hyperlink" xfId="16486" builtinId="9" hidden="1"/>
    <cellStyle name="Followed Hyperlink" xfId="16487" builtinId="9" hidden="1"/>
    <cellStyle name="Followed Hyperlink" xfId="16488" builtinId="9" hidden="1"/>
    <cellStyle name="Followed Hyperlink" xfId="16489" builtinId="9" hidden="1"/>
    <cellStyle name="Followed Hyperlink" xfId="16490" builtinId="9" hidden="1"/>
    <cellStyle name="Followed Hyperlink" xfId="16491" builtinId="9" hidden="1"/>
    <cellStyle name="Followed Hyperlink" xfId="16492" builtinId="9" hidden="1"/>
    <cellStyle name="Followed Hyperlink" xfId="16493" builtinId="9" hidden="1"/>
    <cellStyle name="Followed Hyperlink" xfId="16495" builtinId="9" hidden="1"/>
    <cellStyle name="Followed Hyperlink" xfId="16496" builtinId="9" hidden="1"/>
    <cellStyle name="Followed Hyperlink" xfId="16497" builtinId="9" hidden="1"/>
    <cellStyle name="Followed Hyperlink" xfId="16498" builtinId="9" hidden="1"/>
    <cellStyle name="Followed Hyperlink" xfId="16499" builtinId="9" hidden="1"/>
    <cellStyle name="Followed Hyperlink" xfId="16500" builtinId="9" hidden="1"/>
    <cellStyle name="Followed Hyperlink" xfId="16501" builtinId="9" hidden="1"/>
    <cellStyle name="Followed Hyperlink" xfId="16502" builtinId="9" hidden="1"/>
    <cellStyle name="Followed Hyperlink" xfId="16503" builtinId="9" hidden="1"/>
    <cellStyle name="Followed Hyperlink" xfId="16504"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5" builtinId="9" hidden="1"/>
    <cellStyle name="Followed Hyperlink" xfId="16576" builtinId="9" hidden="1"/>
    <cellStyle name="Followed Hyperlink" xfId="16577" builtinId="9" hidden="1"/>
    <cellStyle name="Followed Hyperlink" xfId="16578"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3" builtinId="9" hidden="1"/>
    <cellStyle name="Followed Hyperlink" xfId="16684" builtinId="9" hidden="1"/>
    <cellStyle name="Followed Hyperlink" xfId="16685" builtinId="9" hidden="1"/>
    <cellStyle name="Followed Hyperlink" xfId="16686" builtinId="9" hidden="1"/>
    <cellStyle name="Followed Hyperlink" xfId="16687" builtinId="9" hidden="1"/>
    <cellStyle name="Followed Hyperlink" xfId="16688" builtinId="9" hidden="1"/>
    <cellStyle name="Followed Hyperlink" xfId="16689" builtinId="9" hidden="1"/>
    <cellStyle name="Followed Hyperlink" xfId="16690" builtinId="9" hidden="1"/>
    <cellStyle name="Followed Hyperlink" xfId="16691" builtinId="9" hidden="1"/>
    <cellStyle name="Followed Hyperlink" xfId="16692" builtinId="9" hidden="1"/>
    <cellStyle name="Followed Hyperlink" xfId="16693" builtinId="9" hidden="1"/>
    <cellStyle name="Followed Hyperlink" xfId="16694" builtinId="9" hidden="1"/>
    <cellStyle name="Followed Hyperlink" xfId="16695" builtinId="9" hidden="1"/>
    <cellStyle name="Followed Hyperlink" xfId="16696" builtinId="9" hidden="1"/>
    <cellStyle name="Followed Hyperlink" xfId="16697" builtinId="9" hidden="1"/>
    <cellStyle name="Followed Hyperlink" xfId="16698" builtinId="9" hidden="1"/>
    <cellStyle name="Followed Hyperlink" xfId="16699" builtinId="9" hidden="1"/>
    <cellStyle name="Followed Hyperlink" xfId="16700" builtinId="9" hidden="1"/>
    <cellStyle name="Followed Hyperlink" xfId="16701" builtinId="9" hidden="1"/>
    <cellStyle name="Followed Hyperlink" xfId="16702" builtinId="9" hidden="1"/>
    <cellStyle name="Followed Hyperlink" xfId="16703" builtinId="9" hidden="1"/>
    <cellStyle name="Followed Hyperlink" xfId="16704" builtinId="9" hidden="1"/>
    <cellStyle name="Followed Hyperlink" xfId="16705" builtinId="9" hidden="1"/>
    <cellStyle name="Followed Hyperlink" xfId="16706" builtinId="9" hidden="1"/>
    <cellStyle name="Followed Hyperlink" xfId="16707" builtinId="9" hidden="1"/>
    <cellStyle name="Followed Hyperlink" xfId="16708" builtinId="9" hidden="1"/>
    <cellStyle name="Followed Hyperlink" xfId="16709" builtinId="9" hidden="1"/>
    <cellStyle name="Followed Hyperlink" xfId="16710" builtinId="9" hidden="1"/>
    <cellStyle name="Followed Hyperlink" xfId="16711" builtinId="9" hidden="1"/>
    <cellStyle name="Followed Hyperlink" xfId="16712" builtinId="9" hidden="1"/>
    <cellStyle name="Followed Hyperlink" xfId="16713" builtinId="9" hidden="1"/>
    <cellStyle name="Followed Hyperlink" xfId="16714" builtinId="9" hidden="1"/>
    <cellStyle name="Followed Hyperlink" xfId="16715" builtinId="9" hidden="1"/>
    <cellStyle name="Followed Hyperlink" xfId="16716" builtinId="9" hidden="1"/>
    <cellStyle name="Followed Hyperlink" xfId="16717" builtinId="9" hidden="1"/>
    <cellStyle name="Followed Hyperlink" xfId="16718" builtinId="9" hidden="1"/>
    <cellStyle name="Followed Hyperlink" xfId="16719" builtinId="9" hidden="1"/>
    <cellStyle name="Followed Hyperlink" xfId="16720" builtinId="9" hidden="1"/>
    <cellStyle name="Followed Hyperlink" xfId="16721" builtinId="9" hidden="1"/>
    <cellStyle name="Followed Hyperlink" xfId="16722" builtinId="9" hidden="1"/>
    <cellStyle name="Followed Hyperlink" xfId="16723" builtinId="9" hidden="1"/>
    <cellStyle name="Followed Hyperlink" xfId="16724" builtinId="9" hidden="1"/>
    <cellStyle name="Followed Hyperlink" xfId="16725" builtinId="9" hidden="1"/>
    <cellStyle name="Followed Hyperlink" xfId="16726" builtinId="9" hidden="1"/>
    <cellStyle name="Followed Hyperlink" xfId="16727" builtinId="9" hidden="1"/>
    <cellStyle name="Followed Hyperlink" xfId="16728" builtinId="9" hidden="1"/>
    <cellStyle name="Followed Hyperlink" xfId="16729" builtinId="9" hidden="1"/>
    <cellStyle name="Followed Hyperlink" xfId="16730" builtinId="9" hidden="1"/>
    <cellStyle name="Followed Hyperlink" xfId="16731" builtinId="9" hidden="1"/>
    <cellStyle name="Followed Hyperlink" xfId="16732" builtinId="9" hidden="1"/>
    <cellStyle name="Followed Hyperlink" xfId="16733" builtinId="9" hidden="1"/>
    <cellStyle name="Followed Hyperlink" xfId="16734" builtinId="9" hidden="1"/>
    <cellStyle name="Followed Hyperlink" xfId="16735" builtinId="9" hidden="1"/>
    <cellStyle name="Followed Hyperlink" xfId="16736" builtinId="9" hidden="1"/>
    <cellStyle name="Followed Hyperlink" xfId="16737" builtinId="9" hidden="1"/>
    <cellStyle name="Followed Hyperlink" xfId="16738" builtinId="9" hidden="1"/>
    <cellStyle name="Followed Hyperlink" xfId="16739" builtinId="9" hidden="1"/>
    <cellStyle name="Followed Hyperlink" xfId="16740" builtinId="9" hidden="1"/>
    <cellStyle name="Followed Hyperlink" xfId="16741" builtinId="9" hidden="1"/>
    <cellStyle name="Followed Hyperlink" xfId="16742" builtinId="9" hidden="1"/>
    <cellStyle name="Followed Hyperlink" xfId="16743" builtinId="9" hidden="1"/>
    <cellStyle name="Followed Hyperlink" xfId="16744" builtinId="9" hidden="1"/>
    <cellStyle name="Followed Hyperlink" xfId="16745" builtinId="9" hidden="1"/>
    <cellStyle name="Followed Hyperlink" xfId="16746" builtinId="9" hidden="1"/>
    <cellStyle name="Followed Hyperlink" xfId="16747" builtinId="9" hidden="1"/>
    <cellStyle name="Followed Hyperlink" xfId="16748" builtinId="9" hidden="1"/>
    <cellStyle name="Followed Hyperlink" xfId="16749" builtinId="9" hidden="1"/>
    <cellStyle name="Followed Hyperlink" xfId="16750" builtinId="9" hidden="1"/>
    <cellStyle name="Followed Hyperlink" xfId="16751" builtinId="9" hidden="1"/>
    <cellStyle name="Followed Hyperlink" xfId="16752" builtinId="9" hidden="1"/>
    <cellStyle name="Followed Hyperlink" xfId="16753" builtinId="9" hidden="1"/>
    <cellStyle name="Followed Hyperlink" xfId="16754" builtinId="9" hidden="1"/>
    <cellStyle name="Followed Hyperlink" xfId="16755" builtinId="9" hidden="1"/>
    <cellStyle name="Followed Hyperlink" xfId="16756" builtinId="9" hidden="1"/>
    <cellStyle name="Followed Hyperlink" xfId="16757" builtinId="9" hidden="1"/>
    <cellStyle name="Followed Hyperlink" xfId="16758" builtinId="9" hidden="1"/>
    <cellStyle name="Followed Hyperlink" xfId="16759" builtinId="9" hidden="1"/>
    <cellStyle name="Followed Hyperlink" xfId="16760" builtinId="9" hidden="1"/>
    <cellStyle name="Followed Hyperlink" xfId="16761" builtinId="9" hidden="1"/>
    <cellStyle name="Followed Hyperlink" xfId="16762" builtinId="9" hidden="1"/>
    <cellStyle name="Followed Hyperlink" xfId="16763" builtinId="9" hidden="1"/>
    <cellStyle name="Followed Hyperlink" xfId="16764" builtinId="9" hidden="1"/>
    <cellStyle name="Followed Hyperlink" xfId="16765" builtinId="9" hidden="1"/>
    <cellStyle name="Followed Hyperlink" xfId="16766" builtinId="9" hidden="1"/>
    <cellStyle name="Followed Hyperlink" xfId="16767" builtinId="9" hidden="1"/>
    <cellStyle name="Followed Hyperlink" xfId="16768" builtinId="9" hidden="1"/>
    <cellStyle name="Followed Hyperlink" xfId="16769" builtinId="9" hidden="1"/>
    <cellStyle name="Followed Hyperlink" xfId="16770" builtinId="9" hidden="1"/>
    <cellStyle name="Followed Hyperlink" xfId="16771" builtinId="9" hidden="1"/>
    <cellStyle name="Followed Hyperlink" xfId="16772" builtinId="9" hidden="1"/>
    <cellStyle name="Followed Hyperlink" xfId="16773" builtinId="9" hidden="1"/>
    <cellStyle name="Followed Hyperlink" xfId="16774" builtinId="9" hidden="1"/>
    <cellStyle name="Followed Hyperlink" xfId="16775" builtinId="9" hidden="1"/>
    <cellStyle name="Followed Hyperlink" xfId="16776" builtinId="9" hidden="1"/>
    <cellStyle name="Followed Hyperlink" xfId="16777" builtinId="9" hidden="1"/>
    <cellStyle name="Followed Hyperlink" xfId="16778" builtinId="9" hidden="1"/>
    <cellStyle name="Followed Hyperlink" xfId="16779" builtinId="9" hidden="1"/>
    <cellStyle name="Followed Hyperlink" xfId="16780" builtinId="9" hidden="1"/>
    <cellStyle name="Followed Hyperlink" xfId="16781" builtinId="9" hidden="1"/>
    <cellStyle name="Followed Hyperlink" xfId="16782" builtinId="9" hidden="1"/>
    <cellStyle name="Followed Hyperlink" xfId="16783" builtinId="9" hidden="1"/>
    <cellStyle name="Followed Hyperlink" xfId="16784" builtinId="9" hidden="1"/>
    <cellStyle name="Followed Hyperlink" xfId="16785" builtinId="9" hidden="1"/>
    <cellStyle name="Followed Hyperlink" xfId="16786" builtinId="9" hidden="1"/>
    <cellStyle name="Followed Hyperlink" xfId="16787" builtinId="9" hidden="1"/>
    <cellStyle name="Followed Hyperlink" xfId="16788" builtinId="9" hidden="1"/>
    <cellStyle name="Followed Hyperlink" xfId="16789" builtinId="9" hidden="1"/>
    <cellStyle name="Followed Hyperlink" xfId="16790" builtinId="9" hidden="1"/>
    <cellStyle name="Followed Hyperlink" xfId="16791" builtinId="9" hidden="1"/>
    <cellStyle name="Followed Hyperlink" xfId="16792" builtinId="9" hidden="1"/>
    <cellStyle name="Followed Hyperlink" xfId="16793"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5" builtinId="9" hidden="1"/>
    <cellStyle name="Followed Hyperlink" xfId="16966" builtinId="9" hidden="1"/>
    <cellStyle name="Followed Hyperlink" xfId="16967" builtinId="9" hidden="1"/>
    <cellStyle name="Followed Hyperlink" xfId="16968" builtinId="9" hidden="1"/>
    <cellStyle name="Followed Hyperlink" xfId="16969" builtinId="9" hidden="1"/>
    <cellStyle name="Followed Hyperlink" xfId="16970" builtinId="9" hidden="1"/>
    <cellStyle name="Followed Hyperlink" xfId="16971" builtinId="9" hidden="1"/>
    <cellStyle name="Followed Hyperlink" xfId="16972" builtinId="9" hidden="1"/>
    <cellStyle name="Followed Hyperlink" xfId="16973" builtinId="9" hidden="1"/>
    <cellStyle name="Followed Hyperlink" xfId="16974" builtinId="9" hidden="1"/>
    <cellStyle name="Followed Hyperlink" xfId="16975" builtinId="9" hidden="1"/>
    <cellStyle name="Followed Hyperlink" xfId="16976" builtinId="9" hidden="1"/>
    <cellStyle name="Followed Hyperlink" xfId="16977" builtinId="9" hidden="1"/>
    <cellStyle name="Followed Hyperlink" xfId="16978" builtinId="9" hidden="1"/>
    <cellStyle name="Followed Hyperlink" xfId="16979" builtinId="9" hidden="1"/>
    <cellStyle name="Followed Hyperlink" xfId="16980" builtinId="9" hidden="1"/>
    <cellStyle name="Followed Hyperlink" xfId="16981" builtinId="9" hidden="1"/>
    <cellStyle name="Followed Hyperlink" xfId="16982" builtinId="9" hidden="1"/>
    <cellStyle name="Followed Hyperlink" xfId="16983" builtinId="9" hidden="1"/>
    <cellStyle name="Followed Hyperlink" xfId="16984" builtinId="9" hidden="1"/>
    <cellStyle name="Followed Hyperlink" xfId="16985" builtinId="9" hidden="1"/>
    <cellStyle name="Followed Hyperlink" xfId="16986" builtinId="9" hidden="1"/>
    <cellStyle name="Followed Hyperlink" xfId="16987" builtinId="9" hidden="1"/>
    <cellStyle name="Followed Hyperlink" xfId="16988" builtinId="9" hidden="1"/>
    <cellStyle name="Followed Hyperlink" xfId="16989" builtinId="9" hidden="1"/>
    <cellStyle name="Followed Hyperlink" xfId="16990" builtinId="9" hidden="1"/>
    <cellStyle name="Followed Hyperlink" xfId="16991" builtinId="9" hidden="1"/>
    <cellStyle name="Followed Hyperlink" xfId="16992" builtinId="9" hidden="1"/>
    <cellStyle name="Followed Hyperlink" xfId="16993" builtinId="9" hidden="1"/>
    <cellStyle name="Followed Hyperlink" xfId="16994" builtinId="9" hidden="1"/>
    <cellStyle name="Followed Hyperlink" xfId="16995" builtinId="9" hidden="1"/>
    <cellStyle name="Followed Hyperlink" xfId="16996"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1" builtinId="9" hidden="1"/>
    <cellStyle name="Followed Hyperlink" xfId="17102" builtinId="9" hidden="1"/>
    <cellStyle name="Followed Hyperlink" xfId="17103" builtinId="9" hidden="1"/>
    <cellStyle name="Followed Hyperlink" xfId="17104" builtinId="9" hidden="1"/>
    <cellStyle name="Followed Hyperlink" xfId="17105" builtinId="9" hidden="1"/>
    <cellStyle name="Followed Hyperlink" xfId="17106" builtinId="9" hidden="1"/>
    <cellStyle name="Followed Hyperlink" xfId="17107" builtinId="9" hidden="1"/>
    <cellStyle name="Followed Hyperlink" xfId="17108" builtinId="9" hidden="1"/>
    <cellStyle name="Followed Hyperlink" xfId="17109" builtinId="9" hidden="1"/>
    <cellStyle name="Followed Hyperlink" xfId="17110" builtinId="9" hidden="1"/>
    <cellStyle name="Followed Hyperlink" xfId="17111" builtinId="9" hidden="1"/>
    <cellStyle name="Followed Hyperlink" xfId="17112" builtinId="9" hidden="1"/>
    <cellStyle name="Followed Hyperlink" xfId="17113" builtinId="9" hidden="1"/>
    <cellStyle name="Followed Hyperlink" xfId="17114" builtinId="9" hidden="1"/>
    <cellStyle name="Followed Hyperlink" xfId="17115" builtinId="9" hidden="1"/>
    <cellStyle name="Followed Hyperlink" xfId="17116" builtinId="9" hidden="1"/>
    <cellStyle name="Followed Hyperlink" xfId="17117" builtinId="9" hidden="1"/>
    <cellStyle name="Followed Hyperlink" xfId="17118" builtinId="9" hidden="1"/>
    <cellStyle name="Followed Hyperlink" xfId="17119" builtinId="9" hidden="1"/>
    <cellStyle name="Followed Hyperlink" xfId="17120" builtinId="9" hidden="1"/>
    <cellStyle name="Followed Hyperlink" xfId="17121" builtinId="9" hidden="1"/>
    <cellStyle name="Followed Hyperlink" xfId="17122" builtinId="9" hidden="1"/>
    <cellStyle name="Followed Hyperlink" xfId="17123" builtinId="9" hidden="1"/>
    <cellStyle name="Followed Hyperlink" xfId="17124" builtinId="9" hidden="1"/>
    <cellStyle name="Followed Hyperlink" xfId="17125" builtinId="9" hidden="1"/>
    <cellStyle name="Followed Hyperlink" xfId="17126" builtinId="9" hidden="1"/>
    <cellStyle name="Followed Hyperlink" xfId="17127" builtinId="9" hidden="1"/>
    <cellStyle name="Followed Hyperlink" xfId="17128" builtinId="9" hidden="1"/>
    <cellStyle name="Followed Hyperlink" xfId="17129"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199" builtinId="9" hidden="1"/>
    <cellStyle name="Followed Hyperlink" xfId="17200" builtinId="9" hidden="1"/>
    <cellStyle name="Followed Hyperlink" xfId="17201" builtinId="9" hidden="1"/>
    <cellStyle name="Followed Hyperlink" xfId="17202"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7308" builtinId="9" hidden="1"/>
    <cellStyle name="Followed Hyperlink" xfId="17309" builtinId="9" hidden="1"/>
    <cellStyle name="Followed Hyperlink" xfId="17310" builtinId="9" hidden="1"/>
    <cellStyle name="Followed Hyperlink" xfId="17311" builtinId="9" hidden="1"/>
    <cellStyle name="Followed Hyperlink" xfId="17312" builtinId="9" hidden="1"/>
    <cellStyle name="Followed Hyperlink" xfId="17313" builtinId="9" hidden="1"/>
    <cellStyle name="Followed Hyperlink" xfId="17314" builtinId="9" hidden="1"/>
    <cellStyle name="Followed Hyperlink" xfId="17315" builtinId="9" hidden="1"/>
    <cellStyle name="Followed Hyperlink" xfId="17316" builtinId="9" hidden="1"/>
    <cellStyle name="Followed Hyperlink" xfId="17317" builtinId="9" hidden="1"/>
    <cellStyle name="Followed Hyperlink" xfId="17318" builtinId="9" hidden="1"/>
    <cellStyle name="Followed Hyperlink" xfId="17319" builtinId="9" hidden="1"/>
    <cellStyle name="Followed Hyperlink" xfId="17320" builtinId="9" hidden="1"/>
    <cellStyle name="Followed Hyperlink" xfId="17321" builtinId="9" hidden="1"/>
    <cellStyle name="Followed Hyperlink" xfId="17322" builtinId="9" hidden="1"/>
    <cellStyle name="Followed Hyperlink" xfId="17323" builtinId="9" hidden="1"/>
    <cellStyle name="Followed Hyperlink" xfId="17324" builtinId="9" hidden="1"/>
    <cellStyle name="Followed Hyperlink" xfId="17325" builtinId="9" hidden="1"/>
    <cellStyle name="Followed Hyperlink" xfId="17326" builtinId="9" hidden="1"/>
    <cellStyle name="Followed Hyperlink" xfId="17327" builtinId="9" hidden="1"/>
    <cellStyle name="Followed Hyperlink" xfId="17328" builtinId="9" hidden="1"/>
    <cellStyle name="Followed Hyperlink" xfId="17329" builtinId="9" hidden="1"/>
    <cellStyle name="Followed Hyperlink" xfId="17330" builtinId="9" hidden="1"/>
    <cellStyle name="Followed Hyperlink" xfId="17331" builtinId="9" hidden="1"/>
    <cellStyle name="Followed Hyperlink" xfId="17332" builtinId="9" hidden="1"/>
    <cellStyle name="Followed Hyperlink" xfId="17333" builtinId="9" hidden="1"/>
    <cellStyle name="Followed Hyperlink" xfId="17334" builtinId="9" hidden="1"/>
    <cellStyle name="Followed Hyperlink" xfId="17335" builtinId="9" hidden="1"/>
    <cellStyle name="Followed Hyperlink" xfId="17336" builtinId="9" hidden="1"/>
    <cellStyle name="Followed Hyperlink" xfId="17337" builtinId="9" hidden="1"/>
    <cellStyle name="Followed Hyperlink" xfId="17338" builtinId="9" hidden="1"/>
    <cellStyle name="Followed Hyperlink" xfId="17339" builtinId="9" hidden="1"/>
    <cellStyle name="Followed Hyperlink" xfId="17340" builtinId="9" hidden="1"/>
    <cellStyle name="Followed Hyperlink" xfId="17341" builtinId="9" hidden="1"/>
    <cellStyle name="Followed Hyperlink" xfId="17342" builtinId="9" hidden="1"/>
    <cellStyle name="Followed Hyperlink" xfId="17343" builtinId="9" hidden="1"/>
    <cellStyle name="Followed Hyperlink" xfId="17344" builtinId="9" hidden="1"/>
    <cellStyle name="Followed Hyperlink" xfId="17345" builtinId="9" hidden="1"/>
    <cellStyle name="Followed Hyperlink" xfId="17346" builtinId="9" hidden="1"/>
    <cellStyle name="Followed Hyperlink" xfId="17347" builtinId="9" hidden="1"/>
    <cellStyle name="Followed Hyperlink" xfId="17348" builtinId="9" hidden="1"/>
    <cellStyle name="Followed Hyperlink" xfId="17349" builtinId="9" hidden="1"/>
    <cellStyle name="Followed Hyperlink" xfId="17350" builtinId="9" hidden="1"/>
    <cellStyle name="Followed Hyperlink" xfId="17351" builtinId="9" hidden="1"/>
    <cellStyle name="Followed Hyperlink" xfId="17352" builtinId="9" hidden="1"/>
    <cellStyle name="Followed Hyperlink" xfId="17353" builtinId="9" hidden="1"/>
    <cellStyle name="Followed Hyperlink" xfId="17354" builtinId="9" hidden="1"/>
    <cellStyle name="Followed Hyperlink" xfId="17355" builtinId="9" hidden="1"/>
    <cellStyle name="Followed Hyperlink" xfId="17356" builtinId="9" hidden="1"/>
    <cellStyle name="Followed Hyperlink" xfId="17357" builtinId="9" hidden="1"/>
    <cellStyle name="Followed Hyperlink" xfId="17358" builtinId="9" hidden="1"/>
    <cellStyle name="Followed Hyperlink" xfId="17359" builtinId="9" hidden="1"/>
    <cellStyle name="Followed Hyperlink" xfId="17360" builtinId="9" hidden="1"/>
    <cellStyle name="Followed Hyperlink" xfId="17361" builtinId="9" hidden="1"/>
    <cellStyle name="Followed Hyperlink" xfId="17362" builtinId="9" hidden="1"/>
    <cellStyle name="Followed Hyperlink" xfId="17363" builtinId="9" hidden="1"/>
    <cellStyle name="Followed Hyperlink" xfId="17364" builtinId="9" hidden="1"/>
    <cellStyle name="Followed Hyperlink" xfId="17365" builtinId="9" hidden="1"/>
    <cellStyle name="Followed Hyperlink" xfId="17366" builtinId="9" hidden="1"/>
    <cellStyle name="Followed Hyperlink" xfId="17367" builtinId="9" hidden="1"/>
    <cellStyle name="Followed Hyperlink" xfId="17368" builtinId="9" hidden="1"/>
    <cellStyle name="Followed Hyperlink" xfId="17369" builtinId="9" hidden="1"/>
    <cellStyle name="Followed Hyperlink" xfId="17370" builtinId="9" hidden="1"/>
    <cellStyle name="Followed Hyperlink" xfId="17371" builtinId="9" hidden="1"/>
    <cellStyle name="Followed Hyperlink" xfId="17372" builtinId="9" hidden="1"/>
    <cellStyle name="Followed Hyperlink" xfId="17373" builtinId="9" hidden="1"/>
    <cellStyle name="Followed Hyperlink" xfId="17374" builtinId="9" hidden="1"/>
    <cellStyle name="Followed Hyperlink" xfId="17375" builtinId="9" hidden="1"/>
    <cellStyle name="Followed Hyperlink" xfId="17376" builtinId="9" hidden="1"/>
    <cellStyle name="Followed Hyperlink" xfId="17377" builtinId="9" hidden="1"/>
    <cellStyle name="Followed Hyperlink" xfId="17378" builtinId="9" hidden="1"/>
    <cellStyle name="Followed Hyperlink" xfId="17379" builtinId="9" hidden="1"/>
    <cellStyle name="Followed Hyperlink" xfId="17380" builtinId="9" hidden="1"/>
    <cellStyle name="Followed Hyperlink" xfId="17381" builtinId="9" hidden="1"/>
    <cellStyle name="Followed Hyperlink" xfId="17382" builtinId="9" hidden="1"/>
    <cellStyle name="Followed Hyperlink" xfId="17383" builtinId="9" hidden="1"/>
    <cellStyle name="Followed Hyperlink" xfId="17384" builtinId="9" hidden="1"/>
    <cellStyle name="Followed Hyperlink" xfId="17385" builtinId="9" hidden="1"/>
    <cellStyle name="Followed Hyperlink" xfId="17386" builtinId="9" hidden="1"/>
    <cellStyle name="Followed Hyperlink" xfId="17387" builtinId="9" hidden="1"/>
    <cellStyle name="Followed Hyperlink" xfId="17388" builtinId="9" hidden="1"/>
    <cellStyle name="Followed Hyperlink" xfId="17389" builtinId="9" hidden="1"/>
    <cellStyle name="Followed Hyperlink" xfId="17390" builtinId="9" hidden="1"/>
    <cellStyle name="Followed Hyperlink" xfId="17391" builtinId="9" hidden="1"/>
    <cellStyle name="Followed Hyperlink" xfId="17392" builtinId="9" hidden="1"/>
    <cellStyle name="Followed Hyperlink" xfId="17393" builtinId="9" hidden="1"/>
    <cellStyle name="Followed Hyperlink" xfId="17394" builtinId="9" hidden="1"/>
    <cellStyle name="Followed Hyperlink" xfId="17395" builtinId="9" hidden="1"/>
    <cellStyle name="Followed Hyperlink" xfId="17396" builtinId="9" hidden="1"/>
    <cellStyle name="Followed Hyperlink" xfId="17397" builtinId="9" hidden="1"/>
    <cellStyle name="Followed Hyperlink" xfId="17398" builtinId="9" hidden="1"/>
    <cellStyle name="Followed Hyperlink" xfId="17399"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4" builtinId="9" hidden="1"/>
    <cellStyle name="Followed Hyperlink" xfId="17505" builtinId="9" hidden="1"/>
    <cellStyle name="Followed Hyperlink" xfId="17506" builtinId="9" hidden="1"/>
    <cellStyle name="Followed Hyperlink" xfId="17507" builtinId="9" hidden="1"/>
    <cellStyle name="Followed Hyperlink" xfId="17508" builtinId="9" hidden="1"/>
    <cellStyle name="Followed Hyperlink" xfId="17509" builtinId="9" hidden="1"/>
    <cellStyle name="Followed Hyperlink" xfId="17510" builtinId="9" hidden="1"/>
    <cellStyle name="Followed Hyperlink" xfId="17511" builtinId="9" hidden="1"/>
    <cellStyle name="Followed Hyperlink" xfId="17512" builtinId="9" hidden="1"/>
    <cellStyle name="Followed Hyperlink" xfId="17513" builtinId="9" hidden="1"/>
    <cellStyle name="Followed Hyperlink" xfId="17514" builtinId="9" hidden="1"/>
    <cellStyle name="Followed Hyperlink" xfId="17515" builtinId="9" hidden="1"/>
    <cellStyle name="Followed Hyperlink" xfId="17516" builtinId="9" hidden="1"/>
    <cellStyle name="Followed Hyperlink" xfId="17517" builtinId="9" hidden="1"/>
    <cellStyle name="Followed Hyperlink" xfId="17518" builtinId="9" hidden="1"/>
    <cellStyle name="Followed Hyperlink" xfId="17519" builtinId="9" hidden="1"/>
    <cellStyle name="Followed Hyperlink" xfId="17520" builtinId="9" hidden="1"/>
    <cellStyle name="Followed Hyperlink" xfId="17521" builtinId="9" hidden="1"/>
    <cellStyle name="Followed Hyperlink" xfId="17522" builtinId="9" hidden="1"/>
    <cellStyle name="Followed Hyperlink" xfId="17523" builtinId="9" hidden="1"/>
    <cellStyle name="Followed Hyperlink" xfId="17524" builtinId="9" hidden="1"/>
    <cellStyle name="Followed Hyperlink" xfId="17525" builtinId="9" hidden="1"/>
    <cellStyle name="Followed Hyperlink" xfId="17526" builtinId="9" hidden="1"/>
    <cellStyle name="Followed Hyperlink" xfId="17527" builtinId="9" hidden="1"/>
    <cellStyle name="Followed Hyperlink" xfId="17528" builtinId="9" hidden="1"/>
    <cellStyle name="Followed Hyperlink" xfId="17529" builtinId="9" hidden="1"/>
    <cellStyle name="Followed Hyperlink" xfId="17530" builtinId="9" hidden="1"/>
    <cellStyle name="Followed Hyperlink" xfId="17531" builtinId="9" hidden="1"/>
    <cellStyle name="Followed Hyperlink" xfId="17532" builtinId="9" hidden="1"/>
    <cellStyle name="Followed Hyperlink" xfId="17533" builtinId="9" hidden="1"/>
    <cellStyle name="Followed Hyperlink" xfId="17534" builtinId="9" hidden="1"/>
    <cellStyle name="Followed Hyperlink" xfId="17535" builtinId="9" hidden="1"/>
    <cellStyle name="Followed Hyperlink" xfId="17536" builtinId="9" hidden="1"/>
    <cellStyle name="Followed Hyperlink" xfId="17537" builtinId="9" hidden="1"/>
    <cellStyle name="Followed Hyperlink" xfId="17538" builtinId="9" hidden="1"/>
    <cellStyle name="Followed Hyperlink" xfId="17539" builtinId="9" hidden="1"/>
    <cellStyle name="Followed Hyperlink" xfId="17540" builtinId="9" hidden="1"/>
    <cellStyle name="Followed Hyperlink" xfId="17541" builtinId="9" hidden="1"/>
    <cellStyle name="Followed Hyperlink" xfId="17542" builtinId="9" hidden="1"/>
    <cellStyle name="Followed Hyperlink" xfId="17543" builtinId="9" hidden="1"/>
    <cellStyle name="Followed Hyperlink" xfId="17544" builtinId="9" hidden="1"/>
    <cellStyle name="Followed Hyperlink" xfId="17545" builtinId="9" hidden="1"/>
    <cellStyle name="Followed Hyperlink" xfId="17546" builtinId="9" hidden="1"/>
    <cellStyle name="Followed Hyperlink" xfId="17547" builtinId="9" hidden="1"/>
    <cellStyle name="Followed Hyperlink" xfId="17548" builtinId="9" hidden="1"/>
    <cellStyle name="Followed Hyperlink" xfId="17549" builtinId="9" hidden="1"/>
    <cellStyle name="Followed Hyperlink" xfId="17550" builtinId="9" hidden="1"/>
    <cellStyle name="Followed Hyperlink" xfId="17551" builtinId="9" hidden="1"/>
    <cellStyle name="Followed Hyperlink" xfId="17552" builtinId="9" hidden="1"/>
    <cellStyle name="Followed Hyperlink" xfId="17553" builtinId="9" hidden="1"/>
    <cellStyle name="Followed Hyperlink" xfId="17554" builtinId="9" hidden="1"/>
    <cellStyle name="Followed Hyperlink" xfId="17555" builtinId="9" hidden="1"/>
    <cellStyle name="Followed Hyperlink" xfId="17556" builtinId="9" hidden="1"/>
    <cellStyle name="Followed Hyperlink" xfId="17557" builtinId="9" hidden="1"/>
    <cellStyle name="Followed Hyperlink" xfId="17558" builtinId="9" hidden="1"/>
    <cellStyle name="Followed Hyperlink" xfId="17559" builtinId="9" hidden="1"/>
    <cellStyle name="Followed Hyperlink" xfId="17560" builtinId="9" hidden="1"/>
    <cellStyle name="Followed Hyperlink" xfId="17561" builtinId="9" hidden="1"/>
    <cellStyle name="Followed Hyperlink" xfId="17562" builtinId="9" hidden="1"/>
    <cellStyle name="Followed Hyperlink" xfId="17563" builtinId="9" hidden="1"/>
    <cellStyle name="Followed Hyperlink" xfId="17564" builtinId="9" hidden="1"/>
    <cellStyle name="Followed Hyperlink" xfId="17565" builtinId="9" hidden="1"/>
    <cellStyle name="Followed Hyperlink" xfId="17566" builtinId="9" hidden="1"/>
    <cellStyle name="Followed Hyperlink" xfId="17567" builtinId="9" hidden="1"/>
    <cellStyle name="Followed Hyperlink" xfId="17568" builtinId="9" hidden="1"/>
    <cellStyle name="Followed Hyperlink" xfId="17569" builtinId="9" hidden="1"/>
    <cellStyle name="Followed Hyperlink" xfId="17570" builtinId="9" hidden="1"/>
    <cellStyle name="Followed Hyperlink" xfId="17571" builtinId="9" hidden="1"/>
    <cellStyle name="Followed Hyperlink" xfId="17572" builtinId="9" hidden="1"/>
    <cellStyle name="Followed Hyperlink" xfId="17573" builtinId="9" hidden="1"/>
    <cellStyle name="Followed Hyperlink" xfId="17574" builtinId="9" hidden="1"/>
    <cellStyle name="Followed Hyperlink" xfId="17575" builtinId="9" hidden="1"/>
    <cellStyle name="Followed Hyperlink" xfId="17576" builtinId="9" hidden="1"/>
    <cellStyle name="Followed Hyperlink" xfId="17577" builtinId="9" hidden="1"/>
    <cellStyle name="Followed Hyperlink" xfId="17578" builtinId="9" hidden="1"/>
    <cellStyle name="Followed Hyperlink" xfId="17579" builtinId="9" hidden="1"/>
    <cellStyle name="Followed Hyperlink" xfId="17580" builtinId="9" hidden="1"/>
    <cellStyle name="Followed Hyperlink" xfId="17581" builtinId="9" hidden="1"/>
    <cellStyle name="Followed Hyperlink" xfId="17582" builtinId="9" hidden="1"/>
    <cellStyle name="Followed Hyperlink" xfId="17583" builtinId="9" hidden="1"/>
    <cellStyle name="Followed Hyperlink" xfId="17584" builtinId="9" hidden="1"/>
    <cellStyle name="Followed Hyperlink" xfId="17585" builtinId="9" hidden="1"/>
    <cellStyle name="Followed Hyperlink" xfId="17586" builtinId="9" hidden="1"/>
    <cellStyle name="Followed Hyperlink" xfId="17587" builtinId="9" hidden="1"/>
    <cellStyle name="Followed Hyperlink" xfId="17588" builtinId="9" hidden="1"/>
    <cellStyle name="Followed Hyperlink" xfId="17589" builtinId="9" hidden="1"/>
    <cellStyle name="Followed Hyperlink" xfId="17590" builtinId="9" hidden="1"/>
    <cellStyle name="Followed Hyperlink" xfId="17591" builtinId="9" hidden="1"/>
    <cellStyle name="Followed Hyperlink" xfId="17592" builtinId="9" hidden="1"/>
    <cellStyle name="Followed Hyperlink" xfId="17593" builtinId="9" hidden="1"/>
    <cellStyle name="Followed Hyperlink" xfId="17594" builtinId="9" hidden="1"/>
    <cellStyle name="Followed Hyperlink" xfId="17595" builtinId="9" hidden="1"/>
    <cellStyle name="Followed Hyperlink" xfId="17596" builtinId="9" hidden="1"/>
    <cellStyle name="Followed Hyperlink" xfId="17597" builtinId="9" hidden="1"/>
    <cellStyle name="Followed Hyperlink" xfId="17598" builtinId="9" hidden="1"/>
    <cellStyle name="Followed Hyperlink" xfId="17599" builtinId="9" hidden="1"/>
    <cellStyle name="Followed Hyperlink" xfId="17600" builtinId="9" hidden="1"/>
    <cellStyle name="Followed Hyperlink" xfId="17601" builtinId="9" hidden="1"/>
    <cellStyle name="Followed Hyperlink" xfId="17602" builtinId="9" hidden="1"/>
    <cellStyle name="Followed Hyperlink" xfId="17603" builtinId="9" hidden="1"/>
    <cellStyle name="Followed Hyperlink" xfId="17604" builtinId="9" hidden="1"/>
    <cellStyle name="Followed Hyperlink" xfId="17605" builtinId="9" hidden="1"/>
    <cellStyle name="Followed Hyperlink" xfId="17606" builtinId="9" hidden="1"/>
    <cellStyle name="Followed Hyperlink" xfId="17607" builtinId="9" hidden="1"/>
    <cellStyle name="Followed Hyperlink" xfId="17608"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3" builtinId="9" hidden="1"/>
    <cellStyle name="Followed Hyperlink" xfId="17714" builtinId="9" hidden="1"/>
    <cellStyle name="Followed Hyperlink" xfId="17715" builtinId="9" hidden="1"/>
    <cellStyle name="Followed Hyperlink" xfId="17716" builtinId="9" hidden="1"/>
    <cellStyle name="Followed Hyperlink" xfId="17717" builtinId="9" hidden="1"/>
    <cellStyle name="Followed Hyperlink" xfId="17718" builtinId="9" hidden="1"/>
    <cellStyle name="Followed Hyperlink" xfId="17719" builtinId="9" hidden="1"/>
    <cellStyle name="Followed Hyperlink" xfId="17720" builtinId="9" hidden="1"/>
    <cellStyle name="Followed Hyperlink" xfId="17721" builtinId="9" hidden="1"/>
    <cellStyle name="Followed Hyperlink" xfId="17722" builtinId="9" hidden="1"/>
    <cellStyle name="Followed Hyperlink" xfId="17723" builtinId="9" hidden="1"/>
    <cellStyle name="Followed Hyperlink" xfId="17724" builtinId="9" hidden="1"/>
    <cellStyle name="Followed Hyperlink" xfId="17725" builtinId="9" hidden="1"/>
    <cellStyle name="Followed Hyperlink" xfId="17726" builtinId="9" hidden="1"/>
    <cellStyle name="Followed Hyperlink" xfId="17727" builtinId="9" hidden="1"/>
    <cellStyle name="Followed Hyperlink" xfId="17728" builtinId="9" hidden="1"/>
    <cellStyle name="Followed Hyperlink" xfId="17729" builtinId="9" hidden="1"/>
    <cellStyle name="Followed Hyperlink" xfId="17730" builtinId="9" hidden="1"/>
    <cellStyle name="Followed Hyperlink" xfId="17731" builtinId="9" hidden="1"/>
    <cellStyle name="Followed Hyperlink" xfId="17732" builtinId="9" hidden="1"/>
    <cellStyle name="Followed Hyperlink" xfId="17733" builtinId="9" hidden="1"/>
    <cellStyle name="Followed Hyperlink" xfId="17734" builtinId="9" hidden="1"/>
    <cellStyle name="Followed Hyperlink" xfId="17735" builtinId="9" hidden="1"/>
    <cellStyle name="Followed Hyperlink" xfId="17736" builtinId="9" hidden="1"/>
    <cellStyle name="Followed Hyperlink" xfId="17737" builtinId="9" hidden="1"/>
    <cellStyle name="Followed Hyperlink" xfId="17738" builtinId="9" hidden="1"/>
    <cellStyle name="Followed Hyperlink" xfId="17739" builtinId="9" hidden="1"/>
    <cellStyle name="Followed Hyperlink" xfId="17740" builtinId="9" hidden="1"/>
    <cellStyle name="Followed Hyperlink" xfId="17741" builtinId="9" hidden="1"/>
    <cellStyle name="Followed Hyperlink" xfId="17742" builtinId="9" hidden="1"/>
    <cellStyle name="Followed Hyperlink" xfId="17743" builtinId="9" hidden="1"/>
    <cellStyle name="Followed Hyperlink" xfId="17744" builtinId="9" hidden="1"/>
    <cellStyle name="Followed Hyperlink" xfId="17745" builtinId="9" hidden="1"/>
    <cellStyle name="Followed Hyperlink" xfId="17746" builtinId="9" hidden="1"/>
    <cellStyle name="Followed Hyperlink" xfId="17747" builtinId="9" hidden="1"/>
    <cellStyle name="Followed Hyperlink" xfId="17748" builtinId="9" hidden="1"/>
    <cellStyle name="Followed Hyperlink" xfId="17749" builtinId="9" hidden="1"/>
    <cellStyle name="Followed Hyperlink" xfId="17750" builtinId="9" hidden="1"/>
    <cellStyle name="Followed Hyperlink" xfId="17751" builtinId="9" hidden="1"/>
    <cellStyle name="Followed Hyperlink" xfId="17752" builtinId="9" hidden="1"/>
    <cellStyle name="Followed Hyperlink" xfId="17753" builtinId="9" hidden="1"/>
    <cellStyle name="Followed Hyperlink" xfId="17754" builtinId="9" hidden="1"/>
    <cellStyle name="Followed Hyperlink" xfId="17755" builtinId="9" hidden="1"/>
    <cellStyle name="Followed Hyperlink" xfId="17756" builtinId="9" hidden="1"/>
    <cellStyle name="Followed Hyperlink" xfId="17757" builtinId="9" hidden="1"/>
    <cellStyle name="Followed Hyperlink" xfId="17758" builtinId="9" hidden="1"/>
    <cellStyle name="Followed Hyperlink" xfId="17759" builtinId="9" hidden="1"/>
    <cellStyle name="Followed Hyperlink" xfId="17760" builtinId="9" hidden="1"/>
    <cellStyle name="Followed Hyperlink" xfId="17761" builtinId="9" hidden="1"/>
    <cellStyle name="Followed Hyperlink" xfId="17762" builtinId="9" hidden="1"/>
    <cellStyle name="Followed Hyperlink" xfId="17763" builtinId="9" hidden="1"/>
    <cellStyle name="Followed Hyperlink" xfId="17764" builtinId="9" hidden="1"/>
    <cellStyle name="Followed Hyperlink" xfId="17765" builtinId="9" hidden="1"/>
    <cellStyle name="Followed Hyperlink" xfId="17766" builtinId="9" hidden="1"/>
    <cellStyle name="Followed Hyperlink" xfId="17767" builtinId="9" hidden="1"/>
    <cellStyle name="Followed Hyperlink" xfId="17768" builtinId="9" hidden="1"/>
    <cellStyle name="Followed Hyperlink" xfId="17769" builtinId="9" hidden="1"/>
    <cellStyle name="Followed Hyperlink" xfId="17770" builtinId="9" hidden="1"/>
    <cellStyle name="Followed Hyperlink" xfId="17771" builtinId="9" hidden="1"/>
    <cellStyle name="Followed Hyperlink" xfId="17772" builtinId="9" hidden="1"/>
    <cellStyle name="Followed Hyperlink" xfId="17773" builtinId="9" hidden="1"/>
    <cellStyle name="Followed Hyperlink" xfId="17774" builtinId="9" hidden="1"/>
    <cellStyle name="Followed Hyperlink" xfId="17775" builtinId="9" hidden="1"/>
    <cellStyle name="Followed Hyperlink" xfId="17776" builtinId="9" hidden="1"/>
    <cellStyle name="Followed Hyperlink" xfId="17777" builtinId="9" hidden="1"/>
    <cellStyle name="Followed Hyperlink" xfId="17778" builtinId="9" hidden="1"/>
    <cellStyle name="Followed Hyperlink" xfId="17779" builtinId="9" hidden="1"/>
    <cellStyle name="Followed Hyperlink" xfId="17780" builtinId="9" hidden="1"/>
    <cellStyle name="Followed Hyperlink" xfId="17781" builtinId="9" hidden="1"/>
    <cellStyle name="Followed Hyperlink" xfId="17782" builtinId="9" hidden="1"/>
    <cellStyle name="Followed Hyperlink" xfId="17783" builtinId="9" hidden="1"/>
    <cellStyle name="Followed Hyperlink" xfId="17784" builtinId="9" hidden="1"/>
    <cellStyle name="Followed Hyperlink" xfId="17785" builtinId="9" hidden="1"/>
    <cellStyle name="Followed Hyperlink" xfId="17786" builtinId="9" hidden="1"/>
    <cellStyle name="Followed Hyperlink" xfId="17787" builtinId="9" hidden="1"/>
    <cellStyle name="Followed Hyperlink" xfId="17788" builtinId="9" hidden="1"/>
    <cellStyle name="Followed Hyperlink" xfId="17789" builtinId="9" hidden="1"/>
    <cellStyle name="Followed Hyperlink" xfId="17790" builtinId="9" hidden="1"/>
    <cellStyle name="Followed Hyperlink" xfId="17791" builtinId="9" hidden="1"/>
    <cellStyle name="Followed Hyperlink" xfId="17792" builtinId="9" hidden="1"/>
    <cellStyle name="Followed Hyperlink" xfId="17793" builtinId="9" hidden="1"/>
    <cellStyle name="Followed Hyperlink" xfId="17794" builtinId="9" hidden="1"/>
    <cellStyle name="Followed Hyperlink" xfId="17795" builtinId="9" hidden="1"/>
    <cellStyle name="Followed Hyperlink" xfId="17796" builtinId="9" hidden="1"/>
    <cellStyle name="Followed Hyperlink" xfId="17797" builtinId="9" hidden="1"/>
    <cellStyle name="Followed Hyperlink" xfId="17798" builtinId="9" hidden="1"/>
    <cellStyle name="Followed Hyperlink" xfId="17799" builtinId="9" hidden="1"/>
    <cellStyle name="Followed Hyperlink" xfId="17800" builtinId="9" hidden="1"/>
    <cellStyle name="Followed Hyperlink" xfId="17801" builtinId="9" hidden="1"/>
    <cellStyle name="Followed Hyperlink" xfId="17802" builtinId="9" hidden="1"/>
    <cellStyle name="Followed Hyperlink" xfId="17803" builtinId="9" hidden="1"/>
    <cellStyle name="Followed Hyperlink" xfId="17804" builtinId="9" hidden="1"/>
    <cellStyle name="Followed Hyperlink" xfId="17805" builtinId="9" hidden="1"/>
    <cellStyle name="Followed Hyperlink" xfId="17806" builtinId="9" hidden="1"/>
    <cellStyle name="Followed Hyperlink" xfId="17807" builtinId="9" hidden="1"/>
    <cellStyle name="Followed Hyperlink" xfId="17808" builtinId="9" hidden="1"/>
    <cellStyle name="Followed Hyperlink" xfId="17809" builtinId="9" hidden="1"/>
    <cellStyle name="Followed Hyperlink" xfId="17810" builtinId="9" hidden="1"/>
    <cellStyle name="Followed Hyperlink" xfId="17811" builtinId="9" hidden="1"/>
    <cellStyle name="Followed Hyperlink" xfId="17812" builtinId="9" hidden="1"/>
    <cellStyle name="Followed Hyperlink" xfId="17813" builtinId="9" hidden="1"/>
    <cellStyle name="Followed Hyperlink" xfId="17814" builtinId="9" hidden="1"/>
    <cellStyle name="Followed Hyperlink" xfId="17815" builtinId="9" hidden="1"/>
    <cellStyle name="Followed Hyperlink" xfId="17816" builtinId="9" hidden="1"/>
    <cellStyle name="Followed Hyperlink" xfId="17817" builtinId="9" hidden="1"/>
    <cellStyle name="Followed Hyperlink" xfId="17818"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3" builtinId="9" hidden="1"/>
    <cellStyle name="Followed Hyperlink" xfId="17924" builtinId="9" hidden="1"/>
    <cellStyle name="Followed Hyperlink" xfId="17925" builtinId="9" hidden="1"/>
    <cellStyle name="Followed Hyperlink" xfId="17926" builtinId="9" hidden="1"/>
    <cellStyle name="Followed Hyperlink" xfId="17927" builtinId="9" hidden="1"/>
    <cellStyle name="Followed Hyperlink" xfId="17928" builtinId="9" hidden="1"/>
    <cellStyle name="Followed Hyperlink" xfId="17929" builtinId="9" hidden="1"/>
    <cellStyle name="Followed Hyperlink" xfId="17930" builtinId="9" hidden="1"/>
    <cellStyle name="Followed Hyperlink" xfId="17931" builtinId="9" hidden="1"/>
    <cellStyle name="Followed Hyperlink" xfId="17932" builtinId="9" hidden="1"/>
    <cellStyle name="Followed Hyperlink" xfId="17933" builtinId="9" hidden="1"/>
    <cellStyle name="Followed Hyperlink" xfId="17934" builtinId="9" hidden="1"/>
    <cellStyle name="Followed Hyperlink" xfId="17935" builtinId="9" hidden="1"/>
    <cellStyle name="Followed Hyperlink" xfId="17936" builtinId="9" hidden="1"/>
    <cellStyle name="Followed Hyperlink" xfId="17937" builtinId="9" hidden="1"/>
    <cellStyle name="Followed Hyperlink" xfId="17938" builtinId="9" hidden="1"/>
    <cellStyle name="Followed Hyperlink" xfId="17939" builtinId="9" hidden="1"/>
    <cellStyle name="Followed Hyperlink" xfId="17940" builtinId="9" hidden="1"/>
    <cellStyle name="Followed Hyperlink" xfId="17941" builtinId="9" hidden="1"/>
    <cellStyle name="Followed Hyperlink" xfId="17942" builtinId="9" hidden="1"/>
    <cellStyle name="Followed Hyperlink" xfId="17943" builtinId="9" hidden="1"/>
    <cellStyle name="Followed Hyperlink" xfId="17944" builtinId="9" hidden="1"/>
    <cellStyle name="Followed Hyperlink" xfId="17945" builtinId="9" hidden="1"/>
    <cellStyle name="Followed Hyperlink" xfId="17946" builtinId="9" hidden="1"/>
    <cellStyle name="Followed Hyperlink" xfId="17947" builtinId="9" hidden="1"/>
    <cellStyle name="Followed Hyperlink" xfId="17948" builtinId="9" hidden="1"/>
    <cellStyle name="Followed Hyperlink" xfId="17949" builtinId="9" hidden="1"/>
    <cellStyle name="Followed Hyperlink" xfId="17950" builtinId="9" hidden="1"/>
    <cellStyle name="Followed Hyperlink" xfId="17951" builtinId="9" hidden="1"/>
    <cellStyle name="Followed Hyperlink" xfId="17952" builtinId="9" hidden="1"/>
    <cellStyle name="Followed Hyperlink" xfId="17953" builtinId="9" hidden="1"/>
    <cellStyle name="Followed Hyperlink" xfId="17954" builtinId="9" hidden="1"/>
    <cellStyle name="Followed Hyperlink" xfId="17955" builtinId="9" hidden="1"/>
    <cellStyle name="Followed Hyperlink" xfId="17956" builtinId="9" hidden="1"/>
    <cellStyle name="Followed Hyperlink" xfId="17957" builtinId="9" hidden="1"/>
    <cellStyle name="Followed Hyperlink" xfId="17958" builtinId="9" hidden="1"/>
    <cellStyle name="Followed Hyperlink" xfId="17959" builtinId="9" hidden="1"/>
    <cellStyle name="Followed Hyperlink" xfId="17960" builtinId="9" hidden="1"/>
    <cellStyle name="Followed Hyperlink" xfId="17961" builtinId="9" hidden="1"/>
    <cellStyle name="Followed Hyperlink" xfId="17962" builtinId="9" hidden="1"/>
    <cellStyle name="Followed Hyperlink" xfId="17963" builtinId="9" hidden="1"/>
    <cellStyle name="Followed Hyperlink" xfId="17964" builtinId="9" hidden="1"/>
    <cellStyle name="Followed Hyperlink" xfId="17965" builtinId="9" hidden="1"/>
    <cellStyle name="Followed Hyperlink" xfId="17966" builtinId="9" hidden="1"/>
    <cellStyle name="Followed Hyperlink" xfId="17967" builtinId="9" hidden="1"/>
    <cellStyle name="Followed Hyperlink" xfId="17968" builtinId="9" hidden="1"/>
    <cellStyle name="Followed Hyperlink" xfId="17969" builtinId="9" hidden="1"/>
    <cellStyle name="Followed Hyperlink" xfId="17970" builtinId="9" hidden="1"/>
    <cellStyle name="Followed Hyperlink" xfId="17971" builtinId="9" hidden="1"/>
    <cellStyle name="Followed Hyperlink" xfId="17972" builtinId="9" hidden="1"/>
    <cellStyle name="Followed Hyperlink" xfId="17973" builtinId="9" hidden="1"/>
    <cellStyle name="Followed Hyperlink" xfId="17974" builtinId="9" hidden="1"/>
    <cellStyle name="Followed Hyperlink" xfId="17975" builtinId="9" hidden="1"/>
    <cellStyle name="Followed Hyperlink" xfId="17976" builtinId="9" hidden="1"/>
    <cellStyle name="Followed Hyperlink" xfId="17977" builtinId="9" hidden="1"/>
    <cellStyle name="Followed Hyperlink" xfId="17978" builtinId="9" hidden="1"/>
    <cellStyle name="Followed Hyperlink" xfId="17979" builtinId="9" hidden="1"/>
    <cellStyle name="Followed Hyperlink" xfId="17980" builtinId="9" hidden="1"/>
    <cellStyle name="Followed Hyperlink" xfId="17981" builtinId="9" hidden="1"/>
    <cellStyle name="Followed Hyperlink" xfId="17982" builtinId="9" hidden="1"/>
    <cellStyle name="Followed Hyperlink" xfId="17983" builtinId="9" hidden="1"/>
    <cellStyle name="Followed Hyperlink" xfId="17984" builtinId="9" hidden="1"/>
    <cellStyle name="Followed Hyperlink" xfId="17985" builtinId="9" hidden="1"/>
    <cellStyle name="Followed Hyperlink" xfId="17986" builtinId="9" hidden="1"/>
    <cellStyle name="Followed Hyperlink" xfId="17987" builtinId="9" hidden="1"/>
    <cellStyle name="Followed Hyperlink" xfId="17988" builtinId="9" hidden="1"/>
    <cellStyle name="Followed Hyperlink" xfId="17989" builtinId="9" hidden="1"/>
    <cellStyle name="Followed Hyperlink" xfId="17990" builtinId="9" hidden="1"/>
    <cellStyle name="Followed Hyperlink" xfId="17991" builtinId="9" hidden="1"/>
    <cellStyle name="Followed Hyperlink" xfId="17992" builtinId="9" hidden="1"/>
    <cellStyle name="Followed Hyperlink" xfId="17993" builtinId="9" hidden="1"/>
    <cellStyle name="Followed Hyperlink" xfId="17994" builtinId="9" hidden="1"/>
    <cellStyle name="Followed Hyperlink" xfId="17995" builtinId="9" hidden="1"/>
    <cellStyle name="Followed Hyperlink" xfId="17996" builtinId="9" hidden="1"/>
    <cellStyle name="Followed Hyperlink" xfId="17997" builtinId="9" hidden="1"/>
    <cellStyle name="Followed Hyperlink" xfId="17998" builtinId="9" hidden="1"/>
    <cellStyle name="Followed Hyperlink" xfId="17999" builtinId="9" hidden="1"/>
    <cellStyle name="Followed Hyperlink" xfId="18000" builtinId="9" hidden="1"/>
    <cellStyle name="Followed Hyperlink" xfId="18001" builtinId="9" hidden="1"/>
    <cellStyle name="Followed Hyperlink" xfId="18002" builtinId="9" hidden="1"/>
    <cellStyle name="Followed Hyperlink" xfId="18003" builtinId="9" hidden="1"/>
    <cellStyle name="Followed Hyperlink" xfId="18004" builtinId="9" hidden="1"/>
    <cellStyle name="Followed Hyperlink" xfId="18005" builtinId="9" hidden="1"/>
    <cellStyle name="Followed Hyperlink" xfId="18006" builtinId="9" hidden="1"/>
    <cellStyle name="Followed Hyperlink" xfId="18007" builtinId="9" hidden="1"/>
    <cellStyle name="Followed Hyperlink" xfId="18008" builtinId="9" hidden="1"/>
    <cellStyle name="Followed Hyperlink" xfId="18009" builtinId="9" hidden="1"/>
    <cellStyle name="Followed Hyperlink" xfId="18010" builtinId="9" hidden="1"/>
    <cellStyle name="Followed Hyperlink" xfId="18011" builtinId="9" hidden="1"/>
    <cellStyle name="Followed Hyperlink" xfId="18012" builtinId="9" hidden="1"/>
    <cellStyle name="Followed Hyperlink" xfId="18013" builtinId="9" hidden="1"/>
    <cellStyle name="Followed Hyperlink" xfId="18014" builtinId="9" hidden="1"/>
    <cellStyle name="Followed Hyperlink" xfId="18015" builtinId="9" hidden="1"/>
    <cellStyle name="Followed Hyperlink" xfId="18016" builtinId="9" hidden="1"/>
    <cellStyle name="Followed Hyperlink" xfId="18017" builtinId="9" hidden="1"/>
    <cellStyle name="Followed Hyperlink" xfId="18018" builtinId="9" hidden="1"/>
    <cellStyle name="Followed Hyperlink" xfId="18019" builtinId="9" hidden="1"/>
    <cellStyle name="Followed Hyperlink" xfId="18020" builtinId="9" hidden="1"/>
    <cellStyle name="Followed Hyperlink" xfId="18021" builtinId="9" hidden="1"/>
    <cellStyle name="Followed Hyperlink" xfId="18022" builtinId="9" hidden="1"/>
    <cellStyle name="Followed Hyperlink" xfId="18023"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4" builtinId="9" hidden="1"/>
    <cellStyle name="Followed Hyperlink" xfId="18135" builtinId="9" hidden="1"/>
    <cellStyle name="Followed Hyperlink" xfId="18136" builtinId="9" hidden="1"/>
    <cellStyle name="Followed Hyperlink" xfId="18137" builtinId="9" hidden="1"/>
    <cellStyle name="Followed Hyperlink" xfId="18138" builtinId="9" hidden="1"/>
    <cellStyle name="Followed Hyperlink" xfId="18139" builtinId="9" hidden="1"/>
    <cellStyle name="Followed Hyperlink" xfId="18140" builtinId="9" hidden="1"/>
    <cellStyle name="Followed Hyperlink" xfId="18141" builtinId="9" hidden="1"/>
    <cellStyle name="Followed Hyperlink" xfId="18142" builtinId="9" hidden="1"/>
    <cellStyle name="Followed Hyperlink" xfId="18143" builtinId="9" hidden="1"/>
    <cellStyle name="Followed Hyperlink" xfId="18144" builtinId="9" hidden="1"/>
    <cellStyle name="Followed Hyperlink" xfId="18145" builtinId="9" hidden="1"/>
    <cellStyle name="Followed Hyperlink" xfId="18146" builtinId="9" hidden="1"/>
    <cellStyle name="Followed Hyperlink" xfId="18147" builtinId="9" hidden="1"/>
    <cellStyle name="Followed Hyperlink" xfId="18148" builtinId="9" hidden="1"/>
    <cellStyle name="Followed Hyperlink" xfId="18149" builtinId="9" hidden="1"/>
    <cellStyle name="Followed Hyperlink" xfId="18150" builtinId="9" hidden="1"/>
    <cellStyle name="Followed Hyperlink" xfId="18151" builtinId="9" hidden="1"/>
    <cellStyle name="Followed Hyperlink" xfId="18152" builtinId="9" hidden="1"/>
    <cellStyle name="Followed Hyperlink" xfId="18153" builtinId="9" hidden="1"/>
    <cellStyle name="Followed Hyperlink" xfId="18154" builtinId="9" hidden="1"/>
    <cellStyle name="Followed Hyperlink" xfId="18155" builtinId="9" hidden="1"/>
    <cellStyle name="Followed Hyperlink" xfId="18156" builtinId="9" hidden="1"/>
    <cellStyle name="Followed Hyperlink" xfId="18157" builtinId="9" hidden="1"/>
    <cellStyle name="Followed Hyperlink" xfId="18158" builtinId="9" hidden="1"/>
    <cellStyle name="Followed Hyperlink" xfId="18159" builtinId="9" hidden="1"/>
    <cellStyle name="Followed Hyperlink" xfId="18160" builtinId="9" hidden="1"/>
    <cellStyle name="Followed Hyperlink" xfId="18161" builtinId="9" hidden="1"/>
    <cellStyle name="Followed Hyperlink" xfId="18162" builtinId="9" hidden="1"/>
    <cellStyle name="Followed Hyperlink" xfId="18163" builtinId="9" hidden="1"/>
    <cellStyle name="Followed Hyperlink" xfId="18164" builtinId="9" hidden="1"/>
    <cellStyle name="Followed Hyperlink" xfId="18165" builtinId="9" hidden="1"/>
    <cellStyle name="Followed Hyperlink" xfId="18166" builtinId="9" hidden="1"/>
    <cellStyle name="Followed Hyperlink" xfId="18167" builtinId="9" hidden="1"/>
    <cellStyle name="Followed Hyperlink" xfId="18168" builtinId="9" hidden="1"/>
    <cellStyle name="Followed Hyperlink" xfId="18169" builtinId="9" hidden="1"/>
    <cellStyle name="Followed Hyperlink" xfId="18170" builtinId="9" hidden="1"/>
    <cellStyle name="Followed Hyperlink" xfId="18171" builtinId="9" hidden="1"/>
    <cellStyle name="Followed Hyperlink" xfId="18172" builtinId="9" hidden="1"/>
    <cellStyle name="Followed Hyperlink" xfId="18173" builtinId="9" hidden="1"/>
    <cellStyle name="Followed Hyperlink" xfId="18174" builtinId="9" hidden="1"/>
    <cellStyle name="Followed Hyperlink" xfId="18175" builtinId="9" hidden="1"/>
    <cellStyle name="Followed Hyperlink" xfId="18176" builtinId="9" hidden="1"/>
    <cellStyle name="Followed Hyperlink" xfId="18177" builtinId="9" hidden="1"/>
    <cellStyle name="Followed Hyperlink" xfId="18178" builtinId="9" hidden="1"/>
    <cellStyle name="Followed Hyperlink" xfId="18179" builtinId="9" hidden="1"/>
    <cellStyle name="Followed Hyperlink" xfId="18180" builtinId="9" hidden="1"/>
    <cellStyle name="Followed Hyperlink" xfId="18181" builtinId="9" hidden="1"/>
    <cellStyle name="Followed Hyperlink" xfId="18182" builtinId="9" hidden="1"/>
    <cellStyle name="Followed Hyperlink" xfId="18183" builtinId="9" hidden="1"/>
    <cellStyle name="Followed Hyperlink" xfId="18184" builtinId="9" hidden="1"/>
    <cellStyle name="Followed Hyperlink" xfId="18185" builtinId="9" hidden="1"/>
    <cellStyle name="Followed Hyperlink" xfId="18186" builtinId="9" hidden="1"/>
    <cellStyle name="Followed Hyperlink" xfId="18187" builtinId="9" hidden="1"/>
    <cellStyle name="Followed Hyperlink" xfId="18188" builtinId="9" hidden="1"/>
    <cellStyle name="Followed Hyperlink" xfId="18189" builtinId="9" hidden="1"/>
    <cellStyle name="Followed Hyperlink" xfId="18190" builtinId="9" hidden="1"/>
    <cellStyle name="Followed Hyperlink" xfId="18191" builtinId="9" hidden="1"/>
    <cellStyle name="Followed Hyperlink" xfId="18192" builtinId="9" hidden="1"/>
    <cellStyle name="Followed Hyperlink" xfId="18193" builtinId="9" hidden="1"/>
    <cellStyle name="Followed Hyperlink" xfId="18194" builtinId="9" hidden="1"/>
    <cellStyle name="Followed Hyperlink" xfId="18195" builtinId="9" hidden="1"/>
    <cellStyle name="Followed Hyperlink" xfId="18196" builtinId="9" hidden="1"/>
    <cellStyle name="Followed Hyperlink" xfId="18197" builtinId="9" hidden="1"/>
    <cellStyle name="Followed Hyperlink" xfId="18198" builtinId="9" hidden="1"/>
    <cellStyle name="Followed Hyperlink" xfId="18199" builtinId="9" hidden="1"/>
    <cellStyle name="Followed Hyperlink" xfId="18200" builtinId="9" hidden="1"/>
    <cellStyle name="Followed Hyperlink" xfId="18201" builtinId="9" hidden="1"/>
    <cellStyle name="Followed Hyperlink" xfId="18202" builtinId="9" hidden="1"/>
    <cellStyle name="Followed Hyperlink" xfId="18203" builtinId="9" hidden="1"/>
    <cellStyle name="Followed Hyperlink" xfId="18204" builtinId="9" hidden="1"/>
    <cellStyle name="Followed Hyperlink" xfId="18205" builtinId="9" hidden="1"/>
    <cellStyle name="Followed Hyperlink" xfId="18206" builtinId="9" hidden="1"/>
    <cellStyle name="Followed Hyperlink" xfId="18207" builtinId="9" hidden="1"/>
    <cellStyle name="Followed Hyperlink" xfId="18208" builtinId="9" hidden="1"/>
    <cellStyle name="Followed Hyperlink" xfId="18209" builtinId="9" hidden="1"/>
    <cellStyle name="Followed Hyperlink" xfId="18210" builtinId="9" hidden="1"/>
    <cellStyle name="Followed Hyperlink" xfId="18211" builtinId="9" hidden="1"/>
    <cellStyle name="Followed Hyperlink" xfId="18212" builtinId="9" hidden="1"/>
    <cellStyle name="Followed Hyperlink" xfId="18213" builtinId="9" hidden="1"/>
    <cellStyle name="Followed Hyperlink" xfId="18214" builtinId="9" hidden="1"/>
    <cellStyle name="Followed Hyperlink" xfId="18215" builtinId="9" hidden="1"/>
    <cellStyle name="Followed Hyperlink" xfId="18216" builtinId="9" hidden="1"/>
    <cellStyle name="Followed Hyperlink" xfId="18217" builtinId="9" hidden="1"/>
    <cellStyle name="Followed Hyperlink" xfId="18218" builtinId="9" hidden="1"/>
    <cellStyle name="Followed Hyperlink" xfId="18219" builtinId="9" hidden="1"/>
    <cellStyle name="Followed Hyperlink" xfId="18220" builtinId="9" hidden="1"/>
    <cellStyle name="Followed Hyperlink" xfId="18221" builtinId="9" hidden="1"/>
    <cellStyle name="Followed Hyperlink" xfId="18222" builtinId="9" hidden="1"/>
    <cellStyle name="Followed Hyperlink" xfId="18223" builtinId="9" hidden="1"/>
    <cellStyle name="Followed Hyperlink" xfId="18224" builtinId="9" hidden="1"/>
    <cellStyle name="Followed Hyperlink" xfId="18225" builtinId="9" hidden="1"/>
    <cellStyle name="Followed Hyperlink" xfId="18226" builtinId="9" hidden="1"/>
    <cellStyle name="Followed Hyperlink" xfId="18227" builtinId="9" hidden="1"/>
    <cellStyle name="Followed Hyperlink" xfId="18228" builtinId="9" hidden="1"/>
    <cellStyle name="Followed Hyperlink" xfId="18229" builtinId="9" hidden="1"/>
    <cellStyle name="Followed Hyperlink" xfId="18230" builtinId="9" hidden="1"/>
    <cellStyle name="Followed Hyperlink" xfId="18231" builtinId="9" hidden="1"/>
    <cellStyle name="Followed Hyperlink" xfId="18232" builtinId="9" hidden="1"/>
    <cellStyle name="Followed Hyperlink" xfId="18233" builtinId="9" hidden="1"/>
    <cellStyle name="Followed Hyperlink" xfId="18234" builtinId="9" hidden="1"/>
    <cellStyle name="Followed Hyperlink" xfId="18235" builtinId="9" hidden="1"/>
    <cellStyle name="Followed Hyperlink" xfId="18236" builtinId="9" hidden="1"/>
    <cellStyle name="Followed Hyperlink" xfId="18237" builtinId="9" hidden="1"/>
    <cellStyle name="Followed Hyperlink" xfId="18238"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3" builtinId="9" hidden="1"/>
    <cellStyle name="Followed Hyperlink" xfId="18344" builtinId="9" hidden="1"/>
    <cellStyle name="Followed Hyperlink" xfId="18345" builtinId="9" hidden="1"/>
    <cellStyle name="Followed Hyperlink" xfId="18346" builtinId="9" hidden="1"/>
    <cellStyle name="Followed Hyperlink" xfId="18347" builtinId="9" hidden="1"/>
    <cellStyle name="Followed Hyperlink" xfId="18348" builtinId="9" hidden="1"/>
    <cellStyle name="Followed Hyperlink" xfId="18349" builtinId="9" hidden="1"/>
    <cellStyle name="Followed Hyperlink" xfId="18350" builtinId="9" hidden="1"/>
    <cellStyle name="Followed Hyperlink" xfId="18351" builtinId="9" hidden="1"/>
    <cellStyle name="Followed Hyperlink" xfId="18352" builtinId="9" hidden="1"/>
    <cellStyle name="Followed Hyperlink" xfId="18353" builtinId="9" hidden="1"/>
    <cellStyle name="Followed Hyperlink" xfId="18354" builtinId="9" hidden="1"/>
    <cellStyle name="Followed Hyperlink" xfId="18355" builtinId="9" hidden="1"/>
    <cellStyle name="Followed Hyperlink" xfId="18356" builtinId="9" hidden="1"/>
    <cellStyle name="Followed Hyperlink" xfId="18357" builtinId="9" hidden="1"/>
    <cellStyle name="Followed Hyperlink" xfId="18358" builtinId="9" hidden="1"/>
    <cellStyle name="Followed Hyperlink" xfId="18359" builtinId="9" hidden="1"/>
    <cellStyle name="Followed Hyperlink" xfId="18360" builtinId="9" hidden="1"/>
    <cellStyle name="Followed Hyperlink" xfId="18361" builtinId="9" hidden="1"/>
    <cellStyle name="Followed Hyperlink" xfId="18362" builtinId="9" hidden="1"/>
    <cellStyle name="Followed Hyperlink" xfId="18363" builtinId="9" hidden="1"/>
    <cellStyle name="Followed Hyperlink" xfId="18364" builtinId="9" hidden="1"/>
    <cellStyle name="Followed Hyperlink" xfId="18365" builtinId="9" hidden="1"/>
    <cellStyle name="Followed Hyperlink" xfId="18366" builtinId="9" hidden="1"/>
    <cellStyle name="Followed Hyperlink" xfId="18367" builtinId="9" hidden="1"/>
    <cellStyle name="Followed Hyperlink" xfId="18368" builtinId="9" hidden="1"/>
    <cellStyle name="Followed Hyperlink" xfId="18369" builtinId="9" hidden="1"/>
    <cellStyle name="Followed Hyperlink" xfId="18370" builtinId="9" hidden="1"/>
    <cellStyle name="Followed Hyperlink" xfId="18371" builtinId="9" hidden="1"/>
    <cellStyle name="Followed Hyperlink" xfId="18372" builtinId="9" hidden="1"/>
    <cellStyle name="Followed Hyperlink" xfId="18373" builtinId="9" hidden="1"/>
    <cellStyle name="Followed Hyperlink" xfId="18374" builtinId="9" hidden="1"/>
    <cellStyle name="Followed Hyperlink" xfId="18375" builtinId="9" hidden="1"/>
    <cellStyle name="Followed Hyperlink" xfId="18376" builtinId="9" hidden="1"/>
    <cellStyle name="Followed Hyperlink" xfId="18377" builtinId="9" hidden="1"/>
    <cellStyle name="Followed Hyperlink" xfId="18378" builtinId="9" hidden="1"/>
    <cellStyle name="Followed Hyperlink" xfId="18379" builtinId="9" hidden="1"/>
    <cellStyle name="Followed Hyperlink" xfId="18380" builtinId="9" hidden="1"/>
    <cellStyle name="Followed Hyperlink" xfId="18381" builtinId="9" hidden="1"/>
    <cellStyle name="Followed Hyperlink" xfId="18382" builtinId="9" hidden="1"/>
    <cellStyle name="Followed Hyperlink" xfId="18383" builtinId="9" hidden="1"/>
    <cellStyle name="Followed Hyperlink" xfId="18384" builtinId="9" hidden="1"/>
    <cellStyle name="Followed Hyperlink" xfId="18385" builtinId="9" hidden="1"/>
    <cellStyle name="Followed Hyperlink" xfId="18386" builtinId="9" hidden="1"/>
    <cellStyle name="Followed Hyperlink" xfId="18387" builtinId="9" hidden="1"/>
    <cellStyle name="Followed Hyperlink" xfId="18388" builtinId="9" hidden="1"/>
    <cellStyle name="Followed Hyperlink" xfId="18389" builtinId="9" hidden="1"/>
    <cellStyle name="Followed Hyperlink" xfId="18390" builtinId="9" hidden="1"/>
    <cellStyle name="Followed Hyperlink" xfId="18391" builtinId="9" hidden="1"/>
    <cellStyle name="Followed Hyperlink" xfId="18392" builtinId="9" hidden="1"/>
    <cellStyle name="Followed Hyperlink" xfId="18393" builtinId="9" hidden="1"/>
    <cellStyle name="Followed Hyperlink" xfId="18394" builtinId="9" hidden="1"/>
    <cellStyle name="Followed Hyperlink" xfId="18395" builtinId="9" hidden="1"/>
    <cellStyle name="Followed Hyperlink" xfId="18396" builtinId="9" hidden="1"/>
    <cellStyle name="Followed Hyperlink" xfId="18397" builtinId="9" hidden="1"/>
    <cellStyle name="Followed Hyperlink" xfId="18398" builtinId="9" hidden="1"/>
    <cellStyle name="Followed Hyperlink" xfId="18399" builtinId="9" hidden="1"/>
    <cellStyle name="Followed Hyperlink" xfId="18400" builtinId="9" hidden="1"/>
    <cellStyle name="Followed Hyperlink" xfId="18401" builtinId="9" hidden="1"/>
    <cellStyle name="Followed Hyperlink" xfId="18402" builtinId="9" hidden="1"/>
    <cellStyle name="Followed Hyperlink" xfId="18403" builtinId="9" hidden="1"/>
    <cellStyle name="Followed Hyperlink" xfId="18404" builtinId="9" hidden="1"/>
    <cellStyle name="Followed Hyperlink" xfId="18405" builtinId="9" hidden="1"/>
    <cellStyle name="Followed Hyperlink" xfId="18406" builtinId="9" hidden="1"/>
    <cellStyle name="Followed Hyperlink" xfId="18407" builtinId="9" hidden="1"/>
    <cellStyle name="Followed Hyperlink" xfId="18408" builtinId="9" hidden="1"/>
    <cellStyle name="Followed Hyperlink" xfId="18409" builtinId="9" hidden="1"/>
    <cellStyle name="Followed Hyperlink" xfId="18410" builtinId="9" hidden="1"/>
    <cellStyle name="Followed Hyperlink" xfId="18411" builtinId="9" hidden="1"/>
    <cellStyle name="Followed Hyperlink" xfId="18412" builtinId="9" hidden="1"/>
    <cellStyle name="Followed Hyperlink" xfId="18413" builtinId="9" hidden="1"/>
    <cellStyle name="Followed Hyperlink" xfId="18414" builtinId="9" hidden="1"/>
    <cellStyle name="Followed Hyperlink" xfId="18415" builtinId="9" hidden="1"/>
    <cellStyle name="Followed Hyperlink" xfId="18416" builtinId="9" hidden="1"/>
    <cellStyle name="Followed Hyperlink" xfId="18417" builtinId="9" hidden="1"/>
    <cellStyle name="Followed Hyperlink" xfId="18418" builtinId="9" hidden="1"/>
    <cellStyle name="Followed Hyperlink" xfId="18419" builtinId="9" hidden="1"/>
    <cellStyle name="Followed Hyperlink" xfId="18420" builtinId="9" hidden="1"/>
    <cellStyle name="Followed Hyperlink" xfId="18421" builtinId="9" hidden="1"/>
    <cellStyle name="Followed Hyperlink" xfId="18422" builtinId="9" hidden="1"/>
    <cellStyle name="Followed Hyperlink" xfId="18423" builtinId="9" hidden="1"/>
    <cellStyle name="Followed Hyperlink" xfId="18424" builtinId="9" hidden="1"/>
    <cellStyle name="Followed Hyperlink" xfId="18425" builtinId="9" hidden="1"/>
    <cellStyle name="Followed Hyperlink" xfId="18426" builtinId="9" hidden="1"/>
    <cellStyle name="Followed Hyperlink" xfId="18427" builtinId="9" hidden="1"/>
    <cellStyle name="Followed Hyperlink" xfId="18428" builtinId="9" hidden="1"/>
    <cellStyle name="Followed Hyperlink" xfId="18429" builtinId="9" hidden="1"/>
    <cellStyle name="Followed Hyperlink" xfId="18430" builtinId="9" hidden="1"/>
    <cellStyle name="Followed Hyperlink" xfId="18431" builtinId="9" hidden="1"/>
    <cellStyle name="Followed Hyperlink" xfId="18432" builtinId="9" hidden="1"/>
    <cellStyle name="Followed Hyperlink" xfId="18433" builtinId="9" hidden="1"/>
    <cellStyle name="Followed Hyperlink" xfId="18434" builtinId="9" hidden="1"/>
    <cellStyle name="Followed Hyperlink" xfId="18435" builtinId="9" hidden="1"/>
    <cellStyle name="Followed Hyperlink" xfId="18436" builtinId="9" hidden="1"/>
    <cellStyle name="Followed Hyperlink" xfId="18437" builtinId="9" hidden="1"/>
    <cellStyle name="Followed Hyperlink" xfId="18438" builtinId="9" hidden="1"/>
    <cellStyle name="Followed Hyperlink" xfId="18439" builtinId="9" hidden="1"/>
    <cellStyle name="Followed Hyperlink" xfId="18440" builtinId="9" hidden="1"/>
    <cellStyle name="Followed Hyperlink" xfId="18441" builtinId="9" hidden="1"/>
    <cellStyle name="Followed Hyperlink" xfId="18442" builtinId="9" hidden="1"/>
    <cellStyle name="Followed Hyperlink" xfId="18443" builtinId="9" hidden="1"/>
    <cellStyle name="Followed Hyperlink" xfId="18444" builtinId="9" hidden="1"/>
    <cellStyle name="Followed Hyperlink" xfId="18445" builtinId="9" hidden="1"/>
    <cellStyle name="Followed Hyperlink" xfId="18446" builtinId="9" hidden="1"/>
    <cellStyle name="Followed Hyperlink" xfId="18447"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4" builtinId="9" hidden="1"/>
    <cellStyle name="Followed Hyperlink" xfId="18555" builtinId="9" hidden="1"/>
    <cellStyle name="Followed Hyperlink" xfId="18556" builtinId="9" hidden="1"/>
    <cellStyle name="Followed Hyperlink" xfId="18557" builtinId="9" hidden="1"/>
    <cellStyle name="Followed Hyperlink" xfId="18558" builtinId="9" hidden="1"/>
    <cellStyle name="Followed Hyperlink" xfId="18559" builtinId="9" hidden="1"/>
    <cellStyle name="Followed Hyperlink" xfId="18560" builtinId="9" hidden="1"/>
    <cellStyle name="Followed Hyperlink" xfId="18561" builtinId="9" hidden="1"/>
    <cellStyle name="Followed Hyperlink" xfId="18562" builtinId="9" hidden="1"/>
    <cellStyle name="Followed Hyperlink" xfId="18563" builtinId="9" hidden="1"/>
    <cellStyle name="Followed Hyperlink" xfId="18564" builtinId="9" hidden="1"/>
    <cellStyle name="Followed Hyperlink" xfId="18565" builtinId="9" hidden="1"/>
    <cellStyle name="Followed Hyperlink" xfId="18566" builtinId="9" hidden="1"/>
    <cellStyle name="Followed Hyperlink" xfId="18567" builtinId="9" hidden="1"/>
    <cellStyle name="Followed Hyperlink" xfId="18568" builtinId="9" hidden="1"/>
    <cellStyle name="Followed Hyperlink" xfId="18569" builtinId="9" hidden="1"/>
    <cellStyle name="Followed Hyperlink" xfId="18570" builtinId="9" hidden="1"/>
    <cellStyle name="Followed Hyperlink" xfId="18571" builtinId="9" hidden="1"/>
    <cellStyle name="Followed Hyperlink" xfId="18572" builtinId="9" hidden="1"/>
    <cellStyle name="Followed Hyperlink" xfId="18573" builtinId="9" hidden="1"/>
    <cellStyle name="Followed Hyperlink" xfId="18574" builtinId="9" hidden="1"/>
    <cellStyle name="Followed Hyperlink" xfId="18575" builtinId="9" hidden="1"/>
    <cellStyle name="Followed Hyperlink" xfId="18576" builtinId="9" hidden="1"/>
    <cellStyle name="Followed Hyperlink" xfId="18577" builtinId="9" hidden="1"/>
    <cellStyle name="Followed Hyperlink" xfId="18578" builtinId="9" hidden="1"/>
    <cellStyle name="Followed Hyperlink" xfId="18579" builtinId="9" hidden="1"/>
    <cellStyle name="Followed Hyperlink" xfId="18580" builtinId="9" hidden="1"/>
    <cellStyle name="Followed Hyperlink" xfId="18581" builtinId="9" hidden="1"/>
    <cellStyle name="Followed Hyperlink" xfId="18582" builtinId="9" hidden="1"/>
    <cellStyle name="Followed Hyperlink" xfId="18583" builtinId="9" hidden="1"/>
    <cellStyle name="Followed Hyperlink" xfId="18584" builtinId="9" hidden="1"/>
    <cellStyle name="Followed Hyperlink" xfId="18585" builtinId="9" hidden="1"/>
    <cellStyle name="Followed Hyperlink" xfId="18586" builtinId="9" hidden="1"/>
    <cellStyle name="Followed Hyperlink" xfId="18587" builtinId="9" hidden="1"/>
    <cellStyle name="Followed Hyperlink" xfId="18588" builtinId="9" hidden="1"/>
    <cellStyle name="Followed Hyperlink" xfId="18589" builtinId="9" hidden="1"/>
    <cellStyle name="Followed Hyperlink" xfId="18590" builtinId="9" hidden="1"/>
    <cellStyle name="Followed Hyperlink" xfId="18591" builtinId="9" hidden="1"/>
    <cellStyle name="Followed Hyperlink" xfId="18592" builtinId="9" hidden="1"/>
    <cellStyle name="Followed Hyperlink" xfId="18593" builtinId="9" hidden="1"/>
    <cellStyle name="Followed Hyperlink" xfId="18594" builtinId="9" hidden="1"/>
    <cellStyle name="Followed Hyperlink" xfId="18595" builtinId="9" hidden="1"/>
    <cellStyle name="Followed Hyperlink" xfId="18596" builtinId="9" hidden="1"/>
    <cellStyle name="Followed Hyperlink" xfId="18597" builtinId="9" hidden="1"/>
    <cellStyle name="Followed Hyperlink" xfId="18598" builtinId="9" hidden="1"/>
    <cellStyle name="Followed Hyperlink" xfId="18599" builtinId="9" hidden="1"/>
    <cellStyle name="Followed Hyperlink" xfId="18600" builtinId="9" hidden="1"/>
    <cellStyle name="Followed Hyperlink" xfId="18601" builtinId="9" hidden="1"/>
    <cellStyle name="Followed Hyperlink" xfId="18602" builtinId="9" hidden="1"/>
    <cellStyle name="Followed Hyperlink" xfId="18603" builtinId="9" hidden="1"/>
    <cellStyle name="Followed Hyperlink" xfId="18604" builtinId="9" hidden="1"/>
    <cellStyle name="Followed Hyperlink" xfId="18605" builtinId="9" hidden="1"/>
    <cellStyle name="Followed Hyperlink" xfId="18606" builtinId="9" hidden="1"/>
    <cellStyle name="Followed Hyperlink" xfId="18607" builtinId="9" hidden="1"/>
    <cellStyle name="Followed Hyperlink" xfId="18608" builtinId="9" hidden="1"/>
    <cellStyle name="Followed Hyperlink" xfId="18609" builtinId="9" hidden="1"/>
    <cellStyle name="Followed Hyperlink" xfId="18610" builtinId="9" hidden="1"/>
    <cellStyle name="Followed Hyperlink" xfId="18611" builtinId="9" hidden="1"/>
    <cellStyle name="Followed Hyperlink" xfId="18612" builtinId="9" hidden="1"/>
    <cellStyle name="Followed Hyperlink" xfId="18613" builtinId="9" hidden="1"/>
    <cellStyle name="Followed Hyperlink" xfId="18614" builtinId="9" hidden="1"/>
    <cellStyle name="Followed Hyperlink" xfId="18615" builtinId="9" hidden="1"/>
    <cellStyle name="Followed Hyperlink" xfId="18616" builtinId="9" hidden="1"/>
    <cellStyle name="Followed Hyperlink" xfId="18617" builtinId="9" hidden="1"/>
    <cellStyle name="Followed Hyperlink" xfId="18618" builtinId="9" hidden="1"/>
    <cellStyle name="Followed Hyperlink" xfId="18619" builtinId="9" hidden="1"/>
    <cellStyle name="Followed Hyperlink" xfId="18620" builtinId="9" hidden="1"/>
    <cellStyle name="Followed Hyperlink" xfId="18621" builtinId="9" hidden="1"/>
    <cellStyle name="Followed Hyperlink" xfId="18622" builtinId="9" hidden="1"/>
    <cellStyle name="Followed Hyperlink" xfId="18623" builtinId="9" hidden="1"/>
    <cellStyle name="Followed Hyperlink" xfId="18624" builtinId="9" hidden="1"/>
    <cellStyle name="Followed Hyperlink" xfId="18625" builtinId="9" hidden="1"/>
    <cellStyle name="Followed Hyperlink" xfId="18626" builtinId="9" hidden="1"/>
    <cellStyle name="Followed Hyperlink" xfId="18627" builtinId="9" hidden="1"/>
    <cellStyle name="Followed Hyperlink" xfId="18628" builtinId="9" hidden="1"/>
    <cellStyle name="Followed Hyperlink" xfId="18629" builtinId="9" hidden="1"/>
    <cellStyle name="Followed Hyperlink" xfId="18630" builtinId="9" hidden="1"/>
    <cellStyle name="Followed Hyperlink" xfId="18631" builtinId="9" hidden="1"/>
    <cellStyle name="Followed Hyperlink" xfId="18632" builtinId="9" hidden="1"/>
    <cellStyle name="Followed Hyperlink" xfId="18633" builtinId="9" hidden="1"/>
    <cellStyle name="Followed Hyperlink" xfId="18634" builtinId="9" hidden="1"/>
    <cellStyle name="Followed Hyperlink" xfId="18635" builtinId="9" hidden="1"/>
    <cellStyle name="Followed Hyperlink" xfId="18636" builtinId="9" hidden="1"/>
    <cellStyle name="Followed Hyperlink" xfId="18637" builtinId="9" hidden="1"/>
    <cellStyle name="Followed Hyperlink" xfId="18638" builtinId="9" hidden="1"/>
    <cellStyle name="Followed Hyperlink" xfId="18639" builtinId="9" hidden="1"/>
    <cellStyle name="Followed Hyperlink" xfId="18640" builtinId="9" hidden="1"/>
    <cellStyle name="Followed Hyperlink" xfId="18641" builtinId="9" hidden="1"/>
    <cellStyle name="Followed Hyperlink" xfId="18642" builtinId="9" hidden="1"/>
    <cellStyle name="Followed Hyperlink" xfId="18643" builtinId="9" hidden="1"/>
    <cellStyle name="Followed Hyperlink" xfId="18644" builtinId="9" hidden="1"/>
    <cellStyle name="Followed Hyperlink" xfId="18645" builtinId="9" hidden="1"/>
    <cellStyle name="Followed Hyperlink" xfId="18646" builtinId="9" hidden="1"/>
    <cellStyle name="Followed Hyperlink" xfId="18647" builtinId="9" hidden="1"/>
    <cellStyle name="Followed Hyperlink" xfId="18648" builtinId="9" hidden="1"/>
    <cellStyle name="Followed Hyperlink" xfId="18649" builtinId="9" hidden="1"/>
    <cellStyle name="Followed Hyperlink" xfId="18650" builtinId="9" hidden="1"/>
    <cellStyle name="Followed Hyperlink" xfId="18651" builtinId="9" hidden="1"/>
    <cellStyle name="Followed Hyperlink" xfId="18652"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59" builtinId="9" hidden="1"/>
    <cellStyle name="Followed Hyperlink" xfId="18760" builtinId="9" hidden="1"/>
    <cellStyle name="Followed Hyperlink" xfId="18761" builtinId="9" hidden="1"/>
    <cellStyle name="Followed Hyperlink" xfId="18762" builtinId="9" hidden="1"/>
    <cellStyle name="Followed Hyperlink" xfId="18763" builtinId="9" hidden="1"/>
    <cellStyle name="Followed Hyperlink" xfId="18764" builtinId="9" hidden="1"/>
    <cellStyle name="Followed Hyperlink" xfId="18765" builtinId="9" hidden="1"/>
    <cellStyle name="Followed Hyperlink" xfId="18766" builtinId="9" hidden="1"/>
    <cellStyle name="Followed Hyperlink" xfId="18767" builtinId="9" hidden="1"/>
    <cellStyle name="Followed Hyperlink" xfId="18768" builtinId="9" hidden="1"/>
    <cellStyle name="Followed Hyperlink" xfId="18769" builtinId="9" hidden="1"/>
    <cellStyle name="Followed Hyperlink" xfId="18770" builtinId="9" hidden="1"/>
    <cellStyle name="Followed Hyperlink" xfId="18771" builtinId="9" hidden="1"/>
    <cellStyle name="Followed Hyperlink" xfId="18772" builtinId="9" hidden="1"/>
    <cellStyle name="Followed Hyperlink" xfId="18773" builtinId="9" hidden="1"/>
    <cellStyle name="Followed Hyperlink" xfId="18774" builtinId="9" hidden="1"/>
    <cellStyle name="Followed Hyperlink" xfId="18775" builtinId="9" hidden="1"/>
    <cellStyle name="Followed Hyperlink" xfId="18776" builtinId="9" hidden="1"/>
    <cellStyle name="Followed Hyperlink" xfId="18777" builtinId="9" hidden="1"/>
    <cellStyle name="Followed Hyperlink" xfId="18778" builtinId="9" hidden="1"/>
    <cellStyle name="Followed Hyperlink" xfId="18779" builtinId="9" hidden="1"/>
    <cellStyle name="Followed Hyperlink" xfId="18780" builtinId="9" hidden="1"/>
    <cellStyle name="Followed Hyperlink" xfId="18781" builtinId="9" hidden="1"/>
    <cellStyle name="Followed Hyperlink" xfId="18782" builtinId="9" hidden="1"/>
    <cellStyle name="Followed Hyperlink" xfId="18783" builtinId="9" hidden="1"/>
    <cellStyle name="Followed Hyperlink" xfId="18784" builtinId="9" hidden="1"/>
    <cellStyle name="Followed Hyperlink" xfId="18785" builtinId="9" hidden="1"/>
    <cellStyle name="Followed Hyperlink" xfId="18786" builtinId="9" hidden="1"/>
    <cellStyle name="Followed Hyperlink" xfId="18787" builtinId="9" hidden="1"/>
    <cellStyle name="Followed Hyperlink" xfId="18788" builtinId="9" hidden="1"/>
    <cellStyle name="Followed Hyperlink" xfId="18789" builtinId="9" hidden="1"/>
    <cellStyle name="Followed Hyperlink" xfId="18790" builtinId="9" hidden="1"/>
    <cellStyle name="Followed Hyperlink" xfId="18791" builtinId="9" hidden="1"/>
    <cellStyle name="Followed Hyperlink" xfId="18792" builtinId="9" hidden="1"/>
    <cellStyle name="Followed Hyperlink" xfId="18793" builtinId="9" hidden="1"/>
    <cellStyle name="Followed Hyperlink" xfId="18794" builtinId="9" hidden="1"/>
    <cellStyle name="Followed Hyperlink" xfId="18795" builtinId="9" hidden="1"/>
    <cellStyle name="Followed Hyperlink" xfId="18796" builtinId="9" hidden="1"/>
    <cellStyle name="Followed Hyperlink" xfId="18797" builtinId="9" hidden="1"/>
    <cellStyle name="Followed Hyperlink" xfId="18798" builtinId="9" hidden="1"/>
    <cellStyle name="Followed Hyperlink" xfId="18799" builtinId="9" hidden="1"/>
    <cellStyle name="Followed Hyperlink" xfId="18800" builtinId="9" hidden="1"/>
    <cellStyle name="Followed Hyperlink" xfId="18801" builtinId="9" hidden="1"/>
    <cellStyle name="Followed Hyperlink" xfId="18802" builtinId="9" hidden="1"/>
    <cellStyle name="Followed Hyperlink" xfId="18803" builtinId="9" hidden="1"/>
    <cellStyle name="Followed Hyperlink" xfId="18804" builtinId="9" hidden="1"/>
    <cellStyle name="Followed Hyperlink" xfId="18805" builtinId="9" hidden="1"/>
    <cellStyle name="Followed Hyperlink" xfId="18806" builtinId="9" hidden="1"/>
    <cellStyle name="Followed Hyperlink" xfId="18807" builtinId="9" hidden="1"/>
    <cellStyle name="Followed Hyperlink" xfId="18808" builtinId="9" hidden="1"/>
    <cellStyle name="Followed Hyperlink" xfId="18809" builtinId="9" hidden="1"/>
    <cellStyle name="Followed Hyperlink" xfId="18810" builtinId="9" hidden="1"/>
    <cellStyle name="Followed Hyperlink" xfId="18811" builtinId="9" hidden="1"/>
    <cellStyle name="Followed Hyperlink" xfId="18812" builtinId="9" hidden="1"/>
    <cellStyle name="Followed Hyperlink" xfId="18813" builtinId="9" hidden="1"/>
    <cellStyle name="Followed Hyperlink" xfId="18814" builtinId="9" hidden="1"/>
    <cellStyle name="Followed Hyperlink" xfId="18815" builtinId="9" hidden="1"/>
    <cellStyle name="Followed Hyperlink" xfId="18816" builtinId="9" hidden="1"/>
    <cellStyle name="Followed Hyperlink" xfId="18817" builtinId="9" hidden="1"/>
    <cellStyle name="Followed Hyperlink" xfId="18818" builtinId="9" hidden="1"/>
    <cellStyle name="Followed Hyperlink" xfId="18819" builtinId="9" hidden="1"/>
    <cellStyle name="Followed Hyperlink" xfId="18820" builtinId="9" hidden="1"/>
    <cellStyle name="Followed Hyperlink" xfId="18821" builtinId="9" hidden="1"/>
    <cellStyle name="Followed Hyperlink" xfId="18822" builtinId="9" hidden="1"/>
    <cellStyle name="Followed Hyperlink" xfId="18823" builtinId="9" hidden="1"/>
    <cellStyle name="Followed Hyperlink" xfId="18824" builtinId="9" hidden="1"/>
    <cellStyle name="Followed Hyperlink" xfId="18825" builtinId="9" hidden="1"/>
    <cellStyle name="Followed Hyperlink" xfId="18826" builtinId="9" hidden="1"/>
    <cellStyle name="Followed Hyperlink" xfId="18827" builtinId="9" hidden="1"/>
    <cellStyle name="Followed Hyperlink" xfId="18828" builtinId="9" hidden="1"/>
    <cellStyle name="Followed Hyperlink" xfId="18829" builtinId="9" hidden="1"/>
    <cellStyle name="Followed Hyperlink" xfId="18830" builtinId="9" hidden="1"/>
    <cellStyle name="Followed Hyperlink" xfId="18831" builtinId="9" hidden="1"/>
    <cellStyle name="Followed Hyperlink" xfId="18832" builtinId="9" hidden="1"/>
    <cellStyle name="Followed Hyperlink" xfId="18833" builtinId="9" hidden="1"/>
    <cellStyle name="Followed Hyperlink" xfId="18834" builtinId="9" hidden="1"/>
    <cellStyle name="Followed Hyperlink" xfId="18835" builtinId="9" hidden="1"/>
    <cellStyle name="Followed Hyperlink" xfId="18836" builtinId="9" hidden="1"/>
    <cellStyle name="Followed Hyperlink" xfId="18837" builtinId="9" hidden="1"/>
    <cellStyle name="Followed Hyperlink" xfId="18838" builtinId="9" hidden="1"/>
    <cellStyle name="Followed Hyperlink" xfId="18839" builtinId="9" hidden="1"/>
    <cellStyle name="Followed Hyperlink" xfId="18840" builtinId="9" hidden="1"/>
    <cellStyle name="Followed Hyperlink" xfId="18841" builtinId="9" hidden="1"/>
    <cellStyle name="Followed Hyperlink" xfId="18842" builtinId="9" hidden="1"/>
    <cellStyle name="Followed Hyperlink" xfId="18843" builtinId="9" hidden="1"/>
    <cellStyle name="Followed Hyperlink" xfId="18844" builtinId="9" hidden="1"/>
    <cellStyle name="Followed Hyperlink" xfId="18845" builtinId="9" hidden="1"/>
    <cellStyle name="Followed Hyperlink" xfId="18846" builtinId="9" hidden="1"/>
    <cellStyle name="Followed Hyperlink" xfId="18847" builtinId="9" hidden="1"/>
    <cellStyle name="Followed Hyperlink" xfId="18848" builtinId="9" hidden="1"/>
    <cellStyle name="Followed Hyperlink" xfId="18849" builtinId="9" hidden="1"/>
    <cellStyle name="Followed Hyperlink" xfId="18850" builtinId="9" hidden="1"/>
    <cellStyle name="Followed Hyperlink" xfId="18851" builtinId="9" hidden="1"/>
    <cellStyle name="Followed Hyperlink" xfId="18852" builtinId="9" hidden="1"/>
    <cellStyle name="Followed Hyperlink" xfId="18853" builtinId="9" hidden="1"/>
    <cellStyle name="Followed Hyperlink" xfId="18854" builtinId="9" hidden="1"/>
    <cellStyle name="Followed Hyperlink" xfId="18855" builtinId="9" hidden="1"/>
    <cellStyle name="Followed Hyperlink" xfId="18856" builtinId="9" hidden="1"/>
    <cellStyle name="Followed Hyperlink" xfId="18857" builtinId="9" hidden="1"/>
    <cellStyle name="Followed Hyperlink" xfId="18858" builtinId="9" hidden="1"/>
    <cellStyle name="Followed Hyperlink" xfId="18859" builtinId="9" hidden="1"/>
    <cellStyle name="Followed Hyperlink" xfId="18860" builtinId="9" hidden="1"/>
    <cellStyle name="Followed Hyperlink" xfId="18861" builtinId="9" hidden="1"/>
    <cellStyle name="Followed Hyperlink" xfId="18862" builtinId="9" hidden="1"/>
    <cellStyle name="Followed Hyperlink" xfId="18863" builtinId="9" hidden="1"/>
    <cellStyle name="Followed Hyperlink" xfId="18864" builtinId="9" hidden="1"/>
    <cellStyle name="Followed Hyperlink" xfId="18865" builtinId="9" hidden="1"/>
    <cellStyle name="Followed Hyperlink" xfId="18866" builtinId="9" hidden="1"/>
    <cellStyle name="Followed Hyperlink" xfId="18867" builtinId="9" hidden="1"/>
    <cellStyle name="Followed Hyperlink" xfId="18868" builtinId="9" hidden="1"/>
    <cellStyle name="Followed Hyperlink" xfId="18869" builtinId="9" hidden="1"/>
    <cellStyle name="Followed Hyperlink" xfId="18870" builtinId="9" hidden="1"/>
    <cellStyle name="Followed Hyperlink" xfId="18871" builtinId="9" hidden="1"/>
    <cellStyle name="Followed Hyperlink" xfId="18872" builtinId="9" hidden="1"/>
    <cellStyle name="Followed Hyperlink" xfId="18873" builtinId="9" hidden="1"/>
    <cellStyle name="Followed Hyperlink" xfId="18874" builtinId="9" hidden="1"/>
    <cellStyle name="Followed Hyperlink" xfId="18875" builtinId="9" hidden="1"/>
    <cellStyle name="Followed Hyperlink" xfId="18876" builtinId="9" hidden="1"/>
    <cellStyle name="Followed Hyperlink" xfId="18877" builtinId="9" hidden="1"/>
    <cellStyle name="Followed Hyperlink" xfId="18878" builtinId="9" hidden="1"/>
    <cellStyle name="Followed Hyperlink" xfId="18879" builtinId="9" hidden="1"/>
    <cellStyle name="Followed Hyperlink" xfId="18880" builtinId="9" hidden="1"/>
    <cellStyle name="Followed Hyperlink" xfId="18881" builtinId="9" hidden="1"/>
    <cellStyle name="Followed Hyperlink" xfId="18882" builtinId="9" hidden="1"/>
    <cellStyle name="Followed Hyperlink" xfId="18883" builtinId="9" hidden="1"/>
    <cellStyle name="Followed Hyperlink" xfId="18884" builtinId="9" hidden="1"/>
    <cellStyle name="Followed Hyperlink" xfId="18885" builtinId="9" hidden="1"/>
    <cellStyle name="Followed Hyperlink" xfId="18886" builtinId="9" hidden="1"/>
    <cellStyle name="Followed Hyperlink" xfId="18887" builtinId="9" hidden="1"/>
    <cellStyle name="Followed Hyperlink" xfId="18888" builtinId="9" hidden="1"/>
    <cellStyle name="Followed Hyperlink" xfId="18889" builtinId="9" hidden="1"/>
    <cellStyle name="Followed Hyperlink" xfId="18890" builtinId="9" hidden="1"/>
    <cellStyle name="Followed Hyperlink" xfId="18891" builtinId="9" hidden="1"/>
    <cellStyle name="Followed Hyperlink" xfId="18892" builtinId="9" hidden="1"/>
    <cellStyle name="Followed Hyperlink" xfId="18893" builtinId="9" hidden="1"/>
    <cellStyle name="Followed Hyperlink" xfId="18894" builtinId="9" hidden="1"/>
    <cellStyle name="Followed Hyperlink" xfId="18895" builtinId="9" hidden="1"/>
    <cellStyle name="Followed Hyperlink" xfId="18896" builtinId="9" hidden="1"/>
    <cellStyle name="Followed Hyperlink" xfId="18897"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5684"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67" builtinId="9" hidden="1"/>
    <cellStyle name="Followed Hyperlink" xfId="18968" builtinId="9" hidden="1"/>
    <cellStyle name="Followed Hyperlink" xfId="18969" builtinId="9" hidden="1"/>
    <cellStyle name="Followed Hyperlink" xfId="18970" builtinId="9" hidden="1"/>
    <cellStyle name="Followed Hyperlink" xfId="18971" builtinId="9" hidden="1"/>
    <cellStyle name="Followed Hyperlink" xfId="18972" builtinId="9" hidden="1"/>
    <cellStyle name="Followed Hyperlink" xfId="18973" builtinId="9" hidden="1"/>
    <cellStyle name="Followed Hyperlink" xfId="18974" builtinId="9" hidden="1"/>
    <cellStyle name="Followed Hyperlink" xfId="18975" builtinId="9" hidden="1"/>
    <cellStyle name="Followed Hyperlink" xfId="18976" builtinId="9" hidden="1"/>
    <cellStyle name="Followed Hyperlink" xfId="18977" builtinId="9" hidden="1"/>
    <cellStyle name="Followed Hyperlink" xfId="18978" builtinId="9" hidden="1"/>
    <cellStyle name="Followed Hyperlink" xfId="18979" builtinId="9" hidden="1"/>
    <cellStyle name="Followed Hyperlink" xfId="18980" builtinId="9" hidden="1"/>
    <cellStyle name="Followed Hyperlink" xfId="18981" builtinId="9" hidden="1"/>
    <cellStyle name="Followed Hyperlink" xfId="18982" builtinId="9" hidden="1"/>
    <cellStyle name="Followed Hyperlink" xfId="18983" builtinId="9" hidden="1"/>
    <cellStyle name="Followed Hyperlink" xfId="18984" builtinId="9" hidden="1"/>
    <cellStyle name="Followed Hyperlink" xfId="18985" builtinId="9" hidden="1"/>
    <cellStyle name="Followed Hyperlink" xfId="18986" builtinId="9" hidden="1"/>
    <cellStyle name="Followed Hyperlink" xfId="18987" builtinId="9" hidden="1"/>
    <cellStyle name="Followed Hyperlink" xfId="18988" builtinId="9" hidden="1"/>
    <cellStyle name="Followed Hyperlink" xfId="18989" builtinId="9" hidden="1"/>
    <cellStyle name="Followed Hyperlink" xfId="18990" builtinId="9" hidden="1"/>
    <cellStyle name="Followed Hyperlink" xfId="18991" builtinId="9" hidden="1"/>
    <cellStyle name="Followed Hyperlink" xfId="18992" builtinId="9" hidden="1"/>
    <cellStyle name="Followed Hyperlink" xfId="18993" builtinId="9" hidden="1"/>
    <cellStyle name="Followed Hyperlink" xfId="18994" builtinId="9" hidden="1"/>
    <cellStyle name="Followed Hyperlink" xfId="18995" builtinId="9" hidden="1"/>
    <cellStyle name="Followed Hyperlink" xfId="18996" builtinId="9" hidden="1"/>
    <cellStyle name="Followed Hyperlink" xfId="18997" builtinId="9" hidden="1"/>
    <cellStyle name="Followed Hyperlink" xfId="18998" builtinId="9" hidden="1"/>
    <cellStyle name="Followed Hyperlink" xfId="18999" builtinId="9" hidden="1"/>
    <cellStyle name="Followed Hyperlink" xfId="19000" builtinId="9" hidden="1"/>
    <cellStyle name="Followed Hyperlink" xfId="19001" builtinId="9" hidden="1"/>
    <cellStyle name="Followed Hyperlink" xfId="19002"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8" builtinId="9" hidden="1"/>
    <cellStyle name="Followed Hyperlink" xfId="19109" builtinId="9" hidden="1"/>
    <cellStyle name="Followed Hyperlink" xfId="19110" builtinId="9" hidden="1"/>
    <cellStyle name="Followed Hyperlink" xfId="19111" builtinId="9" hidden="1"/>
    <cellStyle name="Followed Hyperlink" xfId="19112" builtinId="9" hidden="1"/>
    <cellStyle name="Followed Hyperlink" xfId="19113" builtinId="9" hidden="1"/>
    <cellStyle name="Followed Hyperlink" xfId="19114"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5" builtinId="9" hidden="1"/>
    <cellStyle name="Followed Hyperlink" xfId="19186" builtinId="9" hidden="1"/>
    <cellStyle name="Followed Hyperlink" xfId="19187" builtinId="9" hidden="1"/>
    <cellStyle name="Followed Hyperlink" xfId="19188" builtinId="9" hidden="1"/>
    <cellStyle name="Followed Hyperlink" xfId="19189" builtinId="9" hidden="1"/>
    <cellStyle name="Followed Hyperlink" xfId="19190" builtinId="9" hidden="1"/>
    <cellStyle name="Followed Hyperlink" xfId="19191" builtinId="9" hidden="1"/>
    <cellStyle name="Followed Hyperlink" xfId="19192" builtinId="9" hidden="1"/>
    <cellStyle name="Followed Hyperlink" xfId="19193" builtinId="9" hidden="1"/>
    <cellStyle name="Followed Hyperlink" xfId="19194" builtinId="9" hidden="1"/>
    <cellStyle name="Followed Hyperlink" xfId="19195" builtinId="9" hidden="1"/>
    <cellStyle name="Followed Hyperlink" xfId="19196" builtinId="9" hidden="1"/>
    <cellStyle name="Followed Hyperlink" xfId="19197" builtinId="9" hidden="1"/>
    <cellStyle name="Followed Hyperlink" xfId="19198" builtinId="9" hidden="1"/>
    <cellStyle name="Followed Hyperlink" xfId="19199" builtinId="9" hidden="1"/>
    <cellStyle name="Followed Hyperlink" xfId="19200" builtinId="9" hidden="1"/>
    <cellStyle name="Followed Hyperlink" xfId="19201" builtinId="9" hidden="1"/>
    <cellStyle name="Followed Hyperlink" xfId="19202" builtinId="9" hidden="1"/>
    <cellStyle name="Followed Hyperlink" xfId="19203" builtinId="9" hidden="1"/>
    <cellStyle name="Followed Hyperlink" xfId="19204" builtinId="9" hidden="1"/>
    <cellStyle name="Followed Hyperlink" xfId="19205" builtinId="9" hidden="1"/>
    <cellStyle name="Followed Hyperlink" xfId="19206" builtinId="9" hidden="1"/>
    <cellStyle name="Followed Hyperlink" xfId="19207" builtinId="9" hidden="1"/>
    <cellStyle name="Followed Hyperlink" xfId="19208" builtinId="9" hidden="1"/>
    <cellStyle name="Followed Hyperlink" xfId="19209" builtinId="9" hidden="1"/>
    <cellStyle name="Followed Hyperlink" xfId="19210" builtinId="9" hidden="1"/>
    <cellStyle name="Followed Hyperlink" xfId="19211" builtinId="9" hidden="1"/>
    <cellStyle name="Followed Hyperlink" xfId="19212"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8" builtinId="9" hidden="1"/>
    <cellStyle name="Followed Hyperlink" xfId="19319"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0" builtinId="9" hidden="1"/>
    <cellStyle name="Followed Hyperlink" xfId="19391" builtinId="9" hidden="1"/>
    <cellStyle name="Followed Hyperlink" xfId="19392" builtinId="9" hidden="1"/>
    <cellStyle name="Followed Hyperlink" xfId="19393" builtinId="9" hidden="1"/>
    <cellStyle name="Followed Hyperlink" xfId="19394" builtinId="9" hidden="1"/>
    <cellStyle name="Followed Hyperlink" xfId="19395" builtinId="9" hidden="1"/>
    <cellStyle name="Followed Hyperlink" xfId="19396" builtinId="9" hidden="1"/>
    <cellStyle name="Followed Hyperlink" xfId="19397" builtinId="9" hidden="1"/>
    <cellStyle name="Followed Hyperlink" xfId="19398" builtinId="9" hidden="1"/>
    <cellStyle name="Followed Hyperlink" xfId="19399" builtinId="9" hidden="1"/>
    <cellStyle name="Followed Hyperlink" xfId="19400" builtinId="9" hidden="1"/>
    <cellStyle name="Followed Hyperlink" xfId="19401" builtinId="9" hidden="1"/>
    <cellStyle name="Followed Hyperlink" xfId="19402" builtinId="9" hidden="1"/>
    <cellStyle name="Followed Hyperlink" xfId="19403" builtinId="9" hidden="1"/>
    <cellStyle name="Followed Hyperlink" xfId="19404" builtinId="9" hidden="1"/>
    <cellStyle name="Followed Hyperlink" xfId="19405" builtinId="9" hidden="1"/>
    <cellStyle name="Followed Hyperlink" xfId="19406" builtinId="9" hidden="1"/>
    <cellStyle name="Followed Hyperlink" xfId="19407" builtinId="9" hidden="1"/>
    <cellStyle name="Followed Hyperlink" xfId="19408" builtinId="9" hidden="1"/>
    <cellStyle name="Followed Hyperlink" xfId="19409" builtinId="9" hidden="1"/>
    <cellStyle name="Followed Hyperlink" xfId="19410" builtinId="9" hidden="1"/>
    <cellStyle name="Followed Hyperlink" xfId="19411" builtinId="9" hidden="1"/>
    <cellStyle name="Followed Hyperlink" xfId="19412" builtinId="9" hidden="1"/>
    <cellStyle name="Followed Hyperlink" xfId="19413" builtinId="9" hidden="1"/>
    <cellStyle name="Followed Hyperlink" xfId="19414" builtinId="9" hidden="1"/>
    <cellStyle name="Followed Hyperlink" xfId="19415" builtinId="9" hidden="1"/>
    <cellStyle name="Followed Hyperlink" xfId="19416" builtinId="9" hidden="1"/>
    <cellStyle name="Followed Hyperlink" xfId="19417" builtinId="9" hidden="1"/>
    <cellStyle name="Followed Hyperlink" xfId="19418" builtinId="9" hidden="1"/>
    <cellStyle name="Followed Hyperlink" xfId="19419" builtinId="9" hidden="1"/>
    <cellStyle name="Followed Hyperlink" xfId="19420" builtinId="9" hidden="1"/>
    <cellStyle name="Followed Hyperlink" xfId="19421" builtinId="9" hidden="1"/>
    <cellStyle name="Followed Hyperlink" xfId="19422" builtinId="9" hidden="1"/>
    <cellStyle name="Followed Hyperlink" xfId="19423" builtinId="9" hidden="1"/>
    <cellStyle name="Followed Hyperlink" xfId="19424" builtinId="9" hidden="1"/>
    <cellStyle name="Followed Hyperlink" xfId="19425" builtinId="9" hidden="1"/>
    <cellStyle name="Followed Hyperlink" xfId="19426" builtinId="9" hidden="1"/>
    <cellStyle name="Followed Hyperlink" xfId="19427" builtinId="9" hidden="1"/>
    <cellStyle name="Followed Hyperlink" xfId="19428" builtinId="9" hidden="1"/>
    <cellStyle name="Followed Hyperlink" xfId="19429" builtinId="9" hidden="1"/>
    <cellStyle name="Followed Hyperlink" xfId="19430" builtinId="9" hidden="1"/>
    <cellStyle name="Followed Hyperlink" xfId="19431" builtinId="9" hidden="1"/>
    <cellStyle name="Followed Hyperlink" xfId="19432" builtinId="9" hidden="1"/>
    <cellStyle name="Followed Hyperlink" xfId="19433" builtinId="9" hidden="1"/>
    <cellStyle name="Followed Hyperlink" xfId="19434" builtinId="9" hidden="1"/>
    <cellStyle name="Followed Hyperlink" xfId="19435" builtinId="9" hidden="1"/>
    <cellStyle name="Followed Hyperlink" xfId="19436" builtinId="9" hidden="1"/>
    <cellStyle name="Followed Hyperlink" xfId="19437" builtinId="9" hidden="1"/>
    <cellStyle name="Followed Hyperlink" xfId="19438" builtinId="9" hidden="1"/>
    <cellStyle name="Followed Hyperlink" xfId="19439" builtinId="9" hidden="1"/>
    <cellStyle name="Followed Hyperlink" xfId="19440" builtinId="9" hidden="1"/>
    <cellStyle name="Followed Hyperlink" xfId="19441" builtinId="9" hidden="1"/>
    <cellStyle name="Followed Hyperlink" xfId="19442" builtinId="9" hidden="1"/>
    <cellStyle name="Followed Hyperlink" xfId="19443" builtinId="9" hidden="1"/>
    <cellStyle name="Followed Hyperlink" xfId="19444" builtinId="9" hidden="1"/>
    <cellStyle name="Followed Hyperlink" xfId="19445" builtinId="9" hidden="1"/>
    <cellStyle name="Followed Hyperlink" xfId="19446" builtinId="9" hidden="1"/>
    <cellStyle name="Followed Hyperlink" xfId="19447" builtinId="9" hidden="1"/>
    <cellStyle name="Followed Hyperlink" xfId="19448" builtinId="9" hidden="1"/>
    <cellStyle name="Followed Hyperlink" xfId="19449" builtinId="9" hidden="1"/>
    <cellStyle name="Followed Hyperlink" xfId="19450" builtinId="9" hidden="1"/>
    <cellStyle name="Followed Hyperlink" xfId="19451" builtinId="9" hidden="1"/>
    <cellStyle name="Followed Hyperlink" xfId="19452" builtinId="9" hidden="1"/>
    <cellStyle name="Followed Hyperlink" xfId="19453" builtinId="9" hidden="1"/>
    <cellStyle name="Followed Hyperlink" xfId="19454" builtinId="9" hidden="1"/>
    <cellStyle name="Followed Hyperlink" xfId="19455" builtinId="9" hidden="1"/>
    <cellStyle name="Followed Hyperlink" xfId="19456" builtinId="9" hidden="1"/>
    <cellStyle name="Followed Hyperlink" xfId="19457" builtinId="9" hidden="1"/>
    <cellStyle name="Followed Hyperlink" xfId="19458" builtinId="9" hidden="1"/>
    <cellStyle name="Followed Hyperlink" xfId="19459" builtinId="9" hidden="1"/>
    <cellStyle name="Followed Hyperlink" xfId="19460" builtinId="9" hidden="1"/>
    <cellStyle name="Followed Hyperlink" xfId="19461" builtinId="9" hidden="1"/>
    <cellStyle name="Followed Hyperlink" xfId="19462" builtinId="9" hidden="1"/>
    <cellStyle name="Followed Hyperlink" xfId="19463" builtinId="9" hidden="1"/>
    <cellStyle name="Followed Hyperlink" xfId="19464" builtinId="9" hidden="1"/>
    <cellStyle name="Followed Hyperlink" xfId="19465" builtinId="9" hidden="1"/>
    <cellStyle name="Followed Hyperlink" xfId="19466" builtinId="9" hidden="1"/>
    <cellStyle name="Followed Hyperlink" xfId="19467" builtinId="9" hidden="1"/>
    <cellStyle name="Followed Hyperlink" xfId="19468" builtinId="9" hidden="1"/>
    <cellStyle name="Followed Hyperlink" xfId="19469" builtinId="9" hidden="1"/>
    <cellStyle name="Followed Hyperlink" xfId="19470" builtinId="9" hidden="1"/>
    <cellStyle name="Followed Hyperlink" xfId="19471" builtinId="9" hidden="1"/>
    <cellStyle name="Followed Hyperlink" xfId="19472" builtinId="9" hidden="1"/>
    <cellStyle name="Followed Hyperlink" xfId="19473" builtinId="9" hidden="1"/>
    <cellStyle name="Followed Hyperlink" xfId="19474" builtinId="9" hidden="1"/>
    <cellStyle name="Followed Hyperlink" xfId="19475" builtinId="9" hidden="1"/>
    <cellStyle name="Followed Hyperlink" xfId="19476" builtinId="9" hidden="1"/>
    <cellStyle name="Followed Hyperlink" xfId="19477" builtinId="9" hidden="1"/>
    <cellStyle name="Followed Hyperlink" xfId="19478" builtinId="9" hidden="1"/>
    <cellStyle name="Followed Hyperlink" xfId="19479" builtinId="9" hidden="1"/>
    <cellStyle name="Followed Hyperlink" xfId="19480" builtinId="9" hidden="1"/>
    <cellStyle name="Followed Hyperlink" xfId="19481" builtinId="9" hidden="1"/>
    <cellStyle name="Followed Hyperlink" xfId="19482" builtinId="9" hidden="1"/>
    <cellStyle name="Followed Hyperlink" xfId="19483" builtinId="9" hidden="1"/>
    <cellStyle name="Followed Hyperlink" xfId="19484" builtinId="9" hidden="1"/>
    <cellStyle name="Followed Hyperlink" xfId="19485" builtinId="9" hidden="1"/>
    <cellStyle name="Followed Hyperlink" xfId="19486" builtinId="9" hidden="1"/>
    <cellStyle name="Followed Hyperlink" xfId="19487" builtinId="9" hidden="1"/>
    <cellStyle name="Followed Hyperlink" xfId="19488" builtinId="9" hidden="1"/>
    <cellStyle name="Followed Hyperlink" xfId="19489" builtinId="9" hidden="1"/>
    <cellStyle name="Followed Hyperlink" xfId="19490" builtinId="9" hidden="1"/>
    <cellStyle name="Followed Hyperlink" xfId="19491" builtinId="9" hidden="1"/>
    <cellStyle name="Followed Hyperlink" xfId="19492" builtinId="9" hidden="1"/>
    <cellStyle name="Followed Hyperlink" xfId="19493" builtinId="9" hidden="1"/>
    <cellStyle name="Followed Hyperlink" xfId="19494" builtinId="9" hidden="1"/>
    <cellStyle name="Followed Hyperlink" xfId="19495" builtinId="9" hidden="1"/>
    <cellStyle name="Followed Hyperlink" xfId="19496" builtinId="9" hidden="1"/>
    <cellStyle name="Followed Hyperlink" xfId="19497" builtinId="9" hidden="1"/>
    <cellStyle name="Followed Hyperlink" xfId="19498" builtinId="9" hidden="1"/>
    <cellStyle name="Followed Hyperlink" xfId="19499" builtinId="9" hidden="1"/>
    <cellStyle name="Followed Hyperlink" xfId="19500" builtinId="9" hidden="1"/>
    <cellStyle name="Followed Hyperlink" xfId="19501" builtinId="9" hidden="1"/>
    <cellStyle name="Followed Hyperlink" xfId="19502" builtinId="9" hidden="1"/>
    <cellStyle name="Followed Hyperlink" xfId="19503" builtinId="9" hidden="1"/>
    <cellStyle name="Followed Hyperlink" xfId="19504" builtinId="9" hidden="1"/>
    <cellStyle name="Followed Hyperlink" xfId="19505" builtinId="9" hidden="1"/>
    <cellStyle name="Followed Hyperlink" xfId="19506" builtinId="9" hidden="1"/>
    <cellStyle name="Followed Hyperlink" xfId="19507" builtinId="9" hidden="1"/>
    <cellStyle name="Followed Hyperlink" xfId="19508" builtinId="9" hidden="1"/>
    <cellStyle name="Followed Hyperlink" xfId="19509" builtinId="9" hidden="1"/>
    <cellStyle name="Followed Hyperlink" xfId="19510" builtinId="9" hidden="1"/>
    <cellStyle name="Followed Hyperlink" xfId="19511" builtinId="9" hidden="1"/>
    <cellStyle name="Followed Hyperlink" xfId="19512" builtinId="9" hidden="1"/>
    <cellStyle name="Followed Hyperlink" xfId="19513" builtinId="9" hidden="1"/>
    <cellStyle name="Followed Hyperlink" xfId="19514" builtinId="9" hidden="1"/>
    <cellStyle name="Followed Hyperlink" xfId="19515" builtinId="9" hidden="1"/>
    <cellStyle name="Followed Hyperlink" xfId="19516" builtinId="9" hidden="1"/>
    <cellStyle name="Followed Hyperlink" xfId="19517" builtinId="9" hidden="1"/>
    <cellStyle name="Followed Hyperlink" xfId="19518" builtinId="9" hidden="1"/>
    <cellStyle name="Followed Hyperlink" xfId="19519" builtinId="9" hidden="1"/>
    <cellStyle name="Followed Hyperlink" xfId="19520" builtinId="9" hidden="1"/>
    <cellStyle name="Followed Hyperlink" xfId="19521" builtinId="9" hidden="1"/>
    <cellStyle name="Followed Hyperlink" xfId="19522" builtinId="9" hidden="1"/>
    <cellStyle name="Followed Hyperlink" xfId="19523" builtinId="9" hidden="1"/>
    <cellStyle name="Followed Hyperlink" xfId="19524" builtinId="9" hidden="1"/>
    <cellStyle name="Followed Hyperlink" xfId="19525" builtinId="9" hidden="1"/>
    <cellStyle name="Followed Hyperlink" xfId="19526" builtinId="9" hidden="1"/>
    <cellStyle name="Followed Hyperlink" xfId="19527" builtinId="9" hidden="1"/>
    <cellStyle name="Followed Hyperlink" xfId="19528" builtinId="9" hidden="1"/>
    <cellStyle name="Followed Hyperlink" xfId="19529" builtinId="9" hidden="1"/>
    <cellStyle name="Followed Hyperlink" xfId="19530" builtinId="9" hidden="1"/>
    <cellStyle name="Followed Hyperlink" xfId="19531" builtinId="9" hidden="1"/>
    <cellStyle name="Followed Hyperlink" xfId="19532" builtinId="9" hidden="1"/>
    <cellStyle name="Followed Hyperlink" xfId="19533" builtinId="9" hidden="1"/>
    <cellStyle name="Followed Hyperlink" xfId="19534" builtinId="9" hidden="1"/>
    <cellStyle name="Followed Hyperlink" xfId="19535" builtinId="9" hidden="1"/>
    <cellStyle name="Followed Hyperlink" xfId="19536" builtinId="9" hidden="1"/>
    <cellStyle name="Followed Hyperlink" xfId="19537" builtinId="9" hidden="1"/>
    <cellStyle name="Followed Hyperlink" xfId="19538" builtinId="9" hidden="1"/>
    <cellStyle name="Followed Hyperlink" xfId="19539" builtinId="9" hidden="1"/>
    <cellStyle name="Followed Hyperlink" xfId="19540" builtinId="9" hidden="1"/>
    <cellStyle name="Followed Hyperlink" xfId="19541" builtinId="9" hidden="1"/>
    <cellStyle name="Followed Hyperlink" xfId="19542" builtinId="9" hidden="1"/>
    <cellStyle name="Followed Hyperlink" xfId="19543" builtinId="9" hidden="1"/>
    <cellStyle name="Followed Hyperlink" xfId="19544" builtinId="9" hidden="1"/>
    <cellStyle name="Followed Hyperlink" xfId="19545" builtinId="9" hidden="1"/>
    <cellStyle name="Followed Hyperlink" xfId="19546" builtinId="9" hidden="1"/>
    <cellStyle name="Followed Hyperlink" xfId="19547" builtinId="9" hidden="1"/>
    <cellStyle name="Followed Hyperlink" xfId="19548" builtinId="9" hidden="1"/>
    <cellStyle name="Followed Hyperlink" xfId="19549" builtinId="9" hidden="1"/>
    <cellStyle name="Followed Hyperlink" xfId="19550" builtinId="9" hidden="1"/>
    <cellStyle name="Followed Hyperlink" xfId="19551" builtinId="9" hidden="1"/>
    <cellStyle name="Followed Hyperlink" xfId="19552" builtinId="9" hidden="1"/>
    <cellStyle name="Followed Hyperlink" xfId="19553" builtinId="9" hidden="1"/>
    <cellStyle name="Followed Hyperlink" xfId="19554" builtinId="9" hidden="1"/>
    <cellStyle name="Followed Hyperlink" xfId="19555" builtinId="9" hidden="1"/>
    <cellStyle name="Followed Hyperlink" xfId="19556" builtinId="9" hidden="1"/>
    <cellStyle name="Followed Hyperlink" xfId="19557" builtinId="9" hidden="1"/>
    <cellStyle name="Followed Hyperlink" xfId="19558" builtinId="9" hidden="1"/>
    <cellStyle name="Followed Hyperlink" xfId="19559" builtinId="9" hidden="1"/>
    <cellStyle name="Followed Hyperlink" xfId="19560" builtinId="9" hidden="1"/>
    <cellStyle name="Followed Hyperlink" xfId="19561" builtinId="9" hidden="1"/>
    <cellStyle name="Followed Hyperlink" xfId="19562" builtinId="9" hidden="1"/>
    <cellStyle name="Followed Hyperlink" xfId="19563" builtinId="9" hidden="1"/>
    <cellStyle name="Followed Hyperlink" xfId="19564" builtinId="9" hidden="1"/>
    <cellStyle name="Followed Hyperlink" xfId="19565" builtinId="9" hidden="1"/>
    <cellStyle name="Followed Hyperlink" xfId="19566" builtinId="9" hidden="1"/>
    <cellStyle name="Followed Hyperlink" xfId="19567" builtinId="9" hidden="1"/>
    <cellStyle name="Followed Hyperlink" xfId="19568" builtinId="9" hidden="1"/>
    <cellStyle name="Followed Hyperlink" xfId="19569" builtinId="9" hidden="1"/>
    <cellStyle name="Followed Hyperlink" xfId="19570" builtinId="9" hidden="1"/>
    <cellStyle name="Followed Hyperlink" xfId="19571" builtinId="9" hidden="1"/>
    <cellStyle name="Followed Hyperlink" xfId="19572" builtinId="9" hidden="1"/>
    <cellStyle name="Followed Hyperlink" xfId="19573" builtinId="9" hidden="1"/>
    <cellStyle name="Followed Hyperlink" xfId="19574" builtinId="9" hidden="1"/>
    <cellStyle name="Followed Hyperlink" xfId="19575" builtinId="9" hidden="1"/>
    <cellStyle name="Followed Hyperlink" xfId="19576" builtinId="9" hidden="1"/>
    <cellStyle name="Followed Hyperlink" xfId="19577" builtinId="9" hidden="1"/>
    <cellStyle name="Followed Hyperlink" xfId="19578" builtinId="9" hidden="1"/>
    <cellStyle name="Followed Hyperlink" xfId="19579" builtinId="9" hidden="1"/>
    <cellStyle name="Followed Hyperlink" xfId="19580" builtinId="9" hidden="1"/>
    <cellStyle name="Followed Hyperlink" xfId="19581" builtinId="9" hidden="1"/>
    <cellStyle name="Followed Hyperlink" xfId="19582" builtinId="9" hidden="1"/>
    <cellStyle name="Followed Hyperlink" xfId="19583" builtinId="9" hidden="1"/>
    <cellStyle name="Followed Hyperlink" xfId="19584" builtinId="9" hidden="1"/>
    <cellStyle name="Followed Hyperlink" xfId="19585" builtinId="9" hidden="1"/>
    <cellStyle name="Followed Hyperlink" xfId="19586" builtinId="9" hidden="1"/>
    <cellStyle name="Followed Hyperlink" xfId="19587" builtinId="9" hidden="1"/>
    <cellStyle name="Followed Hyperlink" xfId="19588" builtinId="9" hidden="1"/>
    <cellStyle name="Followed Hyperlink" xfId="19589" builtinId="9" hidden="1"/>
    <cellStyle name="Followed Hyperlink" xfId="19590" builtinId="9" hidden="1"/>
    <cellStyle name="Followed Hyperlink" xfId="19591" builtinId="9" hidden="1"/>
    <cellStyle name="Followed Hyperlink" xfId="19592" builtinId="9" hidden="1"/>
    <cellStyle name="Followed Hyperlink" xfId="19593" builtinId="9" hidden="1"/>
    <cellStyle name="Followed Hyperlink" xfId="19594" builtinId="9" hidden="1"/>
    <cellStyle name="Followed Hyperlink" xfId="19595" builtinId="9" hidden="1"/>
    <cellStyle name="Followed Hyperlink" xfId="19596" builtinId="9" hidden="1"/>
    <cellStyle name="Followed Hyperlink" xfId="19597" builtinId="9" hidden="1"/>
    <cellStyle name="Followed Hyperlink" xfId="19598" builtinId="9" hidden="1"/>
    <cellStyle name="Followed Hyperlink" xfId="19599" builtinId="9" hidden="1"/>
    <cellStyle name="Followed Hyperlink" xfId="19600" builtinId="9" hidden="1"/>
    <cellStyle name="Followed Hyperlink" xfId="19601" builtinId="9" hidden="1"/>
    <cellStyle name="Followed Hyperlink" xfId="19602" builtinId="9" hidden="1"/>
    <cellStyle name="Followed Hyperlink" xfId="19603" builtinId="9" hidden="1"/>
    <cellStyle name="Followed Hyperlink" xfId="19604" builtinId="9" hidden="1"/>
    <cellStyle name="Followed Hyperlink" xfId="19605" builtinId="9" hidden="1"/>
    <cellStyle name="Followed Hyperlink" xfId="19606" builtinId="9" hidden="1"/>
    <cellStyle name="Followed Hyperlink" xfId="19607" builtinId="9" hidden="1"/>
    <cellStyle name="Followed Hyperlink" xfId="19608" builtinId="9" hidden="1"/>
    <cellStyle name="Followed Hyperlink" xfId="19609" builtinId="9" hidden="1"/>
    <cellStyle name="Followed Hyperlink" xfId="19610" builtinId="9" hidden="1"/>
    <cellStyle name="Followed Hyperlink" xfId="19611" builtinId="9" hidden="1"/>
    <cellStyle name="Followed Hyperlink" xfId="19612" builtinId="9" hidden="1"/>
    <cellStyle name="Followed Hyperlink" xfId="19613" builtinId="9" hidden="1"/>
    <cellStyle name="Followed Hyperlink" xfId="19614" builtinId="9" hidden="1"/>
    <cellStyle name="Followed Hyperlink" xfId="19615" builtinId="9" hidden="1"/>
    <cellStyle name="Followed Hyperlink" xfId="19616" builtinId="9" hidden="1"/>
    <cellStyle name="Followed Hyperlink" xfId="19617" builtinId="9" hidden="1"/>
    <cellStyle name="Followed Hyperlink" xfId="19618" builtinId="9" hidden="1"/>
    <cellStyle name="Followed Hyperlink" xfId="19619" builtinId="9" hidden="1"/>
    <cellStyle name="Followed Hyperlink" xfId="19620" builtinId="9" hidden="1"/>
    <cellStyle name="Followed Hyperlink" xfId="19621" builtinId="9" hidden="1"/>
    <cellStyle name="Followed Hyperlink" xfId="19622" builtinId="9" hidden="1"/>
    <cellStyle name="Followed Hyperlink" xfId="19623" builtinId="9" hidden="1"/>
    <cellStyle name="Followed Hyperlink" xfId="19624" builtinId="9" hidden="1"/>
    <cellStyle name="Followed Hyperlink" xfId="19625" builtinId="9" hidden="1"/>
    <cellStyle name="Followed Hyperlink" xfId="19626" builtinId="9" hidden="1"/>
    <cellStyle name="Followed Hyperlink" xfId="19627" builtinId="9" hidden="1"/>
    <cellStyle name="Followed Hyperlink" xfId="19628" builtinId="9" hidden="1"/>
    <cellStyle name="Followed Hyperlink" xfId="19629" builtinId="9" hidden="1"/>
    <cellStyle name="Followed Hyperlink" xfId="19630" builtinId="9" hidden="1"/>
    <cellStyle name="Followed Hyperlink" xfId="19631" builtinId="9" hidden="1"/>
    <cellStyle name="Followed Hyperlink" xfId="19632" builtinId="9" hidden="1"/>
    <cellStyle name="Followed Hyperlink" xfId="19633" builtinId="9" hidden="1"/>
    <cellStyle name="Followed Hyperlink" xfId="19634" builtinId="9" hidden="1"/>
    <cellStyle name="Followed Hyperlink" xfId="19635" builtinId="9" hidden="1"/>
    <cellStyle name="Followed Hyperlink" xfId="19636" builtinId="9" hidden="1"/>
    <cellStyle name="Followed Hyperlink" xfId="19637" builtinId="9" hidden="1"/>
    <cellStyle name="Followed Hyperlink" xfId="19638" builtinId="9" hidden="1"/>
    <cellStyle name="Followed Hyperlink" xfId="19639" builtinId="9" hidden="1"/>
    <cellStyle name="Followed Hyperlink" xfId="19640" builtinId="9" hidden="1"/>
    <cellStyle name="Followed Hyperlink" xfId="19641" builtinId="9" hidden="1"/>
    <cellStyle name="Followed Hyperlink" xfId="19642" builtinId="9" hidden="1"/>
    <cellStyle name="Followed Hyperlink" xfId="19643" builtinId="9" hidden="1"/>
    <cellStyle name="Followed Hyperlink" xfId="19644" builtinId="9" hidden="1"/>
    <cellStyle name="Followed Hyperlink" xfId="19645" builtinId="9" hidden="1"/>
    <cellStyle name="Followed Hyperlink" xfId="19646" builtinId="9" hidden="1"/>
    <cellStyle name="Followed Hyperlink" xfId="19647" builtinId="9" hidden="1"/>
    <cellStyle name="Followed Hyperlink" xfId="19648" builtinId="9" hidden="1"/>
    <cellStyle name="Followed Hyperlink" xfId="19649" builtinId="9" hidden="1"/>
    <cellStyle name="Followed Hyperlink" xfId="19650" builtinId="9" hidden="1"/>
    <cellStyle name="Followed Hyperlink" xfId="19651" builtinId="9" hidden="1"/>
    <cellStyle name="Followed Hyperlink" xfId="19652" builtinId="9" hidden="1"/>
    <cellStyle name="Followed Hyperlink" xfId="19653" builtinId="9" hidden="1"/>
    <cellStyle name="Followed Hyperlink" xfId="19654" builtinId="9" hidden="1"/>
    <cellStyle name="Followed Hyperlink" xfId="19655" builtinId="9" hidden="1"/>
    <cellStyle name="Followed Hyperlink" xfId="19656" builtinId="9" hidden="1"/>
    <cellStyle name="Followed Hyperlink" xfId="19657" builtinId="9" hidden="1"/>
    <cellStyle name="Followed Hyperlink" xfId="19658" builtinId="9" hidden="1"/>
    <cellStyle name="Followed Hyperlink" xfId="19659" builtinId="9" hidden="1"/>
    <cellStyle name="Followed Hyperlink" xfId="19660" builtinId="9" hidden="1"/>
    <cellStyle name="Followed Hyperlink" xfId="19661" builtinId="9" hidden="1"/>
    <cellStyle name="Followed Hyperlink" xfId="19662" builtinId="9" hidden="1"/>
    <cellStyle name="Followed Hyperlink" xfId="19663" builtinId="9" hidden="1"/>
    <cellStyle name="Followed Hyperlink" xfId="19664" builtinId="9" hidden="1"/>
    <cellStyle name="Followed Hyperlink" xfId="19665" builtinId="9" hidden="1"/>
    <cellStyle name="Followed Hyperlink" xfId="19666" builtinId="9" hidden="1"/>
    <cellStyle name="Followed Hyperlink" xfId="19667" builtinId="9" hidden="1"/>
    <cellStyle name="Followed Hyperlink" xfId="19668" builtinId="9" hidden="1"/>
    <cellStyle name="Followed Hyperlink" xfId="19669" builtinId="9" hidden="1"/>
    <cellStyle name="Followed Hyperlink" xfId="19670" builtinId="9" hidden="1"/>
    <cellStyle name="Followed Hyperlink" xfId="19671"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8" builtinId="9" hidden="1"/>
    <cellStyle name="Followed Hyperlink" xfId="19749" builtinId="9" hidden="1"/>
    <cellStyle name="Followed Hyperlink" xfId="19750" builtinId="9" hidden="1"/>
    <cellStyle name="Followed Hyperlink" xfId="19751" builtinId="9" hidden="1"/>
    <cellStyle name="Followed Hyperlink" xfId="19752" builtinId="9" hidden="1"/>
    <cellStyle name="Followed Hyperlink" xfId="19753" builtinId="9" hidden="1"/>
    <cellStyle name="Followed Hyperlink" xfId="19754" builtinId="9" hidden="1"/>
    <cellStyle name="Followed Hyperlink" xfId="19755" builtinId="9" hidden="1"/>
    <cellStyle name="Followed Hyperlink" xfId="19756" builtinId="9" hidden="1"/>
    <cellStyle name="Followed Hyperlink" xfId="19757" builtinId="9" hidden="1"/>
    <cellStyle name="Followed Hyperlink" xfId="19758" builtinId="9" hidden="1"/>
    <cellStyle name="Followed Hyperlink" xfId="19759" builtinId="9" hidden="1"/>
    <cellStyle name="Followed Hyperlink" xfId="19760" builtinId="9" hidden="1"/>
    <cellStyle name="Followed Hyperlink" xfId="19761" builtinId="9" hidden="1"/>
    <cellStyle name="Followed Hyperlink" xfId="19762" builtinId="9" hidden="1"/>
    <cellStyle name="Followed Hyperlink" xfId="19763" builtinId="9" hidden="1"/>
    <cellStyle name="Followed Hyperlink" xfId="19764" builtinId="9" hidden="1"/>
    <cellStyle name="Followed Hyperlink" xfId="19765" builtinId="9" hidden="1"/>
    <cellStyle name="Followed Hyperlink" xfId="19766" builtinId="9" hidden="1"/>
    <cellStyle name="Followed Hyperlink" xfId="19767" builtinId="9" hidden="1"/>
    <cellStyle name="Followed Hyperlink" xfId="19768" builtinId="9" hidden="1"/>
    <cellStyle name="Followed Hyperlink" xfId="19769" builtinId="9" hidden="1"/>
    <cellStyle name="Followed Hyperlink" xfId="19770" builtinId="9" hidden="1"/>
    <cellStyle name="Followed Hyperlink" xfId="19771" builtinId="9" hidden="1"/>
    <cellStyle name="Followed Hyperlink" xfId="19772" builtinId="9" hidden="1"/>
    <cellStyle name="Followed Hyperlink" xfId="19773" builtinId="9" hidden="1"/>
    <cellStyle name="Followed Hyperlink" xfId="19774" builtinId="9" hidden="1"/>
    <cellStyle name="Followed Hyperlink" xfId="19775" builtinId="9" hidden="1"/>
    <cellStyle name="Followed Hyperlink" xfId="19776" builtinId="9" hidden="1"/>
    <cellStyle name="Followed Hyperlink" xfId="19777" builtinId="9" hidden="1"/>
    <cellStyle name="Followed Hyperlink" xfId="19778" builtinId="9" hidden="1"/>
    <cellStyle name="Followed Hyperlink" xfId="19779" builtinId="9" hidden="1"/>
    <cellStyle name="Followed Hyperlink" xfId="19780" builtinId="9" hidden="1"/>
    <cellStyle name="Followed Hyperlink" xfId="19781" builtinId="9" hidden="1"/>
    <cellStyle name="Followed Hyperlink" xfId="19782" builtinId="9" hidden="1"/>
    <cellStyle name="Followed Hyperlink" xfId="19783" builtinId="9" hidden="1"/>
    <cellStyle name="Followed Hyperlink" xfId="19784" builtinId="9" hidden="1"/>
    <cellStyle name="Followed Hyperlink" xfId="19785" builtinId="9" hidden="1"/>
    <cellStyle name="Followed Hyperlink" xfId="19786" builtinId="9" hidden="1"/>
    <cellStyle name="Followed Hyperlink" xfId="19787" builtinId="9" hidden="1"/>
    <cellStyle name="Followed Hyperlink" xfId="19788" builtinId="9" hidden="1"/>
    <cellStyle name="Followed Hyperlink" xfId="19789" builtinId="9" hidden="1"/>
    <cellStyle name="Followed Hyperlink" xfId="19790" builtinId="9" hidden="1"/>
    <cellStyle name="Followed Hyperlink" xfId="19791" builtinId="9" hidden="1"/>
    <cellStyle name="Followed Hyperlink" xfId="19792" builtinId="9" hidden="1"/>
    <cellStyle name="Followed Hyperlink" xfId="19793" builtinId="9" hidden="1"/>
    <cellStyle name="Followed Hyperlink" xfId="19794" builtinId="9" hidden="1"/>
    <cellStyle name="Followed Hyperlink" xfId="19795" builtinId="9" hidden="1"/>
    <cellStyle name="Followed Hyperlink" xfId="19796" builtinId="9" hidden="1"/>
    <cellStyle name="Followed Hyperlink" xfId="19797" builtinId="9" hidden="1"/>
    <cellStyle name="Followed Hyperlink" xfId="19798" builtinId="9" hidden="1"/>
    <cellStyle name="Followed Hyperlink" xfId="19799" builtinId="9" hidden="1"/>
    <cellStyle name="Followed Hyperlink" xfId="19800" builtinId="9" hidden="1"/>
    <cellStyle name="Followed Hyperlink" xfId="19801" builtinId="9" hidden="1"/>
    <cellStyle name="Followed Hyperlink" xfId="19802" builtinId="9" hidden="1"/>
    <cellStyle name="Followed Hyperlink" xfId="19803"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4" builtinId="9" hidden="1"/>
    <cellStyle name="Followed Hyperlink" xfId="19875" builtinId="9" hidden="1"/>
    <cellStyle name="Followed Hyperlink" xfId="19876" builtinId="9" hidden="1"/>
    <cellStyle name="Followed Hyperlink" xfId="19877" builtinId="9" hidden="1"/>
    <cellStyle name="Followed Hyperlink" xfId="19878" builtinId="9" hidden="1"/>
    <cellStyle name="Followed Hyperlink" xfId="19879" builtinId="9" hidden="1"/>
    <cellStyle name="Followed Hyperlink" xfId="19880" builtinId="9" hidden="1"/>
    <cellStyle name="Followed Hyperlink" xfId="19881" builtinId="9" hidden="1"/>
    <cellStyle name="Followed Hyperlink" xfId="19882" builtinId="9" hidden="1"/>
    <cellStyle name="Followed Hyperlink" xfId="19883" builtinId="9" hidden="1"/>
    <cellStyle name="Followed Hyperlink" xfId="19884" builtinId="9" hidden="1"/>
    <cellStyle name="Followed Hyperlink" xfId="19885" builtinId="9" hidden="1"/>
    <cellStyle name="Followed Hyperlink" xfId="19886" builtinId="9" hidden="1"/>
    <cellStyle name="Followed Hyperlink" xfId="19887" builtinId="9" hidden="1"/>
    <cellStyle name="Followed Hyperlink" xfId="19888" builtinId="9" hidden="1"/>
    <cellStyle name="Followed Hyperlink" xfId="19889" builtinId="9" hidden="1"/>
    <cellStyle name="Followed Hyperlink" xfId="19890" builtinId="9" hidden="1"/>
    <cellStyle name="Followed Hyperlink" xfId="19891" builtinId="9" hidden="1"/>
    <cellStyle name="Followed Hyperlink" xfId="19892" builtinId="9" hidden="1"/>
    <cellStyle name="Followed Hyperlink" xfId="19893"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3" builtinId="9" hidden="1"/>
    <cellStyle name="Followed Hyperlink" xfId="19964" builtinId="9" hidden="1"/>
    <cellStyle name="Followed Hyperlink" xfId="19965" builtinId="9" hidden="1"/>
    <cellStyle name="Followed Hyperlink" xfId="19966" builtinId="9" hidden="1"/>
    <cellStyle name="Followed Hyperlink" xfId="19967" builtinId="9" hidden="1"/>
    <cellStyle name="Followed Hyperlink" xfId="19968" builtinId="9" hidden="1"/>
    <cellStyle name="Followed Hyperlink" xfId="19969" builtinId="9" hidden="1"/>
    <cellStyle name="Followed Hyperlink" xfId="19970" builtinId="9" hidden="1"/>
    <cellStyle name="Followed Hyperlink" xfId="19971" builtinId="9" hidden="1"/>
    <cellStyle name="Followed Hyperlink" xfId="19972" builtinId="9" hidden="1"/>
    <cellStyle name="Followed Hyperlink" xfId="19973" builtinId="9" hidden="1"/>
    <cellStyle name="Followed Hyperlink" xfId="19974" builtinId="9" hidden="1"/>
    <cellStyle name="Followed Hyperlink" xfId="19975" builtinId="9" hidden="1"/>
    <cellStyle name="Followed Hyperlink" xfId="19976" builtinId="9" hidden="1"/>
    <cellStyle name="Followed Hyperlink" xfId="19977" builtinId="9" hidden="1"/>
    <cellStyle name="Followed Hyperlink" xfId="19978" builtinId="9" hidden="1"/>
    <cellStyle name="Followed Hyperlink" xfId="19979" builtinId="9" hidden="1"/>
    <cellStyle name="Followed Hyperlink" xfId="19980" builtinId="9" hidden="1"/>
    <cellStyle name="Followed Hyperlink" xfId="19981" builtinId="9" hidden="1"/>
    <cellStyle name="Followed Hyperlink" xfId="19982" builtinId="9" hidden="1"/>
    <cellStyle name="Followed Hyperlink" xfId="19983" builtinId="9" hidden="1"/>
    <cellStyle name="Followed Hyperlink" xfId="19984" builtinId="9" hidden="1"/>
    <cellStyle name="Followed Hyperlink" xfId="19985" builtinId="9" hidden="1"/>
    <cellStyle name="Followed Hyperlink" xfId="19986" builtinId="9" hidden="1"/>
    <cellStyle name="Followed Hyperlink" xfId="19987" builtinId="9" hidden="1"/>
    <cellStyle name="Followed Hyperlink" xfId="19988" builtinId="9" hidden="1"/>
    <cellStyle name="Followed Hyperlink" xfId="19989" builtinId="9" hidden="1"/>
    <cellStyle name="Followed Hyperlink" xfId="19990" builtinId="9" hidden="1"/>
    <cellStyle name="Followed Hyperlink" xfId="19991" builtinId="9" hidden="1"/>
    <cellStyle name="Followed Hyperlink" xfId="19992" builtinId="9" hidden="1"/>
    <cellStyle name="Followed Hyperlink" xfId="19993" builtinId="9" hidden="1"/>
    <cellStyle name="Followed Hyperlink" xfId="19994" builtinId="9" hidden="1"/>
    <cellStyle name="Followed Hyperlink" xfId="19995" builtinId="9" hidden="1"/>
    <cellStyle name="Followed Hyperlink" xfId="19996" builtinId="9" hidden="1"/>
    <cellStyle name="Followed Hyperlink" xfId="19997" builtinId="9" hidden="1"/>
    <cellStyle name="Followed Hyperlink" xfId="19998" builtinId="9" hidden="1"/>
    <cellStyle name="Followed Hyperlink" xfId="19999" builtinId="9" hidden="1"/>
    <cellStyle name="Followed Hyperlink" xfId="20000" builtinId="9" hidden="1"/>
    <cellStyle name="Followed Hyperlink" xfId="20001" builtinId="9" hidden="1"/>
    <cellStyle name="Followed Hyperlink" xfId="20002" builtinId="9" hidden="1"/>
    <cellStyle name="Followed Hyperlink" xfId="20003" builtinId="9" hidden="1"/>
    <cellStyle name="Followed Hyperlink" xfId="20004" builtinId="9" hidden="1"/>
    <cellStyle name="Followed Hyperlink" xfId="20005" builtinId="9" hidden="1"/>
    <cellStyle name="Followed Hyperlink" xfId="20006" builtinId="9" hidden="1"/>
    <cellStyle name="Followed Hyperlink" xfId="20007" builtinId="9" hidden="1"/>
    <cellStyle name="Followed Hyperlink" xfId="20008"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20079" builtinId="9" hidden="1"/>
    <cellStyle name="Followed Hyperlink" xfId="20080" builtinId="9" hidden="1"/>
    <cellStyle name="Followed Hyperlink" xfId="20081" builtinId="9" hidden="1"/>
    <cellStyle name="Followed Hyperlink" xfId="20082" builtinId="9" hidden="1"/>
    <cellStyle name="Followed Hyperlink" xfId="20083" builtinId="9" hidden="1"/>
    <cellStyle name="Followed Hyperlink" xfId="20084" builtinId="9" hidden="1"/>
    <cellStyle name="Followed Hyperlink" xfId="20085" builtinId="9" hidden="1"/>
    <cellStyle name="Followed Hyperlink" xfId="20086" builtinId="9" hidden="1"/>
    <cellStyle name="Followed Hyperlink" xfId="20087" builtinId="9" hidden="1"/>
    <cellStyle name="Followed Hyperlink" xfId="20088" builtinId="9" hidden="1"/>
    <cellStyle name="Followed Hyperlink" xfId="20089" builtinId="9" hidden="1"/>
    <cellStyle name="Followed Hyperlink" xfId="20090" builtinId="9" hidden="1"/>
    <cellStyle name="Followed Hyperlink" xfId="20091" builtinId="9" hidden="1"/>
    <cellStyle name="Followed Hyperlink" xfId="20092" builtinId="9" hidden="1"/>
    <cellStyle name="Followed Hyperlink" xfId="20093" builtinId="9" hidden="1"/>
    <cellStyle name="Followed Hyperlink" xfId="20094" builtinId="9" hidden="1"/>
    <cellStyle name="Followed Hyperlink" xfId="20095" builtinId="9" hidden="1"/>
    <cellStyle name="Followed Hyperlink" xfId="20096"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6" builtinId="9" hidden="1"/>
    <cellStyle name="Followed Hyperlink" xfId="20167" builtinId="9" hidden="1"/>
    <cellStyle name="Followed Hyperlink" xfId="20168" builtinId="9" hidden="1"/>
    <cellStyle name="Followed Hyperlink" xfId="20169" builtinId="9" hidden="1"/>
    <cellStyle name="Followed Hyperlink" xfId="20170" builtinId="9" hidden="1"/>
    <cellStyle name="Followed Hyperlink" xfId="20171" builtinId="9" hidden="1"/>
    <cellStyle name="Followed Hyperlink" xfId="20172" builtinId="9" hidden="1"/>
    <cellStyle name="Followed Hyperlink" xfId="20173" builtinId="9" hidden="1"/>
    <cellStyle name="Followed Hyperlink" xfId="20174" builtinId="9" hidden="1"/>
    <cellStyle name="Followed Hyperlink" xfId="20175" builtinId="9" hidden="1"/>
    <cellStyle name="Followed Hyperlink" xfId="20176" builtinId="9" hidden="1"/>
    <cellStyle name="Followed Hyperlink" xfId="20177" builtinId="9" hidden="1"/>
    <cellStyle name="Followed Hyperlink" xfId="20178" builtinId="9" hidden="1"/>
    <cellStyle name="Followed Hyperlink" xfId="20179" builtinId="9" hidden="1"/>
    <cellStyle name="Followed Hyperlink" xfId="20180" builtinId="9" hidden="1"/>
    <cellStyle name="Followed Hyperlink" xfId="20181" builtinId="9" hidden="1"/>
    <cellStyle name="Followed Hyperlink" xfId="20182" builtinId="9" hidden="1"/>
    <cellStyle name="Followed Hyperlink" xfId="20183" builtinId="9" hidden="1"/>
    <cellStyle name="Followed Hyperlink" xfId="20184" builtinId="9" hidden="1"/>
    <cellStyle name="Followed Hyperlink" xfId="20185" builtinId="9" hidden="1"/>
    <cellStyle name="Followed Hyperlink" xfId="20186" builtinId="9" hidden="1"/>
    <cellStyle name="Followed Hyperlink" xfId="20187" builtinId="9" hidden="1"/>
    <cellStyle name="Followed Hyperlink" xfId="20188" builtinId="9" hidden="1"/>
    <cellStyle name="Followed Hyperlink" xfId="20189" builtinId="9" hidden="1"/>
    <cellStyle name="Followed Hyperlink" xfId="20190" builtinId="9" hidden="1"/>
    <cellStyle name="Followed Hyperlink" xfId="20191" builtinId="9" hidden="1"/>
    <cellStyle name="Followed Hyperlink" xfId="20192" builtinId="9" hidden="1"/>
    <cellStyle name="Followed Hyperlink" xfId="20193" builtinId="9" hidden="1"/>
    <cellStyle name="Followed Hyperlink" xfId="20194" builtinId="9" hidden="1"/>
    <cellStyle name="Followed Hyperlink" xfId="20195" builtinId="9" hidden="1"/>
    <cellStyle name="Followed Hyperlink" xfId="20196" builtinId="9" hidden="1"/>
    <cellStyle name="Followed Hyperlink" xfId="20197" builtinId="9" hidden="1"/>
    <cellStyle name="Followed Hyperlink" xfId="20198" builtinId="9" hidden="1"/>
    <cellStyle name="Followed Hyperlink" xfId="20199" builtinId="9" hidden="1"/>
    <cellStyle name="Followed Hyperlink" xfId="20200" builtinId="9" hidden="1"/>
    <cellStyle name="Followed Hyperlink" xfId="20201" builtinId="9" hidden="1"/>
    <cellStyle name="Followed Hyperlink" xfId="20202"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3" builtinId="9" hidden="1"/>
    <cellStyle name="Followed Hyperlink" xfId="20274" builtinId="9" hidden="1"/>
    <cellStyle name="Followed Hyperlink" xfId="20275" builtinId="9" hidden="1"/>
    <cellStyle name="Followed Hyperlink" xfId="20276" builtinId="9" hidden="1"/>
    <cellStyle name="Followed Hyperlink" xfId="20277" builtinId="9" hidden="1"/>
    <cellStyle name="Followed Hyperlink" xfId="20278" builtinId="9" hidden="1"/>
    <cellStyle name="Followed Hyperlink" xfId="20279" builtinId="9" hidden="1"/>
    <cellStyle name="Followed Hyperlink" xfId="20280" builtinId="9" hidden="1"/>
    <cellStyle name="Followed Hyperlink" xfId="20281" builtinId="9" hidden="1"/>
    <cellStyle name="Followed Hyperlink" xfId="20282" builtinId="9" hidden="1"/>
    <cellStyle name="Followed Hyperlink" xfId="20283" builtinId="9" hidden="1"/>
    <cellStyle name="Followed Hyperlink" xfId="20284" builtinId="9" hidden="1"/>
    <cellStyle name="Followed Hyperlink" xfId="20285" builtinId="9" hidden="1"/>
    <cellStyle name="Followed Hyperlink" xfId="20286" builtinId="9" hidden="1"/>
    <cellStyle name="Followed Hyperlink" xfId="20287" builtinId="9" hidden="1"/>
    <cellStyle name="Followed Hyperlink" xfId="20288" builtinId="9" hidden="1"/>
    <cellStyle name="Followed Hyperlink" xfId="20289" builtinId="9" hidden="1"/>
    <cellStyle name="Followed Hyperlink" xfId="20290" builtinId="9" hidden="1"/>
    <cellStyle name="Followed Hyperlink" xfId="20291" builtinId="9" hidden="1"/>
    <cellStyle name="Followed Hyperlink" xfId="20292" builtinId="9" hidden="1"/>
    <cellStyle name="Followed Hyperlink" xfId="20293" builtinId="9" hidden="1"/>
    <cellStyle name="Followed Hyperlink" xfId="20294" builtinId="9" hidden="1"/>
    <cellStyle name="Followed Hyperlink" xfId="20295" builtinId="9" hidden="1"/>
    <cellStyle name="Followed Hyperlink" xfId="20296" builtinId="9" hidden="1"/>
    <cellStyle name="Followed Hyperlink" xfId="20297" builtinId="9" hidden="1"/>
    <cellStyle name="Followed Hyperlink" xfId="20298" builtinId="9" hidden="1"/>
    <cellStyle name="Followed Hyperlink" xfId="20299" builtinId="9" hidden="1"/>
    <cellStyle name="Followed Hyperlink" xfId="20300" builtinId="9" hidden="1"/>
    <cellStyle name="Followed Hyperlink" xfId="20301" builtinId="9" hidden="1"/>
    <cellStyle name="Followed Hyperlink" xfId="20302"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20373" builtinId="9" hidden="1"/>
    <cellStyle name="Followed Hyperlink" xfId="20374" builtinId="9" hidden="1"/>
    <cellStyle name="Followed Hyperlink" xfId="20375" builtinId="9" hidden="1"/>
    <cellStyle name="Followed Hyperlink" xfId="20376" builtinId="9" hidden="1"/>
    <cellStyle name="Followed Hyperlink" xfId="20377" builtinId="9" hidden="1"/>
    <cellStyle name="Followed Hyperlink" xfId="20378" builtinId="9" hidden="1"/>
    <cellStyle name="Followed Hyperlink" xfId="20379" builtinId="9" hidden="1"/>
    <cellStyle name="Followed Hyperlink" xfId="20380" builtinId="9" hidden="1"/>
    <cellStyle name="Followed Hyperlink" xfId="20381" builtinId="9" hidden="1"/>
    <cellStyle name="Followed Hyperlink" xfId="20382" builtinId="9" hidden="1"/>
    <cellStyle name="Followed Hyperlink" xfId="20383" builtinId="9" hidden="1"/>
    <cellStyle name="Followed Hyperlink" xfId="20384" builtinId="9" hidden="1"/>
    <cellStyle name="Followed Hyperlink" xfId="20385" builtinId="9" hidden="1"/>
    <cellStyle name="Followed Hyperlink" xfId="20386" builtinId="9" hidden="1"/>
    <cellStyle name="Followed Hyperlink" xfId="20387" builtinId="9" hidden="1"/>
    <cellStyle name="Followed Hyperlink" xfId="20388" builtinId="9" hidden="1"/>
    <cellStyle name="Followed Hyperlink" xfId="20389" builtinId="9" hidden="1"/>
    <cellStyle name="Followed Hyperlink" xfId="20390" builtinId="9" hidden="1"/>
    <cellStyle name="Followed Hyperlink" xfId="20391" builtinId="9" hidden="1"/>
    <cellStyle name="Followed Hyperlink" xfId="20392" builtinId="9" hidden="1"/>
    <cellStyle name="Followed Hyperlink" xfId="20393" builtinId="9" hidden="1"/>
    <cellStyle name="Followed Hyperlink" xfId="20394" builtinId="9" hidden="1"/>
    <cellStyle name="Followed Hyperlink" xfId="20395" builtinId="9" hidden="1"/>
    <cellStyle name="Followed Hyperlink" xfId="20396" builtinId="9" hidden="1"/>
    <cellStyle name="Followed Hyperlink" xfId="20397" builtinId="9" hidden="1"/>
    <cellStyle name="Followed Hyperlink" xfId="20398" builtinId="9" hidden="1"/>
    <cellStyle name="Followed Hyperlink" xfId="20399" builtinId="9" hidden="1"/>
    <cellStyle name="Followed Hyperlink" xfId="20400" builtinId="9" hidden="1"/>
    <cellStyle name="Followed Hyperlink" xfId="20401" builtinId="9" hidden="1"/>
    <cellStyle name="Followed Hyperlink" xfId="20402" builtinId="9" hidden="1"/>
    <cellStyle name="Followed Hyperlink" xfId="20403" builtinId="9" hidden="1"/>
    <cellStyle name="Followed Hyperlink" xfId="20404" builtinId="9" hidden="1"/>
    <cellStyle name="Followed Hyperlink" xfId="20405" builtinId="9" hidden="1"/>
    <cellStyle name="Followed Hyperlink" xfId="20406" builtinId="9" hidden="1"/>
    <cellStyle name="Followed Hyperlink" xfId="20407" builtinId="9" hidden="1"/>
    <cellStyle name="Followed Hyperlink" xfId="20408" builtinId="9" hidden="1"/>
    <cellStyle name="Followed Hyperlink" xfId="20409"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0" builtinId="9" hidden="1"/>
    <cellStyle name="Followed Hyperlink" xfId="20481" builtinId="9" hidden="1"/>
    <cellStyle name="Followed Hyperlink" xfId="20482" builtinId="9" hidden="1"/>
    <cellStyle name="Followed Hyperlink" xfId="20483" builtinId="9" hidden="1"/>
    <cellStyle name="Followed Hyperlink" xfId="20484" builtinId="9" hidden="1"/>
    <cellStyle name="Followed Hyperlink" xfId="20485" builtinId="9" hidden="1"/>
    <cellStyle name="Followed Hyperlink" xfId="20486" builtinId="9" hidden="1"/>
    <cellStyle name="Followed Hyperlink" xfId="20487" builtinId="9" hidden="1"/>
    <cellStyle name="Followed Hyperlink" xfId="20488" builtinId="9" hidden="1"/>
    <cellStyle name="Followed Hyperlink" xfId="20489" builtinId="9" hidden="1"/>
    <cellStyle name="Followed Hyperlink" xfId="20490" builtinId="9" hidden="1"/>
    <cellStyle name="Followed Hyperlink" xfId="20491" builtinId="9" hidden="1"/>
    <cellStyle name="Followed Hyperlink" xfId="20492" builtinId="9" hidden="1"/>
    <cellStyle name="Followed Hyperlink" xfId="20493" builtinId="9" hidden="1"/>
    <cellStyle name="Followed Hyperlink" xfId="20494" builtinId="9" hidden="1"/>
    <cellStyle name="Followed Hyperlink" xfId="20495" builtinId="9" hidden="1"/>
    <cellStyle name="Followed Hyperlink" xfId="20496" builtinId="9" hidden="1"/>
    <cellStyle name="Followed Hyperlink" xfId="20497" builtinId="9" hidden="1"/>
    <cellStyle name="Followed Hyperlink" xfId="20498" builtinId="9" hidden="1"/>
    <cellStyle name="Followed Hyperlink" xfId="20499"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15691" builtinId="9" hidden="1"/>
    <cellStyle name="Followed Hyperlink" xfId="10746" builtinId="9" hidden="1"/>
    <cellStyle name="Followed Hyperlink" xfId="15680" builtinId="9" hidden="1"/>
    <cellStyle name="Followed Hyperlink" xfId="15690" builtinId="9" hidden="1"/>
    <cellStyle name="Followed Hyperlink" xfId="10748" builtinId="9" hidden="1"/>
    <cellStyle name="Followed Hyperlink" xfId="11554" builtinId="9" hidden="1"/>
    <cellStyle name="Followed Hyperlink" xfId="15685" builtinId="9" hidden="1"/>
    <cellStyle name="Followed Hyperlink" xfId="10741" builtinId="9" hidden="1"/>
    <cellStyle name="Followed Hyperlink" xfId="10743" builtinId="9" hidden="1"/>
    <cellStyle name="Followed Hyperlink" xfId="15689" builtinId="9" hidden="1"/>
    <cellStyle name="Followed Hyperlink" xfId="10742"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69" builtinId="9" hidden="1"/>
    <cellStyle name="Followed Hyperlink" xfId="20570" builtinId="9" hidden="1"/>
    <cellStyle name="Followed Hyperlink" xfId="20571" builtinId="9" hidden="1"/>
    <cellStyle name="Followed Hyperlink" xfId="20572" builtinId="9" hidden="1"/>
    <cellStyle name="Followed Hyperlink" xfId="20573" builtinId="9" hidden="1"/>
    <cellStyle name="Followed Hyperlink" xfId="20574" builtinId="9" hidden="1"/>
    <cellStyle name="Followed Hyperlink" xfId="20575" builtinId="9" hidden="1"/>
    <cellStyle name="Followed Hyperlink" xfId="20576" builtinId="9" hidden="1"/>
    <cellStyle name="Followed Hyperlink" xfId="20577" builtinId="9" hidden="1"/>
    <cellStyle name="Followed Hyperlink" xfId="20578" builtinId="9" hidden="1"/>
    <cellStyle name="Followed Hyperlink" xfId="20579" builtinId="9" hidden="1"/>
    <cellStyle name="Followed Hyperlink" xfId="20580" builtinId="9" hidden="1"/>
    <cellStyle name="Followed Hyperlink" xfId="20581" builtinId="9" hidden="1"/>
    <cellStyle name="Followed Hyperlink" xfId="20582" builtinId="9" hidden="1"/>
    <cellStyle name="Followed Hyperlink" xfId="20583" builtinId="9" hidden="1"/>
    <cellStyle name="Followed Hyperlink" xfId="20584" builtinId="9" hidden="1"/>
    <cellStyle name="Followed Hyperlink" xfId="20585" builtinId="9" hidden="1"/>
    <cellStyle name="Followed Hyperlink" xfId="20586" builtinId="9" hidden="1"/>
    <cellStyle name="Followed Hyperlink" xfId="20587" builtinId="9" hidden="1"/>
    <cellStyle name="Followed Hyperlink" xfId="20588" builtinId="9" hidden="1"/>
    <cellStyle name="Followed Hyperlink" xfId="20589" builtinId="9" hidden="1"/>
    <cellStyle name="Followed Hyperlink" xfId="20590" builtinId="9" hidden="1"/>
    <cellStyle name="Followed Hyperlink" xfId="20591" builtinId="9" hidden="1"/>
    <cellStyle name="Followed Hyperlink" xfId="20592" builtinId="9" hidden="1"/>
    <cellStyle name="Followed Hyperlink" xfId="20593" builtinId="9" hidden="1"/>
    <cellStyle name="Followed Hyperlink" xfId="20594" builtinId="9" hidden="1"/>
    <cellStyle name="Followed Hyperlink" xfId="20595" builtinId="9" hidden="1"/>
    <cellStyle name="Followed Hyperlink" xfId="20596" builtinId="9" hidden="1"/>
    <cellStyle name="Followed Hyperlink" xfId="20597" builtinId="9" hidden="1"/>
    <cellStyle name="Followed Hyperlink" xfId="20598" builtinId="9" hidden="1"/>
    <cellStyle name="Followed Hyperlink" xfId="20599" builtinId="9" hidden="1"/>
    <cellStyle name="Followed Hyperlink" xfId="20600" builtinId="9" hidden="1"/>
    <cellStyle name="Followed Hyperlink" xfId="20601" builtinId="9" hidden="1"/>
    <cellStyle name="Followed Hyperlink" xfId="20602" builtinId="9" hidden="1"/>
    <cellStyle name="Followed Hyperlink" xfId="20603" builtinId="9" hidden="1"/>
    <cellStyle name="Followed Hyperlink" xfId="20604" builtinId="9" hidden="1"/>
    <cellStyle name="Followed Hyperlink" xfId="20605" builtinId="9" hidden="1"/>
    <cellStyle name="Followed Hyperlink" xfId="20606" builtinId="9" hidden="1"/>
    <cellStyle name="Followed Hyperlink" xfId="20607" builtinId="9" hidden="1"/>
    <cellStyle name="Followed Hyperlink" xfId="20608" builtinId="9" hidden="1"/>
    <cellStyle name="Followed Hyperlink" xfId="20609" builtinId="9" hidden="1"/>
    <cellStyle name="Followed Hyperlink" xfId="20610" builtinId="9" hidden="1"/>
    <cellStyle name="Followed Hyperlink" xfId="20611" builtinId="9" hidden="1"/>
    <cellStyle name="Followed Hyperlink" xfId="20612" builtinId="9" hidden="1"/>
    <cellStyle name="Followed Hyperlink" xfId="20613" builtinId="9" hidden="1"/>
    <cellStyle name="Followed Hyperlink" xfId="20614" builtinId="9" hidden="1"/>
    <cellStyle name="Followed Hyperlink" xfId="20615" builtinId="9" hidden="1"/>
    <cellStyle name="Followed Hyperlink" xfId="20616" builtinId="9" hidden="1"/>
    <cellStyle name="Followed Hyperlink" xfId="20617" builtinId="9" hidden="1"/>
    <cellStyle name="Followed Hyperlink" xfId="20618" builtinId="9" hidden="1"/>
    <cellStyle name="Followed Hyperlink" xfId="20619" builtinId="9" hidden="1"/>
    <cellStyle name="Followed Hyperlink" xfId="20626"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7" builtinId="9" hidden="1"/>
    <cellStyle name="Followed Hyperlink" xfId="20688" builtinId="9" hidden="1"/>
    <cellStyle name="Followed Hyperlink" xfId="20689" builtinId="9" hidden="1"/>
    <cellStyle name="Followed Hyperlink" xfId="20690" builtinId="9" hidden="1"/>
    <cellStyle name="Followed Hyperlink" xfId="20691" builtinId="9" hidden="1"/>
    <cellStyle name="Followed Hyperlink" xfId="20692" builtinId="9" hidden="1"/>
    <cellStyle name="Followed Hyperlink" xfId="20693" builtinId="9" hidden="1"/>
    <cellStyle name="Followed Hyperlink" xfId="20694" builtinId="9" hidden="1"/>
    <cellStyle name="Followed Hyperlink" xfId="20695" builtinId="9" hidden="1"/>
    <cellStyle name="Followed Hyperlink" xfId="20696" builtinId="9" hidden="1"/>
    <cellStyle name="Followed Hyperlink" xfId="20697" builtinId="9" hidden="1"/>
    <cellStyle name="Followed Hyperlink" xfId="20698" builtinId="9" hidden="1"/>
    <cellStyle name="Followed Hyperlink" xfId="20699" builtinId="9" hidden="1"/>
    <cellStyle name="Followed Hyperlink" xfId="20700" builtinId="9" hidden="1"/>
    <cellStyle name="Followed Hyperlink" xfId="20701" builtinId="9" hidden="1"/>
    <cellStyle name="Followed Hyperlink" xfId="20702" builtinId="9" hidden="1"/>
    <cellStyle name="Followed Hyperlink" xfId="20703" builtinId="9" hidden="1"/>
    <cellStyle name="Followed Hyperlink" xfId="20704" builtinId="9" hidden="1"/>
    <cellStyle name="Followed Hyperlink" xfId="20705" builtinId="9" hidden="1"/>
    <cellStyle name="Followed Hyperlink" xfId="20706" builtinId="9" hidden="1"/>
    <cellStyle name="Followed Hyperlink" xfId="20707" builtinId="9" hidden="1"/>
    <cellStyle name="Followed Hyperlink" xfId="20708"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78" builtinId="9" hidden="1"/>
    <cellStyle name="Followed Hyperlink" xfId="20779" builtinId="9" hidden="1"/>
    <cellStyle name="Followed Hyperlink" xfId="20780" builtinId="9" hidden="1"/>
    <cellStyle name="Followed Hyperlink" xfId="20781" builtinId="9" hidden="1"/>
    <cellStyle name="Followed Hyperlink" xfId="20782" builtinId="9" hidden="1"/>
    <cellStyle name="Followed Hyperlink" xfId="20783" builtinId="9" hidden="1"/>
    <cellStyle name="Followed Hyperlink" xfId="20784" builtinId="9" hidden="1"/>
    <cellStyle name="Followed Hyperlink" xfId="20785" builtinId="9" hidden="1"/>
    <cellStyle name="Followed Hyperlink" xfId="20786" builtinId="9" hidden="1"/>
    <cellStyle name="Followed Hyperlink" xfId="20787" builtinId="9" hidden="1"/>
    <cellStyle name="Followed Hyperlink" xfId="20788" builtinId="9" hidden="1"/>
    <cellStyle name="Followed Hyperlink" xfId="20789" builtinId="9" hidden="1"/>
    <cellStyle name="Followed Hyperlink" xfId="20790" builtinId="9" hidden="1"/>
    <cellStyle name="Followed Hyperlink" xfId="20791" builtinId="9" hidden="1"/>
    <cellStyle name="Followed Hyperlink" xfId="20792" builtinId="9" hidden="1"/>
    <cellStyle name="Followed Hyperlink" xfId="20793" builtinId="9" hidden="1"/>
    <cellStyle name="Followed Hyperlink" xfId="20794" builtinId="9" hidden="1"/>
    <cellStyle name="Followed Hyperlink" xfId="20795" builtinId="9" hidden="1"/>
    <cellStyle name="Followed Hyperlink" xfId="20796" builtinId="9" hidden="1"/>
    <cellStyle name="Followed Hyperlink" xfId="20797" builtinId="9" hidden="1"/>
    <cellStyle name="Followed Hyperlink" xfId="20798" builtinId="9" hidden="1"/>
    <cellStyle name="Followed Hyperlink" xfId="20799" builtinId="9" hidden="1"/>
    <cellStyle name="Followed Hyperlink" xfId="20800" builtinId="9" hidden="1"/>
    <cellStyle name="Followed Hyperlink" xfId="20801" builtinId="9" hidden="1"/>
    <cellStyle name="Followed Hyperlink" xfId="20802" builtinId="9" hidden="1"/>
    <cellStyle name="Followed Hyperlink" xfId="20803" builtinId="9" hidden="1"/>
    <cellStyle name="Followed Hyperlink" xfId="20804" builtinId="9" hidden="1"/>
    <cellStyle name="Followed Hyperlink" xfId="20805" builtinId="9" hidden="1"/>
    <cellStyle name="Followed Hyperlink" xfId="20806" builtinId="9" hidden="1"/>
    <cellStyle name="Followed Hyperlink" xfId="20807" builtinId="9" hidden="1"/>
    <cellStyle name="Followed Hyperlink" xfId="20808" builtinId="9" hidden="1"/>
    <cellStyle name="Followed Hyperlink" xfId="20809" builtinId="9" hidden="1"/>
    <cellStyle name="Followed Hyperlink" xfId="20810" builtinId="9" hidden="1"/>
    <cellStyle name="Followed Hyperlink" xfId="20811" builtinId="9" hidden="1"/>
    <cellStyle name="Followed Hyperlink" xfId="20812" builtinId="9" hidden="1"/>
    <cellStyle name="Followed Hyperlink" xfId="20813" builtinId="9" hidden="1"/>
    <cellStyle name="Followed Hyperlink" xfId="20814" builtinId="9" hidden="1"/>
    <cellStyle name="Followed Hyperlink" xfId="20815" builtinId="9" hidden="1"/>
    <cellStyle name="Followed Hyperlink" xfId="20816" builtinId="9" hidden="1"/>
    <cellStyle name="Followed Hyperlink" xfId="20817" builtinId="9" hidden="1"/>
    <cellStyle name="Followed Hyperlink" xfId="20818" builtinId="9" hidden="1"/>
    <cellStyle name="Followed Hyperlink" xfId="20819" builtinId="9" hidden="1"/>
    <cellStyle name="Followed Hyperlink" xfId="20820" builtinId="9" hidden="1"/>
    <cellStyle name="Followed Hyperlink" xfId="20821" builtinId="9" hidden="1"/>
    <cellStyle name="Followed Hyperlink" xfId="20822" builtinId="9" hidden="1"/>
    <cellStyle name="Followed Hyperlink" xfId="20823"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5" builtinId="9" hidden="1"/>
    <cellStyle name="Followed Hyperlink" xfId="20896" builtinId="9" hidden="1"/>
    <cellStyle name="Followed Hyperlink" xfId="20897" builtinId="9" hidden="1"/>
    <cellStyle name="Followed Hyperlink" xfId="20898" builtinId="9" hidden="1"/>
    <cellStyle name="Followed Hyperlink" xfId="20899" builtinId="9" hidden="1"/>
    <cellStyle name="Followed Hyperlink" xfId="20900" builtinId="9" hidden="1"/>
    <cellStyle name="Followed Hyperlink" xfId="20901" builtinId="9" hidden="1"/>
    <cellStyle name="Followed Hyperlink" xfId="20902" builtinId="9" hidden="1"/>
    <cellStyle name="Followed Hyperlink" xfId="20903" builtinId="9" hidden="1"/>
    <cellStyle name="Followed Hyperlink" xfId="20904" builtinId="9" hidden="1"/>
    <cellStyle name="Followed Hyperlink" xfId="20905" builtinId="9" hidden="1"/>
    <cellStyle name="Followed Hyperlink" xfId="20906" builtinId="9" hidden="1"/>
    <cellStyle name="Followed Hyperlink" xfId="20907" builtinId="9" hidden="1"/>
    <cellStyle name="Followed Hyperlink" xfId="20908" builtinId="9" hidden="1"/>
    <cellStyle name="Followed Hyperlink" xfId="20909" builtinId="9" hidden="1"/>
    <cellStyle name="Followed Hyperlink" xfId="20910" builtinId="9" hidden="1"/>
    <cellStyle name="Followed Hyperlink" xfId="20911" builtinId="9" hidden="1"/>
    <cellStyle name="Followed Hyperlink" xfId="20912" builtinId="9" hidden="1"/>
    <cellStyle name="Followed Hyperlink" xfId="20913" builtinId="9" hidden="1"/>
    <cellStyle name="Followed Hyperlink" xfId="20914" builtinId="9" hidden="1"/>
    <cellStyle name="Followed Hyperlink" xfId="20915" builtinId="9" hidden="1"/>
    <cellStyle name="Followed Hyperlink" xfId="20916" builtinId="9" hidden="1"/>
    <cellStyle name="Followed Hyperlink" xfId="20917" builtinId="9" hidden="1"/>
    <cellStyle name="Followed Hyperlink" xfId="20918" builtinId="9" hidden="1"/>
    <cellStyle name="Followed Hyperlink" xfId="20919"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89" builtinId="9" hidden="1"/>
    <cellStyle name="Followed Hyperlink" xfId="20990" builtinId="9" hidden="1"/>
    <cellStyle name="Followed Hyperlink" xfId="20991" builtinId="9" hidden="1"/>
    <cellStyle name="Followed Hyperlink" xfId="20992" builtinId="9" hidden="1"/>
    <cellStyle name="Followed Hyperlink" xfId="20993" builtinId="9" hidden="1"/>
    <cellStyle name="Followed Hyperlink" xfId="20994" builtinId="9" hidden="1"/>
    <cellStyle name="Followed Hyperlink" xfId="20995" builtinId="9" hidden="1"/>
    <cellStyle name="Followed Hyperlink" xfId="20996" builtinId="9" hidden="1"/>
    <cellStyle name="Followed Hyperlink" xfId="20997" builtinId="9" hidden="1"/>
    <cellStyle name="Followed Hyperlink" xfId="20998" builtinId="9" hidden="1"/>
    <cellStyle name="Followed Hyperlink" xfId="20999" builtinId="9" hidden="1"/>
    <cellStyle name="Followed Hyperlink" xfId="21000" builtinId="9" hidden="1"/>
    <cellStyle name="Followed Hyperlink" xfId="21001" builtinId="9" hidden="1"/>
    <cellStyle name="Followed Hyperlink" xfId="21002" builtinId="9" hidden="1"/>
    <cellStyle name="Followed Hyperlink" xfId="21003" builtinId="9" hidden="1"/>
    <cellStyle name="Followed Hyperlink" xfId="21004" builtinId="9" hidden="1"/>
    <cellStyle name="Followed Hyperlink" xfId="21005" builtinId="9" hidden="1"/>
    <cellStyle name="Followed Hyperlink" xfId="21006" builtinId="9" hidden="1"/>
    <cellStyle name="Followed Hyperlink" xfId="21007" builtinId="9" hidden="1"/>
    <cellStyle name="Followed Hyperlink" xfId="21008" builtinId="9" hidden="1"/>
    <cellStyle name="Followed Hyperlink" xfId="21009" builtinId="9" hidden="1"/>
    <cellStyle name="Followed Hyperlink" xfId="21010" builtinId="9" hidden="1"/>
    <cellStyle name="Followed Hyperlink" xfId="21011" builtinId="9" hidden="1"/>
    <cellStyle name="Followed Hyperlink" xfId="21012" builtinId="9" hidden="1"/>
    <cellStyle name="Followed Hyperlink" xfId="21013" builtinId="9" hidden="1"/>
    <cellStyle name="Followed Hyperlink" xfId="21014" builtinId="9" hidden="1"/>
    <cellStyle name="Followed Hyperlink" xfId="21015" builtinId="9" hidden="1"/>
    <cellStyle name="Followed Hyperlink" xfId="21016" builtinId="9" hidden="1"/>
    <cellStyle name="Followed Hyperlink" xfId="21017" builtinId="9" hidden="1"/>
    <cellStyle name="Followed Hyperlink" xfId="21018" builtinId="9" hidden="1"/>
    <cellStyle name="Followed Hyperlink" xfId="21019" builtinId="9" hidden="1"/>
    <cellStyle name="Followed Hyperlink" xfId="21020" builtinId="9" hidden="1"/>
    <cellStyle name="Followed Hyperlink" xfId="21021" builtinId="9" hidden="1"/>
    <cellStyle name="Followed Hyperlink" xfId="21022" builtinId="9" hidden="1"/>
    <cellStyle name="Followed Hyperlink" xfId="21023" builtinId="9" hidden="1"/>
    <cellStyle name="Followed Hyperlink" xfId="21024" builtinId="9" hidden="1"/>
    <cellStyle name="Followed Hyperlink" xfId="21025" builtinId="9" hidden="1"/>
    <cellStyle name="Followed Hyperlink" xfId="21026" builtinId="9" hidden="1"/>
    <cellStyle name="Followed Hyperlink" xfId="21027" builtinId="9" hidden="1"/>
    <cellStyle name="Followed Hyperlink" xfId="21028" builtinId="9" hidden="1"/>
    <cellStyle name="Followed Hyperlink" xfId="21029"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0" builtinId="9" hidden="1"/>
    <cellStyle name="Followed Hyperlink" xfId="21101" builtinId="9" hidden="1"/>
    <cellStyle name="Followed Hyperlink" xfId="21102" builtinId="9" hidden="1"/>
    <cellStyle name="Followed Hyperlink" xfId="21103" builtinId="9" hidden="1"/>
    <cellStyle name="Followed Hyperlink" xfId="21104" builtinId="9" hidden="1"/>
    <cellStyle name="Followed Hyperlink" xfId="21105" builtinId="9" hidden="1"/>
    <cellStyle name="Followed Hyperlink" xfId="21106" builtinId="9" hidden="1"/>
    <cellStyle name="Followed Hyperlink" xfId="21107" builtinId="9" hidden="1"/>
    <cellStyle name="Followed Hyperlink" xfId="21108" builtinId="9" hidden="1"/>
    <cellStyle name="Followed Hyperlink" xfId="21109" builtinId="9" hidden="1"/>
    <cellStyle name="Followed Hyperlink" xfId="21110" builtinId="9" hidden="1"/>
    <cellStyle name="Followed Hyperlink" xfId="21111" builtinId="9" hidden="1"/>
    <cellStyle name="Followed Hyperlink" xfId="21112" builtinId="9" hidden="1"/>
    <cellStyle name="Followed Hyperlink" xfId="21113" builtinId="9" hidden="1"/>
    <cellStyle name="Followed Hyperlink" xfId="21114" builtinId="9" hidden="1"/>
    <cellStyle name="Followed Hyperlink" xfId="21115" builtinId="9" hidden="1"/>
    <cellStyle name="Followed Hyperlink" xfId="21116" builtinId="9" hidden="1"/>
    <cellStyle name="Followed Hyperlink" xfId="21117" builtinId="9" hidden="1"/>
    <cellStyle name="Followed Hyperlink" xfId="21118" builtinId="9" hidden="1"/>
    <cellStyle name="Followed Hyperlink" xfId="21119" builtinId="9" hidden="1"/>
    <cellStyle name="Followed Hyperlink" xfId="21120" builtinId="9" hidden="1"/>
    <cellStyle name="Followed Hyperlink" xfId="21121" builtinId="9" hidden="1"/>
    <cellStyle name="Followed Hyperlink" xfId="21122" builtinId="9" hidden="1"/>
    <cellStyle name="Followed Hyperlink" xfId="21123" builtinId="9" hidden="1"/>
    <cellStyle name="Followed Hyperlink" xfId="21124" builtinId="9" hidden="1"/>
    <cellStyle name="Followed Hyperlink" xfId="21125" builtinId="9" hidden="1"/>
    <cellStyle name="Followed Hyperlink" xfId="21126" builtinId="9" hidden="1"/>
    <cellStyle name="Followed Hyperlink" xfId="21127" builtinId="9" hidden="1"/>
    <cellStyle name="Followed Hyperlink" xfId="21128" builtinId="9" hidden="1"/>
    <cellStyle name="Followed Hyperlink" xfId="21129" builtinId="9" hidden="1"/>
    <cellStyle name="Followed Hyperlink" xfId="21130" builtinId="9" hidden="1"/>
    <cellStyle name="Followed Hyperlink" xfId="21131"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1" builtinId="9" hidden="1"/>
    <cellStyle name="Followed Hyperlink" xfId="21202" builtinId="9" hidden="1"/>
    <cellStyle name="Followed Hyperlink" xfId="21203" builtinId="9" hidden="1"/>
    <cellStyle name="Followed Hyperlink" xfId="21204" builtinId="9" hidden="1"/>
    <cellStyle name="Followed Hyperlink" xfId="21205" builtinId="9" hidden="1"/>
    <cellStyle name="Followed Hyperlink" xfId="21206" builtinId="9" hidden="1"/>
    <cellStyle name="Followed Hyperlink" xfId="21207" builtinId="9" hidden="1"/>
    <cellStyle name="Followed Hyperlink" xfId="21208" builtinId="9" hidden="1"/>
    <cellStyle name="Followed Hyperlink" xfId="21209" builtinId="9" hidden="1"/>
    <cellStyle name="Followed Hyperlink" xfId="21210" builtinId="9" hidden="1"/>
    <cellStyle name="Followed Hyperlink" xfId="21211" builtinId="9" hidden="1"/>
    <cellStyle name="Followed Hyperlink" xfId="21212" builtinId="9" hidden="1"/>
    <cellStyle name="Followed Hyperlink" xfId="21213" builtinId="9" hidden="1"/>
    <cellStyle name="Followed Hyperlink" xfId="21214" builtinId="9" hidden="1"/>
    <cellStyle name="Followed Hyperlink" xfId="21215" builtinId="9" hidden="1"/>
    <cellStyle name="Followed Hyperlink" xfId="21216" builtinId="9" hidden="1"/>
    <cellStyle name="Followed Hyperlink" xfId="21217" builtinId="9" hidden="1"/>
    <cellStyle name="Followed Hyperlink" xfId="21218" builtinId="9" hidden="1"/>
    <cellStyle name="Followed Hyperlink" xfId="21219" builtinId="9" hidden="1"/>
    <cellStyle name="Followed Hyperlink" xfId="21220" builtinId="9" hidden="1"/>
    <cellStyle name="Followed Hyperlink" xfId="21221" builtinId="9" hidden="1"/>
    <cellStyle name="Followed Hyperlink" xfId="21222" builtinId="9" hidden="1"/>
    <cellStyle name="Followed Hyperlink" xfId="21223" builtinId="9" hidden="1"/>
    <cellStyle name="Followed Hyperlink" xfId="21224" builtinId="9" hidden="1"/>
    <cellStyle name="Followed Hyperlink" xfId="21225" builtinId="9" hidden="1"/>
    <cellStyle name="Followed Hyperlink" xfId="21226" builtinId="9" hidden="1"/>
    <cellStyle name="Followed Hyperlink" xfId="21227" builtinId="9" hidden="1"/>
    <cellStyle name="Followed Hyperlink" xfId="21228" builtinId="9" hidden="1"/>
    <cellStyle name="Followed Hyperlink" xfId="21229" builtinId="9" hidden="1"/>
    <cellStyle name="Followed Hyperlink" xfId="21230" builtinId="9" hidden="1"/>
    <cellStyle name="Followed Hyperlink" xfId="21231" builtinId="9" hidden="1"/>
    <cellStyle name="Followed Hyperlink" xfId="21232" builtinId="9" hidden="1"/>
    <cellStyle name="Followed Hyperlink" xfId="21233" builtinId="9" hidden="1"/>
    <cellStyle name="Followed Hyperlink" xfId="21234" builtinId="9" hidden="1"/>
    <cellStyle name="Followed Hyperlink" xfId="21235" builtinId="9" hidden="1"/>
    <cellStyle name="Followed Hyperlink" xfId="21236"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8" builtinId="9" hidden="1"/>
    <cellStyle name="Followed Hyperlink" xfId="21309" builtinId="9" hidden="1"/>
    <cellStyle name="Followed Hyperlink" xfId="21310" builtinId="9" hidden="1"/>
    <cellStyle name="Followed Hyperlink" xfId="21311" builtinId="9" hidden="1"/>
    <cellStyle name="Followed Hyperlink" xfId="21312" builtinId="9" hidden="1"/>
    <cellStyle name="Followed Hyperlink" xfId="21313" builtinId="9" hidden="1"/>
    <cellStyle name="Followed Hyperlink" xfId="21314" builtinId="9" hidden="1"/>
    <cellStyle name="Followed Hyperlink" xfId="21315" builtinId="9" hidden="1"/>
    <cellStyle name="Followed Hyperlink" xfId="21316" builtinId="9" hidden="1"/>
    <cellStyle name="Followed Hyperlink" xfId="21317" builtinId="9" hidden="1"/>
    <cellStyle name="Followed Hyperlink" xfId="21318" builtinId="9" hidden="1"/>
    <cellStyle name="Followed Hyperlink" xfId="21319" builtinId="9" hidden="1"/>
    <cellStyle name="Followed Hyperlink" xfId="21320" builtinId="9" hidden="1"/>
    <cellStyle name="Followed Hyperlink" xfId="21321" builtinId="9" hidden="1"/>
    <cellStyle name="Followed Hyperlink" xfId="21322" builtinId="9" hidden="1"/>
    <cellStyle name="Followed Hyperlink" xfId="21323" builtinId="9" hidden="1"/>
    <cellStyle name="Followed Hyperlink" xfId="21324" builtinId="9" hidden="1"/>
    <cellStyle name="Followed Hyperlink" xfId="21325" builtinId="9" hidden="1"/>
    <cellStyle name="Followed Hyperlink" xfId="21326" builtinId="9" hidden="1"/>
    <cellStyle name="Followed Hyperlink" xfId="21327" builtinId="9" hidden="1"/>
    <cellStyle name="Followed Hyperlink" xfId="21328" builtinId="9" hidden="1"/>
    <cellStyle name="Followed Hyperlink" xfId="21329" builtinId="9" hidden="1"/>
    <cellStyle name="Followed Hyperlink" xfId="21330" builtinId="9" hidden="1"/>
    <cellStyle name="Followed Hyperlink" xfId="21331" builtinId="9" hidden="1"/>
    <cellStyle name="Followed Hyperlink" xfId="21332" builtinId="9" hidden="1"/>
    <cellStyle name="Followed Hyperlink" xfId="21333" builtinId="9" hidden="1"/>
    <cellStyle name="Followed Hyperlink" xfId="21334" builtinId="9" hidden="1"/>
    <cellStyle name="Followed Hyperlink" xfId="21335" builtinId="9" hidden="1"/>
    <cellStyle name="Followed Hyperlink" xfId="21336" builtinId="9" hidden="1"/>
    <cellStyle name="Followed Hyperlink" xfId="21337" builtinId="9" hidden="1"/>
    <cellStyle name="Followed Hyperlink" xfId="21338" builtinId="9" hidden="1"/>
    <cellStyle name="Followed Hyperlink" xfId="21339" builtinId="9" hidden="1"/>
    <cellStyle name="Followed Hyperlink" xfId="21340" builtinId="9" hidden="1"/>
    <cellStyle name="Followed Hyperlink" xfId="21341"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1" builtinId="9" hidden="1"/>
    <cellStyle name="Followed Hyperlink" xfId="21412" builtinId="9" hidden="1"/>
    <cellStyle name="Followed Hyperlink" xfId="21413" builtinId="9" hidden="1"/>
    <cellStyle name="Followed Hyperlink" xfId="21414" builtinId="9" hidden="1"/>
    <cellStyle name="Followed Hyperlink" xfId="21415" builtinId="9" hidden="1"/>
    <cellStyle name="Followed Hyperlink" xfId="21416" builtinId="9" hidden="1"/>
    <cellStyle name="Followed Hyperlink" xfId="21417" builtinId="9" hidden="1"/>
    <cellStyle name="Followed Hyperlink" xfId="21418" builtinId="9" hidden="1"/>
    <cellStyle name="Followed Hyperlink" xfId="21419" builtinId="9" hidden="1"/>
    <cellStyle name="Followed Hyperlink" xfId="21420" builtinId="9" hidden="1"/>
    <cellStyle name="Followed Hyperlink" xfId="21421" builtinId="9" hidden="1"/>
    <cellStyle name="Followed Hyperlink" xfId="21422" builtinId="9" hidden="1"/>
    <cellStyle name="Followed Hyperlink" xfId="21423" builtinId="9" hidden="1"/>
    <cellStyle name="Followed Hyperlink" xfId="21424" builtinId="9" hidden="1"/>
    <cellStyle name="Followed Hyperlink" xfId="21425" builtinId="9" hidden="1"/>
    <cellStyle name="Followed Hyperlink" xfId="21426" builtinId="9" hidden="1"/>
    <cellStyle name="Followed Hyperlink" xfId="21427" builtinId="9" hidden="1"/>
    <cellStyle name="Followed Hyperlink" xfId="21428" builtinId="9" hidden="1"/>
    <cellStyle name="Followed Hyperlink" xfId="21429" builtinId="9" hidden="1"/>
    <cellStyle name="Followed Hyperlink" xfId="21430" builtinId="9" hidden="1"/>
    <cellStyle name="Followed Hyperlink" xfId="21431" builtinId="9" hidden="1"/>
    <cellStyle name="Followed Hyperlink" xfId="21432" builtinId="9" hidden="1"/>
    <cellStyle name="Followed Hyperlink" xfId="21434" builtinId="9" hidden="1"/>
    <cellStyle name="Followed Hyperlink" xfId="21435" builtinId="9" hidden="1"/>
    <cellStyle name="Followed Hyperlink" xfId="21436" builtinId="9" hidden="1"/>
    <cellStyle name="Followed Hyperlink" xfId="21437" builtinId="9" hidden="1"/>
    <cellStyle name="Followed Hyperlink" xfId="21438" builtinId="9" hidden="1"/>
    <cellStyle name="Followed Hyperlink" xfId="21439" builtinId="9" hidden="1"/>
    <cellStyle name="Followed Hyperlink" xfId="21440" builtinId="9" hidden="1"/>
    <cellStyle name="Followed Hyperlink" xfId="21441" builtinId="9" hidden="1"/>
    <cellStyle name="Followed Hyperlink" xfId="21442"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3" builtinId="9" hidden="1"/>
    <cellStyle name="Followed Hyperlink" xfId="21514" builtinId="9" hidden="1"/>
    <cellStyle name="Followed Hyperlink" xfId="21515" builtinId="9" hidden="1"/>
    <cellStyle name="Followed Hyperlink" xfId="21516" builtinId="9" hidden="1"/>
    <cellStyle name="Followed Hyperlink" xfId="21517" builtinId="9" hidden="1"/>
    <cellStyle name="Followed Hyperlink" xfId="21518" builtinId="9" hidden="1"/>
    <cellStyle name="Followed Hyperlink" xfId="21519" builtinId="9" hidden="1"/>
    <cellStyle name="Followed Hyperlink" xfId="21520" builtinId="9" hidden="1"/>
    <cellStyle name="Followed Hyperlink" xfId="21521" builtinId="9" hidden="1"/>
    <cellStyle name="Followed Hyperlink" xfId="21522" builtinId="9" hidden="1"/>
    <cellStyle name="Followed Hyperlink" xfId="21523" builtinId="9" hidden="1"/>
    <cellStyle name="Followed Hyperlink" xfId="21524" builtinId="9" hidden="1"/>
    <cellStyle name="Followed Hyperlink" xfId="21525" builtinId="9" hidden="1"/>
    <cellStyle name="Followed Hyperlink" xfId="21526" builtinId="9" hidden="1"/>
    <cellStyle name="Followed Hyperlink" xfId="21527" builtinId="9" hidden="1"/>
    <cellStyle name="Followed Hyperlink" xfId="21528" builtinId="9" hidden="1"/>
    <cellStyle name="Followed Hyperlink" xfId="21529" builtinId="9" hidden="1"/>
    <cellStyle name="Followed Hyperlink" xfId="21530" builtinId="9" hidden="1"/>
    <cellStyle name="Followed Hyperlink" xfId="21531" builtinId="9" hidden="1"/>
    <cellStyle name="Followed Hyperlink" xfId="21532" builtinId="9" hidden="1"/>
    <cellStyle name="Followed Hyperlink" xfId="21533" builtinId="9" hidden="1"/>
    <cellStyle name="Followed Hyperlink" xfId="21534" builtinId="9" hidden="1"/>
    <cellStyle name="Followed Hyperlink" xfId="21535" builtinId="9" hidden="1"/>
    <cellStyle name="Followed Hyperlink" xfId="21536" builtinId="9" hidden="1"/>
    <cellStyle name="Followed Hyperlink" xfId="21537" builtinId="9" hidden="1"/>
    <cellStyle name="Followed Hyperlink" xfId="21538" builtinId="9" hidden="1"/>
    <cellStyle name="Followed Hyperlink" xfId="21539" builtinId="9" hidden="1"/>
    <cellStyle name="Followed Hyperlink" xfId="21540" builtinId="9" hidden="1"/>
    <cellStyle name="Followed Hyperlink" xfId="21541" builtinId="9" hidden="1"/>
    <cellStyle name="Followed Hyperlink" xfId="21542" builtinId="9" hidden="1"/>
    <cellStyle name="Followed Hyperlink" xfId="21543" builtinId="9" hidden="1"/>
    <cellStyle name="Followed Hyperlink" xfId="21544" builtinId="9" hidden="1"/>
    <cellStyle name="Followed Hyperlink" xfId="21545" builtinId="9" hidden="1"/>
    <cellStyle name="Followed Hyperlink" xfId="21546" builtinId="9" hidden="1"/>
    <cellStyle name="Followed Hyperlink" xfId="21547" builtinId="9" hidden="1"/>
    <cellStyle name="Followed Hyperlink" xfId="21548" builtinId="9" hidden="1"/>
    <cellStyle name="Followed Hyperlink" xfId="21549" builtinId="9" hidden="1"/>
    <cellStyle name="Followed Hyperlink" xfId="21550" builtinId="9" hidden="1"/>
    <cellStyle name="Followed Hyperlink" xfId="21551"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2" builtinId="9" hidden="1"/>
    <cellStyle name="Followed Hyperlink" xfId="21623" builtinId="9" hidden="1"/>
    <cellStyle name="Followed Hyperlink" xfId="21624" builtinId="9" hidden="1"/>
    <cellStyle name="Followed Hyperlink" xfId="21625" builtinId="9" hidden="1"/>
    <cellStyle name="Followed Hyperlink" xfId="21626" builtinId="9" hidden="1"/>
    <cellStyle name="Followed Hyperlink" xfId="21627" builtinId="9" hidden="1"/>
    <cellStyle name="Followed Hyperlink" xfId="21628" builtinId="9" hidden="1"/>
    <cellStyle name="Followed Hyperlink" xfId="21629" builtinId="9" hidden="1"/>
    <cellStyle name="Followed Hyperlink" xfId="21630" builtinId="9" hidden="1"/>
    <cellStyle name="Followed Hyperlink" xfId="21631" builtinId="9" hidden="1"/>
    <cellStyle name="Followed Hyperlink" xfId="21632" builtinId="9" hidden="1"/>
    <cellStyle name="Followed Hyperlink" xfId="21633" builtinId="9" hidden="1"/>
    <cellStyle name="Followed Hyperlink" xfId="21634" builtinId="9" hidden="1"/>
    <cellStyle name="Followed Hyperlink" xfId="21635" builtinId="9" hidden="1"/>
    <cellStyle name="Followed Hyperlink" xfId="21636" builtinId="9" hidden="1"/>
    <cellStyle name="Followed Hyperlink" xfId="21637" builtinId="9" hidden="1"/>
    <cellStyle name="Followed Hyperlink" xfId="21638" builtinId="9" hidden="1"/>
    <cellStyle name="Followed Hyperlink" xfId="21639" builtinId="9" hidden="1"/>
    <cellStyle name="Followed Hyperlink" xfId="21640" builtinId="9" hidden="1"/>
    <cellStyle name="Followed Hyperlink" xfId="21641" builtinId="9" hidden="1"/>
    <cellStyle name="Followed Hyperlink" xfId="21642" builtinId="9" hidden="1"/>
    <cellStyle name="Followed Hyperlink" xfId="21643" builtinId="9" hidden="1"/>
    <cellStyle name="Followed Hyperlink" xfId="21644" builtinId="9" hidden="1"/>
    <cellStyle name="Followed Hyperlink" xfId="21645" builtinId="9" hidden="1"/>
    <cellStyle name="Followed Hyperlink" xfId="21646" builtinId="9" hidden="1"/>
    <cellStyle name="Followed Hyperlink" xfId="21647" builtinId="9" hidden="1"/>
    <cellStyle name="Followed Hyperlink" xfId="21648" builtinId="9" hidden="1"/>
    <cellStyle name="Followed Hyperlink" xfId="21649" builtinId="9" hidden="1"/>
    <cellStyle name="Followed Hyperlink" xfId="21650" builtinId="9" hidden="1"/>
    <cellStyle name="Followed Hyperlink" xfId="21651" builtinId="9" hidden="1"/>
    <cellStyle name="Followed Hyperlink" xfId="21652" builtinId="9" hidden="1"/>
    <cellStyle name="Followed Hyperlink" xfId="21653" builtinId="9" hidden="1"/>
    <cellStyle name="Followed Hyperlink" xfId="21654" builtinId="9" hidden="1"/>
    <cellStyle name="Followed Hyperlink" xfId="21655" builtinId="9" hidden="1"/>
    <cellStyle name="Followed Hyperlink" xfId="21656" builtinId="9" hidden="1"/>
    <cellStyle name="Followed Hyperlink" xfId="21657" builtinId="9" hidden="1"/>
    <cellStyle name="Followed Hyperlink" xfId="21658" builtinId="9" hidden="1"/>
    <cellStyle name="Followed Hyperlink" xfId="21659" builtinId="9" hidden="1"/>
    <cellStyle name="Followed Hyperlink" xfId="21660" builtinId="9" hidden="1"/>
    <cellStyle name="Followed Hyperlink" xfId="21661" builtinId="9" hidden="1"/>
    <cellStyle name="Followed Hyperlink" xfId="21662" builtinId="9" hidden="1"/>
    <cellStyle name="Followed Hyperlink" xfId="21663" builtinId="9" hidden="1"/>
    <cellStyle name="Followed Hyperlink" xfId="21664" builtinId="9" hidden="1"/>
    <cellStyle name="Followed Hyperlink" xfId="21665" builtinId="9" hidden="1"/>
    <cellStyle name="Followed Hyperlink" xfId="21666" builtinId="9" hidden="1"/>
    <cellStyle name="Followed Hyperlink" xfId="21667" builtinId="9" hidden="1"/>
    <cellStyle name="Followed Hyperlink" xfId="21668" builtinId="9" hidden="1"/>
    <cellStyle name="Followed Hyperlink" xfId="21669" builtinId="9" hidden="1"/>
    <cellStyle name="Followed Hyperlink" xfId="21670" builtinId="9" hidden="1"/>
    <cellStyle name="Followed Hyperlink" xfId="21671" builtinId="9" hidden="1"/>
    <cellStyle name="Followed Hyperlink" xfId="21672" builtinId="9" hidden="1"/>
    <cellStyle name="Followed Hyperlink" xfId="21673" builtinId="9" hidden="1"/>
    <cellStyle name="Followed Hyperlink" xfId="21674" builtinId="9" hidden="1"/>
    <cellStyle name="Followed Hyperlink" xfId="21675" builtinId="9" hidden="1"/>
    <cellStyle name="Followed Hyperlink" xfId="21676" builtinId="9" hidden="1"/>
    <cellStyle name="Followed Hyperlink" xfId="21677" builtinId="9" hidden="1"/>
    <cellStyle name="Followed Hyperlink" xfId="21678" builtinId="9" hidden="1"/>
    <cellStyle name="Followed Hyperlink" xfId="21679" builtinId="9" hidden="1"/>
    <cellStyle name="Followed Hyperlink" xfId="21680" builtinId="9" hidden="1"/>
    <cellStyle name="Followed Hyperlink" xfId="21681" builtinId="9" hidden="1"/>
    <cellStyle name="Followed Hyperlink" xfId="21682" builtinId="9" hidden="1"/>
    <cellStyle name="Followed Hyperlink" xfId="21683" builtinId="9" hidden="1"/>
    <cellStyle name="Followed Hyperlink" xfId="21684" builtinId="9" hidden="1"/>
    <cellStyle name="Followed Hyperlink" xfId="21685" builtinId="9" hidden="1"/>
    <cellStyle name="Followed Hyperlink" xfId="21686" builtinId="9" hidden="1"/>
    <cellStyle name="Followed Hyperlink" xfId="21687" builtinId="9" hidden="1"/>
    <cellStyle name="Followed Hyperlink" xfId="21688" builtinId="9" hidden="1"/>
    <cellStyle name="Followed Hyperlink" xfId="21689" builtinId="9" hidden="1"/>
    <cellStyle name="Followed Hyperlink" xfId="21690" builtinId="9" hidden="1"/>
    <cellStyle name="Followed Hyperlink" xfId="21691" builtinId="9" hidden="1"/>
    <cellStyle name="Followed Hyperlink" xfId="21692" builtinId="9" hidden="1"/>
    <cellStyle name="Followed Hyperlink" xfId="21693" builtinId="9" hidden="1"/>
    <cellStyle name="Followed Hyperlink" xfId="21694" builtinId="9" hidden="1"/>
    <cellStyle name="Followed Hyperlink" xfId="21695" builtinId="9" hidden="1"/>
    <cellStyle name="Followed Hyperlink" xfId="21696" builtinId="9" hidden="1"/>
    <cellStyle name="Followed Hyperlink" xfId="21697" builtinId="9" hidden="1"/>
    <cellStyle name="Followed Hyperlink" xfId="21698" builtinId="9" hidden="1"/>
    <cellStyle name="Followed Hyperlink" xfId="21699" builtinId="9" hidden="1"/>
    <cellStyle name="Followed Hyperlink" xfId="21700" builtinId="9" hidden="1"/>
    <cellStyle name="Followed Hyperlink" xfId="21701" builtinId="9" hidden="1"/>
    <cellStyle name="Followed Hyperlink" xfId="21702" builtinId="9" hidden="1"/>
    <cellStyle name="Followed Hyperlink" xfId="21703" builtinId="9" hidden="1"/>
    <cellStyle name="Followed Hyperlink" xfId="21704" builtinId="9" hidden="1"/>
    <cellStyle name="Followed Hyperlink" xfId="21705" builtinId="9" hidden="1"/>
    <cellStyle name="Followed Hyperlink" xfId="21706" builtinId="9" hidden="1"/>
    <cellStyle name="Followed Hyperlink" xfId="21707" builtinId="9" hidden="1"/>
    <cellStyle name="Followed Hyperlink" xfId="21708" builtinId="9" hidden="1"/>
    <cellStyle name="Followed Hyperlink" xfId="21709" builtinId="9" hidden="1"/>
    <cellStyle name="Followed Hyperlink" xfId="21710" builtinId="9" hidden="1"/>
    <cellStyle name="Followed Hyperlink" xfId="21711" builtinId="9" hidden="1"/>
    <cellStyle name="Followed Hyperlink" xfId="21712" builtinId="9" hidden="1"/>
    <cellStyle name="Followed Hyperlink" xfId="21713" builtinId="9" hidden="1"/>
    <cellStyle name="Followed Hyperlink" xfId="21714" builtinId="9" hidden="1"/>
    <cellStyle name="Followed Hyperlink" xfId="21715" builtinId="9" hidden="1"/>
    <cellStyle name="Followed Hyperlink" xfId="21716" builtinId="9" hidden="1"/>
    <cellStyle name="Followed Hyperlink" xfId="21717" builtinId="9" hidden="1"/>
    <cellStyle name="Followed Hyperlink" xfId="21718" builtinId="9" hidden="1"/>
    <cellStyle name="Followed Hyperlink" xfId="21719" builtinId="9" hidden="1"/>
    <cellStyle name="Followed Hyperlink" xfId="21720" builtinId="9" hidden="1"/>
    <cellStyle name="Followed Hyperlink" xfId="21721" builtinId="9" hidden="1"/>
    <cellStyle name="Followed Hyperlink" xfId="21722" builtinId="9" hidden="1"/>
    <cellStyle name="Followed Hyperlink" xfId="21723" builtinId="9" hidden="1"/>
    <cellStyle name="Followed Hyperlink" xfId="21724" builtinId="9" hidden="1"/>
    <cellStyle name="Followed Hyperlink" xfId="21725" builtinId="9" hidden="1"/>
    <cellStyle name="Followed Hyperlink" xfId="21726" builtinId="9" hidden="1"/>
    <cellStyle name="Followed Hyperlink" xfId="21727" builtinId="9" hidden="1"/>
    <cellStyle name="Followed Hyperlink" xfId="21728" builtinId="9" hidden="1"/>
    <cellStyle name="Followed Hyperlink" xfId="21729" builtinId="9" hidden="1"/>
    <cellStyle name="Followed Hyperlink" xfId="21730" builtinId="9" hidden="1"/>
    <cellStyle name="Followed Hyperlink" xfId="21731" builtinId="9" hidden="1"/>
    <cellStyle name="Followed Hyperlink" xfId="21732" builtinId="9" hidden="1"/>
    <cellStyle name="Followed Hyperlink" xfId="21733" builtinId="9" hidden="1"/>
    <cellStyle name="Followed Hyperlink" xfId="21734" builtinId="9" hidden="1"/>
    <cellStyle name="Followed Hyperlink" xfId="21735" builtinId="9" hidden="1"/>
    <cellStyle name="Followed Hyperlink" xfId="21736" builtinId="9" hidden="1"/>
    <cellStyle name="Followed Hyperlink" xfId="21737" builtinId="9" hidden="1"/>
    <cellStyle name="Followed Hyperlink" xfId="21738" builtinId="9" hidden="1"/>
    <cellStyle name="Followed Hyperlink" xfId="21739" builtinId="9" hidden="1"/>
    <cellStyle name="Followed Hyperlink" xfId="21740" builtinId="9" hidden="1"/>
    <cellStyle name="Followed Hyperlink" xfId="21741" builtinId="9" hidden="1"/>
    <cellStyle name="Followed Hyperlink" xfId="21742" builtinId="9" hidden="1"/>
    <cellStyle name="Followed Hyperlink" xfId="21743" builtinId="9" hidden="1"/>
    <cellStyle name="Followed Hyperlink" xfId="21744" builtinId="9" hidden="1"/>
    <cellStyle name="Followed Hyperlink" xfId="21745" builtinId="9" hidden="1"/>
    <cellStyle name="Followed Hyperlink" xfId="21746" builtinId="9" hidden="1"/>
    <cellStyle name="Followed Hyperlink" xfId="21747" builtinId="9" hidden="1"/>
    <cellStyle name="Followed Hyperlink" xfId="21748" builtinId="9" hidden="1"/>
    <cellStyle name="Followed Hyperlink" xfId="21749" builtinId="9" hidden="1"/>
    <cellStyle name="Followed Hyperlink" xfId="21750" builtinId="9" hidden="1"/>
    <cellStyle name="Followed Hyperlink" xfId="21751" builtinId="9" hidden="1"/>
    <cellStyle name="Followed Hyperlink" xfId="21752" builtinId="9" hidden="1"/>
    <cellStyle name="Followed Hyperlink" xfId="21753" builtinId="9" hidden="1"/>
    <cellStyle name="Followed Hyperlink" xfId="21754" builtinId="9" hidden="1"/>
    <cellStyle name="Followed Hyperlink" xfId="21755" builtinId="9" hidden="1"/>
    <cellStyle name="Followed Hyperlink" xfId="21756"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8" builtinId="9" hidden="1"/>
    <cellStyle name="Followed Hyperlink" xfId="21859" builtinId="9" hidden="1"/>
    <cellStyle name="Followed Hyperlink" xfId="21860" builtinId="9" hidden="1"/>
    <cellStyle name="Followed Hyperlink" xfId="21861" builtinId="9" hidden="1"/>
    <cellStyle name="Followed Hyperlink" xfId="21862" builtinId="9" hidden="1"/>
    <cellStyle name="Followed Hyperlink" xfId="21863" builtinId="9" hidden="1"/>
    <cellStyle name="Followed Hyperlink" xfId="21864" builtinId="9" hidden="1"/>
    <cellStyle name="Followed Hyperlink" xfId="21865" builtinId="9" hidden="1"/>
    <cellStyle name="Followed Hyperlink" xfId="21866" builtinId="9" hidden="1"/>
    <cellStyle name="Followed Hyperlink" xfId="21867" builtinId="9" hidden="1"/>
    <cellStyle name="Followed Hyperlink" xfId="21868" builtinId="9" hidden="1"/>
    <cellStyle name="Followed Hyperlink" xfId="21869" builtinId="9" hidden="1"/>
    <cellStyle name="Followed Hyperlink" xfId="21870" builtinId="9" hidden="1"/>
    <cellStyle name="Followed Hyperlink" xfId="21871" builtinId="9" hidden="1"/>
    <cellStyle name="Followed Hyperlink" xfId="21872" builtinId="9" hidden="1"/>
    <cellStyle name="Followed Hyperlink" xfId="21873" builtinId="9" hidden="1"/>
    <cellStyle name="Followed Hyperlink" xfId="21874" builtinId="9" hidden="1"/>
    <cellStyle name="Followed Hyperlink" xfId="21875" builtinId="9" hidden="1"/>
    <cellStyle name="Followed Hyperlink" xfId="21876" builtinId="9" hidden="1"/>
    <cellStyle name="Followed Hyperlink" xfId="21877" builtinId="9" hidden="1"/>
    <cellStyle name="Followed Hyperlink" xfId="21878" builtinId="9" hidden="1"/>
    <cellStyle name="Followed Hyperlink" xfId="21879" builtinId="9" hidden="1"/>
    <cellStyle name="Followed Hyperlink" xfId="21880" builtinId="9" hidden="1"/>
    <cellStyle name="Followed Hyperlink" xfId="21881" builtinId="9" hidden="1"/>
    <cellStyle name="Followed Hyperlink" xfId="21882" builtinId="9" hidden="1"/>
    <cellStyle name="Followed Hyperlink" xfId="21883" builtinId="9" hidden="1"/>
    <cellStyle name="Followed Hyperlink" xfId="21884" builtinId="9" hidden="1"/>
    <cellStyle name="Followed Hyperlink" xfId="21885" builtinId="9" hidden="1"/>
    <cellStyle name="Followed Hyperlink" xfId="21886" builtinId="9" hidden="1"/>
    <cellStyle name="Followed Hyperlink" xfId="21887" builtinId="9" hidden="1"/>
    <cellStyle name="Followed Hyperlink" xfId="21888" builtinId="9" hidden="1"/>
    <cellStyle name="Followed Hyperlink" xfId="21889" builtinId="9" hidden="1"/>
    <cellStyle name="Followed Hyperlink" xfId="21890" builtinId="9" hidden="1"/>
    <cellStyle name="Followed Hyperlink" xfId="21891" builtinId="9" hidden="1"/>
    <cellStyle name="Followed Hyperlink" xfId="21892" builtinId="9" hidden="1"/>
    <cellStyle name="Followed Hyperlink" xfId="21893" builtinId="9" hidden="1"/>
    <cellStyle name="Followed Hyperlink" xfId="21894" builtinId="9" hidden="1"/>
    <cellStyle name="Followed Hyperlink" xfId="21895" builtinId="9" hidden="1"/>
    <cellStyle name="Followed Hyperlink" xfId="21896" builtinId="9" hidden="1"/>
    <cellStyle name="Followed Hyperlink" xfId="21897" builtinId="9" hidden="1"/>
    <cellStyle name="Followed Hyperlink" xfId="21898" builtinId="9" hidden="1"/>
    <cellStyle name="Followed Hyperlink" xfId="21899" builtinId="9" hidden="1"/>
    <cellStyle name="Followed Hyperlink" xfId="21900" builtinId="9" hidden="1"/>
    <cellStyle name="Followed Hyperlink" xfId="21901" builtinId="9" hidden="1"/>
    <cellStyle name="Followed Hyperlink" xfId="21902" builtinId="9" hidden="1"/>
    <cellStyle name="Followed Hyperlink" xfId="21903" builtinId="9" hidden="1"/>
    <cellStyle name="Followed Hyperlink" xfId="21904" builtinId="9" hidden="1"/>
    <cellStyle name="Followed Hyperlink" xfId="21905" builtinId="9" hidden="1"/>
    <cellStyle name="Followed Hyperlink" xfId="21906" builtinId="9" hidden="1"/>
    <cellStyle name="Followed Hyperlink" xfId="21907" builtinId="9" hidden="1"/>
    <cellStyle name="Followed Hyperlink" xfId="21908" builtinId="9" hidden="1"/>
    <cellStyle name="Followed Hyperlink" xfId="21909" builtinId="9" hidden="1"/>
    <cellStyle name="Followed Hyperlink" xfId="21910" builtinId="9" hidden="1"/>
    <cellStyle name="Followed Hyperlink" xfId="21911" builtinId="9" hidden="1"/>
    <cellStyle name="Followed Hyperlink" xfId="21912" builtinId="9" hidden="1"/>
    <cellStyle name="Followed Hyperlink" xfId="21913" builtinId="9" hidden="1"/>
    <cellStyle name="Followed Hyperlink" xfId="21914" builtinId="9" hidden="1"/>
    <cellStyle name="Followed Hyperlink" xfId="21915" builtinId="9" hidden="1"/>
    <cellStyle name="Followed Hyperlink" xfId="21916" builtinId="9" hidden="1"/>
    <cellStyle name="Followed Hyperlink" xfId="21917" builtinId="9" hidden="1"/>
    <cellStyle name="Followed Hyperlink" xfId="21918" builtinId="9" hidden="1"/>
    <cellStyle name="Followed Hyperlink" xfId="21919" builtinId="9" hidden="1"/>
    <cellStyle name="Followed Hyperlink" xfId="21920" builtinId="9" hidden="1"/>
    <cellStyle name="Followed Hyperlink" xfId="21921" builtinId="9" hidden="1"/>
    <cellStyle name="Followed Hyperlink" xfId="21922" builtinId="9" hidden="1"/>
    <cellStyle name="Followed Hyperlink" xfId="21923" builtinId="9" hidden="1"/>
    <cellStyle name="Followed Hyperlink" xfId="21924" builtinId="9" hidden="1"/>
    <cellStyle name="Followed Hyperlink" xfId="21925" builtinId="9" hidden="1"/>
    <cellStyle name="Followed Hyperlink" xfId="21926" builtinId="9" hidden="1"/>
    <cellStyle name="Followed Hyperlink" xfId="21927" builtinId="9" hidden="1"/>
    <cellStyle name="Followed Hyperlink" xfId="21928" builtinId="9" hidden="1"/>
    <cellStyle name="Followed Hyperlink" xfId="21929" builtinId="9" hidden="1"/>
    <cellStyle name="Followed Hyperlink" xfId="21930" builtinId="9" hidden="1"/>
    <cellStyle name="Followed Hyperlink" xfId="21931" builtinId="9" hidden="1"/>
    <cellStyle name="Followed Hyperlink" xfId="21932" builtinId="9" hidden="1"/>
    <cellStyle name="Followed Hyperlink" xfId="21933" builtinId="9" hidden="1"/>
    <cellStyle name="Followed Hyperlink" xfId="21934" builtinId="9" hidden="1"/>
    <cellStyle name="Followed Hyperlink" xfId="21935" builtinId="9" hidden="1"/>
    <cellStyle name="Followed Hyperlink" xfId="21936" builtinId="9" hidden="1"/>
    <cellStyle name="Followed Hyperlink" xfId="21937" builtinId="9" hidden="1"/>
    <cellStyle name="Followed Hyperlink" xfId="21938" builtinId="9" hidden="1"/>
    <cellStyle name="Followed Hyperlink" xfId="21939" builtinId="9" hidden="1"/>
    <cellStyle name="Followed Hyperlink" xfId="21940" builtinId="9" hidden="1"/>
    <cellStyle name="Followed Hyperlink" xfId="21941" builtinId="9" hidden="1"/>
    <cellStyle name="Followed Hyperlink" xfId="21942" builtinId="9" hidden="1"/>
    <cellStyle name="Followed Hyperlink" xfId="21943" builtinId="9" hidden="1"/>
    <cellStyle name="Followed Hyperlink" xfId="21944" builtinId="9" hidden="1"/>
    <cellStyle name="Followed Hyperlink" xfId="21945" builtinId="9" hidden="1"/>
    <cellStyle name="Followed Hyperlink" xfId="21946" builtinId="9" hidden="1"/>
    <cellStyle name="Followed Hyperlink" xfId="21947" builtinId="9" hidden="1"/>
    <cellStyle name="Followed Hyperlink" xfId="21948" builtinId="9" hidden="1"/>
    <cellStyle name="Followed Hyperlink" xfId="21949" builtinId="9" hidden="1"/>
    <cellStyle name="Followed Hyperlink" xfId="21950" builtinId="9" hidden="1"/>
    <cellStyle name="Followed Hyperlink" xfId="21951" builtinId="9" hidden="1"/>
    <cellStyle name="Followed Hyperlink" xfId="21952" builtinId="9" hidden="1"/>
    <cellStyle name="Followed Hyperlink" xfId="21953" builtinId="9" hidden="1"/>
    <cellStyle name="Followed Hyperlink" xfId="21954" builtinId="9" hidden="1"/>
    <cellStyle name="Followed Hyperlink" xfId="21955" builtinId="9" hidden="1"/>
    <cellStyle name="Followed Hyperlink" xfId="21956" builtinId="9" hidden="1"/>
    <cellStyle name="Followed Hyperlink" xfId="21957" builtinId="9" hidden="1"/>
    <cellStyle name="Followed Hyperlink" xfId="21958" builtinId="9" hidden="1"/>
    <cellStyle name="Followed Hyperlink" xfId="21959" builtinId="9" hidden="1"/>
    <cellStyle name="Followed Hyperlink" xfId="21960" builtinId="9" hidden="1"/>
    <cellStyle name="Followed Hyperlink" xfId="21961" builtinId="9" hidden="1"/>
    <cellStyle name="Followed Hyperlink" xfId="21962" builtinId="9" hidden="1"/>
    <cellStyle name="Followed Hyperlink" xfId="21963" builtinId="9" hidden="1"/>
    <cellStyle name="Followed Hyperlink" xfId="21964" builtinId="9" hidden="1"/>
    <cellStyle name="Followed Hyperlink" xfId="21965" builtinId="9" hidden="1"/>
    <cellStyle name="Followed Hyperlink" xfId="21966" builtinId="9" hidden="1"/>
    <cellStyle name="Followed Hyperlink" xfId="21967" builtinId="9" hidden="1"/>
    <cellStyle name="Followed Hyperlink" xfId="21968" builtinId="9" hidden="1"/>
    <cellStyle name="Followed Hyperlink" xfId="21969" builtinId="9" hidden="1"/>
    <cellStyle name="Followed Hyperlink" xfId="21970" builtinId="9" hidden="1"/>
    <cellStyle name="Followed Hyperlink" xfId="21971" builtinId="9" hidden="1"/>
    <cellStyle name="Followed Hyperlink" xfId="21972" builtinId="9" hidden="1"/>
    <cellStyle name="Followed Hyperlink" xfId="21973" builtinId="9" hidden="1"/>
    <cellStyle name="Followed Hyperlink" xfId="21974" builtinId="9" hidden="1"/>
    <cellStyle name="Followed Hyperlink" xfId="21975" builtinId="9" hidden="1"/>
    <cellStyle name="Followed Hyperlink" xfId="21976" builtinId="9" hidden="1"/>
    <cellStyle name="Followed Hyperlink" xfId="21977" builtinId="9" hidden="1"/>
    <cellStyle name="Followed Hyperlink" xfId="21978" builtinId="9" hidden="1"/>
    <cellStyle name="Followed Hyperlink" xfId="21979" builtinId="9" hidden="1"/>
    <cellStyle name="Followed Hyperlink" xfId="21980" builtinId="9" hidden="1"/>
    <cellStyle name="Followed Hyperlink" xfId="21981" builtinId="9" hidden="1"/>
    <cellStyle name="Followed Hyperlink" xfId="21982" builtinId="9" hidden="1"/>
    <cellStyle name="Followed Hyperlink" xfId="21983" builtinId="9" hidden="1"/>
    <cellStyle name="Followed Hyperlink" xfId="21984" builtinId="9" hidden="1"/>
    <cellStyle name="Followed Hyperlink" xfId="21985" builtinId="9" hidden="1"/>
    <cellStyle name="Followed Hyperlink" xfId="21986" builtinId="9" hidden="1"/>
    <cellStyle name="Followed Hyperlink" xfId="21987" builtinId="9" hidden="1"/>
    <cellStyle name="Followed Hyperlink" xfId="21988" builtinId="9" hidden="1"/>
    <cellStyle name="Followed Hyperlink" xfId="21989" builtinId="9" hidden="1"/>
    <cellStyle name="Followed Hyperlink" xfId="21990" builtinId="9" hidden="1"/>
    <cellStyle name="Followed Hyperlink" xfId="21991" builtinId="9" hidden="1"/>
    <cellStyle name="Followed Hyperlink" xfId="21992" builtinId="9" hidden="1"/>
    <cellStyle name="Followed Hyperlink" xfId="21993" builtinId="9" hidden="1"/>
    <cellStyle name="Followed Hyperlink" xfId="21994"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5" builtinId="9" hidden="1"/>
    <cellStyle name="Followed Hyperlink" xfId="22066" builtinId="9" hidden="1"/>
    <cellStyle name="Followed Hyperlink" xfId="22067" builtinId="9" hidden="1"/>
    <cellStyle name="Followed Hyperlink" xfId="22068" builtinId="9" hidden="1"/>
    <cellStyle name="Followed Hyperlink" xfId="22069" builtinId="9" hidden="1"/>
    <cellStyle name="Followed Hyperlink" xfId="22070" builtinId="9" hidden="1"/>
    <cellStyle name="Followed Hyperlink" xfId="22071" builtinId="9" hidden="1"/>
    <cellStyle name="Followed Hyperlink" xfId="22072" builtinId="9" hidden="1"/>
    <cellStyle name="Followed Hyperlink" xfId="22073" builtinId="9" hidden="1"/>
    <cellStyle name="Followed Hyperlink" xfId="22074" builtinId="9" hidden="1"/>
    <cellStyle name="Followed Hyperlink" xfId="22075" builtinId="9" hidden="1"/>
    <cellStyle name="Followed Hyperlink" xfId="22076" builtinId="9" hidden="1"/>
    <cellStyle name="Followed Hyperlink" xfId="22077" builtinId="9" hidden="1"/>
    <cellStyle name="Followed Hyperlink" xfId="22078" builtinId="9" hidden="1"/>
    <cellStyle name="Followed Hyperlink" xfId="22079" builtinId="9" hidden="1"/>
    <cellStyle name="Followed Hyperlink" xfId="22080" builtinId="9" hidden="1"/>
    <cellStyle name="Followed Hyperlink" xfId="22081" builtinId="9" hidden="1"/>
    <cellStyle name="Followed Hyperlink" xfId="22082" builtinId="9" hidden="1"/>
    <cellStyle name="Followed Hyperlink" xfId="22083" builtinId="9" hidden="1"/>
    <cellStyle name="Followed Hyperlink" xfId="22084" builtinId="9" hidden="1"/>
    <cellStyle name="Followed Hyperlink" xfId="22085" builtinId="9" hidden="1"/>
    <cellStyle name="Followed Hyperlink" xfId="22086" builtinId="9" hidden="1"/>
    <cellStyle name="Followed Hyperlink" xfId="22087" builtinId="9" hidden="1"/>
    <cellStyle name="Followed Hyperlink" xfId="22088" builtinId="9" hidden="1"/>
    <cellStyle name="Followed Hyperlink" xfId="22089" builtinId="9" hidden="1"/>
    <cellStyle name="Followed Hyperlink" xfId="22090" builtinId="9" hidden="1"/>
    <cellStyle name="Followed Hyperlink" xfId="22091" builtinId="9" hidden="1"/>
    <cellStyle name="Followed Hyperlink" xfId="22092" builtinId="9" hidden="1"/>
    <cellStyle name="Followed Hyperlink" xfId="22093" builtinId="9" hidden="1"/>
    <cellStyle name="Followed Hyperlink" xfId="22094" builtinId="9" hidden="1"/>
    <cellStyle name="Followed Hyperlink" xfId="22095" builtinId="9" hidden="1"/>
    <cellStyle name="Followed Hyperlink" xfId="22096" builtinId="9" hidden="1"/>
    <cellStyle name="Followed Hyperlink" xfId="22097" builtinId="9" hidden="1"/>
    <cellStyle name="Followed Hyperlink" xfId="22098" builtinId="9" hidden="1"/>
    <cellStyle name="Followed Hyperlink" xfId="22099" builtinId="9" hidden="1"/>
    <cellStyle name="Followed Hyperlink" xfId="22100" builtinId="9" hidden="1"/>
    <cellStyle name="Followed Hyperlink" xfId="22101" builtinId="9" hidden="1"/>
    <cellStyle name="Followed Hyperlink" xfId="22102" builtinId="9" hidden="1"/>
    <cellStyle name="Followed Hyperlink" xfId="22103" builtinId="9" hidden="1"/>
    <cellStyle name="Followed Hyperlink" xfId="22104" builtinId="9" hidden="1"/>
    <cellStyle name="Followed Hyperlink" xfId="22105" builtinId="9" hidden="1"/>
    <cellStyle name="Followed Hyperlink" xfId="22106"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6" builtinId="9" hidden="1"/>
    <cellStyle name="Followed Hyperlink" xfId="22177" builtinId="9" hidden="1"/>
    <cellStyle name="Followed Hyperlink" xfId="22178" builtinId="9" hidden="1"/>
    <cellStyle name="Followed Hyperlink" xfId="22179" builtinId="9" hidden="1"/>
    <cellStyle name="Followed Hyperlink" xfId="22180" builtinId="9" hidden="1"/>
    <cellStyle name="Followed Hyperlink" xfId="22181" builtinId="9" hidden="1"/>
    <cellStyle name="Followed Hyperlink" xfId="22182" builtinId="9" hidden="1"/>
    <cellStyle name="Followed Hyperlink" xfId="22183" builtinId="9" hidden="1"/>
    <cellStyle name="Followed Hyperlink" xfId="22184" builtinId="9" hidden="1"/>
    <cellStyle name="Followed Hyperlink" xfId="22185" builtinId="9" hidden="1"/>
    <cellStyle name="Followed Hyperlink" xfId="22186" builtinId="9" hidden="1"/>
    <cellStyle name="Followed Hyperlink" xfId="22187" builtinId="9" hidden="1"/>
    <cellStyle name="Followed Hyperlink" xfId="22188" builtinId="9" hidden="1"/>
    <cellStyle name="Followed Hyperlink" xfId="22189" builtinId="9" hidden="1"/>
    <cellStyle name="Followed Hyperlink" xfId="22190" builtinId="9" hidden="1"/>
    <cellStyle name="Followed Hyperlink" xfId="22191" builtinId="9" hidden="1"/>
    <cellStyle name="Followed Hyperlink" xfId="22192" builtinId="9" hidden="1"/>
    <cellStyle name="Followed Hyperlink" xfId="22193" builtinId="9" hidden="1"/>
    <cellStyle name="Followed Hyperlink" xfId="22194" builtinId="9" hidden="1"/>
    <cellStyle name="Followed Hyperlink" xfId="22195" builtinId="9" hidden="1"/>
    <cellStyle name="Followed Hyperlink" xfId="22196" builtinId="9" hidden="1"/>
    <cellStyle name="Followed Hyperlink" xfId="22197" builtinId="9" hidden="1"/>
    <cellStyle name="Followed Hyperlink" xfId="22198" builtinId="9" hidden="1"/>
    <cellStyle name="Followed Hyperlink" xfId="22199" builtinId="9" hidden="1"/>
    <cellStyle name="Followed Hyperlink" xfId="22200" builtinId="9" hidden="1"/>
    <cellStyle name="Followed Hyperlink" xfId="22201" builtinId="9" hidden="1"/>
    <cellStyle name="Followed Hyperlink" xfId="22202" builtinId="9" hidden="1"/>
    <cellStyle name="Followed Hyperlink" xfId="22203" builtinId="9" hidden="1"/>
    <cellStyle name="Followed Hyperlink" xfId="22204" builtinId="9" hidden="1"/>
    <cellStyle name="Followed Hyperlink" xfId="22205" builtinId="9" hidden="1"/>
    <cellStyle name="Followed Hyperlink" xfId="22206" builtinId="9" hidden="1"/>
    <cellStyle name="Followed Hyperlink" xfId="22207" builtinId="9" hidden="1"/>
    <cellStyle name="Followed Hyperlink" xfId="22208" builtinId="9" hidden="1"/>
    <cellStyle name="Followed Hyperlink" xfId="22209" builtinId="9" hidden="1"/>
    <cellStyle name="Followed Hyperlink" xfId="22210" builtinId="9" hidden="1"/>
    <cellStyle name="Followed Hyperlink" xfId="22211" builtinId="9" hidden="1"/>
    <cellStyle name="Followed Hyperlink" xfId="22212" builtinId="9" hidden="1"/>
    <cellStyle name="Followed Hyperlink" xfId="22213" builtinId="9" hidden="1"/>
    <cellStyle name="Followed Hyperlink" xfId="22214" builtinId="9" hidden="1"/>
    <cellStyle name="Followed Hyperlink" xfId="22215" builtinId="9" hidden="1"/>
    <cellStyle name="Followed Hyperlink" xfId="22216" builtinId="9" hidden="1"/>
    <cellStyle name="Followed Hyperlink" xfId="22217" builtinId="9" hidden="1"/>
    <cellStyle name="Followed Hyperlink" xfId="22218" builtinId="9" hidden="1"/>
    <cellStyle name="Followed Hyperlink" xfId="22219" builtinId="9" hidden="1"/>
    <cellStyle name="Followed Hyperlink" xfId="22220" builtinId="9" hidden="1"/>
    <cellStyle name="Followed Hyperlink" xfId="22221" builtinId="9" hidden="1"/>
    <cellStyle name="Followed Hyperlink" xfId="22222" builtinId="9" hidden="1"/>
    <cellStyle name="Followed Hyperlink" xfId="22223" builtinId="9" hidden="1"/>
    <cellStyle name="Followed Hyperlink" xfId="22224" builtinId="9" hidden="1"/>
    <cellStyle name="Followed Hyperlink" xfId="22225" builtinId="9" hidden="1"/>
    <cellStyle name="Followed Hyperlink" xfId="22226" builtinId="9" hidden="1"/>
    <cellStyle name="Followed Hyperlink" xfId="22227" builtinId="9" hidden="1"/>
    <cellStyle name="Followed Hyperlink" xfId="22228" builtinId="9" hidden="1"/>
    <cellStyle name="Followed Hyperlink" xfId="22229" builtinId="9" hidden="1"/>
    <cellStyle name="Followed Hyperlink" xfId="22230" builtinId="9" hidden="1"/>
    <cellStyle name="Followed Hyperlink" xfId="22231" builtinId="9" hidden="1"/>
    <cellStyle name="Followed Hyperlink" xfId="22232" builtinId="9" hidden="1"/>
    <cellStyle name="Followed Hyperlink" xfId="22233" builtinId="9" hidden="1"/>
    <cellStyle name="Followed Hyperlink" xfId="22234" builtinId="9" hidden="1"/>
    <cellStyle name="Followed Hyperlink" xfId="22235" builtinId="9" hidden="1"/>
    <cellStyle name="Followed Hyperlink" xfId="22236" builtinId="9" hidden="1"/>
    <cellStyle name="Followed Hyperlink" xfId="22237" builtinId="9" hidden="1"/>
    <cellStyle name="Followed Hyperlink" xfId="22238" builtinId="9" hidden="1"/>
    <cellStyle name="Followed Hyperlink" xfId="22239" builtinId="9" hidden="1"/>
    <cellStyle name="Followed Hyperlink" xfId="22240" builtinId="9" hidden="1"/>
    <cellStyle name="Followed Hyperlink" xfId="22241" builtinId="9" hidden="1"/>
    <cellStyle name="Followed Hyperlink" xfId="22242" builtinId="9" hidden="1"/>
    <cellStyle name="Followed Hyperlink" xfId="22243" builtinId="9" hidden="1"/>
    <cellStyle name="Followed Hyperlink" xfId="22244" builtinId="9" hidden="1"/>
    <cellStyle name="Followed Hyperlink" xfId="22245" builtinId="9" hidden="1"/>
    <cellStyle name="Followed Hyperlink" xfId="22246" builtinId="9" hidden="1"/>
    <cellStyle name="Followed Hyperlink" xfId="22247" builtinId="9" hidden="1"/>
    <cellStyle name="Followed Hyperlink" xfId="22248" builtinId="9" hidden="1"/>
    <cellStyle name="Followed Hyperlink" xfId="22249" builtinId="9" hidden="1"/>
    <cellStyle name="Followed Hyperlink" xfId="22250" builtinId="9" hidden="1"/>
    <cellStyle name="Followed Hyperlink" xfId="22251" builtinId="9" hidden="1"/>
    <cellStyle name="Followed Hyperlink" xfId="22252" builtinId="9" hidden="1"/>
    <cellStyle name="Followed Hyperlink" xfId="22253" builtinId="9" hidden="1"/>
    <cellStyle name="Followed Hyperlink" xfId="22254" builtinId="9" hidden="1"/>
    <cellStyle name="Followed Hyperlink" xfId="22255" builtinId="9" hidden="1"/>
    <cellStyle name="Followed Hyperlink" xfId="22256" builtinId="9" hidden="1"/>
    <cellStyle name="Followed Hyperlink" xfId="22257" builtinId="9" hidden="1"/>
    <cellStyle name="Followed Hyperlink" xfId="22258" builtinId="9" hidden="1"/>
    <cellStyle name="Followed Hyperlink" xfId="22259" builtinId="9" hidden="1"/>
    <cellStyle name="Followed Hyperlink" xfId="22260" builtinId="9" hidden="1"/>
    <cellStyle name="Followed Hyperlink" xfId="22261" builtinId="9" hidden="1"/>
    <cellStyle name="Followed Hyperlink" xfId="22262" builtinId="9" hidden="1"/>
    <cellStyle name="Followed Hyperlink" xfId="22263" builtinId="9" hidden="1"/>
    <cellStyle name="Followed Hyperlink" xfId="22264" builtinId="9" hidden="1"/>
    <cellStyle name="Followed Hyperlink" xfId="22265" builtinId="9" hidden="1"/>
    <cellStyle name="Followed Hyperlink" xfId="22266" builtinId="9" hidden="1"/>
    <cellStyle name="Followed Hyperlink" xfId="22267" builtinId="9" hidden="1"/>
    <cellStyle name="Followed Hyperlink" xfId="22268" builtinId="9" hidden="1"/>
    <cellStyle name="Followed Hyperlink" xfId="22269" builtinId="9" hidden="1"/>
    <cellStyle name="Followed Hyperlink" xfId="22270" builtinId="9" hidden="1"/>
    <cellStyle name="Followed Hyperlink" xfId="22271" builtinId="9" hidden="1"/>
    <cellStyle name="Followed Hyperlink" xfId="22272" builtinId="9" hidden="1"/>
    <cellStyle name="Followed Hyperlink" xfId="22273" builtinId="9" hidden="1"/>
    <cellStyle name="Followed Hyperlink" xfId="22274" builtinId="9" hidden="1"/>
    <cellStyle name="Followed Hyperlink" xfId="22275" builtinId="9" hidden="1"/>
    <cellStyle name="Followed Hyperlink" xfId="22276" builtinId="9" hidden="1"/>
    <cellStyle name="Followed Hyperlink" xfId="22277" builtinId="9" hidden="1"/>
    <cellStyle name="Followed Hyperlink" xfId="22278" builtinId="9" hidden="1"/>
    <cellStyle name="Followed Hyperlink" xfId="22279" builtinId="9" hidden="1"/>
    <cellStyle name="Followed Hyperlink" xfId="22280" builtinId="9" hidden="1"/>
    <cellStyle name="Followed Hyperlink" xfId="22281" builtinId="9" hidden="1"/>
    <cellStyle name="Followed Hyperlink" xfId="22282" builtinId="9" hidden="1"/>
    <cellStyle name="Followed Hyperlink" xfId="22283" builtinId="9" hidden="1"/>
    <cellStyle name="Followed Hyperlink" xfId="22284" builtinId="9" hidden="1"/>
    <cellStyle name="Followed Hyperlink" xfId="22285" builtinId="9" hidden="1"/>
    <cellStyle name="Followed Hyperlink" xfId="22286" builtinId="9" hidden="1"/>
    <cellStyle name="Followed Hyperlink" xfId="22287" builtinId="9" hidden="1"/>
    <cellStyle name="Followed Hyperlink" xfId="22288" builtinId="9" hidden="1"/>
    <cellStyle name="Followed Hyperlink" xfId="22289" builtinId="9" hidden="1"/>
    <cellStyle name="Followed Hyperlink" xfId="22290" builtinId="9" hidden="1"/>
    <cellStyle name="Followed Hyperlink" xfId="22291" builtinId="9" hidden="1"/>
    <cellStyle name="Followed Hyperlink" xfId="22292" builtinId="9" hidden="1"/>
    <cellStyle name="Followed Hyperlink" xfId="22293" builtinId="9" hidden="1"/>
    <cellStyle name="Followed Hyperlink" xfId="22294" builtinId="9" hidden="1"/>
    <cellStyle name="Followed Hyperlink" xfId="22295" builtinId="9" hidden="1"/>
    <cellStyle name="Followed Hyperlink" xfId="22296" builtinId="9" hidden="1"/>
    <cellStyle name="Followed Hyperlink" xfId="22297" builtinId="9" hidden="1"/>
    <cellStyle name="Followed Hyperlink" xfId="22298" builtinId="9" hidden="1"/>
    <cellStyle name="Followed Hyperlink" xfId="22299" builtinId="9" hidden="1"/>
    <cellStyle name="Followed Hyperlink" xfId="22300" builtinId="9" hidden="1"/>
    <cellStyle name="Followed Hyperlink" xfId="22301" builtinId="9" hidden="1"/>
    <cellStyle name="Followed Hyperlink" xfId="22302" builtinId="9" hidden="1"/>
    <cellStyle name="Followed Hyperlink" xfId="22303" builtinId="9" hidden="1"/>
    <cellStyle name="Followed Hyperlink" xfId="22304" builtinId="9" hidden="1"/>
    <cellStyle name="Followed Hyperlink" xfId="22305" builtinId="9" hidden="1"/>
    <cellStyle name="Followed Hyperlink" xfId="22306" builtinId="9" hidden="1"/>
    <cellStyle name="Followed Hyperlink" xfId="22307" builtinId="9" hidden="1"/>
    <cellStyle name="Followed Hyperlink" xfId="22308" builtinId="9" hidden="1"/>
    <cellStyle name="Followed Hyperlink" xfId="22309" builtinId="9" hidden="1"/>
    <cellStyle name="Followed Hyperlink" xfId="22310" builtinId="9" hidden="1"/>
    <cellStyle name="Followed Hyperlink" xfId="22311" builtinId="9" hidden="1"/>
    <cellStyle name="Followed Hyperlink" xfId="22312" builtinId="9" hidden="1"/>
    <cellStyle name="Followed Hyperlink" xfId="22313" builtinId="9" hidden="1"/>
    <cellStyle name="Followed Hyperlink" xfId="22314" builtinId="9" hidden="1"/>
    <cellStyle name="Followed Hyperlink" xfId="22315" builtinId="9" hidden="1"/>
    <cellStyle name="Followed Hyperlink" xfId="22316"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6" builtinId="9" hidden="1"/>
    <cellStyle name="Followed Hyperlink" xfId="22387" builtinId="9" hidden="1"/>
    <cellStyle name="Followed Hyperlink" xfId="22388" builtinId="9" hidden="1"/>
    <cellStyle name="Followed Hyperlink" xfId="22389" builtinId="9" hidden="1"/>
    <cellStyle name="Followed Hyperlink" xfId="22390" builtinId="9" hidden="1"/>
    <cellStyle name="Followed Hyperlink" xfId="22391" builtinId="9" hidden="1"/>
    <cellStyle name="Followed Hyperlink" xfId="22392" builtinId="9" hidden="1"/>
    <cellStyle name="Followed Hyperlink" xfId="22393" builtinId="9" hidden="1"/>
    <cellStyle name="Followed Hyperlink" xfId="22394" builtinId="9" hidden="1"/>
    <cellStyle name="Followed Hyperlink" xfId="22395" builtinId="9" hidden="1"/>
    <cellStyle name="Followed Hyperlink" xfId="22396" builtinId="9" hidden="1"/>
    <cellStyle name="Followed Hyperlink" xfId="22397" builtinId="9" hidden="1"/>
    <cellStyle name="Followed Hyperlink" xfId="22398" builtinId="9" hidden="1"/>
    <cellStyle name="Followed Hyperlink" xfId="22399" builtinId="9" hidden="1"/>
    <cellStyle name="Followed Hyperlink" xfId="22400" builtinId="9" hidden="1"/>
    <cellStyle name="Followed Hyperlink" xfId="22401" builtinId="9" hidden="1"/>
    <cellStyle name="Followed Hyperlink" xfId="22402" builtinId="9" hidden="1"/>
    <cellStyle name="Followed Hyperlink" xfId="22403" builtinId="9" hidden="1"/>
    <cellStyle name="Followed Hyperlink" xfId="22404" builtinId="9" hidden="1"/>
    <cellStyle name="Followed Hyperlink" xfId="22405" builtinId="9" hidden="1"/>
    <cellStyle name="Followed Hyperlink" xfId="22406" builtinId="9" hidden="1"/>
    <cellStyle name="Followed Hyperlink" xfId="22407" builtinId="9" hidden="1"/>
    <cellStyle name="Followed Hyperlink" xfId="22408" builtinId="9" hidden="1"/>
    <cellStyle name="Followed Hyperlink" xfId="22409" builtinId="9" hidden="1"/>
    <cellStyle name="Followed Hyperlink" xfId="22410" builtinId="9" hidden="1"/>
    <cellStyle name="Followed Hyperlink" xfId="22411" builtinId="9" hidden="1"/>
    <cellStyle name="Followed Hyperlink" xfId="22412" builtinId="9" hidden="1"/>
    <cellStyle name="Followed Hyperlink" xfId="22413" builtinId="9" hidden="1"/>
    <cellStyle name="Followed Hyperlink" xfId="22414" builtinId="9" hidden="1"/>
    <cellStyle name="Followed Hyperlink" xfId="22415" builtinId="9" hidden="1"/>
    <cellStyle name="Followed Hyperlink" xfId="22416" builtinId="9" hidden="1"/>
    <cellStyle name="Followed Hyperlink" xfId="22417" builtinId="9" hidden="1"/>
    <cellStyle name="Followed Hyperlink" xfId="22418" builtinId="9" hidden="1"/>
    <cellStyle name="Followed Hyperlink" xfId="22419" builtinId="9" hidden="1"/>
    <cellStyle name="Followed Hyperlink" xfId="22420" builtinId="9" hidden="1"/>
    <cellStyle name="Followed Hyperlink" xfId="22421" builtinId="9" hidden="1"/>
    <cellStyle name="Followed Hyperlink" xfId="22422" builtinId="9" hidden="1"/>
    <cellStyle name="Followed Hyperlink" xfId="22423" builtinId="9" hidden="1"/>
    <cellStyle name="Followed Hyperlink" xfId="22424" builtinId="9" hidden="1"/>
    <cellStyle name="Followed Hyperlink" xfId="22425" builtinId="9" hidden="1"/>
    <cellStyle name="Followed Hyperlink" xfId="22426" builtinId="9" hidden="1"/>
    <cellStyle name="Followed Hyperlink" xfId="22427" builtinId="9" hidden="1"/>
    <cellStyle name="Followed Hyperlink" xfId="22428" builtinId="9" hidden="1"/>
    <cellStyle name="Followed Hyperlink" xfId="22429" builtinId="9" hidden="1"/>
    <cellStyle name="Followed Hyperlink" xfId="22430" builtinId="9" hidden="1"/>
    <cellStyle name="Followed Hyperlink" xfId="22431" builtinId="9" hidden="1"/>
    <cellStyle name="Followed Hyperlink" xfId="22432" builtinId="9" hidden="1"/>
    <cellStyle name="Followed Hyperlink" xfId="22433" builtinId="9" hidden="1"/>
    <cellStyle name="Followed Hyperlink" xfId="22434" builtinId="9" hidden="1"/>
    <cellStyle name="Followed Hyperlink" xfId="22435" builtinId="9" hidden="1"/>
    <cellStyle name="Followed Hyperlink" xfId="22436" builtinId="9" hidden="1"/>
    <cellStyle name="Followed Hyperlink" xfId="22437" builtinId="9" hidden="1"/>
    <cellStyle name="Followed Hyperlink" xfId="22438" builtinId="9" hidden="1"/>
    <cellStyle name="Followed Hyperlink" xfId="22439" builtinId="9" hidden="1"/>
    <cellStyle name="Followed Hyperlink" xfId="22440" builtinId="9" hidden="1"/>
    <cellStyle name="Followed Hyperlink" xfId="22441" builtinId="9" hidden="1"/>
    <cellStyle name="Followed Hyperlink" xfId="22442" builtinId="9" hidden="1"/>
    <cellStyle name="Followed Hyperlink" xfId="22443" builtinId="9" hidden="1"/>
    <cellStyle name="Followed Hyperlink" xfId="22444" builtinId="9" hidden="1"/>
    <cellStyle name="Followed Hyperlink" xfId="22445" builtinId="9" hidden="1"/>
    <cellStyle name="Followed Hyperlink" xfId="22446" builtinId="9" hidden="1"/>
    <cellStyle name="Followed Hyperlink" xfId="22447" builtinId="9" hidden="1"/>
    <cellStyle name="Followed Hyperlink" xfId="22448" builtinId="9" hidden="1"/>
    <cellStyle name="Followed Hyperlink" xfId="22449" builtinId="9" hidden="1"/>
    <cellStyle name="Followed Hyperlink" xfId="22450" builtinId="9" hidden="1"/>
    <cellStyle name="Followed Hyperlink" xfId="22451" builtinId="9" hidden="1"/>
    <cellStyle name="Followed Hyperlink" xfId="22452" builtinId="9" hidden="1"/>
    <cellStyle name="Followed Hyperlink" xfId="22453" builtinId="9" hidden="1"/>
    <cellStyle name="Followed Hyperlink" xfId="22454" builtinId="9" hidden="1"/>
    <cellStyle name="Followed Hyperlink" xfId="22455" builtinId="9" hidden="1"/>
    <cellStyle name="Followed Hyperlink" xfId="22456" builtinId="9" hidden="1"/>
    <cellStyle name="Followed Hyperlink" xfId="22457" builtinId="9" hidden="1"/>
    <cellStyle name="Followed Hyperlink" xfId="22458" builtinId="9" hidden="1"/>
    <cellStyle name="Followed Hyperlink" xfId="22459" builtinId="9" hidden="1"/>
    <cellStyle name="Followed Hyperlink" xfId="22460" builtinId="9" hidden="1"/>
    <cellStyle name="Followed Hyperlink" xfId="22461" builtinId="9" hidden="1"/>
    <cellStyle name="Followed Hyperlink" xfId="22462" builtinId="9" hidden="1"/>
    <cellStyle name="Followed Hyperlink" xfId="22463" builtinId="9" hidden="1"/>
    <cellStyle name="Followed Hyperlink" xfId="22464" builtinId="9" hidden="1"/>
    <cellStyle name="Followed Hyperlink" xfId="22465" builtinId="9" hidden="1"/>
    <cellStyle name="Followed Hyperlink" xfId="22466" builtinId="9" hidden="1"/>
    <cellStyle name="Followed Hyperlink" xfId="22467" builtinId="9" hidden="1"/>
    <cellStyle name="Followed Hyperlink" xfId="22468" builtinId="9" hidden="1"/>
    <cellStyle name="Followed Hyperlink" xfId="22469" builtinId="9" hidden="1"/>
    <cellStyle name="Followed Hyperlink" xfId="22470" builtinId="9" hidden="1"/>
    <cellStyle name="Followed Hyperlink" xfId="22471" builtinId="9" hidden="1"/>
    <cellStyle name="Followed Hyperlink" xfId="22472" builtinId="9" hidden="1"/>
    <cellStyle name="Followed Hyperlink" xfId="22473" builtinId="9" hidden="1"/>
    <cellStyle name="Followed Hyperlink" xfId="22474" builtinId="9" hidden="1"/>
    <cellStyle name="Followed Hyperlink" xfId="22475" builtinId="9" hidden="1"/>
    <cellStyle name="Followed Hyperlink" xfId="22476" builtinId="9" hidden="1"/>
    <cellStyle name="Followed Hyperlink" xfId="22477" builtinId="9" hidden="1"/>
    <cellStyle name="Followed Hyperlink" xfId="22478" builtinId="9" hidden="1"/>
    <cellStyle name="Followed Hyperlink" xfId="22479" builtinId="9" hidden="1"/>
    <cellStyle name="Followed Hyperlink" xfId="22480" builtinId="9" hidden="1"/>
    <cellStyle name="Followed Hyperlink" xfId="22481" builtinId="9" hidden="1"/>
    <cellStyle name="Followed Hyperlink" xfId="22482" builtinId="9" hidden="1"/>
    <cellStyle name="Followed Hyperlink" xfId="22483" builtinId="9" hidden="1"/>
    <cellStyle name="Followed Hyperlink" xfId="22484" builtinId="9" hidden="1"/>
    <cellStyle name="Followed Hyperlink" xfId="22485" builtinId="9" hidden="1"/>
    <cellStyle name="Followed Hyperlink" xfId="22486" builtinId="9" hidden="1"/>
    <cellStyle name="Followed Hyperlink" xfId="22487" builtinId="9" hidden="1"/>
    <cellStyle name="Followed Hyperlink" xfId="22488" builtinId="9" hidden="1"/>
    <cellStyle name="Followed Hyperlink" xfId="22489" builtinId="9" hidden="1"/>
    <cellStyle name="Followed Hyperlink" xfId="22490" builtinId="9" hidden="1"/>
    <cellStyle name="Followed Hyperlink" xfId="22491" builtinId="9" hidden="1"/>
    <cellStyle name="Followed Hyperlink" xfId="22492" builtinId="9" hidden="1"/>
    <cellStyle name="Followed Hyperlink" xfId="22493" builtinId="9" hidden="1"/>
    <cellStyle name="Followed Hyperlink" xfId="22494" builtinId="9" hidden="1"/>
    <cellStyle name="Followed Hyperlink" xfId="22495" builtinId="9" hidden="1"/>
    <cellStyle name="Followed Hyperlink" xfId="22496" builtinId="9" hidden="1"/>
    <cellStyle name="Followed Hyperlink" xfId="22497" builtinId="9" hidden="1"/>
    <cellStyle name="Followed Hyperlink" xfId="22498" builtinId="9" hidden="1"/>
    <cellStyle name="Followed Hyperlink" xfId="22499" builtinId="9" hidden="1"/>
    <cellStyle name="Followed Hyperlink" xfId="22500" builtinId="9" hidden="1"/>
    <cellStyle name="Followed Hyperlink" xfId="22501" builtinId="9" hidden="1"/>
    <cellStyle name="Followed Hyperlink" xfId="22502" builtinId="9" hidden="1"/>
    <cellStyle name="Followed Hyperlink" xfId="22503" builtinId="9" hidden="1"/>
    <cellStyle name="Followed Hyperlink" xfId="22504" builtinId="9" hidden="1"/>
    <cellStyle name="Followed Hyperlink" xfId="22505" builtinId="9" hidden="1"/>
    <cellStyle name="Followed Hyperlink" xfId="22506" builtinId="9" hidden="1"/>
    <cellStyle name="Followed Hyperlink" xfId="22507" builtinId="9" hidden="1"/>
    <cellStyle name="Followed Hyperlink" xfId="22508" builtinId="9" hidden="1"/>
    <cellStyle name="Followed Hyperlink" xfId="22509" builtinId="9" hidden="1"/>
    <cellStyle name="Followed Hyperlink" xfId="22510" builtinId="9" hidden="1"/>
    <cellStyle name="Followed Hyperlink" xfId="22511" builtinId="9" hidden="1"/>
    <cellStyle name="Followed Hyperlink" xfId="22512" builtinId="9" hidden="1"/>
    <cellStyle name="Followed Hyperlink" xfId="22513" builtinId="9" hidden="1"/>
    <cellStyle name="Followed Hyperlink" xfId="22514" builtinId="9" hidden="1"/>
    <cellStyle name="Followed Hyperlink" xfId="22515" builtinId="9" hidden="1"/>
    <cellStyle name="Followed Hyperlink" xfId="22516" builtinId="9" hidden="1"/>
    <cellStyle name="Followed Hyperlink" xfId="22517" builtinId="9" hidden="1"/>
    <cellStyle name="Followed Hyperlink" xfId="22518" builtinId="9" hidden="1"/>
    <cellStyle name="Followed Hyperlink" xfId="22519" builtinId="9" hidden="1"/>
    <cellStyle name="Followed Hyperlink" xfId="22520" builtinId="9" hidden="1"/>
    <cellStyle name="Followed Hyperlink" xfId="22521" builtinId="9" hidden="1"/>
    <cellStyle name="Followed Hyperlink" xfId="22522" builtinId="9" hidden="1"/>
    <cellStyle name="Followed Hyperlink" xfId="22523" builtinId="9" hidden="1"/>
    <cellStyle name="Followed Hyperlink" xfId="22524" builtinId="9" hidden="1"/>
    <cellStyle name="Followed Hyperlink" xfId="22525" builtinId="9" hidden="1"/>
    <cellStyle name="Followed Hyperlink" xfId="22526" builtinId="9" hidden="1"/>
    <cellStyle name="Followed Hyperlink" xfId="22527" builtinId="9" hidden="1"/>
    <cellStyle name="Followed Hyperlink" xfId="22528" builtinId="9" hidden="1"/>
    <cellStyle name="Followed Hyperlink" xfId="22529" builtinId="9" hidden="1"/>
    <cellStyle name="Followed Hyperlink" xfId="22530" builtinId="9" hidden="1"/>
    <cellStyle name="Followed Hyperlink" xfId="22531" builtinId="9" hidden="1"/>
    <cellStyle name="Followed Hyperlink" xfId="22532" builtinId="9" hidden="1"/>
    <cellStyle name="Followed Hyperlink" xfId="22533" builtinId="9" hidden="1"/>
    <cellStyle name="Followed Hyperlink" xfId="22534" builtinId="9" hidden="1"/>
    <cellStyle name="Followed Hyperlink" xfId="22535" builtinId="9" hidden="1"/>
    <cellStyle name="Followed Hyperlink" xfId="22536" builtinId="9" hidden="1"/>
    <cellStyle name="Followed Hyperlink" xfId="22537" builtinId="9" hidden="1"/>
    <cellStyle name="Followed Hyperlink" xfId="22538" builtinId="9" hidden="1"/>
    <cellStyle name="Followed Hyperlink" xfId="22539" builtinId="9" hidden="1"/>
    <cellStyle name="Followed Hyperlink" xfId="22540" builtinId="9" hidden="1"/>
    <cellStyle name="Followed Hyperlink" xfId="22541" builtinId="9" hidden="1"/>
    <cellStyle name="Followed Hyperlink" xfId="22542" builtinId="9" hidden="1"/>
    <cellStyle name="Followed Hyperlink" xfId="22543" builtinId="9" hidden="1"/>
    <cellStyle name="Followed Hyperlink" xfId="22544" builtinId="9" hidden="1"/>
    <cellStyle name="Followed Hyperlink" xfId="22545" builtinId="9" hidden="1"/>
    <cellStyle name="Followed Hyperlink" xfId="22546" builtinId="9" hidden="1"/>
    <cellStyle name="Followed Hyperlink" xfId="22547" builtinId="9" hidden="1"/>
    <cellStyle name="Followed Hyperlink" xfId="22548" builtinId="9" hidden="1"/>
    <cellStyle name="Followed Hyperlink" xfId="22549" builtinId="9" hidden="1"/>
    <cellStyle name="Followed Hyperlink" xfId="22550" builtinId="9" hidden="1"/>
    <cellStyle name="Followed Hyperlink" xfId="22551" builtinId="9" hidden="1"/>
    <cellStyle name="Followed Hyperlink" xfId="22552" builtinId="9" hidden="1"/>
    <cellStyle name="Followed Hyperlink" xfId="22553" builtinId="9" hidden="1"/>
    <cellStyle name="Followed Hyperlink" xfId="22554" builtinId="9" hidden="1"/>
    <cellStyle name="Followed Hyperlink" xfId="22555" builtinId="9" hidden="1"/>
    <cellStyle name="Followed Hyperlink" xfId="22556" builtinId="9" hidden="1"/>
    <cellStyle name="Followed Hyperlink" xfId="22557" builtinId="9" hidden="1"/>
    <cellStyle name="Followed Hyperlink" xfId="22558" builtinId="9" hidden="1"/>
    <cellStyle name="Followed Hyperlink" xfId="22559" builtinId="9" hidden="1"/>
    <cellStyle name="Followed Hyperlink" xfId="22560" builtinId="9" hidden="1"/>
    <cellStyle name="Followed Hyperlink" xfId="22561" builtinId="9" hidden="1"/>
    <cellStyle name="Followed Hyperlink" xfId="22562" builtinId="9" hidden="1"/>
    <cellStyle name="Followed Hyperlink" xfId="22563" builtinId="9" hidden="1"/>
    <cellStyle name="Followed Hyperlink" xfId="22564" builtinId="9" hidden="1"/>
    <cellStyle name="Followed Hyperlink" xfId="22565" builtinId="9" hidden="1"/>
    <cellStyle name="Followed Hyperlink" xfId="22566" builtinId="9" hidden="1"/>
    <cellStyle name="Followed Hyperlink" xfId="22567" builtinId="9" hidden="1"/>
    <cellStyle name="Followed Hyperlink" xfId="22568" builtinId="9" hidden="1"/>
    <cellStyle name="Followed Hyperlink" xfId="22569" builtinId="9" hidden="1"/>
    <cellStyle name="Followed Hyperlink" xfId="22570" builtinId="9" hidden="1"/>
    <cellStyle name="Followed Hyperlink" xfId="22571" builtinId="9" hidden="1"/>
    <cellStyle name="Followed Hyperlink" xfId="22572" builtinId="9" hidden="1"/>
    <cellStyle name="Followed Hyperlink" xfId="22573" builtinId="9" hidden="1"/>
    <cellStyle name="Followed Hyperlink" xfId="22574" builtinId="9" hidden="1"/>
    <cellStyle name="Followed Hyperlink" xfId="22575" builtinId="9" hidden="1"/>
    <cellStyle name="Followed Hyperlink" xfId="22576" builtinId="9" hidden="1"/>
    <cellStyle name="Followed Hyperlink" xfId="22577" builtinId="9" hidden="1"/>
    <cellStyle name="Followed Hyperlink" xfId="22578" builtinId="9" hidden="1"/>
    <cellStyle name="Followed Hyperlink" xfId="22579" builtinId="9" hidden="1"/>
    <cellStyle name="Followed Hyperlink" xfId="22580" builtinId="9" hidden="1"/>
    <cellStyle name="Followed Hyperlink" xfId="22581" builtinId="9" hidden="1"/>
    <cellStyle name="Followed Hyperlink" xfId="22582" builtinId="9" hidden="1"/>
    <cellStyle name="Followed Hyperlink" xfId="22583" builtinId="9" hidden="1"/>
    <cellStyle name="Followed Hyperlink" xfId="22584" builtinId="9" hidden="1"/>
    <cellStyle name="Followed Hyperlink" xfId="22585" builtinId="9" hidden="1"/>
    <cellStyle name="Followed Hyperlink" xfId="22586" builtinId="9" hidden="1"/>
    <cellStyle name="Followed Hyperlink" xfId="22587" builtinId="9" hidden="1"/>
    <cellStyle name="Followed Hyperlink" xfId="22588" builtinId="9" hidden="1"/>
    <cellStyle name="Followed Hyperlink" xfId="22589" builtinId="9" hidden="1"/>
    <cellStyle name="Followed Hyperlink" xfId="22590" builtinId="9" hidden="1"/>
    <cellStyle name="Followed Hyperlink" xfId="22591" builtinId="9" hidden="1"/>
    <cellStyle name="Followed Hyperlink" xfId="22592"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0" builtinId="9" hidden="1"/>
    <cellStyle name="Followed Hyperlink" xfId="22601" builtinId="9" hidden="1"/>
    <cellStyle name="Followed Hyperlink" xfId="22602" builtinId="9" hidden="1"/>
    <cellStyle name="Followed Hyperlink" xfId="22603" builtinId="9" hidden="1"/>
    <cellStyle name="Followed Hyperlink" xfId="22604" builtinId="9" hidden="1"/>
    <cellStyle name="Followed Hyperlink" xfId="22605" builtinId="9" hidden="1"/>
    <cellStyle name="Followed Hyperlink" xfId="22606" builtinId="9" hidden="1"/>
    <cellStyle name="Followed Hyperlink" xfId="22607" builtinId="9" hidden="1"/>
    <cellStyle name="Followed Hyperlink" xfId="22608" builtinId="9" hidden="1"/>
    <cellStyle name="Followed Hyperlink" xfId="22609" builtinId="9" hidden="1"/>
    <cellStyle name="Followed Hyperlink" xfId="22610" builtinId="9" hidden="1"/>
    <cellStyle name="Followed Hyperlink" xfId="22611" builtinId="9" hidden="1"/>
    <cellStyle name="Followed Hyperlink" xfId="22612" builtinId="9" hidden="1"/>
    <cellStyle name="Followed Hyperlink" xfId="22613" builtinId="9" hidden="1"/>
    <cellStyle name="Followed Hyperlink" xfId="22614" builtinId="9" hidden="1"/>
    <cellStyle name="Followed Hyperlink" xfId="22615" builtinId="9" hidden="1"/>
    <cellStyle name="Followed Hyperlink" xfId="22616" builtinId="9" hidden="1"/>
    <cellStyle name="Followed Hyperlink" xfId="22617" builtinId="9" hidden="1"/>
    <cellStyle name="Followed Hyperlink" xfId="22618" builtinId="9" hidden="1"/>
    <cellStyle name="Followed Hyperlink" xfId="22619" builtinId="9" hidden="1"/>
    <cellStyle name="Followed Hyperlink" xfId="22620" builtinId="9" hidden="1"/>
    <cellStyle name="Followed Hyperlink" xfId="22621" builtinId="9" hidden="1"/>
    <cellStyle name="Followed Hyperlink" xfId="22622" builtinId="9" hidden="1"/>
    <cellStyle name="Followed Hyperlink" xfId="22623" builtinId="9" hidden="1"/>
    <cellStyle name="Followed Hyperlink" xfId="22624" builtinId="9" hidden="1"/>
    <cellStyle name="Followed Hyperlink" xfId="22625" builtinId="9" hidden="1"/>
    <cellStyle name="Followed Hyperlink" xfId="22626" builtinId="9" hidden="1"/>
    <cellStyle name="Followed Hyperlink" xfId="22627" builtinId="9" hidden="1"/>
    <cellStyle name="Followed Hyperlink" xfId="22628" builtinId="9" hidden="1"/>
    <cellStyle name="Followed Hyperlink" xfId="22629" builtinId="9" hidden="1"/>
    <cellStyle name="Followed Hyperlink" xfId="22630" builtinId="9" hidden="1"/>
    <cellStyle name="Followed Hyperlink" xfId="22631" builtinId="9" hidden="1"/>
    <cellStyle name="Followed Hyperlink" xfId="22632" builtinId="9" hidden="1"/>
    <cellStyle name="Followed Hyperlink" xfId="22633" builtinId="9" hidden="1"/>
    <cellStyle name="Followed Hyperlink" xfId="22634" builtinId="9" hidden="1"/>
    <cellStyle name="Followed Hyperlink" xfId="22635" builtinId="9" hidden="1"/>
    <cellStyle name="Followed Hyperlink" xfId="22636" builtinId="9" hidden="1"/>
    <cellStyle name="Followed Hyperlink" xfId="22637" builtinId="9" hidden="1"/>
    <cellStyle name="Followed Hyperlink" xfId="22638" builtinId="9" hidden="1"/>
    <cellStyle name="Followed Hyperlink" xfId="22639" builtinId="9" hidden="1"/>
    <cellStyle name="Followed Hyperlink" xfId="22640" builtinId="9" hidden="1"/>
    <cellStyle name="Followed Hyperlink" xfId="22641" builtinId="9" hidden="1"/>
    <cellStyle name="Followed Hyperlink" xfId="22642" builtinId="9" hidden="1"/>
    <cellStyle name="Followed Hyperlink" xfId="22643" builtinId="9" hidden="1"/>
    <cellStyle name="Followed Hyperlink" xfId="22644" builtinId="9" hidden="1"/>
    <cellStyle name="Followed Hyperlink" xfId="22645" builtinId="9" hidden="1"/>
    <cellStyle name="Followed Hyperlink" xfId="22646" builtinId="9" hidden="1"/>
    <cellStyle name="Followed Hyperlink" xfId="22647" builtinId="9" hidden="1"/>
    <cellStyle name="Followed Hyperlink" xfId="22648" builtinId="9" hidden="1"/>
    <cellStyle name="Followed Hyperlink" xfId="22649" builtinId="9" hidden="1"/>
    <cellStyle name="Followed Hyperlink" xfId="22650" builtinId="9" hidden="1"/>
    <cellStyle name="Followed Hyperlink" xfId="22651" builtinId="9" hidden="1"/>
    <cellStyle name="Followed Hyperlink" xfId="22652" builtinId="9" hidden="1"/>
    <cellStyle name="Followed Hyperlink" xfId="22653" builtinId="9" hidden="1"/>
    <cellStyle name="Followed Hyperlink" xfId="22654" builtinId="9" hidden="1"/>
    <cellStyle name="Followed Hyperlink" xfId="22655" builtinId="9" hidden="1"/>
    <cellStyle name="Followed Hyperlink" xfId="22656" builtinId="9" hidden="1"/>
    <cellStyle name="Followed Hyperlink" xfId="22657" builtinId="9" hidden="1"/>
    <cellStyle name="Followed Hyperlink" xfId="22658" builtinId="9" hidden="1"/>
    <cellStyle name="Followed Hyperlink" xfId="22659" builtinId="9" hidden="1"/>
    <cellStyle name="Followed Hyperlink" xfId="22660" builtinId="9" hidden="1"/>
    <cellStyle name="Followed Hyperlink" xfId="22661" builtinId="9" hidden="1"/>
    <cellStyle name="Followed Hyperlink" xfId="22662" builtinId="9" hidden="1"/>
    <cellStyle name="Followed Hyperlink" xfId="22663" builtinId="9" hidden="1"/>
    <cellStyle name="Followed Hyperlink" xfId="22664" builtinId="9" hidden="1"/>
    <cellStyle name="Followed Hyperlink" xfId="22665" builtinId="9" hidden="1"/>
    <cellStyle name="Followed Hyperlink" xfId="22666" builtinId="9" hidden="1"/>
    <cellStyle name="Followed Hyperlink" xfId="22667" builtinId="9" hidden="1"/>
    <cellStyle name="Followed Hyperlink" xfId="22668" builtinId="9" hidden="1"/>
    <cellStyle name="Followed Hyperlink" xfId="22669" builtinId="9" hidden="1"/>
    <cellStyle name="Followed Hyperlink" xfId="22670" builtinId="9" hidden="1"/>
    <cellStyle name="Followed Hyperlink" xfId="22671" builtinId="9" hidden="1"/>
    <cellStyle name="Followed Hyperlink" xfId="22672" builtinId="9" hidden="1"/>
    <cellStyle name="Followed Hyperlink" xfId="22673" builtinId="9" hidden="1"/>
    <cellStyle name="Followed Hyperlink" xfId="22674" builtinId="9" hidden="1"/>
    <cellStyle name="Followed Hyperlink" xfId="22675" builtinId="9" hidden="1"/>
    <cellStyle name="Followed Hyperlink" xfId="22676" builtinId="9" hidden="1"/>
    <cellStyle name="Followed Hyperlink" xfId="22677" builtinId="9" hidden="1"/>
    <cellStyle name="Followed Hyperlink" xfId="22678" builtinId="9" hidden="1"/>
    <cellStyle name="Followed Hyperlink" xfId="22679" builtinId="9" hidden="1"/>
    <cellStyle name="Followed Hyperlink" xfId="22680" builtinId="9" hidden="1"/>
    <cellStyle name="Followed Hyperlink" xfId="22681" builtinId="9" hidden="1"/>
    <cellStyle name="Followed Hyperlink" xfId="22682" builtinId="9" hidden="1"/>
    <cellStyle name="Followed Hyperlink" xfId="22683" builtinId="9" hidden="1"/>
    <cellStyle name="Followed Hyperlink" xfId="22684" builtinId="9" hidden="1"/>
    <cellStyle name="Followed Hyperlink" xfId="22685" builtinId="9" hidden="1"/>
    <cellStyle name="Followed Hyperlink" xfId="22686" builtinId="9" hidden="1"/>
    <cellStyle name="Followed Hyperlink" xfId="22687" builtinId="9" hidden="1"/>
    <cellStyle name="Followed Hyperlink" xfId="22688" builtinId="9" hidden="1"/>
    <cellStyle name="Followed Hyperlink" xfId="22689" builtinId="9" hidden="1"/>
    <cellStyle name="Followed Hyperlink" xfId="22690" builtinId="9" hidden="1"/>
    <cellStyle name="Followed Hyperlink" xfId="22691" builtinId="9" hidden="1"/>
    <cellStyle name="Followed Hyperlink" xfId="22692" builtinId="9" hidden="1"/>
    <cellStyle name="Followed Hyperlink" xfId="22693" builtinId="9" hidden="1"/>
    <cellStyle name="Followed Hyperlink" xfId="22694" builtinId="9" hidden="1"/>
    <cellStyle name="Followed Hyperlink" xfId="22695" builtinId="9" hidden="1"/>
    <cellStyle name="Followed Hyperlink" xfId="22696" builtinId="9" hidden="1"/>
    <cellStyle name="Followed Hyperlink" xfId="22697" builtinId="9" hidden="1"/>
    <cellStyle name="Followed Hyperlink" xfId="22698" builtinId="9" hidden="1"/>
    <cellStyle name="Followed Hyperlink" xfId="22699" builtinId="9" hidden="1"/>
    <cellStyle name="Followed Hyperlink" xfId="22700" builtinId="9" hidden="1"/>
    <cellStyle name="Followed Hyperlink" xfId="22701" builtinId="9" hidden="1"/>
    <cellStyle name="Followed Hyperlink" xfId="22702" builtinId="9" hidden="1"/>
    <cellStyle name="Followed Hyperlink" xfId="22703" builtinId="9" hidden="1"/>
    <cellStyle name="Followed Hyperlink" xfId="22704" builtinId="9" hidden="1"/>
    <cellStyle name="Followed Hyperlink" xfId="22705" builtinId="9" hidden="1"/>
    <cellStyle name="Followed Hyperlink" xfId="22706" builtinId="9" hidden="1"/>
    <cellStyle name="Followed Hyperlink" xfId="22707" builtinId="9" hidden="1"/>
    <cellStyle name="Followed Hyperlink" xfId="22708" builtinId="9" hidden="1"/>
    <cellStyle name="Followed Hyperlink" xfId="22709" builtinId="9" hidden="1"/>
    <cellStyle name="Followed Hyperlink" xfId="22710" builtinId="9" hidden="1"/>
    <cellStyle name="Followed Hyperlink" xfId="22711" builtinId="9" hidden="1"/>
    <cellStyle name="Followed Hyperlink" xfId="22712" builtinId="9" hidden="1"/>
    <cellStyle name="Followed Hyperlink" xfId="22713" builtinId="9" hidden="1"/>
    <cellStyle name="Followed Hyperlink" xfId="22714" builtinId="9" hidden="1"/>
    <cellStyle name="Followed Hyperlink" xfId="22715" builtinId="9" hidden="1"/>
    <cellStyle name="Followed Hyperlink" xfId="22716" builtinId="9" hidden="1"/>
    <cellStyle name="Followed Hyperlink" xfId="22717" builtinId="9" hidden="1"/>
    <cellStyle name="Followed Hyperlink" xfId="22718" builtinId="9" hidden="1"/>
    <cellStyle name="Followed Hyperlink" xfId="22719" builtinId="9" hidden="1"/>
    <cellStyle name="Followed Hyperlink" xfId="22720" builtinId="9" hidden="1"/>
    <cellStyle name="Followed Hyperlink" xfId="22721" builtinId="9" hidden="1"/>
    <cellStyle name="Followed Hyperlink" xfId="22722" builtinId="9" hidden="1"/>
    <cellStyle name="Followed Hyperlink" xfId="22723" builtinId="9" hidden="1"/>
    <cellStyle name="Followed Hyperlink" xfId="22724"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5" builtinId="9" hidden="1"/>
    <cellStyle name="Followed Hyperlink" xfId="22796" builtinId="9" hidden="1"/>
    <cellStyle name="Followed Hyperlink" xfId="22797" builtinId="9" hidden="1"/>
    <cellStyle name="Followed Hyperlink" xfId="22798" builtinId="9" hidden="1"/>
    <cellStyle name="Followed Hyperlink" xfId="22799" builtinId="9" hidden="1"/>
    <cellStyle name="Followed Hyperlink" xfId="22800" builtinId="9" hidden="1"/>
    <cellStyle name="Followed Hyperlink" xfId="22801" builtinId="9" hidden="1"/>
    <cellStyle name="Followed Hyperlink" xfId="22802" builtinId="9" hidden="1"/>
    <cellStyle name="Followed Hyperlink" xfId="22803" builtinId="9" hidden="1"/>
    <cellStyle name="Followed Hyperlink" xfId="22804" builtinId="9" hidden="1"/>
    <cellStyle name="Followed Hyperlink" xfId="22805" builtinId="9" hidden="1"/>
    <cellStyle name="Followed Hyperlink" xfId="22806" builtinId="9" hidden="1"/>
    <cellStyle name="Followed Hyperlink" xfId="22807" builtinId="9" hidden="1"/>
    <cellStyle name="Followed Hyperlink" xfId="22808" builtinId="9" hidden="1"/>
    <cellStyle name="Followed Hyperlink" xfId="22809" builtinId="9" hidden="1"/>
    <cellStyle name="Followed Hyperlink" xfId="22810" builtinId="9" hidden="1"/>
    <cellStyle name="Followed Hyperlink" xfId="22811" builtinId="9" hidden="1"/>
    <cellStyle name="Followed Hyperlink" xfId="22812" builtinId="9" hidden="1"/>
    <cellStyle name="Followed Hyperlink" xfId="22813" builtinId="9" hidden="1"/>
    <cellStyle name="Followed Hyperlink" xfId="22814" builtinId="9" hidden="1"/>
    <cellStyle name="Followed Hyperlink" xfId="22815" builtinId="9" hidden="1"/>
    <cellStyle name="Followed Hyperlink" xfId="22816" builtinId="9" hidden="1"/>
    <cellStyle name="Followed Hyperlink" xfId="22817" builtinId="9" hidden="1"/>
    <cellStyle name="Followed Hyperlink" xfId="22818" builtinId="9" hidden="1"/>
    <cellStyle name="Followed Hyperlink" xfId="22819" builtinId="9" hidden="1"/>
    <cellStyle name="Followed Hyperlink" xfId="22820" builtinId="9" hidden="1"/>
    <cellStyle name="Followed Hyperlink" xfId="22821" builtinId="9" hidden="1"/>
    <cellStyle name="Followed Hyperlink" xfId="22822" builtinId="9" hidden="1"/>
    <cellStyle name="Followed Hyperlink" xfId="22823" builtinId="9" hidden="1"/>
    <cellStyle name="Followed Hyperlink" xfId="22824" builtinId="9" hidden="1"/>
    <cellStyle name="Followed Hyperlink" xfId="22825" builtinId="9" hidden="1"/>
    <cellStyle name="Followed Hyperlink" xfId="22826" builtinId="9" hidden="1"/>
    <cellStyle name="Followed Hyperlink" xfId="22827" builtinId="9" hidden="1"/>
    <cellStyle name="Followed Hyperlink" xfId="22828" builtinId="9" hidden="1"/>
    <cellStyle name="Followed Hyperlink" xfId="22829" builtinId="9" hidden="1"/>
    <cellStyle name="Followed Hyperlink" xfId="22830" builtinId="9" hidden="1"/>
    <cellStyle name="Followed Hyperlink" xfId="22831" builtinId="9" hidden="1"/>
    <cellStyle name="Followed Hyperlink" xfId="22832" builtinId="9" hidden="1"/>
    <cellStyle name="Followed Hyperlink" xfId="22833" builtinId="9" hidden="1"/>
    <cellStyle name="Followed Hyperlink" xfId="22834" builtinId="9" hidden="1"/>
    <cellStyle name="Followed Hyperlink" xfId="22835" builtinId="9" hidden="1"/>
    <cellStyle name="Followed Hyperlink" xfId="22836" builtinId="9" hidden="1"/>
    <cellStyle name="Followed Hyperlink" xfId="22837" builtinId="9" hidden="1"/>
    <cellStyle name="Followed Hyperlink" xfId="22838" builtinId="9" hidden="1"/>
    <cellStyle name="Followed Hyperlink" xfId="22839" builtinId="9" hidden="1"/>
    <cellStyle name="Followed Hyperlink" xfId="22840" builtinId="9" hidden="1"/>
    <cellStyle name="Followed Hyperlink" xfId="22841" builtinId="9" hidden="1"/>
    <cellStyle name="Followed Hyperlink" xfId="22842" builtinId="9" hidden="1"/>
    <cellStyle name="Followed Hyperlink" xfId="22843" builtinId="9" hidden="1"/>
    <cellStyle name="Followed Hyperlink" xfId="22844" builtinId="9" hidden="1"/>
    <cellStyle name="Followed Hyperlink" xfId="22845" builtinId="9" hidden="1"/>
    <cellStyle name="Followed Hyperlink" xfId="22846" builtinId="9" hidden="1"/>
    <cellStyle name="Followed Hyperlink" xfId="22847" builtinId="9" hidden="1"/>
    <cellStyle name="Followed Hyperlink" xfId="22848" builtinId="9" hidden="1"/>
    <cellStyle name="Followed Hyperlink" xfId="22849" builtinId="9" hidden="1"/>
    <cellStyle name="Followed Hyperlink" xfId="22850" builtinId="9" hidden="1"/>
    <cellStyle name="Followed Hyperlink" xfId="22851" builtinId="9" hidden="1"/>
    <cellStyle name="Followed Hyperlink" xfId="22852" builtinId="9" hidden="1"/>
    <cellStyle name="Followed Hyperlink" xfId="22853" builtinId="9" hidden="1"/>
    <cellStyle name="Followed Hyperlink" xfId="22854" builtinId="9" hidden="1"/>
    <cellStyle name="Followed Hyperlink" xfId="22855" builtinId="9" hidden="1"/>
    <cellStyle name="Followed Hyperlink" xfId="22856" builtinId="9" hidden="1"/>
    <cellStyle name="Followed Hyperlink" xfId="22857" builtinId="9" hidden="1"/>
    <cellStyle name="Followed Hyperlink" xfId="22858" builtinId="9" hidden="1"/>
    <cellStyle name="Followed Hyperlink" xfId="22859" builtinId="9" hidden="1"/>
    <cellStyle name="Followed Hyperlink" xfId="22860" builtinId="9" hidden="1"/>
    <cellStyle name="Followed Hyperlink" xfId="22861" builtinId="9" hidden="1"/>
    <cellStyle name="Followed Hyperlink" xfId="22862" builtinId="9" hidden="1"/>
    <cellStyle name="Followed Hyperlink" xfId="22863" builtinId="9" hidden="1"/>
    <cellStyle name="Followed Hyperlink" xfId="22864" builtinId="9" hidden="1"/>
    <cellStyle name="Followed Hyperlink" xfId="22865" builtinId="9" hidden="1"/>
    <cellStyle name="Followed Hyperlink" xfId="22866" builtinId="9" hidden="1"/>
    <cellStyle name="Followed Hyperlink" xfId="22867" builtinId="9" hidden="1"/>
    <cellStyle name="Followed Hyperlink" xfId="22868" builtinId="9" hidden="1"/>
    <cellStyle name="Followed Hyperlink" xfId="22869" builtinId="9" hidden="1"/>
    <cellStyle name="Followed Hyperlink" xfId="22870" builtinId="9" hidden="1"/>
    <cellStyle name="Followed Hyperlink" xfId="22871" builtinId="9" hidden="1"/>
    <cellStyle name="Followed Hyperlink" xfId="22872" builtinId="9" hidden="1"/>
    <cellStyle name="Followed Hyperlink" xfId="22873" builtinId="9" hidden="1"/>
    <cellStyle name="Followed Hyperlink" xfId="22874" builtinId="9" hidden="1"/>
    <cellStyle name="Followed Hyperlink" xfId="22875" builtinId="9" hidden="1"/>
    <cellStyle name="Followed Hyperlink" xfId="22876" builtinId="9" hidden="1"/>
    <cellStyle name="Followed Hyperlink" xfId="22877" builtinId="9" hidden="1"/>
    <cellStyle name="Followed Hyperlink" xfId="22878" builtinId="9" hidden="1"/>
    <cellStyle name="Followed Hyperlink" xfId="22879"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7" builtinId="9" hidden="1"/>
    <cellStyle name="Followed Hyperlink" xfId="22888" builtinId="9" hidden="1"/>
    <cellStyle name="Followed Hyperlink" xfId="22889" builtinId="9" hidden="1"/>
    <cellStyle name="Followed Hyperlink" xfId="22890" builtinId="9" hidden="1"/>
    <cellStyle name="Followed Hyperlink" xfId="22891" builtinId="9" hidden="1"/>
    <cellStyle name="Followed Hyperlink" xfId="22892" builtinId="9" hidden="1"/>
    <cellStyle name="Followed Hyperlink" xfId="22893" builtinId="9" hidden="1"/>
    <cellStyle name="Followed Hyperlink" xfId="22894" builtinId="9" hidden="1"/>
    <cellStyle name="Followed Hyperlink" xfId="22895" builtinId="9" hidden="1"/>
    <cellStyle name="Followed Hyperlink" xfId="22896" builtinId="9" hidden="1"/>
    <cellStyle name="Followed Hyperlink" xfId="22897" builtinId="9" hidden="1"/>
    <cellStyle name="Followed Hyperlink" xfId="22898" builtinId="9" hidden="1"/>
    <cellStyle name="Followed Hyperlink" xfId="22899" builtinId="9" hidden="1"/>
    <cellStyle name="Followed Hyperlink" xfId="22900" builtinId="9" hidden="1"/>
    <cellStyle name="Followed Hyperlink" xfId="22901" builtinId="9" hidden="1"/>
    <cellStyle name="Followed Hyperlink" xfId="22902" builtinId="9" hidden="1"/>
    <cellStyle name="Followed Hyperlink" xfId="22903" builtinId="9" hidden="1"/>
    <cellStyle name="Followed Hyperlink" xfId="22904" builtinId="9" hidden="1"/>
    <cellStyle name="Followed Hyperlink" xfId="22905" builtinId="9" hidden="1"/>
    <cellStyle name="Followed Hyperlink" xfId="22906" builtinId="9" hidden="1"/>
    <cellStyle name="Followed Hyperlink" xfId="22907" builtinId="9" hidden="1"/>
    <cellStyle name="Followed Hyperlink" xfId="22908" builtinId="9" hidden="1"/>
    <cellStyle name="Followed Hyperlink" xfId="22909" builtinId="9" hidden="1"/>
    <cellStyle name="Followed Hyperlink" xfId="22910" builtinId="9" hidden="1"/>
    <cellStyle name="Followed Hyperlink" xfId="22911" builtinId="9" hidden="1"/>
    <cellStyle name="Followed Hyperlink" xfId="22912" builtinId="9" hidden="1"/>
    <cellStyle name="Followed Hyperlink" xfId="22913" builtinId="9" hidden="1"/>
    <cellStyle name="Followed Hyperlink" xfId="22914" builtinId="9" hidden="1"/>
    <cellStyle name="Followed Hyperlink" xfId="22915" builtinId="9" hidden="1"/>
    <cellStyle name="Followed Hyperlink" xfId="22916" builtinId="9" hidden="1"/>
    <cellStyle name="Followed Hyperlink" xfId="22917" builtinId="9" hidden="1"/>
    <cellStyle name="Followed Hyperlink" xfId="22918" builtinId="9" hidden="1"/>
    <cellStyle name="Followed Hyperlink" xfId="22919" builtinId="9" hidden="1"/>
    <cellStyle name="Followed Hyperlink" xfId="22920" builtinId="9" hidden="1"/>
    <cellStyle name="Followed Hyperlink" xfId="22921" builtinId="9" hidden="1"/>
    <cellStyle name="Followed Hyperlink" xfId="22922" builtinId="9" hidden="1"/>
    <cellStyle name="Followed Hyperlink" xfId="22923" builtinId="9" hidden="1"/>
    <cellStyle name="Followed Hyperlink" xfId="22924" builtinId="9" hidden="1"/>
    <cellStyle name="Followed Hyperlink" xfId="22925" builtinId="9" hidden="1"/>
    <cellStyle name="Followed Hyperlink" xfId="22926" builtinId="9" hidden="1"/>
    <cellStyle name="Followed Hyperlink" xfId="22927" builtinId="9" hidden="1"/>
    <cellStyle name="Followed Hyperlink" xfId="22928" builtinId="9" hidden="1"/>
    <cellStyle name="Followed Hyperlink" xfId="22929"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3000" builtinId="9" hidden="1"/>
    <cellStyle name="Followed Hyperlink" xfId="23001" builtinId="9" hidden="1"/>
    <cellStyle name="Followed Hyperlink" xfId="23002" builtinId="9" hidden="1"/>
    <cellStyle name="Followed Hyperlink" xfId="23003" builtinId="9" hidden="1"/>
    <cellStyle name="Followed Hyperlink" xfId="23004" builtinId="9" hidden="1"/>
    <cellStyle name="Followed Hyperlink" xfId="23005" builtinId="9" hidden="1"/>
    <cellStyle name="Followed Hyperlink" xfId="23006" builtinId="9" hidden="1"/>
    <cellStyle name="Followed Hyperlink" xfId="23007" builtinId="9" hidden="1"/>
    <cellStyle name="Followed Hyperlink" xfId="23008" builtinId="9" hidden="1"/>
    <cellStyle name="Followed Hyperlink" xfId="23009" builtinId="9" hidden="1"/>
    <cellStyle name="Followed Hyperlink" xfId="23010" builtinId="9" hidden="1"/>
    <cellStyle name="Followed Hyperlink" xfId="23011" builtinId="9" hidden="1"/>
    <cellStyle name="Followed Hyperlink" xfId="23012" builtinId="9" hidden="1"/>
    <cellStyle name="Followed Hyperlink" xfId="23013" builtinId="9" hidden="1"/>
    <cellStyle name="Followed Hyperlink" xfId="23014" builtinId="9" hidden="1"/>
    <cellStyle name="Followed Hyperlink" xfId="23015" builtinId="9" hidden="1"/>
    <cellStyle name="Followed Hyperlink" xfId="23016" builtinId="9" hidden="1"/>
    <cellStyle name="Followed Hyperlink" xfId="23017" builtinId="9" hidden="1"/>
    <cellStyle name="Followed Hyperlink" xfId="23018" builtinId="9" hidden="1"/>
    <cellStyle name="Followed Hyperlink" xfId="23019" builtinId="9" hidden="1"/>
    <cellStyle name="Followed Hyperlink" xfId="23020" builtinId="9" hidden="1"/>
    <cellStyle name="Followed Hyperlink" xfId="23021" builtinId="9" hidden="1"/>
    <cellStyle name="Followed Hyperlink" xfId="23022" builtinId="9" hidden="1"/>
    <cellStyle name="Followed Hyperlink" xfId="23023" builtinId="9" hidden="1"/>
    <cellStyle name="Followed Hyperlink" xfId="23024" builtinId="9" hidden="1"/>
    <cellStyle name="Followed Hyperlink" xfId="23025" builtinId="9" hidden="1"/>
    <cellStyle name="Followed Hyperlink" xfId="23026" builtinId="9" hidden="1"/>
    <cellStyle name="Followed Hyperlink" xfId="23027" builtinId="9" hidden="1"/>
    <cellStyle name="Followed Hyperlink" xfId="23028" builtinId="9" hidden="1"/>
    <cellStyle name="Followed Hyperlink" xfId="23029" builtinId="9" hidden="1"/>
    <cellStyle name="Followed Hyperlink" xfId="23030" builtinId="9" hidden="1"/>
    <cellStyle name="Followed Hyperlink" xfId="23031" builtinId="9" hidden="1"/>
    <cellStyle name="Followed Hyperlink" xfId="23032" builtinId="9" hidden="1"/>
    <cellStyle name="Followed Hyperlink" xfId="23033" builtinId="9" hidden="1"/>
    <cellStyle name="Followed Hyperlink" xfId="23034" builtinId="9" hidden="1"/>
    <cellStyle name="Followed Hyperlink" xfId="23035" builtinId="9" hidden="1"/>
    <cellStyle name="Followed Hyperlink" xfId="23036" builtinId="9" hidden="1"/>
    <cellStyle name="Followed Hyperlink" xfId="23037" builtinId="9" hidden="1"/>
    <cellStyle name="Followed Hyperlink" xfId="23038" builtinId="9" hidden="1"/>
    <cellStyle name="Followed Hyperlink" xfId="2303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09" builtinId="9" hidden="1"/>
    <cellStyle name="Followed Hyperlink" xfId="23110" builtinId="9" hidden="1"/>
    <cellStyle name="Followed Hyperlink" xfId="23111" builtinId="9" hidden="1"/>
    <cellStyle name="Followed Hyperlink" xfId="23112" builtinId="9" hidden="1"/>
    <cellStyle name="Followed Hyperlink" xfId="23113" builtinId="9" hidden="1"/>
    <cellStyle name="Followed Hyperlink" xfId="23114" builtinId="9" hidden="1"/>
    <cellStyle name="Followed Hyperlink" xfId="23115" builtinId="9" hidden="1"/>
    <cellStyle name="Followed Hyperlink" xfId="23116" builtinId="9" hidden="1"/>
    <cellStyle name="Followed Hyperlink" xfId="23117" builtinId="9" hidden="1"/>
    <cellStyle name="Followed Hyperlink" xfId="23118" builtinId="9" hidden="1"/>
    <cellStyle name="Followed Hyperlink" xfId="23119" builtinId="9" hidden="1"/>
    <cellStyle name="Followed Hyperlink" xfId="23120" builtinId="9" hidden="1"/>
    <cellStyle name="Followed Hyperlink" xfId="23121" builtinId="9" hidden="1"/>
    <cellStyle name="Followed Hyperlink" xfId="23122" builtinId="9" hidden="1"/>
    <cellStyle name="Followed Hyperlink" xfId="23123"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5" builtinId="9" hidden="1"/>
    <cellStyle name="Followed Hyperlink" xfId="23196" builtinId="9" hidden="1"/>
    <cellStyle name="Followed Hyperlink" xfId="23197" builtinId="9" hidden="1"/>
    <cellStyle name="Followed Hyperlink" xfId="23198" builtinId="9" hidden="1"/>
    <cellStyle name="Followed Hyperlink" xfId="23199" builtinId="9" hidden="1"/>
    <cellStyle name="Followed Hyperlink" xfId="23200" builtinId="9" hidden="1"/>
    <cellStyle name="Followed Hyperlink" xfId="23201" builtinId="9" hidden="1"/>
    <cellStyle name="Followed Hyperlink" xfId="23202" builtinId="9" hidden="1"/>
    <cellStyle name="Followed Hyperlink" xfId="23203" builtinId="9" hidden="1"/>
    <cellStyle name="Followed Hyperlink" xfId="23204" builtinId="9" hidden="1"/>
    <cellStyle name="Followed Hyperlink" xfId="23205" builtinId="9" hidden="1"/>
    <cellStyle name="Followed Hyperlink" xfId="23206" builtinId="9" hidden="1"/>
    <cellStyle name="Followed Hyperlink" xfId="23207" builtinId="9" hidden="1"/>
    <cellStyle name="Followed Hyperlink" xfId="23208" builtinId="9" hidden="1"/>
    <cellStyle name="Followed Hyperlink" xfId="23209" builtinId="9" hidden="1"/>
    <cellStyle name="Followed Hyperlink" xfId="23210" builtinId="9" hidden="1"/>
    <cellStyle name="Followed Hyperlink" xfId="23211" builtinId="9" hidden="1"/>
    <cellStyle name="Followed Hyperlink" xfId="23212" builtinId="9" hidden="1"/>
    <cellStyle name="Followed Hyperlink" xfId="23213" builtinId="9" hidden="1"/>
    <cellStyle name="Followed Hyperlink" xfId="23214" builtinId="9" hidden="1"/>
    <cellStyle name="Followed Hyperlink" xfId="23215" builtinId="9" hidden="1"/>
    <cellStyle name="Followed Hyperlink" xfId="23216" builtinId="9" hidden="1"/>
    <cellStyle name="Followed Hyperlink" xfId="23217" builtinId="9" hidden="1"/>
    <cellStyle name="Followed Hyperlink" xfId="23218" builtinId="9" hidden="1"/>
    <cellStyle name="Followed Hyperlink" xfId="23219" builtinId="9" hidden="1"/>
    <cellStyle name="Followed Hyperlink" xfId="23220" builtinId="9" hidden="1"/>
    <cellStyle name="Followed Hyperlink" xfId="23221" builtinId="9" hidden="1"/>
    <cellStyle name="Followed Hyperlink" xfId="23222" builtinId="9" hidden="1"/>
    <cellStyle name="Followed Hyperlink" xfId="23223" builtinId="9" hidden="1"/>
    <cellStyle name="Followed Hyperlink" xfId="23224" builtinId="9" hidden="1"/>
    <cellStyle name="Followed Hyperlink" xfId="23225" builtinId="9" hidden="1"/>
    <cellStyle name="Followed Hyperlink" xfId="23226" builtinId="9" hidden="1"/>
    <cellStyle name="Followed Hyperlink" xfId="23227" builtinId="9" hidden="1"/>
    <cellStyle name="Followed Hyperlink" xfId="23228" builtinId="9" hidden="1"/>
    <cellStyle name="Followed Hyperlink" xfId="23229" builtinId="9" hidden="1"/>
    <cellStyle name="Followed Hyperlink" xfId="23230" builtinId="9" hidden="1"/>
    <cellStyle name="Followed Hyperlink" xfId="23231" builtinId="9" hidden="1"/>
    <cellStyle name="Followed Hyperlink" xfId="23232" builtinId="9" hidden="1"/>
    <cellStyle name="Followed Hyperlink" xfId="23233" builtinId="9" hidden="1"/>
    <cellStyle name="Followed Hyperlink" xfId="23234" builtinId="9" hidden="1"/>
    <cellStyle name="Followed Hyperlink" xfId="23235" builtinId="9" hidden="1"/>
    <cellStyle name="Followed Hyperlink" xfId="23236" builtinId="9" hidden="1"/>
    <cellStyle name="Followed Hyperlink" xfId="23237" builtinId="9" hidden="1"/>
    <cellStyle name="Followed Hyperlink" xfId="23238" builtinId="9" hidden="1"/>
    <cellStyle name="Followed Hyperlink" xfId="23239" builtinId="9" hidden="1"/>
    <cellStyle name="Followed Hyperlink" xfId="23240" builtinId="9" hidden="1"/>
    <cellStyle name="Followed Hyperlink" xfId="23241" builtinId="9" hidden="1"/>
    <cellStyle name="Followed Hyperlink" xfId="23242" builtinId="9" hidden="1"/>
    <cellStyle name="Followed Hyperlink" xfId="23243" builtinId="9" hidden="1"/>
    <cellStyle name="Followed Hyperlink" xfId="23244" builtinId="9" hidden="1"/>
    <cellStyle name="Followed Hyperlink" xfId="23245" builtinId="9" hidden="1"/>
    <cellStyle name="Followed Hyperlink" xfId="23246" builtinId="9" hidden="1"/>
    <cellStyle name="Followed Hyperlink" xfId="23247" builtinId="9" hidden="1"/>
    <cellStyle name="Followed Hyperlink" xfId="23248" builtinId="9" hidden="1"/>
    <cellStyle name="Followed Hyperlink" xfId="23249" builtinId="9" hidden="1"/>
    <cellStyle name="Followed Hyperlink" xfId="23250" builtinId="9" hidden="1"/>
    <cellStyle name="Followed Hyperlink" xfId="23251" builtinId="9" hidden="1"/>
    <cellStyle name="Followed Hyperlink" xfId="23252"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3322" builtinId="9" hidden="1"/>
    <cellStyle name="Followed Hyperlink" xfId="23323" builtinId="9" hidden="1"/>
    <cellStyle name="Followed Hyperlink" xfId="23324" builtinId="9" hidden="1"/>
    <cellStyle name="Followed Hyperlink" xfId="23325" builtinId="9" hidden="1"/>
    <cellStyle name="Followed Hyperlink" xfId="23326" builtinId="9" hidden="1"/>
    <cellStyle name="Followed Hyperlink" xfId="23327" builtinId="9" hidden="1"/>
    <cellStyle name="Followed Hyperlink" xfId="23328" builtinId="9" hidden="1"/>
    <cellStyle name="Followed Hyperlink" xfId="23329"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1" builtinId="9" hidden="1"/>
    <cellStyle name="Followed Hyperlink" xfId="23402" builtinId="9" hidden="1"/>
    <cellStyle name="Followed Hyperlink" xfId="23403" builtinId="9" hidden="1"/>
    <cellStyle name="Followed Hyperlink" xfId="23404" builtinId="9" hidden="1"/>
    <cellStyle name="Followed Hyperlink" xfId="23405" builtinId="9" hidden="1"/>
    <cellStyle name="Followed Hyperlink" xfId="23406" builtinId="9" hidden="1"/>
    <cellStyle name="Followed Hyperlink" xfId="23407" builtinId="9" hidden="1"/>
    <cellStyle name="Followed Hyperlink" xfId="23408" builtinId="9" hidden="1"/>
    <cellStyle name="Followed Hyperlink" xfId="23409" builtinId="9" hidden="1"/>
    <cellStyle name="Followed Hyperlink" xfId="23410" builtinId="9" hidden="1"/>
    <cellStyle name="Followed Hyperlink" xfId="23411" builtinId="9" hidden="1"/>
    <cellStyle name="Followed Hyperlink" xfId="23412" builtinId="9" hidden="1"/>
    <cellStyle name="Followed Hyperlink" xfId="23413" builtinId="9" hidden="1"/>
    <cellStyle name="Followed Hyperlink" xfId="23414" builtinId="9" hidden="1"/>
    <cellStyle name="Followed Hyperlink" xfId="23415" builtinId="9" hidden="1"/>
    <cellStyle name="Followed Hyperlink" xfId="23416" builtinId="9" hidden="1"/>
    <cellStyle name="Followed Hyperlink" xfId="23417" builtinId="9" hidden="1"/>
    <cellStyle name="Followed Hyperlink" xfId="23418" builtinId="9" hidden="1"/>
    <cellStyle name="Followed Hyperlink" xfId="23419" builtinId="9" hidden="1"/>
    <cellStyle name="Followed Hyperlink" xfId="23420" builtinId="9" hidden="1"/>
    <cellStyle name="Followed Hyperlink" xfId="23421" builtinId="9" hidden="1"/>
    <cellStyle name="Followed Hyperlink" xfId="23422" builtinId="9" hidden="1"/>
    <cellStyle name="Followed Hyperlink" xfId="23423" builtinId="9" hidden="1"/>
    <cellStyle name="Followed Hyperlink" xfId="23424" builtinId="9" hidden="1"/>
    <cellStyle name="Followed Hyperlink" xfId="23425" builtinId="9" hidden="1"/>
    <cellStyle name="Followed Hyperlink" xfId="23426" builtinId="9" hidden="1"/>
    <cellStyle name="Followed Hyperlink" xfId="23427" builtinId="9" hidden="1"/>
    <cellStyle name="Followed Hyperlink" xfId="23428" builtinId="9" hidden="1"/>
    <cellStyle name="Followed Hyperlink" xfId="23429" builtinId="9" hidden="1"/>
    <cellStyle name="Followed Hyperlink" xfId="23430" builtinId="9" hidden="1"/>
    <cellStyle name="Followed Hyperlink" xfId="23431" builtinId="9" hidden="1"/>
    <cellStyle name="Followed Hyperlink" xfId="23432" builtinId="9" hidden="1"/>
    <cellStyle name="Followed Hyperlink" xfId="23433" builtinId="9" hidden="1"/>
    <cellStyle name="Followed Hyperlink" xfId="23434" builtinId="9" hidden="1"/>
    <cellStyle name="Followed Hyperlink" xfId="23435" builtinId="9" hidden="1"/>
    <cellStyle name="Followed Hyperlink" xfId="23436" builtinId="9" hidden="1"/>
    <cellStyle name="Followed Hyperlink" xfId="23437" builtinId="9" hidden="1"/>
    <cellStyle name="Followed Hyperlink" xfId="23438" builtinId="9" hidden="1"/>
    <cellStyle name="Followed Hyperlink" xfId="23439" builtinId="9" hidden="1"/>
    <cellStyle name="Followed Hyperlink" xfId="23440" builtinId="9" hidden="1"/>
    <cellStyle name="Followed Hyperlink" xfId="23441" builtinId="9" hidden="1"/>
    <cellStyle name="Followed Hyperlink" xfId="23442" builtinId="9" hidden="1"/>
    <cellStyle name="Followed Hyperlink" xfId="23443" builtinId="9" hidden="1"/>
    <cellStyle name="Followed Hyperlink" xfId="23444" builtinId="9" hidden="1"/>
    <cellStyle name="Followed Hyperlink" xfId="23445" builtinId="9" hidden="1"/>
    <cellStyle name="Followed Hyperlink" xfId="23446" builtinId="9" hidden="1"/>
    <cellStyle name="Followed Hyperlink" xfId="23447" builtinId="9" hidden="1"/>
    <cellStyle name="Followed Hyperlink" xfId="23448" builtinId="9" hidden="1"/>
    <cellStyle name="Followed Hyperlink" xfId="23449" builtinId="9" hidden="1"/>
    <cellStyle name="Followed Hyperlink" xfId="23450" builtinId="9" hidden="1"/>
    <cellStyle name="Followed Hyperlink" xfId="23451" builtinId="9" hidden="1"/>
    <cellStyle name="Followed Hyperlink" xfId="23452" builtinId="9" hidden="1"/>
    <cellStyle name="Followed Hyperlink" xfId="23453" builtinId="9" hidden="1"/>
    <cellStyle name="Followed Hyperlink" xfId="23454" builtinId="9" hidden="1"/>
    <cellStyle name="Followed Hyperlink" xfId="23455" builtinId="9" hidden="1"/>
    <cellStyle name="Followed Hyperlink" xfId="23456" builtinId="9" hidden="1"/>
    <cellStyle name="Followed Hyperlink" xfId="23457" builtinId="9" hidden="1"/>
    <cellStyle name="Followed Hyperlink" xfId="23458" builtinId="9" hidden="1"/>
    <cellStyle name="Followed Hyperlink" xfId="23459" builtinId="9" hidden="1"/>
    <cellStyle name="Followed Hyperlink" xfId="23460" builtinId="9" hidden="1"/>
    <cellStyle name="Followed Hyperlink" xfId="23461" builtinId="9" hidden="1"/>
    <cellStyle name="Followed Hyperlink" xfId="23462" builtinId="9" hidden="1"/>
    <cellStyle name="Followed Hyperlink" xfId="23463" builtinId="9" hidden="1"/>
    <cellStyle name="Followed Hyperlink" xfId="23464" builtinId="9" hidden="1"/>
    <cellStyle name="Followed Hyperlink" xfId="23465" builtinId="9" hidden="1"/>
    <cellStyle name="Followed Hyperlink" xfId="23466" builtinId="9" hidden="1"/>
    <cellStyle name="Followed Hyperlink" xfId="23467" builtinId="9" hidden="1"/>
    <cellStyle name="Followed Hyperlink" xfId="23468" builtinId="9" hidden="1"/>
    <cellStyle name="Followed Hyperlink" xfId="23469" builtinId="9" hidden="1"/>
    <cellStyle name="Followed Hyperlink" xfId="23470" builtinId="9" hidden="1"/>
    <cellStyle name="Followed Hyperlink" xfId="23471"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6" builtinId="9" hidden="1"/>
    <cellStyle name="Followed Hyperlink" xfId="23607" builtinId="9" hidden="1"/>
    <cellStyle name="Followed Hyperlink" xfId="23608" builtinId="9" hidden="1"/>
    <cellStyle name="Followed Hyperlink" xfId="23609" builtinId="9" hidden="1"/>
    <cellStyle name="Followed Hyperlink" xfId="23610" builtinId="9" hidden="1"/>
    <cellStyle name="Followed Hyperlink" xfId="23611" builtinId="9" hidden="1"/>
    <cellStyle name="Followed Hyperlink" xfId="23612" builtinId="9" hidden="1"/>
    <cellStyle name="Followed Hyperlink" xfId="23613" builtinId="9" hidden="1"/>
    <cellStyle name="Followed Hyperlink" xfId="23614" builtinId="9" hidden="1"/>
    <cellStyle name="Followed Hyperlink" xfId="23615" builtinId="9" hidden="1"/>
    <cellStyle name="Followed Hyperlink" xfId="23616" builtinId="9" hidden="1"/>
    <cellStyle name="Followed Hyperlink" xfId="23617" builtinId="9" hidden="1"/>
    <cellStyle name="Followed Hyperlink" xfId="23618" builtinId="9" hidden="1"/>
    <cellStyle name="Followed Hyperlink" xfId="23619" builtinId="9" hidden="1"/>
    <cellStyle name="Followed Hyperlink" xfId="23620" builtinId="9" hidden="1"/>
    <cellStyle name="Followed Hyperlink" xfId="23621" builtinId="9" hidden="1"/>
    <cellStyle name="Followed Hyperlink" xfId="23622" builtinId="9" hidden="1"/>
    <cellStyle name="Followed Hyperlink" xfId="23623" builtinId="9" hidden="1"/>
    <cellStyle name="Followed Hyperlink" xfId="23624" builtinId="9" hidden="1"/>
    <cellStyle name="Followed Hyperlink" xfId="23625" builtinId="9" hidden="1"/>
    <cellStyle name="Followed Hyperlink" xfId="23626" builtinId="9" hidden="1"/>
    <cellStyle name="Followed Hyperlink" xfId="23627" builtinId="9" hidden="1"/>
    <cellStyle name="Followed Hyperlink" xfId="23628" builtinId="9" hidden="1"/>
    <cellStyle name="Followed Hyperlink" xfId="23629" builtinId="9" hidden="1"/>
    <cellStyle name="Followed Hyperlink" xfId="23630" builtinId="9" hidden="1"/>
    <cellStyle name="Followed Hyperlink" xfId="23631" builtinId="9" hidden="1"/>
    <cellStyle name="Followed Hyperlink" xfId="23632" builtinId="9" hidden="1"/>
    <cellStyle name="Followed Hyperlink" xfId="23633" builtinId="9" hidden="1"/>
    <cellStyle name="Followed Hyperlink" xfId="23634" builtinId="9" hidden="1"/>
    <cellStyle name="Followed Hyperlink" xfId="23635" builtinId="9" hidden="1"/>
    <cellStyle name="Followed Hyperlink" xfId="23636" builtinId="9" hidden="1"/>
    <cellStyle name="Followed Hyperlink" xfId="23637" builtinId="9" hidden="1"/>
    <cellStyle name="Followed Hyperlink" xfId="23638" builtinId="9" hidden="1"/>
    <cellStyle name="Followed Hyperlink" xfId="23639" builtinId="9" hidden="1"/>
    <cellStyle name="Followed Hyperlink" xfId="23640" builtinId="9" hidden="1"/>
    <cellStyle name="Followed Hyperlink" xfId="23641" builtinId="9" hidden="1"/>
    <cellStyle name="Followed Hyperlink" xfId="23642" builtinId="9" hidden="1"/>
    <cellStyle name="Followed Hyperlink" xfId="23643" builtinId="9" hidden="1"/>
    <cellStyle name="Followed Hyperlink" xfId="23644" builtinId="9" hidden="1"/>
    <cellStyle name="Followed Hyperlink" xfId="23645" builtinId="9" hidden="1"/>
    <cellStyle name="Followed Hyperlink" xfId="23646" builtinId="9" hidden="1"/>
    <cellStyle name="Followed Hyperlink" xfId="23647" builtinId="9" hidden="1"/>
    <cellStyle name="Followed Hyperlink" xfId="23648" builtinId="9" hidden="1"/>
    <cellStyle name="Followed Hyperlink" xfId="23649" builtinId="9" hidden="1"/>
    <cellStyle name="Followed Hyperlink" xfId="23650" builtinId="9" hidden="1"/>
    <cellStyle name="Followed Hyperlink" xfId="23651" builtinId="9" hidden="1"/>
    <cellStyle name="Followed Hyperlink" xfId="23652" builtinId="9" hidden="1"/>
    <cellStyle name="Followed Hyperlink" xfId="23653" builtinId="9" hidden="1"/>
    <cellStyle name="Followed Hyperlink" xfId="23654" builtinId="9" hidden="1"/>
    <cellStyle name="Followed Hyperlink" xfId="23655" builtinId="9" hidden="1"/>
    <cellStyle name="Followed Hyperlink" xfId="23656" builtinId="9" hidden="1"/>
    <cellStyle name="Followed Hyperlink" xfId="23657" builtinId="9" hidden="1"/>
    <cellStyle name="Followed Hyperlink" xfId="23658" builtinId="9" hidden="1"/>
    <cellStyle name="Followed Hyperlink" xfId="23659" builtinId="9" hidden="1"/>
    <cellStyle name="Followed Hyperlink" xfId="23660" builtinId="9" hidden="1"/>
    <cellStyle name="Followed Hyperlink" xfId="23661" builtinId="9" hidden="1"/>
    <cellStyle name="Followed Hyperlink" xfId="23662" builtinId="9" hidden="1"/>
    <cellStyle name="Followed Hyperlink" xfId="23663" builtinId="9" hidden="1"/>
    <cellStyle name="Followed Hyperlink" xfId="23664" builtinId="9" hidden="1"/>
    <cellStyle name="Followed Hyperlink" xfId="23665" builtinId="9" hidden="1"/>
    <cellStyle name="Followed Hyperlink" xfId="23666" builtinId="9" hidden="1"/>
    <cellStyle name="Followed Hyperlink" xfId="23667" builtinId="9" hidden="1"/>
    <cellStyle name="Followed Hyperlink" xfId="23668" builtinId="9" hidden="1"/>
    <cellStyle name="Followed Hyperlink" xfId="23669" builtinId="9" hidden="1"/>
    <cellStyle name="Followed Hyperlink" xfId="23670" builtinId="9" hidden="1"/>
    <cellStyle name="Followed Hyperlink" xfId="23671" builtinId="9" hidden="1"/>
    <cellStyle name="Followed Hyperlink" xfId="23672" builtinId="9" hidden="1"/>
    <cellStyle name="Followed Hyperlink" xfId="23673" builtinId="9" hidden="1"/>
    <cellStyle name="Followed Hyperlink" xfId="23674" builtinId="9" hidden="1"/>
    <cellStyle name="Followed Hyperlink" xfId="23675" builtinId="9" hidden="1"/>
    <cellStyle name="Followed Hyperlink" xfId="23676" builtinId="9" hidden="1"/>
    <cellStyle name="Followed Hyperlink" xfId="23677" builtinId="9" hidden="1"/>
    <cellStyle name="Followed Hyperlink" xfId="23678" builtinId="9" hidden="1"/>
    <cellStyle name="Followed Hyperlink" xfId="23679" builtinId="9" hidden="1"/>
    <cellStyle name="Followed Hyperlink" xfId="23680" builtinId="9" hidden="1"/>
    <cellStyle name="Followed Hyperlink" xfId="23681" builtinId="9" hidden="1"/>
    <cellStyle name="Followed Hyperlink" xfId="23682" builtinId="9" hidden="1"/>
    <cellStyle name="Followed Hyperlink" xfId="23683" builtinId="9" hidden="1"/>
    <cellStyle name="Followed Hyperlink" xfId="23684" builtinId="9" hidden="1"/>
    <cellStyle name="Followed Hyperlink" xfId="23685" builtinId="9" hidden="1"/>
    <cellStyle name="Followed Hyperlink" xfId="23686" builtinId="9" hidden="1"/>
    <cellStyle name="Followed Hyperlink" xfId="23687" builtinId="9" hidden="1"/>
    <cellStyle name="Followed Hyperlink" xfId="23688" builtinId="9" hidden="1"/>
    <cellStyle name="Followed Hyperlink" xfId="23689" builtinId="9" hidden="1"/>
    <cellStyle name="Followed Hyperlink" xfId="23690" builtinId="9" hidden="1"/>
    <cellStyle name="Followed Hyperlink" xfId="23691" builtinId="9" hidden="1"/>
    <cellStyle name="Followed Hyperlink" xfId="23692" builtinId="9" hidden="1"/>
    <cellStyle name="Followed Hyperlink" xfId="23693" builtinId="9" hidden="1"/>
    <cellStyle name="Followed Hyperlink" xfId="23694" builtinId="9" hidden="1"/>
    <cellStyle name="Followed Hyperlink" xfId="23695" builtinId="9" hidden="1"/>
    <cellStyle name="Followed Hyperlink" xfId="23696" builtinId="9" hidden="1"/>
    <cellStyle name="Followed Hyperlink" xfId="23697" builtinId="9" hidden="1"/>
    <cellStyle name="Followed Hyperlink" xfId="23698" builtinId="9" hidden="1"/>
    <cellStyle name="Followed Hyperlink" xfId="23699" builtinId="9" hidden="1"/>
    <cellStyle name="Followed Hyperlink" xfId="23700" builtinId="9" hidden="1"/>
    <cellStyle name="Followed Hyperlink" xfId="23701" builtinId="9" hidden="1"/>
    <cellStyle name="Followed Hyperlink" xfId="23702" builtinId="9" hidden="1"/>
    <cellStyle name="Followed Hyperlink" xfId="23703" builtinId="9" hidden="1"/>
    <cellStyle name="Followed Hyperlink" xfId="23704" builtinId="9" hidden="1"/>
    <cellStyle name="Followed Hyperlink" xfId="23705" builtinId="9" hidden="1"/>
    <cellStyle name="Followed Hyperlink" xfId="23706" builtinId="9" hidden="1"/>
    <cellStyle name="Followed Hyperlink" xfId="23707" builtinId="9" hidden="1"/>
    <cellStyle name="Followed Hyperlink" xfId="23708" builtinId="9" hidden="1"/>
    <cellStyle name="Followed Hyperlink" xfId="23709" builtinId="9" hidden="1"/>
    <cellStyle name="Followed Hyperlink" xfId="23710" builtinId="9" hidden="1"/>
    <cellStyle name="Followed Hyperlink" xfId="23711"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4" builtinId="9" hidden="1"/>
    <cellStyle name="Followed Hyperlink" xfId="23815" builtinId="9" hidden="1"/>
    <cellStyle name="Followed Hyperlink" xfId="23816" builtinId="9" hidden="1"/>
    <cellStyle name="Followed Hyperlink" xfId="23817" builtinId="9" hidden="1"/>
    <cellStyle name="Followed Hyperlink" xfId="23818" builtinId="9" hidden="1"/>
    <cellStyle name="Followed Hyperlink" xfId="23819" builtinId="9" hidden="1"/>
    <cellStyle name="Followed Hyperlink" xfId="23820" builtinId="9" hidden="1"/>
    <cellStyle name="Followed Hyperlink" xfId="23821" builtinId="9" hidden="1"/>
    <cellStyle name="Followed Hyperlink" xfId="23822" builtinId="9" hidden="1"/>
    <cellStyle name="Followed Hyperlink" xfId="23823" builtinId="9" hidden="1"/>
    <cellStyle name="Followed Hyperlink" xfId="23824" builtinId="9" hidden="1"/>
    <cellStyle name="Followed Hyperlink" xfId="23825" builtinId="9" hidden="1"/>
    <cellStyle name="Followed Hyperlink" xfId="23826" builtinId="9" hidden="1"/>
    <cellStyle name="Followed Hyperlink" xfId="23827" builtinId="9" hidden="1"/>
    <cellStyle name="Followed Hyperlink" xfId="23828" builtinId="9" hidden="1"/>
    <cellStyle name="Followed Hyperlink" xfId="23829" builtinId="9" hidden="1"/>
    <cellStyle name="Followed Hyperlink" xfId="23830" builtinId="9" hidden="1"/>
    <cellStyle name="Followed Hyperlink" xfId="23831" builtinId="9" hidden="1"/>
    <cellStyle name="Followed Hyperlink" xfId="23832" builtinId="9" hidden="1"/>
    <cellStyle name="Followed Hyperlink" xfId="23833" builtinId="9" hidden="1"/>
    <cellStyle name="Followed Hyperlink" xfId="23834" builtinId="9" hidden="1"/>
    <cellStyle name="Followed Hyperlink" xfId="23835" builtinId="9" hidden="1"/>
    <cellStyle name="Followed Hyperlink" xfId="23836" builtinId="9" hidden="1"/>
    <cellStyle name="Followed Hyperlink" xfId="23837" builtinId="9" hidden="1"/>
    <cellStyle name="Followed Hyperlink" xfId="23838" builtinId="9" hidden="1"/>
    <cellStyle name="Followed Hyperlink" xfId="23839" builtinId="9" hidden="1"/>
    <cellStyle name="Followed Hyperlink" xfId="23840" builtinId="9" hidden="1"/>
    <cellStyle name="Followed Hyperlink" xfId="23841" builtinId="9" hidden="1"/>
    <cellStyle name="Followed Hyperlink" xfId="23842" builtinId="9" hidden="1"/>
    <cellStyle name="Followed Hyperlink" xfId="20624" builtinId="9" hidden="1"/>
    <cellStyle name="Followed Hyperlink" xfId="23843" builtinId="9" hidden="1"/>
    <cellStyle name="Followed Hyperlink" xfId="23844" builtinId="9" hidden="1"/>
    <cellStyle name="Followed Hyperlink" xfId="23845" builtinId="9" hidden="1"/>
    <cellStyle name="Followed Hyperlink" xfId="23846" builtinId="9" hidden="1"/>
    <cellStyle name="Followed Hyperlink" xfId="23847" builtinId="9" hidden="1"/>
    <cellStyle name="Followed Hyperlink" xfId="23848" builtinId="9" hidden="1"/>
    <cellStyle name="Followed Hyperlink" xfId="23849" builtinId="9" hidden="1"/>
    <cellStyle name="Followed Hyperlink" xfId="23850" builtinId="9" hidden="1"/>
    <cellStyle name="Followed Hyperlink" xfId="23851" builtinId="9" hidden="1"/>
    <cellStyle name="Followed Hyperlink" xfId="23852" builtinId="9" hidden="1"/>
    <cellStyle name="Followed Hyperlink" xfId="23853" builtinId="9" hidden="1"/>
    <cellStyle name="Followed Hyperlink" xfId="23854" builtinId="9" hidden="1"/>
    <cellStyle name="Followed Hyperlink" xfId="23855" builtinId="9" hidden="1"/>
    <cellStyle name="Followed Hyperlink" xfId="23856" builtinId="9" hidden="1"/>
    <cellStyle name="Followed Hyperlink" xfId="23857" builtinId="9" hidden="1"/>
    <cellStyle name="Followed Hyperlink" xfId="23858" builtinId="9" hidden="1"/>
    <cellStyle name="Followed Hyperlink" xfId="23859" builtinId="9" hidden="1"/>
    <cellStyle name="Followed Hyperlink" xfId="23860" builtinId="9" hidden="1"/>
    <cellStyle name="Followed Hyperlink" xfId="23861" builtinId="9" hidden="1"/>
    <cellStyle name="Followed Hyperlink" xfId="23862" builtinId="9" hidden="1"/>
    <cellStyle name="Followed Hyperlink" xfId="23863" builtinId="9" hidden="1"/>
    <cellStyle name="Followed Hyperlink" xfId="23864" builtinId="9" hidden="1"/>
    <cellStyle name="Followed Hyperlink" xfId="23865" builtinId="9" hidden="1"/>
    <cellStyle name="Followed Hyperlink" xfId="23866" builtinId="9" hidden="1"/>
    <cellStyle name="Followed Hyperlink" xfId="23867" builtinId="9" hidden="1"/>
    <cellStyle name="Followed Hyperlink" xfId="23868" builtinId="9" hidden="1"/>
    <cellStyle name="Followed Hyperlink" xfId="23869" builtinId="9" hidden="1"/>
    <cellStyle name="Followed Hyperlink" xfId="23870" builtinId="9" hidden="1"/>
    <cellStyle name="Followed Hyperlink" xfId="23871" builtinId="9" hidden="1"/>
    <cellStyle name="Followed Hyperlink" xfId="23872" builtinId="9" hidden="1"/>
    <cellStyle name="Followed Hyperlink" xfId="23873" builtinId="9" hidden="1"/>
    <cellStyle name="Followed Hyperlink" xfId="23874" builtinId="9" hidden="1"/>
    <cellStyle name="Followed Hyperlink" xfId="23875" builtinId="9" hidden="1"/>
    <cellStyle name="Followed Hyperlink" xfId="23876" builtinId="9" hidden="1"/>
    <cellStyle name="Followed Hyperlink" xfId="23877" builtinId="9" hidden="1"/>
    <cellStyle name="Followed Hyperlink" xfId="23878" builtinId="9" hidden="1"/>
    <cellStyle name="Followed Hyperlink" xfId="23879" builtinId="9" hidden="1"/>
    <cellStyle name="Followed Hyperlink" xfId="23880" builtinId="9" hidden="1"/>
    <cellStyle name="Followed Hyperlink" xfId="23881" builtinId="9" hidden="1"/>
    <cellStyle name="Followed Hyperlink" xfId="23882" builtinId="9" hidden="1"/>
    <cellStyle name="Followed Hyperlink" xfId="23883" builtinId="9" hidden="1"/>
    <cellStyle name="Followed Hyperlink" xfId="23884" builtinId="9" hidden="1"/>
    <cellStyle name="Followed Hyperlink" xfId="23885" builtinId="9" hidden="1"/>
    <cellStyle name="Followed Hyperlink" xfId="23886" builtinId="9" hidden="1"/>
    <cellStyle name="Followed Hyperlink" xfId="23887" builtinId="9" hidden="1"/>
    <cellStyle name="Followed Hyperlink" xfId="23888" builtinId="9" hidden="1"/>
    <cellStyle name="Followed Hyperlink" xfId="23889" builtinId="9" hidden="1"/>
    <cellStyle name="Followed Hyperlink" xfId="23890" builtinId="9" hidden="1"/>
    <cellStyle name="Followed Hyperlink" xfId="23891" builtinId="9" hidden="1"/>
    <cellStyle name="Followed Hyperlink" xfId="23892" builtinId="9" hidden="1"/>
    <cellStyle name="Followed Hyperlink" xfId="23893" builtinId="9" hidden="1"/>
    <cellStyle name="Followed Hyperlink" xfId="23894" builtinId="9" hidden="1"/>
    <cellStyle name="Followed Hyperlink" xfId="23895" builtinId="9" hidden="1"/>
    <cellStyle name="Followed Hyperlink" xfId="23896" builtinId="9" hidden="1"/>
    <cellStyle name="Followed Hyperlink" xfId="23897" builtinId="9" hidden="1"/>
    <cellStyle name="Followed Hyperlink" xfId="23898" builtinId="9" hidden="1"/>
    <cellStyle name="Followed Hyperlink" xfId="23899" builtinId="9" hidden="1"/>
    <cellStyle name="Followed Hyperlink" xfId="23900" builtinId="9" hidden="1"/>
    <cellStyle name="Followed Hyperlink" xfId="23901" builtinId="9" hidden="1"/>
    <cellStyle name="Followed Hyperlink" xfId="23902" builtinId="9" hidden="1"/>
    <cellStyle name="Followed Hyperlink" xfId="23903" builtinId="9" hidden="1"/>
    <cellStyle name="Followed Hyperlink" xfId="23904" builtinId="9" hidden="1"/>
    <cellStyle name="Followed Hyperlink" xfId="23905" builtinId="9" hidden="1"/>
    <cellStyle name="Followed Hyperlink" xfId="23906" builtinId="9" hidden="1"/>
    <cellStyle name="Followed Hyperlink" xfId="23907" builtinId="9" hidden="1"/>
    <cellStyle name="Followed Hyperlink" xfId="23908" builtinId="9" hidden="1"/>
    <cellStyle name="Followed Hyperlink" xfId="23909" builtinId="9" hidden="1"/>
    <cellStyle name="Followed Hyperlink" xfId="23910" builtinId="9" hidden="1"/>
    <cellStyle name="Followed Hyperlink" xfId="23911" builtinId="9" hidden="1"/>
    <cellStyle name="Followed Hyperlink" xfId="23912" builtinId="9" hidden="1"/>
    <cellStyle name="Followed Hyperlink" xfId="23913" builtinId="9" hidden="1"/>
    <cellStyle name="Followed Hyperlink" xfId="23914" builtinId="9" hidden="1"/>
    <cellStyle name="Followed Hyperlink" xfId="23915" builtinId="9" hidden="1"/>
    <cellStyle name="Followed Hyperlink" xfId="23916" builtinId="9" hidden="1"/>
    <cellStyle name="Followed Hyperlink" xfId="23917" builtinId="9" hidden="1"/>
    <cellStyle name="Followed Hyperlink" xfId="23918" builtinId="9" hidden="1"/>
    <cellStyle name="Followed Hyperlink" xfId="23919" builtinId="9" hidden="1"/>
    <cellStyle name="Followed Hyperlink" xfId="23920" builtinId="9" hidden="1"/>
    <cellStyle name="Followed Hyperlink" xfId="23921" builtinId="9" hidden="1"/>
    <cellStyle name="Followed Hyperlink" xfId="23922" builtinId="9" hidden="1"/>
    <cellStyle name="Followed Hyperlink" xfId="23923" builtinId="9" hidden="1"/>
    <cellStyle name="Followed Hyperlink" xfId="23924" builtinId="9" hidden="1"/>
    <cellStyle name="Followed Hyperlink" xfId="23925" builtinId="9" hidden="1"/>
    <cellStyle name="Followed Hyperlink" xfId="23926" builtinId="9" hidden="1"/>
    <cellStyle name="Followed Hyperlink" xfId="23927" builtinId="9" hidden="1"/>
    <cellStyle name="Followed Hyperlink" xfId="23928" builtinId="9" hidden="1"/>
    <cellStyle name="Followed Hyperlink" xfId="23929" builtinId="9" hidden="1"/>
    <cellStyle name="Followed Hyperlink" xfId="23930" builtinId="9" hidden="1"/>
    <cellStyle name="Followed Hyperlink" xfId="23931" builtinId="9" hidden="1"/>
    <cellStyle name="Followed Hyperlink" xfId="23932" builtinId="9" hidden="1"/>
    <cellStyle name="Followed Hyperlink" xfId="23933" builtinId="9" hidden="1"/>
    <cellStyle name="Followed Hyperlink" xfId="23934" builtinId="9" hidden="1"/>
    <cellStyle name="Followed Hyperlink" xfId="23935" builtinId="9" hidden="1"/>
    <cellStyle name="Followed Hyperlink" xfId="23936" builtinId="9" hidden="1"/>
    <cellStyle name="Followed Hyperlink" xfId="23937" builtinId="9" hidden="1"/>
    <cellStyle name="Followed Hyperlink" xfId="23938" builtinId="9" hidden="1"/>
    <cellStyle name="Followed Hyperlink" xfId="23939" builtinId="9" hidden="1"/>
    <cellStyle name="Followed Hyperlink" xfId="23940" builtinId="9" hidden="1"/>
    <cellStyle name="Followed Hyperlink" xfId="23941" builtinId="9" hidden="1"/>
    <cellStyle name="Followed Hyperlink" xfId="23942" builtinId="9" hidden="1"/>
    <cellStyle name="Followed Hyperlink" xfId="23943" builtinId="9" hidden="1"/>
    <cellStyle name="Followed Hyperlink" xfId="23944" builtinId="9" hidden="1"/>
    <cellStyle name="Followed Hyperlink" xfId="23945" builtinId="9" hidden="1"/>
    <cellStyle name="Followed Hyperlink" xfId="23946" builtinId="9" hidden="1"/>
    <cellStyle name="Followed Hyperlink" xfId="23947" builtinId="9" hidden="1"/>
    <cellStyle name="Followed Hyperlink" xfId="23948"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22" builtinId="9" hidden="1"/>
    <cellStyle name="Followed Hyperlink" xfId="24023" builtinId="9" hidden="1"/>
    <cellStyle name="Followed Hyperlink" xfId="24024" builtinId="9" hidden="1"/>
    <cellStyle name="Followed Hyperlink" xfId="24025" builtinId="9" hidden="1"/>
    <cellStyle name="Followed Hyperlink" xfId="24026" builtinId="9" hidden="1"/>
    <cellStyle name="Followed Hyperlink" xfId="24027" builtinId="9" hidden="1"/>
    <cellStyle name="Followed Hyperlink" xfId="24028" builtinId="9" hidden="1"/>
    <cellStyle name="Followed Hyperlink" xfId="24029" builtinId="9" hidden="1"/>
    <cellStyle name="Followed Hyperlink" xfId="24030" builtinId="9" hidden="1"/>
    <cellStyle name="Followed Hyperlink" xfId="24031" builtinId="9" hidden="1"/>
    <cellStyle name="Followed Hyperlink" xfId="24032" builtinId="9" hidden="1"/>
    <cellStyle name="Followed Hyperlink" xfId="24033" builtinId="9" hidden="1"/>
    <cellStyle name="Followed Hyperlink" xfId="24034" builtinId="9" hidden="1"/>
    <cellStyle name="Followed Hyperlink" xfId="24035" builtinId="9" hidden="1"/>
    <cellStyle name="Followed Hyperlink" xfId="24036" builtinId="9" hidden="1"/>
    <cellStyle name="Followed Hyperlink" xfId="24037" builtinId="9" hidden="1"/>
    <cellStyle name="Followed Hyperlink" xfId="24038" builtinId="9" hidden="1"/>
    <cellStyle name="Followed Hyperlink" xfId="24039" builtinId="9" hidden="1"/>
    <cellStyle name="Followed Hyperlink" xfId="24040" builtinId="9" hidden="1"/>
    <cellStyle name="Followed Hyperlink" xfId="24041" builtinId="9" hidden="1"/>
    <cellStyle name="Followed Hyperlink" xfId="24042" builtinId="9" hidden="1"/>
    <cellStyle name="Followed Hyperlink" xfId="24043" builtinId="9" hidden="1"/>
    <cellStyle name="Followed Hyperlink" xfId="24044" builtinId="9" hidden="1"/>
    <cellStyle name="Followed Hyperlink" xfId="24045" builtinId="9" hidden="1"/>
    <cellStyle name="Followed Hyperlink" xfId="24046" builtinId="9" hidden="1"/>
    <cellStyle name="Followed Hyperlink" xfId="24047" builtinId="9" hidden="1"/>
    <cellStyle name="Followed Hyperlink" xfId="24048" builtinId="9" hidden="1"/>
    <cellStyle name="Followed Hyperlink" xfId="24049" builtinId="9" hidden="1"/>
    <cellStyle name="Followed Hyperlink" xfId="24050" builtinId="9" hidden="1"/>
    <cellStyle name="Followed Hyperlink" xfId="24051" builtinId="9" hidden="1"/>
    <cellStyle name="Followed Hyperlink" xfId="24052" builtinId="9" hidden="1"/>
    <cellStyle name="Followed Hyperlink" xfId="24053" builtinId="9" hidden="1"/>
    <cellStyle name="Followed Hyperlink" xfId="24054" builtinId="9" hidden="1"/>
    <cellStyle name="Followed Hyperlink" xfId="24055" builtinId="9" hidden="1"/>
    <cellStyle name="Followed Hyperlink" xfId="24056" builtinId="9" hidden="1"/>
    <cellStyle name="Followed Hyperlink" xfId="24057" builtinId="9" hidden="1"/>
    <cellStyle name="Followed Hyperlink" xfId="24058" builtinId="9" hidden="1"/>
    <cellStyle name="Followed Hyperlink" xfId="24059" builtinId="9" hidden="1"/>
    <cellStyle name="Followed Hyperlink" xfId="24060" builtinId="9" hidden="1"/>
    <cellStyle name="Followed Hyperlink" xfId="24061" builtinId="9" hidden="1"/>
    <cellStyle name="Followed Hyperlink" xfId="24062" builtinId="9" hidden="1"/>
    <cellStyle name="Followed Hyperlink" xfId="24063" builtinId="9" hidden="1"/>
    <cellStyle name="Followed Hyperlink" xfId="24064" builtinId="9" hidden="1"/>
    <cellStyle name="Followed Hyperlink" xfId="24065" builtinId="9" hidden="1"/>
    <cellStyle name="Followed Hyperlink" xfId="24066" builtinId="9" hidden="1"/>
    <cellStyle name="Followed Hyperlink" xfId="24067" builtinId="9" hidden="1"/>
    <cellStyle name="Followed Hyperlink" xfId="24068" builtinId="9" hidden="1"/>
    <cellStyle name="Followed Hyperlink" xfId="24069" builtinId="9" hidden="1"/>
    <cellStyle name="Followed Hyperlink" xfId="24070" builtinId="9" hidden="1"/>
    <cellStyle name="Followed Hyperlink" xfId="24071" builtinId="9" hidden="1"/>
    <cellStyle name="Followed Hyperlink" xfId="24072" builtinId="9" hidden="1"/>
    <cellStyle name="Followed Hyperlink" xfId="24073" builtinId="9" hidden="1"/>
    <cellStyle name="Followed Hyperlink" xfId="24074" builtinId="9" hidden="1"/>
    <cellStyle name="Followed Hyperlink" xfId="24075" builtinId="9" hidden="1"/>
    <cellStyle name="Followed Hyperlink" xfId="24076" builtinId="9" hidden="1"/>
    <cellStyle name="Followed Hyperlink" xfId="24077" builtinId="9" hidden="1"/>
    <cellStyle name="Followed Hyperlink" xfId="24078" builtinId="9" hidden="1"/>
    <cellStyle name="Followed Hyperlink" xfId="24079" builtinId="9" hidden="1"/>
    <cellStyle name="Followed Hyperlink" xfId="24080" builtinId="9" hidden="1"/>
    <cellStyle name="Followed Hyperlink" xfId="24081" builtinId="9" hidden="1"/>
    <cellStyle name="Followed Hyperlink" xfId="24082" builtinId="9" hidden="1"/>
    <cellStyle name="Followed Hyperlink" xfId="24083" builtinId="9" hidden="1"/>
    <cellStyle name="Followed Hyperlink" xfId="24084" builtinId="9" hidden="1"/>
    <cellStyle name="Followed Hyperlink" xfId="24085" builtinId="9" hidden="1"/>
    <cellStyle name="Followed Hyperlink" xfId="24086" builtinId="9" hidden="1"/>
    <cellStyle name="Followed Hyperlink" xfId="24087" builtinId="9" hidden="1"/>
    <cellStyle name="Followed Hyperlink" xfId="24088" builtinId="9" hidden="1"/>
    <cellStyle name="Followed Hyperlink" xfId="24089" builtinId="9" hidden="1"/>
    <cellStyle name="Followed Hyperlink" xfId="24090" builtinId="9" hidden="1"/>
    <cellStyle name="Followed Hyperlink" xfId="24091" builtinId="9" hidden="1"/>
    <cellStyle name="Followed Hyperlink" xfId="24092" builtinId="9" hidden="1"/>
    <cellStyle name="Followed Hyperlink" xfId="24093" builtinId="9" hidden="1"/>
    <cellStyle name="Followed Hyperlink" xfId="24094" builtinId="9" hidden="1"/>
    <cellStyle name="Followed Hyperlink" xfId="24095" builtinId="9" hidden="1"/>
    <cellStyle name="Followed Hyperlink" xfId="24096" builtinId="9" hidden="1"/>
    <cellStyle name="Followed Hyperlink" xfId="24097" builtinId="9" hidden="1"/>
    <cellStyle name="Followed Hyperlink" xfId="24098" builtinId="9" hidden="1"/>
    <cellStyle name="Followed Hyperlink" xfId="24099" builtinId="9" hidden="1"/>
    <cellStyle name="Followed Hyperlink" xfId="24100" builtinId="9" hidden="1"/>
    <cellStyle name="Followed Hyperlink" xfId="24101" builtinId="9" hidden="1"/>
    <cellStyle name="Followed Hyperlink" xfId="24102" builtinId="9" hidden="1"/>
    <cellStyle name="Followed Hyperlink" xfId="24103" builtinId="9" hidden="1"/>
    <cellStyle name="Followed Hyperlink" xfId="24104" builtinId="9" hidden="1"/>
    <cellStyle name="Followed Hyperlink" xfId="24105" builtinId="9" hidden="1"/>
    <cellStyle name="Followed Hyperlink" xfId="24106" builtinId="9" hidden="1"/>
    <cellStyle name="Followed Hyperlink" xfId="24107" builtinId="9" hidden="1"/>
    <cellStyle name="Followed Hyperlink" xfId="24108" builtinId="9" hidden="1"/>
    <cellStyle name="Followed Hyperlink" xfId="24109" builtinId="9" hidden="1"/>
    <cellStyle name="Followed Hyperlink" xfId="24110" builtinId="9" hidden="1"/>
    <cellStyle name="Followed Hyperlink" xfId="24111" builtinId="9" hidden="1"/>
    <cellStyle name="Followed Hyperlink" xfId="24112" builtinId="9" hidden="1"/>
    <cellStyle name="Followed Hyperlink" xfId="24113" builtinId="9" hidden="1"/>
    <cellStyle name="Followed Hyperlink" xfId="24114" builtinId="9" hidden="1"/>
    <cellStyle name="Followed Hyperlink" xfId="24115" builtinId="9" hidden="1"/>
    <cellStyle name="Followed Hyperlink" xfId="24116" builtinId="9" hidden="1"/>
    <cellStyle name="Followed Hyperlink" xfId="24117" builtinId="9" hidden="1"/>
    <cellStyle name="Followed Hyperlink" xfId="24118" builtinId="9" hidden="1"/>
    <cellStyle name="Followed Hyperlink" xfId="24119" builtinId="9" hidden="1"/>
    <cellStyle name="Followed Hyperlink" xfId="24120" builtinId="9" hidden="1"/>
    <cellStyle name="Followed Hyperlink" xfId="24121" builtinId="9" hidden="1"/>
    <cellStyle name="Followed Hyperlink" xfId="24122" builtinId="9" hidden="1"/>
    <cellStyle name="Followed Hyperlink" xfId="24123" builtinId="9" hidden="1"/>
    <cellStyle name="Followed Hyperlink" xfId="24124" builtinId="9" hidden="1"/>
    <cellStyle name="Followed Hyperlink" xfId="24125" builtinId="9" hidden="1"/>
    <cellStyle name="Followed Hyperlink" xfId="24126" builtinId="9" hidden="1"/>
    <cellStyle name="Followed Hyperlink" xfId="24127" builtinId="9" hidden="1"/>
    <cellStyle name="Followed Hyperlink" xfId="24128" builtinId="9" hidden="1"/>
    <cellStyle name="Followed Hyperlink" xfId="24129" builtinId="9" hidden="1"/>
    <cellStyle name="Followed Hyperlink" xfId="24130" builtinId="9" hidden="1"/>
    <cellStyle name="Followed Hyperlink" xfId="24131" builtinId="9" hidden="1"/>
    <cellStyle name="Followed Hyperlink" xfId="24132" builtinId="9" hidden="1"/>
    <cellStyle name="Followed Hyperlink" xfId="24133" builtinId="9" hidden="1"/>
    <cellStyle name="Followed Hyperlink" xfId="24134" builtinId="9" hidden="1"/>
    <cellStyle name="Followed Hyperlink" xfId="24135" builtinId="9" hidden="1"/>
    <cellStyle name="Followed Hyperlink" xfId="24136" builtinId="9" hidden="1"/>
    <cellStyle name="Followed Hyperlink" xfId="24137" builtinId="9" hidden="1"/>
    <cellStyle name="Followed Hyperlink" xfId="24138" builtinId="9" hidden="1"/>
    <cellStyle name="Followed Hyperlink" xfId="24139" builtinId="9" hidden="1"/>
    <cellStyle name="Followed Hyperlink" xfId="24140" builtinId="9" hidden="1"/>
    <cellStyle name="Followed Hyperlink" xfId="24141" builtinId="9" hidden="1"/>
    <cellStyle name="Followed Hyperlink" xfId="24142" builtinId="9" hidden="1"/>
    <cellStyle name="Followed Hyperlink" xfId="24143" builtinId="9" hidden="1"/>
    <cellStyle name="Followed Hyperlink" xfId="24144" builtinId="9" hidden="1"/>
    <cellStyle name="Followed Hyperlink" xfId="24145" builtinId="9" hidden="1"/>
    <cellStyle name="Followed Hyperlink" xfId="24146" builtinId="9" hidden="1"/>
    <cellStyle name="Followed Hyperlink" xfId="24147" builtinId="9" hidden="1"/>
    <cellStyle name="Followed Hyperlink" xfId="24148" builtinId="9" hidden="1"/>
    <cellStyle name="Followed Hyperlink" xfId="24149" builtinId="9" hidden="1"/>
    <cellStyle name="Followed Hyperlink" xfId="24150" builtinId="9" hidden="1"/>
    <cellStyle name="Followed Hyperlink" xfId="24151" builtinId="9" hidden="1"/>
    <cellStyle name="Followed Hyperlink" xfId="24152" builtinId="9" hidden="1"/>
    <cellStyle name="Followed Hyperlink" xfId="24153" builtinId="9" hidden="1"/>
    <cellStyle name="Followed Hyperlink" xfId="24154" builtinId="9" hidden="1"/>
    <cellStyle name="Followed Hyperlink" xfId="24155"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5" builtinId="9" hidden="1"/>
    <cellStyle name="Followed Hyperlink" xfId="24266" builtinId="9" hidden="1"/>
    <cellStyle name="Followed Hyperlink" xfId="24267" builtinId="9" hidden="1"/>
    <cellStyle name="Followed Hyperlink" xfId="24268" builtinId="9" hidden="1"/>
    <cellStyle name="Followed Hyperlink" xfId="24269" builtinId="9" hidden="1"/>
    <cellStyle name="Followed Hyperlink" xfId="24270" builtinId="9" hidden="1"/>
    <cellStyle name="Followed Hyperlink" xfId="24271" builtinId="9" hidden="1"/>
    <cellStyle name="Followed Hyperlink" xfId="24272" builtinId="9" hidden="1"/>
    <cellStyle name="Followed Hyperlink" xfId="24273" builtinId="9" hidden="1"/>
    <cellStyle name="Followed Hyperlink" xfId="24274" builtinId="9" hidden="1"/>
    <cellStyle name="Followed Hyperlink" xfId="24275" builtinId="9" hidden="1"/>
    <cellStyle name="Followed Hyperlink" xfId="24276" builtinId="9" hidden="1"/>
    <cellStyle name="Followed Hyperlink" xfId="24277" builtinId="9" hidden="1"/>
    <cellStyle name="Followed Hyperlink" xfId="24278" builtinId="9" hidden="1"/>
    <cellStyle name="Followed Hyperlink" xfId="24279" builtinId="9" hidden="1"/>
    <cellStyle name="Followed Hyperlink" xfId="24280" builtinId="9" hidden="1"/>
    <cellStyle name="Followed Hyperlink" xfId="24281" builtinId="9" hidden="1"/>
    <cellStyle name="Followed Hyperlink" xfId="24282" builtinId="9" hidden="1"/>
    <cellStyle name="Followed Hyperlink" xfId="24283" builtinId="9" hidden="1"/>
    <cellStyle name="Followed Hyperlink" xfId="24284" builtinId="9" hidden="1"/>
    <cellStyle name="Followed Hyperlink" xfId="24285" builtinId="9" hidden="1"/>
    <cellStyle name="Followed Hyperlink" xfId="24286" builtinId="9" hidden="1"/>
    <cellStyle name="Followed Hyperlink" xfId="24287" builtinId="9" hidden="1"/>
    <cellStyle name="Followed Hyperlink" xfId="24288" builtinId="9" hidden="1"/>
    <cellStyle name="Followed Hyperlink" xfId="24289" builtinId="9" hidden="1"/>
    <cellStyle name="Followed Hyperlink" xfId="24290" builtinId="9" hidden="1"/>
    <cellStyle name="Followed Hyperlink" xfId="24291" builtinId="9" hidden="1"/>
    <cellStyle name="Followed Hyperlink" xfId="24292" builtinId="9" hidden="1"/>
    <cellStyle name="Followed Hyperlink" xfId="24293" builtinId="9" hidden="1"/>
    <cellStyle name="Followed Hyperlink" xfId="24294" builtinId="9" hidden="1"/>
    <cellStyle name="Followed Hyperlink" xfId="24295" builtinId="9" hidden="1"/>
    <cellStyle name="Followed Hyperlink" xfId="24296" builtinId="9" hidden="1"/>
    <cellStyle name="Followed Hyperlink" xfId="24297" builtinId="9" hidden="1"/>
    <cellStyle name="Followed Hyperlink" xfId="24298" builtinId="9" hidden="1"/>
    <cellStyle name="Followed Hyperlink" xfId="24299" builtinId="9" hidden="1"/>
    <cellStyle name="Followed Hyperlink" xfId="24300" builtinId="9" hidden="1"/>
    <cellStyle name="Followed Hyperlink" xfId="24301" builtinId="9" hidden="1"/>
    <cellStyle name="Followed Hyperlink" xfId="24302" builtinId="9" hidden="1"/>
    <cellStyle name="Followed Hyperlink" xfId="24303" builtinId="9" hidden="1"/>
    <cellStyle name="Followed Hyperlink" xfId="24304" builtinId="9" hidden="1"/>
    <cellStyle name="Followed Hyperlink" xfId="24305" builtinId="9" hidden="1"/>
    <cellStyle name="Followed Hyperlink" xfId="24306" builtinId="9" hidden="1"/>
    <cellStyle name="Followed Hyperlink" xfId="24307" builtinId="9" hidden="1"/>
    <cellStyle name="Followed Hyperlink" xfId="24308" builtinId="9" hidden="1"/>
    <cellStyle name="Followed Hyperlink" xfId="24309" builtinId="9" hidden="1"/>
    <cellStyle name="Followed Hyperlink" xfId="24310" builtinId="9" hidden="1"/>
    <cellStyle name="Followed Hyperlink" xfId="24311" builtinId="9" hidden="1"/>
    <cellStyle name="Followed Hyperlink" xfId="24312" builtinId="9" hidden="1"/>
    <cellStyle name="Followed Hyperlink" xfId="24313" builtinId="9" hidden="1"/>
    <cellStyle name="Followed Hyperlink" xfId="24314" builtinId="9" hidden="1"/>
    <cellStyle name="Followed Hyperlink" xfId="24315" builtinId="9" hidden="1"/>
    <cellStyle name="Followed Hyperlink" xfId="24316" builtinId="9" hidden="1"/>
    <cellStyle name="Followed Hyperlink" xfId="24317" builtinId="9" hidden="1"/>
    <cellStyle name="Followed Hyperlink" xfId="24318" builtinId="9" hidden="1"/>
    <cellStyle name="Followed Hyperlink" xfId="24319" builtinId="9" hidden="1"/>
    <cellStyle name="Followed Hyperlink" xfId="24320" builtinId="9" hidden="1"/>
    <cellStyle name="Followed Hyperlink" xfId="24321" builtinId="9" hidden="1"/>
    <cellStyle name="Followed Hyperlink" xfId="24322" builtinId="9" hidden="1"/>
    <cellStyle name="Followed Hyperlink" xfId="24323" builtinId="9" hidden="1"/>
    <cellStyle name="Followed Hyperlink" xfId="24324" builtinId="9" hidden="1"/>
    <cellStyle name="Followed Hyperlink" xfId="24325" builtinId="9" hidden="1"/>
    <cellStyle name="Followed Hyperlink" xfId="24326" builtinId="9" hidden="1"/>
    <cellStyle name="Followed Hyperlink" xfId="24327" builtinId="9" hidden="1"/>
    <cellStyle name="Followed Hyperlink" xfId="24328" builtinId="9" hidden="1"/>
    <cellStyle name="Followed Hyperlink" xfId="24329" builtinId="9" hidden="1"/>
    <cellStyle name="Followed Hyperlink" xfId="24330" builtinId="9" hidden="1"/>
    <cellStyle name="Followed Hyperlink" xfId="24331" builtinId="9" hidden="1"/>
    <cellStyle name="Followed Hyperlink" xfId="24332" builtinId="9" hidden="1"/>
    <cellStyle name="Followed Hyperlink" xfId="24333" builtinId="9" hidden="1"/>
    <cellStyle name="Followed Hyperlink" xfId="24334" builtinId="9" hidden="1"/>
    <cellStyle name="Followed Hyperlink" xfId="24335" builtinId="9" hidden="1"/>
    <cellStyle name="Followed Hyperlink" xfId="24336" builtinId="9" hidden="1"/>
    <cellStyle name="Followed Hyperlink" xfId="24337" builtinId="9" hidden="1"/>
    <cellStyle name="Followed Hyperlink" xfId="24338" builtinId="9" hidden="1"/>
    <cellStyle name="Followed Hyperlink" xfId="24339" builtinId="9" hidden="1"/>
    <cellStyle name="Followed Hyperlink" xfId="24340" builtinId="9" hidden="1"/>
    <cellStyle name="Followed Hyperlink" xfId="24341" builtinId="9" hidden="1"/>
    <cellStyle name="Followed Hyperlink" xfId="24342" builtinId="9" hidden="1"/>
    <cellStyle name="Followed Hyperlink" xfId="24343" builtinId="9" hidden="1"/>
    <cellStyle name="Followed Hyperlink" xfId="24344" builtinId="9" hidden="1"/>
    <cellStyle name="Followed Hyperlink" xfId="24345" builtinId="9" hidden="1"/>
    <cellStyle name="Followed Hyperlink" xfId="24346" builtinId="9" hidden="1"/>
    <cellStyle name="Followed Hyperlink" xfId="24347" builtinId="9" hidden="1"/>
    <cellStyle name="Followed Hyperlink" xfId="24348" builtinId="9" hidden="1"/>
    <cellStyle name="Followed Hyperlink" xfId="24349" builtinId="9" hidden="1"/>
    <cellStyle name="Followed Hyperlink" xfId="24350" builtinId="9" hidden="1"/>
    <cellStyle name="Followed Hyperlink" xfId="24351" builtinId="9" hidden="1"/>
    <cellStyle name="Followed Hyperlink" xfId="24352" builtinId="9" hidden="1"/>
    <cellStyle name="Followed Hyperlink" xfId="24353" builtinId="9" hidden="1"/>
    <cellStyle name="Followed Hyperlink" xfId="24354" builtinId="9" hidden="1"/>
    <cellStyle name="Followed Hyperlink" xfId="24355" builtinId="9" hidden="1"/>
    <cellStyle name="Followed Hyperlink" xfId="24356" builtinId="9" hidden="1"/>
    <cellStyle name="Followed Hyperlink" xfId="24357" builtinId="9" hidden="1"/>
    <cellStyle name="Followed Hyperlink" xfId="24358" builtinId="9" hidden="1"/>
    <cellStyle name="Followed Hyperlink" xfId="24359" builtinId="9" hidden="1"/>
    <cellStyle name="Followed Hyperlink" xfId="24360" builtinId="9" hidden="1"/>
    <cellStyle name="Followed Hyperlink" xfId="24361"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00" builtinId="9" hidden="1"/>
    <cellStyle name="Followed Hyperlink" xfId="24501" builtinId="9" hidden="1"/>
    <cellStyle name="Followed Hyperlink" xfId="24502" builtinId="9" hidden="1"/>
    <cellStyle name="Followed Hyperlink" xfId="24503" builtinId="9" hidden="1"/>
    <cellStyle name="Followed Hyperlink" xfId="24504" builtinId="9" hidden="1"/>
    <cellStyle name="Followed Hyperlink" xfId="24505" builtinId="9" hidden="1"/>
    <cellStyle name="Followed Hyperlink" xfId="24506" builtinId="9" hidden="1"/>
    <cellStyle name="Followed Hyperlink" xfId="24507" builtinId="9" hidden="1"/>
    <cellStyle name="Followed Hyperlink" xfId="24508" builtinId="9" hidden="1"/>
    <cellStyle name="Followed Hyperlink" xfId="24509" builtinId="9" hidden="1"/>
    <cellStyle name="Followed Hyperlink" xfId="24510" builtinId="9" hidden="1"/>
    <cellStyle name="Followed Hyperlink" xfId="24511" builtinId="9" hidden="1"/>
    <cellStyle name="Followed Hyperlink" xfId="24512" builtinId="9" hidden="1"/>
    <cellStyle name="Followed Hyperlink" xfId="24513" builtinId="9" hidden="1"/>
    <cellStyle name="Followed Hyperlink" xfId="24514" builtinId="9" hidden="1"/>
    <cellStyle name="Followed Hyperlink" xfId="24515" builtinId="9" hidden="1"/>
    <cellStyle name="Followed Hyperlink" xfId="24516" builtinId="9" hidden="1"/>
    <cellStyle name="Followed Hyperlink" xfId="24517" builtinId="9" hidden="1"/>
    <cellStyle name="Followed Hyperlink" xfId="24518" builtinId="9" hidden="1"/>
    <cellStyle name="Followed Hyperlink" xfId="24519" builtinId="9" hidden="1"/>
    <cellStyle name="Followed Hyperlink" xfId="24520" builtinId="9" hidden="1"/>
    <cellStyle name="Followed Hyperlink" xfId="24521" builtinId="9" hidden="1"/>
    <cellStyle name="Followed Hyperlink" xfId="24522" builtinId="9" hidden="1"/>
    <cellStyle name="Followed Hyperlink" xfId="24523" builtinId="9" hidden="1"/>
    <cellStyle name="Followed Hyperlink" xfId="24524" builtinId="9" hidden="1"/>
    <cellStyle name="Followed Hyperlink" xfId="24525" builtinId="9" hidden="1"/>
    <cellStyle name="Followed Hyperlink" xfId="24526" builtinId="9" hidden="1"/>
    <cellStyle name="Followed Hyperlink" xfId="24527" builtinId="9" hidden="1"/>
    <cellStyle name="Followed Hyperlink" xfId="24528" builtinId="9" hidden="1"/>
    <cellStyle name="Followed Hyperlink" xfId="24529" builtinId="9" hidden="1"/>
    <cellStyle name="Followed Hyperlink" xfId="24530" builtinId="9" hidden="1"/>
    <cellStyle name="Followed Hyperlink" xfId="24531" builtinId="9" hidden="1"/>
    <cellStyle name="Followed Hyperlink" xfId="24532" builtinId="9" hidden="1"/>
    <cellStyle name="Followed Hyperlink" xfId="24533" builtinId="9" hidden="1"/>
    <cellStyle name="Followed Hyperlink" xfId="24534" builtinId="9" hidden="1"/>
    <cellStyle name="Followed Hyperlink" xfId="24535" builtinId="9" hidden="1"/>
    <cellStyle name="Followed Hyperlink" xfId="24536" builtinId="9" hidden="1"/>
    <cellStyle name="Followed Hyperlink" xfId="24537" builtinId="9" hidden="1"/>
    <cellStyle name="Followed Hyperlink" xfId="24538" builtinId="9" hidden="1"/>
    <cellStyle name="Followed Hyperlink" xfId="24539" builtinId="9" hidden="1"/>
    <cellStyle name="Followed Hyperlink" xfId="24540" builtinId="9" hidden="1"/>
    <cellStyle name="Followed Hyperlink" xfId="24541" builtinId="9" hidden="1"/>
    <cellStyle name="Followed Hyperlink" xfId="24542" builtinId="9" hidden="1"/>
    <cellStyle name="Followed Hyperlink" xfId="24543" builtinId="9" hidden="1"/>
    <cellStyle name="Followed Hyperlink" xfId="24544" builtinId="9" hidden="1"/>
    <cellStyle name="Followed Hyperlink" xfId="24545" builtinId="9" hidden="1"/>
    <cellStyle name="Followed Hyperlink" xfId="24546" builtinId="9" hidden="1"/>
    <cellStyle name="Followed Hyperlink" xfId="24547" builtinId="9" hidden="1"/>
    <cellStyle name="Followed Hyperlink" xfId="24548" builtinId="9" hidden="1"/>
    <cellStyle name="Followed Hyperlink" xfId="24549" builtinId="9" hidden="1"/>
    <cellStyle name="Followed Hyperlink" xfId="24550" builtinId="9" hidden="1"/>
    <cellStyle name="Followed Hyperlink" xfId="24551" builtinId="9" hidden="1"/>
    <cellStyle name="Followed Hyperlink" xfId="24552" builtinId="9" hidden="1"/>
    <cellStyle name="Followed Hyperlink" xfId="24553" builtinId="9" hidden="1"/>
    <cellStyle name="Followed Hyperlink" xfId="24554" builtinId="9" hidden="1"/>
    <cellStyle name="Followed Hyperlink" xfId="24555" builtinId="9" hidden="1"/>
    <cellStyle name="Followed Hyperlink" xfId="24556" builtinId="9" hidden="1"/>
    <cellStyle name="Followed Hyperlink" xfId="24557" builtinId="9" hidden="1"/>
    <cellStyle name="Followed Hyperlink" xfId="24558" builtinId="9" hidden="1"/>
    <cellStyle name="Followed Hyperlink" xfId="24559" builtinId="9" hidden="1"/>
    <cellStyle name="Followed Hyperlink" xfId="24560" builtinId="9" hidden="1"/>
    <cellStyle name="Followed Hyperlink" xfId="24561" builtinId="9" hidden="1"/>
    <cellStyle name="Followed Hyperlink" xfId="24562" builtinId="9" hidden="1"/>
    <cellStyle name="Followed Hyperlink" xfId="24563" builtinId="9" hidden="1"/>
    <cellStyle name="Followed Hyperlink" xfId="24564" builtinId="9" hidden="1"/>
    <cellStyle name="Followed Hyperlink" xfId="24565" builtinId="9" hidden="1"/>
    <cellStyle name="Followed Hyperlink" xfId="24566" builtinId="9" hidden="1"/>
    <cellStyle name="Followed Hyperlink" xfId="24567" builtinId="9" hidden="1"/>
    <cellStyle name="Followed Hyperlink" xfId="24568" builtinId="9" hidden="1"/>
    <cellStyle name="Followed Hyperlink" xfId="24569" builtinId="9" hidden="1"/>
    <cellStyle name="Followed Hyperlink" xfId="24570" builtinId="9" hidden="1"/>
    <cellStyle name="Followed Hyperlink" xfId="24571" builtinId="9" hidden="1"/>
    <cellStyle name="Followed Hyperlink" xfId="24572" builtinId="9" hidden="1"/>
    <cellStyle name="Followed Hyperlink" xfId="24573" builtinId="9" hidden="1"/>
    <cellStyle name="Followed Hyperlink" xfId="24574" builtinId="9" hidden="1"/>
    <cellStyle name="Followed Hyperlink" xfId="24575" builtinId="9" hidden="1"/>
    <cellStyle name="Followed Hyperlink" xfId="24576" builtinId="9" hidden="1"/>
    <cellStyle name="Followed Hyperlink" xfId="24577" builtinId="9" hidden="1"/>
    <cellStyle name="Followed Hyperlink" xfId="24578" builtinId="9" hidden="1"/>
    <cellStyle name="Followed Hyperlink" xfId="24579" builtinId="9" hidden="1"/>
    <cellStyle name="Followed Hyperlink" xfId="24580" builtinId="9" hidden="1"/>
    <cellStyle name="Followed Hyperlink" xfId="24581" builtinId="9" hidden="1"/>
    <cellStyle name="Followed Hyperlink" xfId="24582" builtinId="9" hidden="1"/>
    <cellStyle name="Followed Hyperlink" xfId="24583" builtinId="9" hidden="1"/>
    <cellStyle name="Followed Hyperlink" xfId="24584" builtinId="9" hidden="1"/>
    <cellStyle name="Followed Hyperlink" xfId="24585" builtinId="9" hidden="1"/>
    <cellStyle name="Followed Hyperlink" xfId="24586" builtinId="9" hidden="1"/>
    <cellStyle name="Followed Hyperlink" xfId="24587" builtinId="9" hidden="1"/>
    <cellStyle name="Followed Hyperlink" xfId="24588" builtinId="9" hidden="1"/>
    <cellStyle name="Followed Hyperlink" xfId="24589" builtinId="9" hidden="1"/>
    <cellStyle name="Followed Hyperlink" xfId="24590" builtinId="9" hidden="1"/>
    <cellStyle name="Followed Hyperlink" xfId="24591" builtinId="9" hidden="1"/>
    <cellStyle name="Followed Hyperlink" xfId="24592" builtinId="9" hidden="1"/>
    <cellStyle name="Followed Hyperlink" xfId="24593" builtinId="9" hidden="1"/>
    <cellStyle name="Followed Hyperlink" xfId="24594" builtinId="9" hidden="1"/>
    <cellStyle name="Followed Hyperlink" xfId="24595" builtinId="9" hidden="1"/>
    <cellStyle name="Followed Hyperlink" xfId="24596" builtinId="9" hidden="1"/>
    <cellStyle name="Followed Hyperlink" xfId="24597" builtinId="9" hidden="1"/>
    <cellStyle name="Followed Hyperlink" xfId="24598" builtinId="9" hidden="1"/>
    <cellStyle name="Followed Hyperlink" xfId="24599" builtinId="9" hidden="1"/>
    <cellStyle name="Followed Hyperlink" xfId="24600" builtinId="9" hidden="1"/>
    <cellStyle name="Followed Hyperlink" xfId="24601" builtinId="9" hidden="1"/>
    <cellStyle name="Followed Hyperlink" xfId="24602" builtinId="9" hidden="1"/>
    <cellStyle name="Followed Hyperlink" xfId="24603" builtinId="9" hidden="1"/>
    <cellStyle name="Followed Hyperlink" xfId="24604" builtinId="9" hidden="1"/>
    <cellStyle name="Followed Hyperlink" xfId="24605" builtinId="9" hidden="1"/>
    <cellStyle name="Followed Hyperlink" xfId="24606" builtinId="9" hidden="1"/>
    <cellStyle name="Followed Hyperlink" xfId="24607" builtinId="9" hidden="1"/>
    <cellStyle name="Followed Hyperlink" xfId="24608" builtinId="9" hidden="1"/>
    <cellStyle name="Followed Hyperlink" xfId="24609" builtinId="9" hidden="1"/>
    <cellStyle name="Followed Hyperlink" xfId="24610" builtinId="9" hidden="1"/>
    <cellStyle name="Followed Hyperlink" xfId="24611" builtinId="9" hidden="1"/>
    <cellStyle name="Followed Hyperlink" xfId="24612" builtinId="9" hidden="1"/>
    <cellStyle name="Followed Hyperlink" xfId="24613" builtinId="9" hidden="1"/>
    <cellStyle name="Followed Hyperlink" xfId="24614" builtinId="9" hidden="1"/>
    <cellStyle name="Followed Hyperlink" xfId="24615" builtinId="9" hidden="1"/>
    <cellStyle name="Followed Hyperlink" xfId="24616" builtinId="9" hidden="1"/>
    <cellStyle name="Followed Hyperlink" xfId="24617" builtinId="9" hidden="1"/>
    <cellStyle name="Followed Hyperlink" xfId="24618" builtinId="9" hidden="1"/>
    <cellStyle name="Followed Hyperlink" xfId="24619" builtinId="9" hidden="1"/>
    <cellStyle name="Followed Hyperlink" xfId="24620" builtinId="9" hidden="1"/>
    <cellStyle name="Followed Hyperlink" xfId="24621" builtinId="9" hidden="1"/>
    <cellStyle name="Followed Hyperlink" xfId="24622" builtinId="9" hidden="1"/>
    <cellStyle name="Followed Hyperlink" xfId="24623" builtinId="9" hidden="1"/>
    <cellStyle name="Followed Hyperlink" xfId="24624" builtinId="9" hidden="1"/>
    <cellStyle name="Followed Hyperlink" xfId="24625" builtinId="9" hidden="1"/>
    <cellStyle name="Followed Hyperlink" xfId="24626" builtinId="9" hidden="1"/>
    <cellStyle name="Followed Hyperlink" xfId="24627" builtinId="9" hidden="1"/>
    <cellStyle name="Followed Hyperlink" xfId="24628" builtinId="9" hidden="1"/>
    <cellStyle name="Followed Hyperlink" xfId="24629" builtinId="9" hidden="1"/>
    <cellStyle name="Followed Hyperlink" xfId="24630" builtinId="9" hidden="1"/>
    <cellStyle name="Followed Hyperlink" xfId="24631" builtinId="9" hidden="1"/>
    <cellStyle name="Followed Hyperlink" xfId="24632" builtinId="9" hidden="1"/>
    <cellStyle name="Followed Hyperlink" xfId="24633" builtinId="9" hidden="1"/>
    <cellStyle name="Followed Hyperlink" xfId="24634" builtinId="9" hidden="1"/>
    <cellStyle name="Followed Hyperlink" xfId="24635" builtinId="9" hidden="1"/>
    <cellStyle name="Followed Hyperlink" xfId="24636" builtinId="9" hidden="1"/>
    <cellStyle name="Followed Hyperlink" xfId="24637" builtinId="9" hidden="1"/>
    <cellStyle name="Followed Hyperlink" xfId="24638" builtinId="9" hidden="1"/>
    <cellStyle name="Followed Hyperlink" xfId="24639" builtinId="9" hidden="1"/>
    <cellStyle name="Followed Hyperlink" xfId="24640" builtinId="9" hidden="1"/>
    <cellStyle name="Followed Hyperlink" xfId="24641" builtinId="9" hidden="1"/>
    <cellStyle name="Followed Hyperlink" xfId="24642" builtinId="9" hidden="1"/>
    <cellStyle name="Followed Hyperlink" xfId="24643" builtinId="9" hidden="1"/>
    <cellStyle name="Followed Hyperlink" xfId="24644" builtinId="9" hidden="1"/>
    <cellStyle name="Followed Hyperlink" xfId="24645" builtinId="9" hidden="1"/>
    <cellStyle name="Followed Hyperlink" xfId="24646" builtinId="9" hidden="1"/>
    <cellStyle name="Followed Hyperlink" xfId="24647" builtinId="9" hidden="1"/>
    <cellStyle name="Followed Hyperlink" xfId="24648" builtinId="9" hidden="1"/>
    <cellStyle name="Followed Hyperlink" xfId="24649" builtinId="9" hidden="1"/>
    <cellStyle name="Followed Hyperlink" xfId="24650" builtinId="9" hidden="1"/>
    <cellStyle name="Followed Hyperlink" xfId="24651" builtinId="9" hidden="1"/>
    <cellStyle name="Followed Hyperlink" xfId="24652" builtinId="9" hidden="1"/>
    <cellStyle name="Followed Hyperlink" xfId="24653" builtinId="9" hidden="1"/>
    <cellStyle name="Followed Hyperlink" xfId="24654" builtinId="9" hidden="1"/>
    <cellStyle name="Followed Hyperlink" xfId="24655" builtinId="9" hidden="1"/>
    <cellStyle name="Followed Hyperlink" xfId="24656" builtinId="9" hidden="1"/>
    <cellStyle name="Followed Hyperlink" xfId="24657" builtinId="9" hidden="1"/>
    <cellStyle name="Followed Hyperlink" xfId="24658" builtinId="9" hidden="1"/>
    <cellStyle name="Followed Hyperlink" xfId="24659" builtinId="9" hidden="1"/>
    <cellStyle name="Followed Hyperlink" xfId="24660" builtinId="9" hidden="1"/>
    <cellStyle name="Followed Hyperlink" xfId="24661" builtinId="9" hidden="1"/>
    <cellStyle name="Followed Hyperlink" xfId="24662" builtinId="9" hidden="1"/>
    <cellStyle name="Followed Hyperlink" xfId="24663" builtinId="9" hidden="1"/>
    <cellStyle name="Followed Hyperlink" xfId="24664" builtinId="9" hidden="1"/>
    <cellStyle name="Followed Hyperlink" xfId="24665" builtinId="9" hidden="1"/>
    <cellStyle name="Followed Hyperlink" xfId="24666" builtinId="9" hidden="1"/>
    <cellStyle name="Followed Hyperlink" xfId="24667" builtinId="9" hidden="1"/>
    <cellStyle name="Followed Hyperlink" xfId="24668" builtinId="9" hidden="1"/>
    <cellStyle name="Followed Hyperlink" xfId="24669" builtinId="9" hidden="1"/>
    <cellStyle name="Followed Hyperlink" xfId="24670" builtinId="9" hidden="1"/>
    <cellStyle name="Followed Hyperlink" xfId="24671" builtinId="9" hidden="1"/>
    <cellStyle name="Followed Hyperlink" xfId="24672"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7" builtinId="9" hidden="1"/>
    <cellStyle name="Followed Hyperlink" xfId="24778" builtinId="9" hidden="1"/>
    <cellStyle name="Followed Hyperlink" xfId="24779" builtinId="9" hidden="1"/>
    <cellStyle name="Followed Hyperlink" xfId="24780" builtinId="9" hidden="1"/>
    <cellStyle name="Followed Hyperlink" xfId="24781" builtinId="9" hidden="1"/>
    <cellStyle name="Followed Hyperlink" xfId="24782" builtinId="9" hidden="1"/>
    <cellStyle name="Followed Hyperlink" xfId="24783" builtinId="9" hidden="1"/>
    <cellStyle name="Followed Hyperlink" xfId="24784" builtinId="9" hidden="1"/>
    <cellStyle name="Followed Hyperlink" xfId="24785" builtinId="9" hidden="1"/>
    <cellStyle name="Followed Hyperlink" xfId="24786" builtinId="9" hidden="1"/>
    <cellStyle name="Followed Hyperlink" xfId="24787" builtinId="9" hidden="1"/>
    <cellStyle name="Followed Hyperlink" xfId="24788" builtinId="9" hidden="1"/>
    <cellStyle name="Followed Hyperlink" xfId="24789" builtinId="9" hidden="1"/>
    <cellStyle name="Followed Hyperlink" xfId="24790" builtinId="9" hidden="1"/>
    <cellStyle name="Followed Hyperlink" xfId="24791" builtinId="9" hidden="1"/>
    <cellStyle name="Followed Hyperlink" xfId="24792" builtinId="9" hidden="1"/>
    <cellStyle name="Followed Hyperlink" xfId="24793" builtinId="9" hidden="1"/>
    <cellStyle name="Followed Hyperlink" xfId="24794" builtinId="9" hidden="1"/>
    <cellStyle name="Followed Hyperlink" xfId="24795" builtinId="9" hidden="1"/>
    <cellStyle name="Followed Hyperlink" xfId="24796" builtinId="9" hidden="1"/>
    <cellStyle name="Followed Hyperlink" xfId="24797" builtinId="9" hidden="1"/>
    <cellStyle name="Followed Hyperlink" xfId="24798" builtinId="9" hidden="1"/>
    <cellStyle name="Followed Hyperlink" xfId="24799" builtinId="9" hidden="1"/>
    <cellStyle name="Followed Hyperlink" xfId="24800" builtinId="9" hidden="1"/>
    <cellStyle name="Followed Hyperlink" xfId="24801" builtinId="9" hidden="1"/>
    <cellStyle name="Followed Hyperlink" xfId="24802" builtinId="9" hidden="1"/>
    <cellStyle name="Followed Hyperlink" xfId="24803" builtinId="9" hidden="1"/>
    <cellStyle name="Followed Hyperlink" xfId="24804" builtinId="9" hidden="1"/>
    <cellStyle name="Followed Hyperlink" xfId="24805" builtinId="9" hidden="1"/>
    <cellStyle name="Followed Hyperlink" xfId="24806" builtinId="9" hidden="1"/>
    <cellStyle name="Followed Hyperlink" xfId="24807" builtinId="9" hidden="1"/>
    <cellStyle name="Followed Hyperlink" xfId="24808" builtinId="9" hidden="1"/>
    <cellStyle name="Followed Hyperlink" xfId="24809" builtinId="9" hidden="1"/>
    <cellStyle name="Followed Hyperlink" xfId="24810" builtinId="9" hidden="1"/>
    <cellStyle name="Followed Hyperlink" xfId="24811" builtinId="9" hidden="1"/>
    <cellStyle name="Followed Hyperlink" xfId="24812" builtinId="9" hidden="1"/>
    <cellStyle name="Followed Hyperlink" xfId="24813" builtinId="9" hidden="1"/>
    <cellStyle name="Followed Hyperlink" xfId="24814" builtinId="9" hidden="1"/>
    <cellStyle name="Followed Hyperlink" xfId="24815" builtinId="9" hidden="1"/>
    <cellStyle name="Followed Hyperlink" xfId="24816" builtinId="9" hidden="1"/>
    <cellStyle name="Followed Hyperlink" xfId="24817" builtinId="9" hidden="1"/>
    <cellStyle name="Followed Hyperlink" xfId="24818" builtinId="9" hidden="1"/>
    <cellStyle name="Followed Hyperlink" xfId="24819" builtinId="9" hidden="1"/>
    <cellStyle name="Followed Hyperlink" xfId="24820" builtinId="9" hidden="1"/>
    <cellStyle name="Followed Hyperlink" xfId="24821" builtinId="9" hidden="1"/>
    <cellStyle name="Followed Hyperlink" xfId="24822" builtinId="9" hidden="1"/>
    <cellStyle name="Followed Hyperlink" xfId="24823" builtinId="9" hidden="1"/>
    <cellStyle name="Followed Hyperlink" xfId="24824" builtinId="9" hidden="1"/>
    <cellStyle name="Followed Hyperlink" xfId="24825" builtinId="9" hidden="1"/>
    <cellStyle name="Followed Hyperlink" xfId="24826" builtinId="9" hidden="1"/>
    <cellStyle name="Followed Hyperlink" xfId="24827" builtinId="9" hidden="1"/>
    <cellStyle name="Followed Hyperlink" xfId="24828" builtinId="9" hidden="1"/>
    <cellStyle name="Followed Hyperlink" xfId="24829" builtinId="9" hidden="1"/>
    <cellStyle name="Followed Hyperlink" xfId="24830" builtinId="9" hidden="1"/>
    <cellStyle name="Followed Hyperlink" xfId="24831" builtinId="9" hidden="1"/>
    <cellStyle name="Followed Hyperlink" xfId="24832" builtinId="9" hidden="1"/>
    <cellStyle name="Followed Hyperlink" xfId="24833" builtinId="9" hidden="1"/>
    <cellStyle name="Followed Hyperlink" xfId="24834" builtinId="9" hidden="1"/>
    <cellStyle name="Followed Hyperlink" xfId="24835" builtinId="9" hidden="1"/>
    <cellStyle name="Followed Hyperlink" xfId="24836" builtinId="9" hidden="1"/>
    <cellStyle name="Followed Hyperlink" xfId="24837" builtinId="9" hidden="1"/>
    <cellStyle name="Followed Hyperlink" xfId="24838" builtinId="9" hidden="1"/>
    <cellStyle name="Followed Hyperlink" xfId="24839" builtinId="9" hidden="1"/>
    <cellStyle name="Followed Hyperlink" xfId="24840" builtinId="9" hidden="1"/>
    <cellStyle name="Followed Hyperlink" xfId="24841" builtinId="9" hidden="1"/>
    <cellStyle name="Followed Hyperlink" xfId="24842" builtinId="9" hidden="1"/>
    <cellStyle name="Followed Hyperlink" xfId="24843" builtinId="9" hidden="1"/>
    <cellStyle name="Followed Hyperlink" xfId="24844" builtinId="9" hidden="1"/>
    <cellStyle name="Followed Hyperlink" xfId="24845" builtinId="9" hidden="1"/>
    <cellStyle name="Followed Hyperlink" xfId="24846" builtinId="9" hidden="1"/>
    <cellStyle name="Followed Hyperlink" xfId="24847" builtinId="9" hidden="1"/>
    <cellStyle name="Followed Hyperlink" xfId="24848" builtinId="9" hidden="1"/>
    <cellStyle name="Followed Hyperlink" xfId="24849" builtinId="9" hidden="1"/>
    <cellStyle name="Followed Hyperlink" xfId="24850" builtinId="9" hidden="1"/>
    <cellStyle name="Followed Hyperlink" xfId="24851" builtinId="9" hidden="1"/>
    <cellStyle name="Followed Hyperlink" xfId="24852" builtinId="9" hidden="1"/>
    <cellStyle name="Followed Hyperlink" xfId="24853" builtinId="9" hidden="1"/>
    <cellStyle name="Followed Hyperlink" xfId="24854" builtinId="9" hidden="1"/>
    <cellStyle name="Followed Hyperlink" xfId="24855" builtinId="9" hidden="1"/>
    <cellStyle name="Followed Hyperlink" xfId="24856" builtinId="9" hidden="1"/>
    <cellStyle name="Followed Hyperlink" xfId="24857" builtinId="9" hidden="1"/>
    <cellStyle name="Followed Hyperlink" xfId="24858" builtinId="9" hidden="1"/>
    <cellStyle name="Followed Hyperlink" xfId="24859" builtinId="9" hidden="1"/>
    <cellStyle name="Followed Hyperlink" xfId="24860" builtinId="9" hidden="1"/>
    <cellStyle name="Followed Hyperlink" xfId="24861" builtinId="9" hidden="1"/>
    <cellStyle name="Followed Hyperlink" xfId="24862" builtinId="9" hidden="1"/>
    <cellStyle name="Followed Hyperlink" xfId="24863" builtinId="9" hidden="1"/>
    <cellStyle name="Followed Hyperlink" xfId="24864" builtinId="9" hidden="1"/>
    <cellStyle name="Followed Hyperlink" xfId="24865" builtinId="9" hidden="1"/>
    <cellStyle name="Followed Hyperlink" xfId="24866" builtinId="9" hidden="1"/>
    <cellStyle name="Followed Hyperlink" xfId="24867" builtinId="9" hidden="1"/>
    <cellStyle name="Followed Hyperlink" xfId="24868" builtinId="9" hidden="1"/>
    <cellStyle name="Followed Hyperlink" xfId="24869" builtinId="9" hidden="1"/>
    <cellStyle name="Followed Hyperlink" xfId="24870" builtinId="9" hidden="1"/>
    <cellStyle name="Followed Hyperlink" xfId="24871" builtinId="9" hidden="1"/>
    <cellStyle name="Followed Hyperlink" xfId="24872" builtinId="9" hidden="1"/>
    <cellStyle name="Followed Hyperlink" xfId="24873" builtinId="9" hidden="1"/>
    <cellStyle name="Followed Hyperlink" xfId="24874" builtinId="9" hidden="1"/>
    <cellStyle name="Followed Hyperlink" xfId="24875" builtinId="9" hidden="1"/>
    <cellStyle name="Followed Hyperlink" xfId="24876" builtinId="9" hidden="1"/>
    <cellStyle name="Followed Hyperlink" xfId="24877" builtinId="9" hidden="1"/>
    <cellStyle name="Followed Hyperlink" xfId="24878" builtinId="9" hidden="1"/>
    <cellStyle name="Followed Hyperlink" xfId="24879" builtinId="9" hidden="1"/>
    <cellStyle name="Followed Hyperlink" xfId="24880"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4" builtinId="9" hidden="1"/>
    <cellStyle name="Followed Hyperlink" xfId="24985" builtinId="9" hidden="1"/>
    <cellStyle name="Followed Hyperlink" xfId="24986" builtinId="9" hidden="1"/>
    <cellStyle name="Followed Hyperlink" xfId="24987" builtinId="9" hidden="1"/>
    <cellStyle name="Followed Hyperlink" xfId="24988" builtinId="9" hidden="1"/>
    <cellStyle name="Followed Hyperlink" xfId="24989" builtinId="9" hidden="1"/>
    <cellStyle name="Followed Hyperlink" xfId="24990" builtinId="9" hidden="1"/>
    <cellStyle name="Followed Hyperlink" xfId="24991" builtinId="9" hidden="1"/>
    <cellStyle name="Followed Hyperlink" xfId="24992" builtinId="9" hidden="1"/>
    <cellStyle name="Followed Hyperlink" xfId="24993" builtinId="9" hidden="1"/>
    <cellStyle name="Followed Hyperlink" xfId="24994" builtinId="9" hidden="1"/>
    <cellStyle name="Followed Hyperlink" xfId="24995" builtinId="9" hidden="1"/>
    <cellStyle name="Followed Hyperlink" xfId="24996" builtinId="9" hidden="1"/>
    <cellStyle name="Followed Hyperlink" xfId="24997" builtinId="9" hidden="1"/>
    <cellStyle name="Followed Hyperlink" xfId="24998" builtinId="9" hidden="1"/>
    <cellStyle name="Followed Hyperlink" xfId="24999" builtinId="9" hidden="1"/>
    <cellStyle name="Followed Hyperlink" xfId="25000" builtinId="9" hidden="1"/>
    <cellStyle name="Followed Hyperlink" xfId="25001" builtinId="9" hidden="1"/>
    <cellStyle name="Followed Hyperlink" xfId="25002" builtinId="9" hidden="1"/>
    <cellStyle name="Followed Hyperlink" xfId="25003" builtinId="9" hidden="1"/>
    <cellStyle name="Followed Hyperlink" xfId="25004" builtinId="9" hidden="1"/>
    <cellStyle name="Followed Hyperlink" xfId="25005" builtinId="9" hidden="1"/>
    <cellStyle name="Followed Hyperlink" xfId="25006" builtinId="9" hidden="1"/>
    <cellStyle name="Followed Hyperlink" xfId="25007" builtinId="9" hidden="1"/>
    <cellStyle name="Followed Hyperlink" xfId="25008" builtinId="9" hidden="1"/>
    <cellStyle name="Followed Hyperlink" xfId="25009" builtinId="9" hidden="1"/>
    <cellStyle name="Followed Hyperlink" xfId="25010" builtinId="9" hidden="1"/>
    <cellStyle name="Followed Hyperlink" xfId="25011" builtinId="9" hidden="1"/>
    <cellStyle name="Followed Hyperlink" xfId="25012" builtinId="9" hidden="1"/>
    <cellStyle name="Followed Hyperlink" xfId="25013" builtinId="9" hidden="1"/>
    <cellStyle name="Followed Hyperlink" xfId="25014" builtinId="9" hidden="1"/>
    <cellStyle name="Followed Hyperlink" xfId="25015" builtinId="9" hidden="1"/>
    <cellStyle name="Followed Hyperlink" xfId="25016" builtinId="9" hidden="1"/>
    <cellStyle name="Followed Hyperlink" xfId="25017" builtinId="9" hidden="1"/>
    <cellStyle name="Followed Hyperlink" xfId="25018" builtinId="9" hidden="1"/>
    <cellStyle name="Followed Hyperlink" xfId="25019" builtinId="9" hidden="1"/>
    <cellStyle name="Followed Hyperlink" xfId="25020" builtinId="9" hidden="1"/>
    <cellStyle name="Followed Hyperlink" xfId="25021" builtinId="9" hidden="1"/>
    <cellStyle name="Followed Hyperlink" xfId="25022" builtinId="9" hidden="1"/>
    <cellStyle name="Followed Hyperlink" xfId="25023" builtinId="9" hidden="1"/>
    <cellStyle name="Followed Hyperlink" xfId="25024" builtinId="9" hidden="1"/>
    <cellStyle name="Followed Hyperlink" xfId="25025" builtinId="9" hidden="1"/>
    <cellStyle name="Followed Hyperlink" xfId="25026" builtinId="9" hidden="1"/>
    <cellStyle name="Followed Hyperlink" xfId="25027" builtinId="9" hidden="1"/>
    <cellStyle name="Followed Hyperlink" xfId="25028" builtinId="9" hidden="1"/>
    <cellStyle name="Followed Hyperlink" xfId="25029" builtinId="9" hidden="1"/>
    <cellStyle name="Followed Hyperlink" xfId="25030" builtinId="9" hidden="1"/>
    <cellStyle name="Followed Hyperlink" xfId="25031" builtinId="9" hidden="1"/>
    <cellStyle name="Followed Hyperlink" xfId="25032" builtinId="9" hidden="1"/>
    <cellStyle name="Followed Hyperlink" xfId="25033" builtinId="9" hidden="1"/>
    <cellStyle name="Followed Hyperlink" xfId="25034" builtinId="9" hidden="1"/>
    <cellStyle name="Followed Hyperlink" xfId="25035" builtinId="9" hidden="1"/>
    <cellStyle name="Followed Hyperlink" xfId="25036" builtinId="9" hidden="1"/>
    <cellStyle name="Followed Hyperlink" xfId="25037" builtinId="9" hidden="1"/>
    <cellStyle name="Followed Hyperlink" xfId="25038" builtinId="9" hidden="1"/>
    <cellStyle name="Followed Hyperlink" xfId="25039" builtinId="9" hidden="1"/>
    <cellStyle name="Followed Hyperlink" xfId="25040" builtinId="9" hidden="1"/>
    <cellStyle name="Followed Hyperlink" xfId="25041" builtinId="9" hidden="1"/>
    <cellStyle name="Followed Hyperlink" xfId="25042" builtinId="9" hidden="1"/>
    <cellStyle name="Followed Hyperlink" xfId="25043" builtinId="9" hidden="1"/>
    <cellStyle name="Followed Hyperlink" xfId="25044" builtinId="9" hidden="1"/>
    <cellStyle name="Followed Hyperlink" xfId="25045" builtinId="9" hidden="1"/>
    <cellStyle name="Followed Hyperlink" xfId="25046" builtinId="9" hidden="1"/>
    <cellStyle name="Followed Hyperlink" xfId="25047" builtinId="9" hidden="1"/>
    <cellStyle name="Followed Hyperlink" xfId="25048" builtinId="9" hidden="1"/>
    <cellStyle name="Followed Hyperlink" xfId="25049" builtinId="9" hidden="1"/>
    <cellStyle name="Followed Hyperlink" xfId="25050" builtinId="9" hidden="1"/>
    <cellStyle name="Followed Hyperlink" xfId="25051" builtinId="9" hidden="1"/>
    <cellStyle name="Followed Hyperlink" xfId="25052" builtinId="9" hidden="1"/>
    <cellStyle name="Followed Hyperlink" xfId="25053" builtinId="9" hidden="1"/>
    <cellStyle name="Followed Hyperlink" xfId="25054" builtinId="9" hidden="1"/>
    <cellStyle name="Followed Hyperlink" xfId="25055" builtinId="9" hidden="1"/>
    <cellStyle name="Followed Hyperlink" xfId="25056" builtinId="9" hidden="1"/>
    <cellStyle name="Followed Hyperlink" xfId="25057" builtinId="9" hidden="1"/>
    <cellStyle name="Followed Hyperlink" xfId="25058" builtinId="9" hidden="1"/>
    <cellStyle name="Followed Hyperlink" xfId="25059" builtinId="9" hidden="1"/>
    <cellStyle name="Followed Hyperlink" xfId="25060" builtinId="9" hidden="1"/>
    <cellStyle name="Followed Hyperlink" xfId="25061" builtinId="9" hidden="1"/>
    <cellStyle name="Followed Hyperlink" xfId="25062" builtinId="9" hidden="1"/>
    <cellStyle name="Followed Hyperlink" xfId="25063" builtinId="9" hidden="1"/>
    <cellStyle name="Followed Hyperlink" xfId="25064" builtinId="9" hidden="1"/>
    <cellStyle name="Followed Hyperlink" xfId="25065" builtinId="9" hidden="1"/>
    <cellStyle name="Followed Hyperlink" xfId="25066" builtinId="9" hidden="1"/>
    <cellStyle name="Followed Hyperlink" xfId="25067" builtinId="9" hidden="1"/>
    <cellStyle name="Followed Hyperlink" xfId="25068" builtinId="9" hidden="1"/>
    <cellStyle name="Followed Hyperlink" xfId="25069" builtinId="9" hidden="1"/>
    <cellStyle name="Followed Hyperlink" xfId="25070" builtinId="9" hidden="1"/>
    <cellStyle name="Followed Hyperlink" xfId="25071" builtinId="9" hidden="1"/>
    <cellStyle name="Followed Hyperlink" xfId="25072" builtinId="9" hidden="1"/>
    <cellStyle name="Followed Hyperlink" xfId="25073" builtinId="9" hidden="1"/>
    <cellStyle name="Followed Hyperlink" xfId="25074" builtinId="9" hidden="1"/>
    <cellStyle name="Followed Hyperlink" xfId="25075" builtinId="9" hidden="1"/>
    <cellStyle name="Followed Hyperlink" xfId="25076" builtinId="9" hidden="1"/>
    <cellStyle name="Followed Hyperlink" xfId="25077" builtinId="9" hidden="1"/>
    <cellStyle name="Followed Hyperlink" xfId="25078" builtinId="9" hidden="1"/>
    <cellStyle name="Followed Hyperlink" xfId="25079" builtinId="9" hidden="1"/>
    <cellStyle name="Followed Hyperlink" xfId="25080" builtinId="9" hidden="1"/>
    <cellStyle name="Followed Hyperlink" xfId="25081" builtinId="9" hidden="1"/>
    <cellStyle name="Followed Hyperlink" xfId="25082" builtinId="9" hidden="1"/>
    <cellStyle name="Followed Hyperlink" xfId="25083" builtinId="9" hidden="1"/>
    <cellStyle name="Followed Hyperlink" xfId="25084" builtinId="9" hidden="1"/>
    <cellStyle name="Followed Hyperlink" xfId="25085" builtinId="9" hidden="1"/>
    <cellStyle name="Followed Hyperlink" xfId="25086" builtinId="9" hidden="1"/>
    <cellStyle name="Followed Hyperlink" xfId="25087" builtinId="9" hidden="1"/>
    <cellStyle name="Followed Hyperlink" xfId="25088" builtinId="9" hidden="1"/>
    <cellStyle name="Followed Hyperlink" xfId="25089" builtinId="9" hidden="1"/>
    <cellStyle name="Followed Hyperlink" xfId="25090" builtinId="9" hidden="1"/>
    <cellStyle name="Followed Hyperlink" xfId="25091" builtinId="9" hidden="1"/>
    <cellStyle name="Followed Hyperlink" xfId="25092" builtinId="9" hidden="1"/>
    <cellStyle name="Followed Hyperlink" xfId="25093" builtinId="9" hidden="1"/>
    <cellStyle name="Followed Hyperlink" xfId="25094" builtinId="9" hidden="1"/>
    <cellStyle name="Followed Hyperlink" xfId="25095" builtinId="9" hidden="1"/>
    <cellStyle name="Followed Hyperlink" xfId="25096" builtinId="9" hidden="1"/>
    <cellStyle name="Followed Hyperlink" xfId="25097" builtinId="9" hidden="1"/>
    <cellStyle name="Followed Hyperlink" xfId="25098" builtinId="9" hidden="1"/>
    <cellStyle name="Followed Hyperlink" xfId="25099" builtinId="9" hidden="1"/>
    <cellStyle name="Followed Hyperlink" xfId="25100" builtinId="9" hidden="1"/>
    <cellStyle name="Followed Hyperlink" xfId="25101" builtinId="9" hidden="1"/>
    <cellStyle name="Followed Hyperlink" xfId="25102" builtinId="9" hidden="1"/>
    <cellStyle name="Followed Hyperlink" xfId="25103" builtinId="9" hidden="1"/>
    <cellStyle name="Followed Hyperlink" xfId="25104" builtinId="9" hidden="1"/>
    <cellStyle name="Followed Hyperlink" xfId="25105" builtinId="9" hidden="1"/>
    <cellStyle name="Followed Hyperlink" xfId="25106" builtinId="9" hidden="1"/>
    <cellStyle name="Followed Hyperlink" xfId="25107" builtinId="9" hidden="1"/>
    <cellStyle name="Followed Hyperlink" xfId="25108" builtinId="9" hidden="1"/>
    <cellStyle name="Followed Hyperlink" xfId="25109" builtinId="9" hidden="1"/>
    <cellStyle name="Followed Hyperlink" xfId="25110" builtinId="9" hidden="1"/>
    <cellStyle name="Followed Hyperlink" xfId="25111" builtinId="9" hidden="1"/>
    <cellStyle name="Followed Hyperlink" xfId="25112" builtinId="9" hidden="1"/>
    <cellStyle name="Followed Hyperlink" xfId="25113" builtinId="9" hidden="1"/>
    <cellStyle name="Followed Hyperlink" xfId="25114" builtinId="9" hidden="1"/>
    <cellStyle name="Followed Hyperlink" xfId="25115" builtinId="9" hidden="1"/>
    <cellStyle name="Followed Hyperlink" xfId="25116" builtinId="9" hidden="1"/>
    <cellStyle name="Followed Hyperlink" xfId="25117" builtinId="9" hidden="1"/>
    <cellStyle name="Followed Hyperlink" xfId="25118" builtinId="9" hidden="1"/>
    <cellStyle name="Followed Hyperlink" xfId="25119" builtinId="9" hidden="1"/>
    <cellStyle name="Followed Hyperlink" xfId="25120" builtinId="9" hidden="1"/>
    <cellStyle name="Followed Hyperlink" xfId="25121" builtinId="9" hidden="1"/>
    <cellStyle name="Followed Hyperlink" xfId="25122" builtinId="9" hidden="1"/>
    <cellStyle name="Followed Hyperlink" xfId="25123" builtinId="9" hidden="1"/>
    <cellStyle name="Followed Hyperlink" xfId="25124" builtinId="9" hidden="1"/>
    <cellStyle name="Followed Hyperlink" xfId="25125" builtinId="9" hidden="1"/>
    <cellStyle name="Followed Hyperlink" xfId="25126" builtinId="9" hidden="1"/>
    <cellStyle name="Followed Hyperlink" xfId="25127" builtinId="9" hidden="1"/>
    <cellStyle name="Followed Hyperlink" xfId="25128" builtinId="9" hidden="1"/>
    <cellStyle name="Followed Hyperlink" xfId="25129" builtinId="9" hidden="1"/>
    <cellStyle name="Followed Hyperlink" xfId="25130" builtinId="9" hidden="1"/>
    <cellStyle name="Followed Hyperlink" xfId="25131" builtinId="9" hidden="1"/>
    <cellStyle name="Followed Hyperlink" xfId="25132" builtinId="9" hidden="1"/>
    <cellStyle name="Followed Hyperlink" xfId="25133" builtinId="9" hidden="1"/>
    <cellStyle name="Followed Hyperlink" xfId="25134" builtinId="9" hidden="1"/>
    <cellStyle name="Followed Hyperlink" xfId="25135" builtinId="9" hidden="1"/>
    <cellStyle name="Followed Hyperlink" xfId="25136" builtinId="9" hidden="1"/>
    <cellStyle name="Followed Hyperlink" xfId="25137" builtinId="9" hidden="1"/>
    <cellStyle name="Followed Hyperlink" xfId="25138" builtinId="9" hidden="1"/>
    <cellStyle name="Followed Hyperlink" xfId="25139" builtinId="9" hidden="1"/>
    <cellStyle name="Followed Hyperlink" xfId="25140" builtinId="9" hidden="1"/>
    <cellStyle name="Followed Hyperlink" xfId="25141" builtinId="9" hidden="1"/>
    <cellStyle name="Followed Hyperlink" xfId="25142" builtinId="9" hidden="1"/>
    <cellStyle name="Followed Hyperlink" xfId="25143" builtinId="9" hidden="1"/>
    <cellStyle name="Followed Hyperlink" xfId="25144" builtinId="9" hidden="1"/>
    <cellStyle name="Followed Hyperlink" xfId="25145" builtinId="9" hidden="1"/>
    <cellStyle name="Followed Hyperlink" xfId="25146" builtinId="9" hidden="1"/>
    <cellStyle name="Followed Hyperlink" xfId="25147" builtinId="9" hidden="1"/>
    <cellStyle name="Followed Hyperlink" xfId="25148" builtinId="9" hidden="1"/>
    <cellStyle name="Followed Hyperlink" xfId="25149" builtinId="9" hidden="1"/>
    <cellStyle name="Followed Hyperlink" xfId="25150" builtinId="9" hidden="1"/>
    <cellStyle name="Followed Hyperlink" xfId="25151" builtinId="9" hidden="1"/>
    <cellStyle name="Followed Hyperlink" xfId="25152" builtinId="9" hidden="1"/>
    <cellStyle name="Followed Hyperlink" xfId="25153" builtinId="9" hidden="1"/>
    <cellStyle name="Followed Hyperlink" xfId="25154" builtinId="9" hidden="1"/>
    <cellStyle name="Followed Hyperlink" xfId="25155" builtinId="9" hidden="1"/>
    <cellStyle name="Followed Hyperlink" xfId="25156" builtinId="9" hidden="1"/>
    <cellStyle name="Followed Hyperlink" xfId="25157" builtinId="9" hidden="1"/>
    <cellStyle name="Followed Hyperlink" xfId="25158" builtinId="9" hidden="1"/>
    <cellStyle name="Followed Hyperlink" xfId="25159" builtinId="9" hidden="1"/>
    <cellStyle name="Followed Hyperlink" xfId="25160" builtinId="9" hidden="1"/>
    <cellStyle name="Followed Hyperlink" xfId="25161" builtinId="9" hidden="1"/>
    <cellStyle name="Followed Hyperlink" xfId="25162" builtinId="9" hidden="1"/>
    <cellStyle name="Followed Hyperlink" xfId="25163" builtinId="9" hidden="1"/>
    <cellStyle name="Followed Hyperlink" xfId="25164" builtinId="9" hidden="1"/>
    <cellStyle name="Followed Hyperlink" xfId="25165" builtinId="9" hidden="1"/>
    <cellStyle name="Followed Hyperlink" xfId="25166" builtinId="9" hidden="1"/>
    <cellStyle name="Followed Hyperlink" xfId="25167" builtinId="9" hidden="1"/>
    <cellStyle name="Followed Hyperlink" xfId="25168" builtinId="9" hidden="1"/>
    <cellStyle name="Followed Hyperlink" xfId="25169" builtinId="9" hidden="1"/>
    <cellStyle name="Followed Hyperlink" xfId="25170" builtinId="9" hidden="1"/>
    <cellStyle name="Followed Hyperlink" xfId="25171" builtinId="9" hidden="1"/>
    <cellStyle name="Followed Hyperlink" xfId="25172" builtinId="9" hidden="1"/>
    <cellStyle name="Followed Hyperlink" xfId="25173" builtinId="9" hidden="1"/>
    <cellStyle name="Followed Hyperlink" xfId="25174" builtinId="9" hidden="1"/>
    <cellStyle name="Followed Hyperlink" xfId="25175" builtinId="9" hidden="1"/>
    <cellStyle name="Followed Hyperlink" xfId="25176" builtinId="9" hidden="1"/>
    <cellStyle name="Followed Hyperlink" xfId="25177" builtinId="9" hidden="1"/>
    <cellStyle name="Followed Hyperlink" xfId="25178" builtinId="9" hidden="1"/>
    <cellStyle name="Followed Hyperlink" xfId="25179" builtinId="9" hidden="1"/>
    <cellStyle name="Followed Hyperlink" xfId="25180" builtinId="9" hidden="1"/>
    <cellStyle name="Followed Hyperlink" xfId="25181" builtinId="9" hidden="1"/>
    <cellStyle name="Followed Hyperlink" xfId="25182" builtinId="9" hidden="1"/>
    <cellStyle name="Followed Hyperlink" xfId="25183" builtinId="9" hidden="1"/>
    <cellStyle name="Followed Hyperlink" xfId="25184" builtinId="9" hidden="1"/>
    <cellStyle name="Followed Hyperlink" xfId="25185" builtinId="9" hidden="1"/>
    <cellStyle name="Followed Hyperlink" xfId="25186" builtinId="9" hidden="1"/>
    <cellStyle name="Followed Hyperlink" xfId="25187" builtinId="9" hidden="1"/>
    <cellStyle name="Followed Hyperlink" xfId="25188" builtinId="9" hidden="1"/>
    <cellStyle name="Followed Hyperlink" xfId="25189" builtinId="9" hidden="1"/>
    <cellStyle name="Followed Hyperlink" xfId="25190" builtinId="9" hidden="1"/>
    <cellStyle name="Followed Hyperlink" xfId="25191" builtinId="9" hidden="1"/>
    <cellStyle name="Followed Hyperlink" xfId="25192" builtinId="9" hidden="1"/>
    <cellStyle name="Followed Hyperlink" xfId="25193" builtinId="9" hidden="1"/>
    <cellStyle name="Followed Hyperlink" xfId="25194" builtinId="9" hidden="1"/>
    <cellStyle name="Followed Hyperlink" xfId="25195" builtinId="9" hidden="1"/>
    <cellStyle name="Followed Hyperlink" xfId="25196" builtinId="9" hidden="1"/>
    <cellStyle name="Followed Hyperlink" xfId="25197" builtinId="9" hidden="1"/>
    <cellStyle name="Followed Hyperlink" xfId="25198" builtinId="9" hidden="1"/>
    <cellStyle name="Followed Hyperlink" xfId="25199" builtinId="9" hidden="1"/>
    <cellStyle name="Followed Hyperlink" xfId="25200" builtinId="9" hidden="1"/>
    <cellStyle name="Followed Hyperlink" xfId="25201" builtinId="9" hidden="1"/>
    <cellStyle name="Followed Hyperlink" xfId="25202" builtinId="9" hidden="1"/>
    <cellStyle name="Followed Hyperlink" xfId="25203" builtinId="9" hidden="1"/>
    <cellStyle name="Followed Hyperlink" xfId="25204" builtinId="9" hidden="1"/>
    <cellStyle name="Followed Hyperlink" xfId="25205" builtinId="9" hidden="1"/>
    <cellStyle name="Followed Hyperlink" xfId="25206" builtinId="9" hidden="1"/>
    <cellStyle name="Followed Hyperlink" xfId="25207" builtinId="9" hidden="1"/>
    <cellStyle name="Followed Hyperlink" xfId="25208" builtinId="9" hidden="1"/>
    <cellStyle name="Followed Hyperlink" xfId="25209" builtinId="9" hidden="1"/>
    <cellStyle name="Followed Hyperlink" xfId="25210" builtinId="9" hidden="1"/>
    <cellStyle name="Followed Hyperlink" xfId="25211" builtinId="9" hidden="1"/>
    <cellStyle name="Followed Hyperlink" xfId="25212" builtinId="9" hidden="1"/>
    <cellStyle name="Followed Hyperlink" xfId="25213" builtinId="9" hidden="1"/>
    <cellStyle name="Followed Hyperlink" xfId="25214" builtinId="9" hidden="1"/>
    <cellStyle name="Followed Hyperlink" xfId="25215" builtinId="9" hidden="1"/>
    <cellStyle name="Followed Hyperlink" xfId="25216" builtinId="9" hidden="1"/>
    <cellStyle name="Followed Hyperlink" xfId="25217" builtinId="9" hidden="1"/>
    <cellStyle name="Followed Hyperlink" xfId="25218" builtinId="9" hidden="1"/>
    <cellStyle name="Followed Hyperlink" xfId="25219" builtinId="9" hidden="1"/>
    <cellStyle name="Followed Hyperlink" xfId="25220" builtinId="9" hidden="1"/>
    <cellStyle name="Followed Hyperlink" xfId="25221" builtinId="9" hidden="1"/>
    <cellStyle name="Followed Hyperlink" xfId="25222" builtinId="9" hidden="1"/>
    <cellStyle name="Followed Hyperlink" xfId="25223" builtinId="9" hidden="1"/>
    <cellStyle name="Followed Hyperlink" xfId="25224" builtinId="9" hidden="1"/>
    <cellStyle name="Followed Hyperlink" xfId="25225" builtinId="9" hidden="1"/>
    <cellStyle name="Followed Hyperlink" xfId="25226" builtinId="9" hidden="1"/>
    <cellStyle name="Followed Hyperlink" xfId="25227" builtinId="9" hidden="1"/>
    <cellStyle name="Followed Hyperlink" xfId="25228" builtinId="9" hidden="1"/>
    <cellStyle name="Followed Hyperlink" xfId="25229" builtinId="9" hidden="1"/>
    <cellStyle name="Followed Hyperlink" xfId="25230" builtinId="9" hidden="1"/>
    <cellStyle name="Followed Hyperlink" xfId="25231" builtinId="9" hidden="1"/>
    <cellStyle name="Followed Hyperlink" xfId="25232" builtinId="9" hidden="1"/>
    <cellStyle name="Followed Hyperlink" xfId="25233" builtinId="9" hidden="1"/>
    <cellStyle name="Followed Hyperlink" xfId="25234" builtinId="9" hidden="1"/>
    <cellStyle name="Followed Hyperlink" xfId="25235" builtinId="9" hidden="1"/>
    <cellStyle name="Followed Hyperlink" xfId="25236" builtinId="9" hidden="1"/>
    <cellStyle name="Followed Hyperlink" xfId="25237" builtinId="9" hidden="1"/>
    <cellStyle name="Followed Hyperlink" xfId="25238" builtinId="9" hidden="1"/>
    <cellStyle name="Followed Hyperlink" xfId="25239" builtinId="9" hidden="1"/>
    <cellStyle name="Followed Hyperlink" xfId="25240" builtinId="9" hidden="1"/>
    <cellStyle name="Followed Hyperlink" xfId="25241" builtinId="9" hidden="1"/>
    <cellStyle name="Followed Hyperlink" xfId="25242" builtinId="9" hidden="1"/>
    <cellStyle name="Followed Hyperlink" xfId="25243" builtinId="9" hidden="1"/>
    <cellStyle name="Followed Hyperlink" xfId="25244" builtinId="9" hidden="1"/>
    <cellStyle name="Followed Hyperlink" xfId="25245" builtinId="9" hidden="1"/>
    <cellStyle name="Followed Hyperlink" xfId="25246" builtinId="9" hidden="1"/>
    <cellStyle name="Followed Hyperlink" xfId="25247" builtinId="9" hidden="1"/>
    <cellStyle name="Followed Hyperlink" xfId="25248" builtinId="9" hidden="1"/>
    <cellStyle name="Followed Hyperlink" xfId="25249" builtinId="9" hidden="1"/>
    <cellStyle name="Followed Hyperlink" xfId="25250" builtinId="9" hidden="1"/>
    <cellStyle name="Followed Hyperlink" xfId="25251" builtinId="9" hidden="1"/>
    <cellStyle name="Followed Hyperlink" xfId="25252" builtinId="9" hidden="1"/>
    <cellStyle name="Followed Hyperlink" xfId="25253" builtinId="9" hidden="1"/>
    <cellStyle name="Followed Hyperlink" xfId="25254" builtinId="9" hidden="1"/>
    <cellStyle name="Followed Hyperlink" xfId="25255" builtinId="9" hidden="1"/>
    <cellStyle name="Followed Hyperlink" xfId="25256" builtinId="9" hidden="1"/>
    <cellStyle name="Followed Hyperlink" xfId="25257" builtinId="9" hidden="1"/>
    <cellStyle name="Followed Hyperlink" xfId="25258" builtinId="9" hidden="1"/>
    <cellStyle name="Followed Hyperlink" xfId="25259" builtinId="9" hidden="1"/>
    <cellStyle name="Followed Hyperlink" xfId="25260" builtinId="9" hidden="1"/>
    <cellStyle name="Followed Hyperlink" xfId="25261" builtinId="9" hidden="1"/>
    <cellStyle name="Followed Hyperlink" xfId="25262" builtinId="9" hidden="1"/>
    <cellStyle name="Followed Hyperlink" xfId="25263" builtinId="9" hidden="1"/>
    <cellStyle name="Followed Hyperlink" xfId="25264" builtinId="9" hidden="1"/>
    <cellStyle name="Followed Hyperlink" xfId="25265" builtinId="9" hidden="1"/>
    <cellStyle name="Followed Hyperlink" xfId="25266" builtinId="9" hidden="1"/>
    <cellStyle name="Followed Hyperlink" xfId="25267"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7" builtinId="9" hidden="1"/>
    <cellStyle name="Followed Hyperlink" xfId="25338" builtinId="9" hidden="1"/>
    <cellStyle name="Followed Hyperlink" xfId="25339" builtinId="9" hidden="1"/>
    <cellStyle name="Followed Hyperlink" xfId="25340" builtinId="9" hidden="1"/>
    <cellStyle name="Followed Hyperlink" xfId="25341" builtinId="9" hidden="1"/>
    <cellStyle name="Followed Hyperlink" xfId="25342" builtinId="9" hidden="1"/>
    <cellStyle name="Followed Hyperlink" xfId="25343" builtinId="9" hidden="1"/>
    <cellStyle name="Followed Hyperlink" xfId="25344" builtinId="9" hidden="1"/>
    <cellStyle name="Followed Hyperlink" xfId="25345" builtinId="9" hidden="1"/>
    <cellStyle name="Followed Hyperlink" xfId="25346" builtinId="9" hidden="1"/>
    <cellStyle name="Followed Hyperlink" xfId="25347" builtinId="9" hidden="1"/>
    <cellStyle name="Followed Hyperlink" xfId="25348" builtinId="9" hidden="1"/>
    <cellStyle name="Followed Hyperlink" xfId="25349" builtinId="9" hidden="1"/>
    <cellStyle name="Followed Hyperlink" xfId="25350" builtinId="9" hidden="1"/>
    <cellStyle name="Followed Hyperlink" xfId="25351" builtinId="9" hidden="1"/>
    <cellStyle name="Followed Hyperlink" xfId="25352" builtinId="9" hidden="1"/>
    <cellStyle name="Followed Hyperlink" xfId="25353" builtinId="9" hidden="1"/>
    <cellStyle name="Followed Hyperlink" xfId="25354" builtinId="9" hidden="1"/>
    <cellStyle name="Followed Hyperlink" xfId="25355" builtinId="9" hidden="1"/>
    <cellStyle name="Followed Hyperlink" xfId="25356" builtinId="9" hidden="1"/>
    <cellStyle name="Followed Hyperlink" xfId="25357" builtinId="9" hidden="1"/>
    <cellStyle name="Followed Hyperlink" xfId="25358" builtinId="9" hidden="1"/>
    <cellStyle name="Followed Hyperlink" xfId="25359" builtinId="9" hidden="1"/>
    <cellStyle name="Followed Hyperlink" xfId="25360" builtinId="9" hidden="1"/>
    <cellStyle name="Followed Hyperlink" xfId="25361" builtinId="9" hidden="1"/>
    <cellStyle name="Followed Hyperlink" xfId="25362" builtinId="9" hidden="1"/>
    <cellStyle name="Followed Hyperlink" xfId="25363" builtinId="9" hidden="1"/>
    <cellStyle name="Followed Hyperlink" xfId="25364" builtinId="9" hidden="1"/>
    <cellStyle name="Followed Hyperlink" xfId="25365" builtinId="9" hidden="1"/>
    <cellStyle name="Followed Hyperlink" xfId="25366" builtinId="9" hidden="1"/>
    <cellStyle name="Followed Hyperlink" xfId="25367" builtinId="9" hidden="1"/>
    <cellStyle name="Followed Hyperlink" xfId="25368" builtinId="9" hidden="1"/>
    <cellStyle name="Followed Hyperlink" xfId="25369" builtinId="9" hidden="1"/>
    <cellStyle name="Followed Hyperlink" xfId="25370" builtinId="9" hidden="1"/>
    <cellStyle name="Followed Hyperlink" xfId="25371" builtinId="9" hidden="1"/>
    <cellStyle name="Followed Hyperlink" xfId="25372" builtinId="9" hidden="1"/>
    <cellStyle name="Followed Hyperlink" xfId="25373" builtinId="9" hidden="1"/>
    <cellStyle name="Followed Hyperlink" xfId="25374" builtinId="9" hidden="1"/>
    <cellStyle name="Followed Hyperlink" xfId="25375" builtinId="9" hidden="1"/>
    <cellStyle name="Followed Hyperlink" xfId="25376" builtinId="9" hidden="1"/>
    <cellStyle name="Followed Hyperlink" xfId="25377" builtinId="9" hidden="1"/>
    <cellStyle name="Followed Hyperlink" xfId="25378" builtinId="9" hidden="1"/>
    <cellStyle name="Followed Hyperlink" xfId="25379" builtinId="9" hidden="1"/>
    <cellStyle name="Followed Hyperlink" xfId="25380" builtinId="9" hidden="1"/>
    <cellStyle name="Followed Hyperlink" xfId="25381" builtinId="9" hidden="1"/>
    <cellStyle name="Followed Hyperlink" xfId="25382" builtinId="9" hidden="1"/>
    <cellStyle name="Followed Hyperlink" xfId="25383" builtinId="9" hidden="1"/>
    <cellStyle name="Followed Hyperlink" xfId="25384" builtinId="9" hidden="1"/>
    <cellStyle name="Followed Hyperlink" xfId="25385" builtinId="9" hidden="1"/>
    <cellStyle name="Followed Hyperlink" xfId="25386" builtinId="9" hidden="1"/>
    <cellStyle name="Followed Hyperlink" xfId="25387" builtinId="9" hidden="1"/>
    <cellStyle name="Followed Hyperlink" xfId="25388" builtinId="9" hidden="1"/>
    <cellStyle name="Followed Hyperlink" xfId="25389" builtinId="9" hidden="1"/>
    <cellStyle name="Followed Hyperlink" xfId="25390" builtinId="9" hidden="1"/>
    <cellStyle name="Followed Hyperlink" xfId="25391" builtinId="9" hidden="1"/>
    <cellStyle name="Followed Hyperlink" xfId="25392" builtinId="9" hidden="1"/>
    <cellStyle name="Followed Hyperlink" xfId="25393" builtinId="9" hidden="1"/>
    <cellStyle name="Followed Hyperlink" xfId="25394" builtinId="9" hidden="1"/>
    <cellStyle name="Followed Hyperlink" xfId="25395" builtinId="9" hidden="1"/>
    <cellStyle name="Followed Hyperlink" xfId="25396" builtinId="9" hidden="1"/>
    <cellStyle name="Followed Hyperlink" xfId="25397" builtinId="9" hidden="1"/>
    <cellStyle name="Followed Hyperlink" xfId="25398" builtinId="9" hidden="1"/>
    <cellStyle name="Followed Hyperlink" xfId="25399" builtinId="9" hidden="1"/>
    <cellStyle name="Followed Hyperlink" xfId="25400" builtinId="9" hidden="1"/>
    <cellStyle name="Followed Hyperlink" xfId="25401" builtinId="9" hidden="1"/>
    <cellStyle name="Followed Hyperlink" xfId="25402" builtinId="9" hidden="1"/>
    <cellStyle name="Followed Hyperlink" xfId="25403" builtinId="9" hidden="1"/>
    <cellStyle name="Followed Hyperlink" xfId="25404" builtinId="9" hidden="1"/>
    <cellStyle name="Followed Hyperlink" xfId="25405" builtinId="9" hidden="1"/>
    <cellStyle name="Followed Hyperlink" xfId="25406" builtinId="9" hidden="1"/>
    <cellStyle name="Followed Hyperlink" xfId="25407" builtinId="9" hidden="1"/>
    <cellStyle name="Followed Hyperlink" xfId="25408" builtinId="9" hidden="1"/>
    <cellStyle name="Followed Hyperlink" xfId="25409" builtinId="9" hidden="1"/>
    <cellStyle name="Followed Hyperlink" xfId="25410" builtinId="9" hidden="1"/>
    <cellStyle name="Followed Hyperlink" xfId="25411" builtinId="9" hidden="1"/>
    <cellStyle name="Followed Hyperlink" xfId="25412" builtinId="9" hidden="1"/>
    <cellStyle name="Followed Hyperlink" xfId="25413" builtinId="9" hidden="1"/>
    <cellStyle name="Followed Hyperlink" xfId="25414" builtinId="9" hidden="1"/>
    <cellStyle name="Followed Hyperlink" xfId="25415" builtinId="9" hidden="1"/>
    <cellStyle name="Followed Hyperlink" xfId="25416" builtinId="9" hidden="1"/>
    <cellStyle name="Followed Hyperlink" xfId="25417" builtinId="9" hidden="1"/>
    <cellStyle name="Followed Hyperlink" xfId="25418" builtinId="9" hidden="1"/>
    <cellStyle name="Followed Hyperlink" xfId="25419" builtinId="9" hidden="1"/>
    <cellStyle name="Followed Hyperlink" xfId="25420" builtinId="9" hidden="1"/>
    <cellStyle name="Followed Hyperlink" xfId="25421" builtinId="9" hidden="1"/>
    <cellStyle name="Followed Hyperlink" xfId="25422" builtinId="9" hidden="1"/>
    <cellStyle name="Followed Hyperlink" xfId="25423" builtinId="9" hidden="1"/>
    <cellStyle name="Followed Hyperlink" xfId="25424" builtinId="9" hidden="1"/>
    <cellStyle name="Followed Hyperlink" xfId="25425" builtinId="9" hidden="1"/>
    <cellStyle name="Followed Hyperlink" xfId="25426" builtinId="9" hidden="1"/>
    <cellStyle name="Followed Hyperlink" xfId="25427" builtinId="9" hidden="1"/>
    <cellStyle name="Followed Hyperlink" xfId="25428" builtinId="9" hidden="1"/>
    <cellStyle name="Followed Hyperlink" xfId="25429" builtinId="9" hidden="1"/>
    <cellStyle name="Followed Hyperlink" xfId="25430" builtinId="9" hidden="1"/>
    <cellStyle name="Followed Hyperlink" xfId="25431" builtinId="9" hidden="1"/>
    <cellStyle name="Followed Hyperlink" xfId="25432" builtinId="9" hidden="1"/>
    <cellStyle name="Followed Hyperlink" xfId="25433" builtinId="9" hidden="1"/>
    <cellStyle name="Followed Hyperlink" xfId="25434" builtinId="9" hidden="1"/>
    <cellStyle name="Followed Hyperlink" xfId="25435" builtinId="9" hidden="1"/>
    <cellStyle name="Followed Hyperlink" xfId="25436" builtinId="9" hidden="1"/>
    <cellStyle name="Followed Hyperlink" xfId="25437" builtinId="9" hidden="1"/>
    <cellStyle name="Followed Hyperlink" xfId="25438" builtinId="9" hidden="1"/>
    <cellStyle name="Followed Hyperlink" xfId="25439" builtinId="9" hidden="1"/>
    <cellStyle name="Followed Hyperlink" xfId="25440" builtinId="9" hidden="1"/>
    <cellStyle name="Followed Hyperlink" xfId="25441" builtinId="9" hidden="1"/>
    <cellStyle name="Followed Hyperlink" xfId="25442" builtinId="9" hidden="1"/>
    <cellStyle name="Followed Hyperlink" xfId="25443" builtinId="9" hidden="1"/>
    <cellStyle name="Followed Hyperlink" xfId="25444" builtinId="9" hidden="1"/>
    <cellStyle name="Followed Hyperlink" xfId="25445" builtinId="9" hidden="1"/>
    <cellStyle name="Followed Hyperlink" xfId="25446" builtinId="9" hidden="1"/>
    <cellStyle name="Followed Hyperlink" xfId="25447" builtinId="9" hidden="1"/>
    <cellStyle name="Followed Hyperlink" xfId="20630" builtinId="9" hidden="1"/>
    <cellStyle name="Followed Hyperlink" xfId="15686" builtinId="9" hidden="1"/>
    <cellStyle name="Followed Hyperlink" xfId="20620" builtinId="9" hidden="1"/>
    <cellStyle name="Followed Hyperlink" xfId="20629" builtinId="9" hidden="1"/>
    <cellStyle name="Followed Hyperlink" xfId="15688" builtinId="9" hidden="1"/>
    <cellStyle name="Followed Hyperlink" xfId="16494" builtinId="9" hidden="1"/>
    <cellStyle name="Followed Hyperlink" xfId="20625" builtinId="9" hidden="1"/>
    <cellStyle name="Followed Hyperlink" xfId="15681" builtinId="9" hidden="1"/>
    <cellStyle name="Followed Hyperlink" xfId="15683" builtinId="9" hidden="1"/>
    <cellStyle name="Followed Hyperlink" xfId="20628" builtinId="9" hidden="1"/>
    <cellStyle name="Followed Hyperlink" xfId="15682" builtinId="9" hidden="1"/>
    <cellStyle name="Followed Hyperlink" xfId="25448" builtinId="9" hidden="1"/>
    <cellStyle name="Followed Hyperlink" xfId="25449" builtinId="9" hidden="1"/>
    <cellStyle name="Followed Hyperlink" xfId="25450" builtinId="9" hidden="1"/>
    <cellStyle name="Followed Hyperlink" xfId="25451" builtinId="9" hidden="1"/>
    <cellStyle name="Followed Hyperlink" xfId="25452" builtinId="9" hidden="1"/>
    <cellStyle name="Followed Hyperlink" xfId="25453" builtinId="9" hidden="1"/>
    <cellStyle name="Followed Hyperlink" xfId="25454" builtinId="9" hidden="1"/>
    <cellStyle name="Followed Hyperlink" xfId="25455" builtinId="9" hidden="1"/>
    <cellStyle name="Followed Hyperlink" xfId="25456" builtinId="9" hidden="1"/>
    <cellStyle name="Followed Hyperlink" xfId="25457" builtinId="9" hidden="1"/>
    <cellStyle name="Followed Hyperlink" xfId="25458" builtinId="9" hidden="1"/>
    <cellStyle name="Followed Hyperlink" xfId="25459" builtinId="9" hidden="1"/>
    <cellStyle name="Followed Hyperlink" xfId="25460" builtinId="9" hidden="1"/>
    <cellStyle name="Followed Hyperlink" xfId="25461" builtinId="9" hidden="1"/>
    <cellStyle name="Followed Hyperlink" xfId="25462" builtinId="9" hidden="1"/>
    <cellStyle name="Followed Hyperlink" xfId="25463" builtinId="9" hidden="1"/>
    <cellStyle name="Followed Hyperlink" xfId="25464" builtinId="9" hidden="1"/>
    <cellStyle name="Followed Hyperlink" xfId="25465" builtinId="9" hidden="1"/>
    <cellStyle name="Followed Hyperlink" xfId="25466" builtinId="9" hidden="1"/>
    <cellStyle name="Followed Hyperlink" xfId="25467" builtinId="9" hidden="1"/>
    <cellStyle name="Followed Hyperlink" xfId="25468" builtinId="9" hidden="1"/>
    <cellStyle name="Followed Hyperlink" xfId="25469" builtinId="9" hidden="1"/>
    <cellStyle name="Followed Hyperlink" xfId="25470" builtinId="9" hidden="1"/>
    <cellStyle name="Followed Hyperlink" xfId="25471" builtinId="9" hidden="1"/>
    <cellStyle name="Followed Hyperlink" xfId="25472" builtinId="9" hidden="1"/>
    <cellStyle name="Followed Hyperlink" xfId="25473" builtinId="9" hidden="1"/>
    <cellStyle name="Followed Hyperlink" xfId="25474" builtinId="9" hidden="1"/>
    <cellStyle name="Followed Hyperlink" xfId="25475" builtinId="9" hidden="1"/>
    <cellStyle name="Followed Hyperlink" xfId="25476" builtinId="9" hidden="1"/>
    <cellStyle name="Followed Hyperlink" xfId="25477" builtinId="9" hidden="1"/>
    <cellStyle name="Followed Hyperlink" xfId="25478" builtinId="9" hidden="1"/>
    <cellStyle name="Followed Hyperlink" xfId="25479" builtinId="9" hidden="1"/>
    <cellStyle name="Followed Hyperlink" xfId="25480" builtinId="9" hidden="1"/>
    <cellStyle name="Followed Hyperlink" xfId="25481" builtinId="9" hidden="1"/>
    <cellStyle name="Followed Hyperlink" xfId="25482" builtinId="9" hidden="1"/>
    <cellStyle name="Followed Hyperlink" xfId="25483" builtinId="9" hidden="1"/>
    <cellStyle name="Followed Hyperlink" xfId="25484" builtinId="9" hidden="1"/>
    <cellStyle name="Followed Hyperlink" xfId="25485" builtinId="9" hidden="1"/>
    <cellStyle name="Followed Hyperlink" xfId="25486" builtinId="9" hidden="1"/>
    <cellStyle name="Followed Hyperlink" xfId="25487" builtinId="9" hidden="1"/>
    <cellStyle name="Followed Hyperlink" xfId="25488" builtinId="9" hidden="1"/>
    <cellStyle name="Followed Hyperlink" xfId="25489" builtinId="9" hidden="1"/>
    <cellStyle name="Followed Hyperlink" xfId="25490" builtinId="9" hidden="1"/>
    <cellStyle name="Followed Hyperlink" xfId="25491" builtinId="9" hidden="1"/>
    <cellStyle name="Followed Hyperlink" xfId="25492" builtinId="9" hidden="1"/>
    <cellStyle name="Followed Hyperlink" xfId="25493" builtinId="9" hidden="1"/>
    <cellStyle name="Followed Hyperlink" xfId="25494" builtinId="9" hidden="1"/>
    <cellStyle name="Followed Hyperlink" xfId="25495" builtinId="9" hidden="1"/>
    <cellStyle name="Followed Hyperlink" xfId="25496"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62" builtinId="9" hidden="1"/>
    <cellStyle name="Followed Hyperlink" xfId="25565" builtinId="9" hidden="1"/>
    <cellStyle name="Followed Hyperlink" xfId="25566" builtinId="9" hidden="1"/>
    <cellStyle name="Followed Hyperlink" xfId="25567" builtinId="9" hidden="1"/>
    <cellStyle name="Followed Hyperlink" xfId="25568" builtinId="9" hidden="1"/>
    <cellStyle name="Followed Hyperlink" xfId="25569" builtinId="9" hidden="1"/>
    <cellStyle name="Followed Hyperlink" xfId="25570" builtinId="9" hidden="1"/>
    <cellStyle name="Followed Hyperlink" xfId="25571" builtinId="9" hidden="1"/>
    <cellStyle name="Followed Hyperlink" xfId="25572" builtinId="9" hidden="1"/>
    <cellStyle name="Followed Hyperlink" xfId="25573" builtinId="9" hidden="1"/>
    <cellStyle name="Followed Hyperlink" xfId="25574" builtinId="9" hidden="1"/>
    <cellStyle name="Followed Hyperlink" xfId="25575" builtinId="9" hidden="1"/>
    <cellStyle name="Followed Hyperlink" xfId="25576" builtinId="9" hidden="1"/>
    <cellStyle name="Followed Hyperlink" xfId="25577" builtinId="9" hidden="1"/>
    <cellStyle name="Followed Hyperlink" xfId="25578" builtinId="9" hidden="1"/>
    <cellStyle name="Followed Hyperlink" xfId="25579" builtinId="9" hidden="1"/>
    <cellStyle name="Followed Hyperlink" xfId="25580" builtinId="9" hidden="1"/>
    <cellStyle name="Followed Hyperlink" xfId="25581" builtinId="9" hidden="1"/>
    <cellStyle name="Followed Hyperlink" xfId="25582" builtinId="9" hidden="1"/>
    <cellStyle name="Followed Hyperlink" xfId="25583" builtinId="9" hidden="1"/>
    <cellStyle name="Followed Hyperlink" xfId="25584" builtinId="9" hidden="1"/>
    <cellStyle name="Followed Hyperlink" xfId="25585" builtinId="9" hidden="1"/>
    <cellStyle name="Followed Hyperlink" xfId="25586" builtinId="9" hidden="1"/>
    <cellStyle name="Followed Hyperlink" xfId="25587" builtinId="9" hidden="1"/>
    <cellStyle name="Followed Hyperlink" xfId="25588" builtinId="9" hidden="1"/>
    <cellStyle name="Followed Hyperlink" xfId="25589" builtinId="9" hidden="1"/>
    <cellStyle name="Followed Hyperlink" xfId="25590" builtinId="9" hidden="1"/>
    <cellStyle name="Followed Hyperlink" xfId="25591" builtinId="9" hidden="1"/>
    <cellStyle name="Followed Hyperlink" xfId="25592" builtinId="9" hidden="1"/>
    <cellStyle name="Followed Hyperlink" xfId="25593" builtinId="9" hidden="1"/>
    <cellStyle name="Followed Hyperlink" xfId="25594" builtinId="9" hidden="1"/>
    <cellStyle name="Followed Hyperlink" xfId="25595" builtinId="9" hidden="1"/>
    <cellStyle name="Followed Hyperlink" xfId="25596" builtinId="9" hidden="1"/>
    <cellStyle name="Followed Hyperlink" xfId="25597" builtinId="9" hidden="1"/>
    <cellStyle name="Followed Hyperlink" xfId="25598" builtinId="9" hidden="1"/>
    <cellStyle name="Followed Hyperlink" xfId="25599" builtinId="9" hidden="1"/>
    <cellStyle name="Followed Hyperlink" xfId="25600" builtinId="9" hidden="1"/>
    <cellStyle name="Followed Hyperlink" xfId="25601" builtinId="9" hidden="1"/>
    <cellStyle name="Followed Hyperlink" xfId="25602" builtinId="9" hidden="1"/>
    <cellStyle name="Followed Hyperlink" xfId="25603" builtinId="9" hidden="1"/>
    <cellStyle name="Followed Hyperlink" xfId="25604" builtinId="9" hidden="1"/>
    <cellStyle name="Followed Hyperlink" xfId="25605" builtinId="9" hidden="1"/>
    <cellStyle name="Followed Hyperlink" xfId="25606" builtinId="9" hidden="1"/>
    <cellStyle name="Followed Hyperlink" xfId="25607" builtinId="9" hidden="1"/>
    <cellStyle name="Followed Hyperlink" xfId="25608" builtinId="9" hidden="1"/>
    <cellStyle name="Followed Hyperlink" xfId="25609" builtinId="9" hidden="1"/>
    <cellStyle name="Followed Hyperlink" xfId="25610" builtinId="9" hidden="1"/>
    <cellStyle name="Followed Hyperlink" xfId="25611" builtinId="9" hidden="1"/>
    <cellStyle name="Followed Hyperlink" xfId="25612" builtinId="9" hidden="1"/>
    <cellStyle name="Followed Hyperlink" xfId="25613" builtinId="9" hidden="1"/>
    <cellStyle name="Followed Hyperlink" xfId="25614" builtinId="9" hidden="1"/>
    <cellStyle name="Followed Hyperlink" xfId="25615" builtinId="9" hidden="1"/>
    <cellStyle name="Followed Hyperlink" xfId="25616" builtinId="9" hidden="1"/>
    <cellStyle name="Followed Hyperlink" xfId="25617" builtinId="9" hidden="1"/>
    <cellStyle name="Followed Hyperlink" xfId="25618" builtinId="9" hidden="1"/>
    <cellStyle name="Followed Hyperlink" xfId="25619" builtinId="9" hidden="1"/>
    <cellStyle name="Followed Hyperlink" xfId="25620" builtinId="9" hidden="1"/>
    <cellStyle name="Followed Hyperlink" xfId="25621" builtinId="9" hidden="1"/>
    <cellStyle name="Followed Hyperlink" xfId="25622" builtinId="9" hidden="1"/>
    <cellStyle name="Followed Hyperlink" xfId="25623" builtinId="9" hidden="1"/>
    <cellStyle name="Followed Hyperlink" xfId="25624" builtinId="9" hidden="1"/>
    <cellStyle name="Followed Hyperlink" xfId="25625" builtinId="9" hidden="1"/>
    <cellStyle name="Followed Hyperlink" xfId="25626" builtinId="9" hidden="1"/>
    <cellStyle name="Followed Hyperlink" xfId="25627" builtinId="9" hidden="1"/>
    <cellStyle name="Followed Hyperlink" xfId="25628" builtinId="9" hidden="1"/>
    <cellStyle name="Followed Hyperlink" xfId="25629" builtinId="9" hidden="1"/>
    <cellStyle name="Followed Hyperlink" xfId="25630" builtinId="9" hidden="1"/>
    <cellStyle name="Followed Hyperlink" xfId="25631" builtinId="9" hidden="1"/>
    <cellStyle name="Followed Hyperlink" xfId="25632" builtinId="9" hidden="1"/>
    <cellStyle name="Followed Hyperlink" xfId="25633" builtinId="9" hidden="1"/>
    <cellStyle name="Followed Hyperlink" xfId="25634" builtinId="9" hidden="1"/>
    <cellStyle name="Followed Hyperlink" xfId="25635" builtinId="9" hidden="1"/>
    <cellStyle name="Followed Hyperlink" xfId="25636" builtinId="9" hidden="1"/>
    <cellStyle name="Followed Hyperlink" xfId="25637" builtinId="9" hidden="1"/>
    <cellStyle name="Followed Hyperlink" xfId="25638" builtinId="9" hidden="1"/>
    <cellStyle name="Followed Hyperlink" xfId="25639" builtinId="9" hidden="1"/>
    <cellStyle name="Followed Hyperlink" xfId="25640" builtinId="9" hidden="1"/>
    <cellStyle name="Followed Hyperlink" xfId="25641" builtinId="9" hidden="1"/>
    <cellStyle name="Followed Hyperlink" xfId="25642" builtinId="9" hidden="1"/>
    <cellStyle name="Followed Hyperlink" xfId="25643" builtinId="9" hidden="1"/>
    <cellStyle name="Followed Hyperlink" xfId="25644" builtinId="9" hidden="1"/>
    <cellStyle name="Followed Hyperlink" xfId="25645" builtinId="9" hidden="1"/>
    <cellStyle name="Followed Hyperlink" xfId="25646" builtinId="9" hidden="1"/>
    <cellStyle name="Followed Hyperlink" xfId="25647" builtinId="9" hidden="1"/>
    <cellStyle name="Followed Hyperlink" xfId="25648" builtinId="9" hidden="1"/>
    <cellStyle name="Followed Hyperlink" xfId="25649" builtinId="9" hidden="1"/>
    <cellStyle name="Followed Hyperlink" xfId="25650" builtinId="9" hidden="1"/>
    <cellStyle name="Followed Hyperlink" xfId="25651" builtinId="9" hidden="1"/>
    <cellStyle name="Followed Hyperlink" xfId="25652" builtinId="9" hidden="1"/>
    <cellStyle name="Followed Hyperlink" xfId="25653" builtinId="9" hidden="1"/>
    <cellStyle name="Followed Hyperlink" xfId="25654" builtinId="9" hidden="1"/>
    <cellStyle name="Followed Hyperlink" xfId="25655" builtinId="9" hidden="1"/>
    <cellStyle name="Followed Hyperlink" xfId="25656" builtinId="9" hidden="1"/>
    <cellStyle name="Followed Hyperlink" xfId="25657" builtinId="9" hidden="1"/>
    <cellStyle name="Followed Hyperlink" xfId="25658" builtinId="9" hidden="1"/>
    <cellStyle name="Followed Hyperlink" xfId="25659" builtinId="9" hidden="1"/>
    <cellStyle name="Followed Hyperlink" xfId="25660" builtinId="9" hidden="1"/>
    <cellStyle name="Followed Hyperlink" xfId="25661" builtinId="9" hidden="1"/>
    <cellStyle name="Followed Hyperlink" xfId="25662" builtinId="9" hidden="1"/>
    <cellStyle name="Followed Hyperlink" xfId="25663" builtinId="9" hidden="1"/>
    <cellStyle name="Followed Hyperlink" xfId="25664" builtinId="9" hidden="1"/>
    <cellStyle name="Followed Hyperlink" xfId="25665" builtinId="9" hidden="1"/>
    <cellStyle name="Followed Hyperlink" xfId="25666" builtinId="9" hidden="1"/>
    <cellStyle name="Followed Hyperlink" xfId="25667" builtinId="9" hidden="1"/>
    <cellStyle name="Followed Hyperlink" xfId="25668" builtinId="9" hidden="1"/>
    <cellStyle name="Followed Hyperlink" xfId="25669" builtinId="9" hidden="1"/>
    <cellStyle name="Followed Hyperlink" xfId="25670" builtinId="9" hidden="1"/>
    <cellStyle name="Followed Hyperlink" xfId="25671" builtinId="9" hidden="1"/>
    <cellStyle name="Followed Hyperlink" xfId="25672" builtinId="9" hidden="1"/>
    <cellStyle name="Followed Hyperlink" xfId="25673" builtinId="9" hidden="1"/>
    <cellStyle name="Followed Hyperlink" xfId="25674" builtinId="9" hidden="1"/>
    <cellStyle name="Followed Hyperlink" xfId="25675" builtinId="9" hidden="1"/>
    <cellStyle name="Followed Hyperlink" xfId="25676" builtinId="9" hidden="1"/>
    <cellStyle name="Followed Hyperlink" xfId="25677" builtinId="9" hidden="1"/>
    <cellStyle name="Followed Hyperlink" xfId="25678" builtinId="9" hidden="1"/>
    <cellStyle name="Followed Hyperlink" xfId="25679" builtinId="9" hidden="1"/>
    <cellStyle name="Followed Hyperlink" xfId="25680" builtinId="9" hidden="1"/>
    <cellStyle name="Followed Hyperlink" xfId="25681" builtinId="9" hidden="1"/>
    <cellStyle name="Followed Hyperlink" xfId="25682" builtinId="9" hidden="1"/>
    <cellStyle name="Followed Hyperlink" xfId="25683" builtinId="9" hidden="1"/>
    <cellStyle name="Followed Hyperlink" xfId="25684" builtinId="9" hidden="1"/>
    <cellStyle name="Followed Hyperlink" xfId="25685" builtinId="9" hidden="1"/>
    <cellStyle name="Followed Hyperlink" xfId="25686" builtinId="9" hidden="1"/>
    <cellStyle name="Followed Hyperlink" xfId="25687" builtinId="9" hidden="1"/>
    <cellStyle name="Followed Hyperlink" xfId="25688" builtinId="9" hidden="1"/>
    <cellStyle name="Followed Hyperlink" xfId="25689" builtinId="9" hidden="1"/>
    <cellStyle name="Followed Hyperlink" xfId="25690" builtinId="9" hidden="1"/>
    <cellStyle name="Followed Hyperlink" xfId="25691" builtinId="9" hidden="1"/>
    <cellStyle name="Followed Hyperlink" xfId="25692" builtinId="9" hidden="1"/>
    <cellStyle name="Followed Hyperlink" xfId="25693" builtinId="9" hidden="1"/>
    <cellStyle name="Followed Hyperlink" xfId="25694" builtinId="9" hidden="1"/>
    <cellStyle name="Followed Hyperlink" xfId="25695" builtinId="9" hidden="1"/>
    <cellStyle name="Followed Hyperlink" xfId="25696" builtinId="9" hidden="1"/>
    <cellStyle name="Followed Hyperlink" xfId="25697" builtinId="9" hidden="1"/>
    <cellStyle name="Followed Hyperlink" xfId="25698" builtinId="9" hidden="1"/>
    <cellStyle name="Followed Hyperlink" xfId="25699" builtinId="9" hidden="1"/>
    <cellStyle name="Followed Hyperlink" xfId="25700" builtinId="9" hidden="1"/>
    <cellStyle name="Followed Hyperlink" xfId="25701" builtinId="9" hidden="1"/>
    <cellStyle name="Followed Hyperlink" xfId="25702" builtinId="9" hidden="1"/>
    <cellStyle name="Followed Hyperlink" xfId="25703" builtinId="9" hidden="1"/>
    <cellStyle name="Followed Hyperlink" xfId="25704" builtinId="9" hidden="1"/>
    <cellStyle name="Followed Hyperlink" xfId="25705" builtinId="9" hidden="1"/>
    <cellStyle name="Followed Hyperlink" xfId="25706" builtinId="9" hidden="1"/>
    <cellStyle name="Followed Hyperlink" xfId="25707" builtinId="9" hidden="1"/>
    <cellStyle name="Followed Hyperlink" xfId="25708" builtinId="9" hidden="1"/>
    <cellStyle name="Followed Hyperlink" xfId="25709" builtinId="9" hidden="1"/>
    <cellStyle name="Followed Hyperlink" xfId="25710" builtinId="9" hidden="1"/>
    <cellStyle name="Followed Hyperlink" xfId="25711" builtinId="9" hidden="1"/>
    <cellStyle name="Followed Hyperlink" xfId="25712" builtinId="9" hidden="1"/>
    <cellStyle name="Followed Hyperlink" xfId="25713" builtinId="9" hidden="1"/>
    <cellStyle name="Followed Hyperlink" xfId="25714" builtinId="9" hidden="1"/>
    <cellStyle name="Followed Hyperlink" xfId="25715" builtinId="9" hidden="1"/>
    <cellStyle name="Followed Hyperlink" xfId="25716" builtinId="9" hidden="1"/>
    <cellStyle name="Followed Hyperlink" xfId="25717" builtinId="9" hidden="1"/>
    <cellStyle name="Followed Hyperlink" xfId="25718" builtinId="9" hidden="1"/>
    <cellStyle name="Followed Hyperlink" xfId="25719" builtinId="9" hidden="1"/>
    <cellStyle name="Followed Hyperlink" xfId="25720" builtinId="9" hidden="1"/>
    <cellStyle name="Followed Hyperlink" xfId="25721"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1" builtinId="9" hidden="1"/>
    <cellStyle name="Followed Hyperlink" xfId="25792" builtinId="9" hidden="1"/>
    <cellStyle name="Followed Hyperlink" xfId="25793" builtinId="9" hidden="1"/>
    <cellStyle name="Followed Hyperlink" xfId="25794" builtinId="9" hidden="1"/>
    <cellStyle name="Followed Hyperlink" xfId="25795" builtinId="9" hidden="1"/>
    <cellStyle name="Followed Hyperlink" xfId="25796" builtinId="9" hidden="1"/>
    <cellStyle name="Followed Hyperlink" xfId="25797" builtinId="9" hidden="1"/>
    <cellStyle name="Followed Hyperlink" xfId="25798" builtinId="9" hidden="1"/>
    <cellStyle name="Followed Hyperlink" xfId="25799"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7" builtinId="9" hidden="1"/>
    <cellStyle name="Followed Hyperlink" xfId="25808" builtinId="9" hidden="1"/>
    <cellStyle name="Followed Hyperlink" xfId="25809" builtinId="9" hidden="1"/>
    <cellStyle name="Followed Hyperlink" xfId="25810" builtinId="9" hidden="1"/>
    <cellStyle name="Followed Hyperlink" xfId="25811" builtinId="9" hidden="1"/>
    <cellStyle name="Followed Hyperlink" xfId="25812" builtinId="9" hidden="1"/>
    <cellStyle name="Followed Hyperlink" xfId="25813" builtinId="9" hidden="1"/>
    <cellStyle name="Followed Hyperlink" xfId="25814" builtinId="9" hidden="1"/>
    <cellStyle name="Followed Hyperlink" xfId="25815" builtinId="9" hidden="1"/>
    <cellStyle name="Followed Hyperlink" xfId="25816" builtinId="9" hidden="1"/>
    <cellStyle name="Followed Hyperlink" xfId="25817" builtinId="9" hidden="1"/>
    <cellStyle name="Followed Hyperlink" xfId="25818" builtinId="9" hidden="1"/>
    <cellStyle name="Followed Hyperlink" xfId="25819" builtinId="9" hidden="1"/>
    <cellStyle name="Followed Hyperlink" xfId="25820" builtinId="9" hidden="1"/>
    <cellStyle name="Followed Hyperlink" xfId="25821" builtinId="9" hidden="1"/>
    <cellStyle name="Followed Hyperlink" xfId="25822" builtinId="9" hidden="1"/>
    <cellStyle name="Followed Hyperlink" xfId="25823" builtinId="9" hidden="1"/>
    <cellStyle name="Followed Hyperlink" xfId="25824" builtinId="9" hidden="1"/>
    <cellStyle name="Followed Hyperlink" xfId="25825" builtinId="9" hidden="1"/>
    <cellStyle name="Followed Hyperlink" xfId="25826" builtinId="9" hidden="1"/>
    <cellStyle name="Followed Hyperlink" xfId="25827" builtinId="9" hidden="1"/>
    <cellStyle name="Followed Hyperlink" xfId="25828" builtinId="9" hidden="1"/>
    <cellStyle name="Followed Hyperlink" xfId="25829" builtinId="9" hidden="1"/>
    <cellStyle name="Followed Hyperlink" xfId="25830" builtinId="9" hidden="1"/>
    <cellStyle name="Followed Hyperlink" xfId="25831" builtinId="9" hidden="1"/>
    <cellStyle name="Followed Hyperlink" xfId="25832" builtinId="9" hidden="1"/>
    <cellStyle name="Followed Hyperlink" xfId="25833" builtinId="9" hidden="1"/>
    <cellStyle name="Followed Hyperlink" xfId="25834" builtinId="9" hidden="1"/>
    <cellStyle name="Followed Hyperlink" xfId="25835" builtinId="9" hidden="1"/>
    <cellStyle name="Followed Hyperlink" xfId="25836" builtinId="9" hidden="1"/>
    <cellStyle name="Followed Hyperlink" xfId="25837" builtinId="9" hidden="1"/>
    <cellStyle name="Followed Hyperlink" xfId="25838" builtinId="9" hidden="1"/>
    <cellStyle name="Followed Hyperlink" xfId="25839" builtinId="9" hidden="1"/>
    <cellStyle name="Followed Hyperlink" xfId="25840" builtinId="9" hidden="1"/>
    <cellStyle name="Followed Hyperlink" xfId="25841" builtinId="9" hidden="1"/>
    <cellStyle name="Followed Hyperlink" xfId="25842" builtinId="9" hidden="1"/>
    <cellStyle name="Followed Hyperlink" xfId="25843" builtinId="9" hidden="1"/>
    <cellStyle name="Followed Hyperlink" xfId="25844" builtinId="9" hidden="1"/>
    <cellStyle name="Followed Hyperlink" xfId="25845" builtinId="9" hidden="1"/>
    <cellStyle name="Followed Hyperlink" xfId="25846" builtinId="9" hidden="1"/>
    <cellStyle name="Followed Hyperlink" xfId="25847" builtinId="9" hidden="1"/>
    <cellStyle name="Followed Hyperlink" xfId="25848" builtinId="9" hidden="1"/>
    <cellStyle name="Followed Hyperlink" xfId="25849" builtinId="9" hidden="1"/>
    <cellStyle name="Followed Hyperlink" xfId="25850" builtinId="9" hidden="1"/>
    <cellStyle name="Followed Hyperlink" xfId="25851" builtinId="9" hidden="1"/>
    <cellStyle name="Followed Hyperlink" xfId="25852" builtinId="9" hidden="1"/>
    <cellStyle name="Followed Hyperlink" xfId="25853" builtinId="9" hidden="1"/>
    <cellStyle name="Followed Hyperlink" xfId="25854" builtinId="9" hidden="1"/>
    <cellStyle name="Followed Hyperlink" xfId="25855" builtinId="9" hidden="1"/>
    <cellStyle name="Followed Hyperlink" xfId="25856" builtinId="9" hidden="1"/>
    <cellStyle name="Followed Hyperlink" xfId="25857" builtinId="9" hidden="1"/>
    <cellStyle name="Followed Hyperlink" xfId="25858" builtinId="9" hidden="1"/>
    <cellStyle name="Followed Hyperlink" xfId="25859" builtinId="9" hidden="1"/>
    <cellStyle name="Followed Hyperlink" xfId="25860" builtinId="9" hidden="1"/>
    <cellStyle name="Followed Hyperlink" xfId="25861" builtinId="9" hidden="1"/>
    <cellStyle name="Followed Hyperlink" xfId="25862" builtinId="9" hidden="1"/>
    <cellStyle name="Followed Hyperlink" xfId="25863" builtinId="9" hidden="1"/>
    <cellStyle name="Followed Hyperlink" xfId="25864" builtinId="9" hidden="1"/>
    <cellStyle name="Followed Hyperlink" xfId="25865" builtinId="9" hidden="1"/>
    <cellStyle name="Followed Hyperlink" xfId="25866" builtinId="9" hidden="1"/>
    <cellStyle name="Followed Hyperlink" xfId="25867" builtinId="9" hidden="1"/>
    <cellStyle name="Followed Hyperlink" xfId="25868" builtinId="9" hidden="1"/>
    <cellStyle name="Followed Hyperlink" xfId="25869" builtinId="9" hidden="1"/>
    <cellStyle name="Followed Hyperlink" xfId="25870" builtinId="9" hidden="1"/>
    <cellStyle name="Followed Hyperlink" xfId="25871" builtinId="9" hidden="1"/>
    <cellStyle name="Followed Hyperlink" xfId="25872" builtinId="9" hidden="1"/>
    <cellStyle name="Followed Hyperlink" xfId="25873" builtinId="9" hidden="1"/>
    <cellStyle name="Followed Hyperlink" xfId="25874" builtinId="9" hidden="1"/>
    <cellStyle name="Followed Hyperlink" xfId="25875" builtinId="9" hidden="1"/>
    <cellStyle name="Followed Hyperlink" xfId="25876" builtinId="9" hidden="1"/>
    <cellStyle name="Followed Hyperlink" xfId="25877" builtinId="9" hidden="1"/>
    <cellStyle name="Followed Hyperlink" xfId="25878" builtinId="9" hidden="1"/>
    <cellStyle name="Followed Hyperlink" xfId="25879" builtinId="9" hidden="1"/>
    <cellStyle name="Followed Hyperlink" xfId="25880" builtinId="9" hidden="1"/>
    <cellStyle name="Followed Hyperlink" xfId="25881" builtinId="9" hidden="1"/>
    <cellStyle name="Followed Hyperlink" xfId="25882" builtinId="9" hidden="1"/>
    <cellStyle name="Followed Hyperlink" xfId="25883" builtinId="9" hidden="1"/>
    <cellStyle name="Followed Hyperlink" xfId="25884" builtinId="9" hidden="1"/>
    <cellStyle name="Followed Hyperlink" xfId="25885" builtinId="9" hidden="1"/>
    <cellStyle name="Followed Hyperlink" xfId="25886" builtinId="9" hidden="1"/>
    <cellStyle name="Followed Hyperlink" xfId="25887" builtinId="9" hidden="1"/>
    <cellStyle name="Followed Hyperlink" xfId="25888" builtinId="9" hidden="1"/>
    <cellStyle name="Followed Hyperlink" xfId="25889" builtinId="9" hidden="1"/>
    <cellStyle name="Followed Hyperlink" xfId="25890" builtinId="9" hidden="1"/>
    <cellStyle name="Followed Hyperlink" xfId="25891" builtinId="9" hidden="1"/>
    <cellStyle name="Followed Hyperlink" xfId="25892" builtinId="9" hidden="1"/>
    <cellStyle name="Followed Hyperlink" xfId="25893" builtinId="9" hidden="1"/>
    <cellStyle name="Followed Hyperlink" xfId="25894" builtinId="9" hidden="1"/>
    <cellStyle name="Followed Hyperlink" xfId="25895" builtinId="9" hidden="1"/>
    <cellStyle name="Followed Hyperlink" xfId="25896" builtinId="9" hidden="1"/>
    <cellStyle name="Followed Hyperlink" xfId="25897" builtinId="9" hidden="1"/>
    <cellStyle name="Followed Hyperlink" xfId="25898" builtinId="9" hidden="1"/>
    <cellStyle name="Followed Hyperlink" xfId="25899" builtinId="9" hidden="1"/>
    <cellStyle name="Followed Hyperlink" xfId="25900" builtinId="9" hidden="1"/>
    <cellStyle name="Followed Hyperlink" xfId="25901" builtinId="9" hidden="1"/>
    <cellStyle name="Followed Hyperlink" xfId="25902" builtinId="9" hidden="1"/>
    <cellStyle name="Followed Hyperlink" xfId="25903" builtinId="9" hidden="1"/>
    <cellStyle name="Followed Hyperlink" xfId="25904" builtinId="9" hidden="1"/>
    <cellStyle name="Followed Hyperlink" xfId="25905" builtinId="9" hidden="1"/>
    <cellStyle name="Followed Hyperlink" xfId="25906" builtinId="9" hidden="1"/>
    <cellStyle name="Followed Hyperlink" xfId="25907" builtinId="9" hidden="1"/>
    <cellStyle name="Followed Hyperlink" xfId="25908" builtinId="9" hidden="1"/>
    <cellStyle name="Followed Hyperlink" xfId="25909" builtinId="9" hidden="1"/>
    <cellStyle name="Followed Hyperlink" xfId="25910" builtinId="9" hidden="1"/>
    <cellStyle name="Followed Hyperlink" xfId="25911" builtinId="9" hidden="1"/>
    <cellStyle name="Followed Hyperlink" xfId="25912" builtinId="9" hidden="1"/>
    <cellStyle name="Followed Hyperlink" xfId="25913" builtinId="9" hidden="1"/>
    <cellStyle name="Followed Hyperlink" xfId="25914" builtinId="9" hidden="1"/>
    <cellStyle name="Followed Hyperlink" xfId="25915" builtinId="9" hidden="1"/>
    <cellStyle name="Followed Hyperlink" xfId="25916" builtinId="9" hidden="1"/>
    <cellStyle name="Followed Hyperlink" xfId="25917" builtinId="9" hidden="1"/>
    <cellStyle name="Followed Hyperlink" xfId="25918" builtinId="9" hidden="1"/>
    <cellStyle name="Followed Hyperlink" xfId="25919" builtinId="9" hidden="1"/>
    <cellStyle name="Followed Hyperlink" xfId="25920" builtinId="9" hidden="1"/>
    <cellStyle name="Followed Hyperlink" xfId="25921" builtinId="9" hidden="1"/>
    <cellStyle name="Followed Hyperlink" xfId="25922" builtinId="9" hidden="1"/>
    <cellStyle name="Followed Hyperlink" xfId="25923" builtinId="9" hidden="1"/>
    <cellStyle name="Followed Hyperlink" xfId="25924" builtinId="9" hidden="1"/>
    <cellStyle name="Followed Hyperlink" xfId="25925" builtinId="9" hidden="1"/>
    <cellStyle name="Followed Hyperlink" xfId="25926" builtinId="9" hidden="1"/>
    <cellStyle name="Followed Hyperlink" xfId="25927" builtinId="9" hidden="1"/>
    <cellStyle name="Followed Hyperlink" xfId="25928" builtinId="9" hidden="1"/>
    <cellStyle name="Followed Hyperlink" xfId="25929" builtinId="9" hidden="1"/>
    <cellStyle name="Followed Hyperlink" xfId="25930" builtinId="9" hidden="1"/>
    <cellStyle name="Followed Hyperlink" xfId="25931" builtinId="9" hidden="1"/>
    <cellStyle name="Followed Hyperlink" xfId="25932" builtinId="9" hidden="1"/>
    <cellStyle name="Followed Hyperlink" xfId="25933" builtinId="9" hidden="1"/>
    <cellStyle name="Followed Hyperlink" xfId="25934" builtinId="9" hidden="1"/>
    <cellStyle name="Followed Hyperlink" xfId="25935" builtinId="9" hidden="1"/>
    <cellStyle name="Followed Hyperlink" xfId="25936" builtinId="9" hidden="1"/>
    <cellStyle name="Followed Hyperlink" xfId="25937" builtinId="9" hidden="1"/>
    <cellStyle name="Followed Hyperlink" xfId="25938" builtinId="9" hidden="1"/>
    <cellStyle name="Followed Hyperlink" xfId="25939" builtinId="9" hidden="1"/>
    <cellStyle name="Followed Hyperlink" xfId="25940" builtinId="9" hidden="1"/>
    <cellStyle name="Followed Hyperlink" xfId="25941" builtinId="9" hidden="1"/>
    <cellStyle name="Followed Hyperlink" xfId="25942" builtinId="9" hidden="1"/>
    <cellStyle name="Followed Hyperlink" xfId="25943" builtinId="9" hidden="1"/>
    <cellStyle name="Followed Hyperlink" xfId="25944" builtinId="9" hidden="1"/>
    <cellStyle name="Followed Hyperlink" xfId="25945" builtinId="9" hidden="1"/>
    <cellStyle name="Followed Hyperlink" xfId="25946" builtinId="9" hidden="1"/>
    <cellStyle name="Followed Hyperlink" xfId="25947" builtinId="9" hidden="1"/>
    <cellStyle name="Followed Hyperlink" xfId="25948" builtinId="9" hidden="1"/>
    <cellStyle name="Followed Hyperlink" xfId="25949" builtinId="9" hidden="1"/>
    <cellStyle name="Followed Hyperlink" xfId="25950" builtinId="9" hidden="1"/>
    <cellStyle name="Followed Hyperlink" xfId="25951" builtinId="9" hidden="1"/>
    <cellStyle name="Followed Hyperlink" xfId="25952" builtinId="9" hidden="1"/>
    <cellStyle name="Followed Hyperlink" xfId="25953" builtinId="9" hidden="1"/>
    <cellStyle name="Followed Hyperlink" xfId="25954" builtinId="9" hidden="1"/>
    <cellStyle name="Followed Hyperlink" xfId="25955" builtinId="9" hidden="1"/>
    <cellStyle name="Followed Hyperlink" xfId="25956" builtinId="9" hidden="1"/>
    <cellStyle name="Followed Hyperlink" xfId="25957" builtinId="9" hidden="1"/>
    <cellStyle name="Followed Hyperlink" xfId="25958" builtinId="9" hidden="1"/>
    <cellStyle name="Followed Hyperlink" xfId="2595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29" builtinId="9" hidden="1"/>
    <cellStyle name="Followed Hyperlink" xfId="26030" builtinId="9" hidden="1"/>
    <cellStyle name="Followed Hyperlink" xfId="26031" builtinId="9" hidden="1"/>
    <cellStyle name="Followed Hyperlink" xfId="26032" builtinId="9" hidden="1"/>
    <cellStyle name="Followed Hyperlink" xfId="26033" builtinId="9" hidden="1"/>
    <cellStyle name="Followed Hyperlink" xfId="26034" builtinId="9" hidden="1"/>
    <cellStyle name="Followed Hyperlink" xfId="26035" builtinId="9" hidden="1"/>
    <cellStyle name="Followed Hyperlink" xfId="26036" builtinId="9" hidden="1"/>
    <cellStyle name="Followed Hyperlink" xfId="26037" builtinId="9" hidden="1"/>
    <cellStyle name="Followed Hyperlink" xfId="26038" builtinId="9" hidden="1"/>
    <cellStyle name="Followed Hyperlink" xfId="26039" builtinId="9" hidden="1"/>
    <cellStyle name="Followed Hyperlink" xfId="26040" builtinId="9" hidden="1"/>
    <cellStyle name="Followed Hyperlink" xfId="26041" builtinId="9" hidden="1"/>
    <cellStyle name="Followed Hyperlink" xfId="26042" builtinId="9" hidden="1"/>
    <cellStyle name="Followed Hyperlink" xfId="26043" builtinId="9" hidden="1"/>
    <cellStyle name="Followed Hyperlink" xfId="26044" builtinId="9" hidden="1"/>
    <cellStyle name="Followed Hyperlink" xfId="26045" builtinId="9" hidden="1"/>
    <cellStyle name="Followed Hyperlink" xfId="2604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6" builtinId="9" hidden="1"/>
    <cellStyle name="Followed Hyperlink" xfId="26117" builtinId="9" hidden="1"/>
    <cellStyle name="Followed Hyperlink" xfId="26118" builtinId="9" hidden="1"/>
    <cellStyle name="Followed Hyperlink" xfId="26119" builtinId="9" hidden="1"/>
    <cellStyle name="Followed Hyperlink" xfId="26120" builtinId="9" hidden="1"/>
    <cellStyle name="Followed Hyperlink" xfId="26121" builtinId="9" hidden="1"/>
    <cellStyle name="Followed Hyperlink" xfId="26122" builtinId="9" hidden="1"/>
    <cellStyle name="Followed Hyperlink" xfId="26123" builtinId="9" hidden="1"/>
    <cellStyle name="Followed Hyperlink" xfId="26124" builtinId="9" hidden="1"/>
    <cellStyle name="Followed Hyperlink" xfId="26125" builtinId="9" hidden="1"/>
    <cellStyle name="Followed Hyperlink" xfId="26126" builtinId="9" hidden="1"/>
    <cellStyle name="Followed Hyperlink" xfId="26127" builtinId="9" hidden="1"/>
    <cellStyle name="Followed Hyperlink" xfId="26128" builtinId="9" hidden="1"/>
    <cellStyle name="Followed Hyperlink" xfId="26129" builtinId="9" hidden="1"/>
    <cellStyle name="Followed Hyperlink" xfId="26130" builtinId="9" hidden="1"/>
    <cellStyle name="Followed Hyperlink" xfId="26131" builtinId="9" hidden="1"/>
    <cellStyle name="Followed Hyperlink" xfId="26132" builtinId="9" hidden="1"/>
    <cellStyle name="Followed Hyperlink" xfId="26133" builtinId="9" hidden="1"/>
    <cellStyle name="Followed Hyperlink" xfId="26134" builtinId="9" hidden="1"/>
    <cellStyle name="Followed Hyperlink" xfId="26135" builtinId="9" hidden="1"/>
    <cellStyle name="Followed Hyperlink" xfId="26136" builtinId="9" hidden="1"/>
    <cellStyle name="Followed Hyperlink" xfId="26137" builtinId="9" hidden="1"/>
    <cellStyle name="Followed Hyperlink" xfId="26138" builtinId="9" hidden="1"/>
    <cellStyle name="Followed Hyperlink" xfId="26139" builtinId="9" hidden="1"/>
    <cellStyle name="Followed Hyperlink" xfId="26140" builtinId="9" hidden="1"/>
    <cellStyle name="Followed Hyperlink" xfId="26141" builtinId="9" hidden="1"/>
    <cellStyle name="Followed Hyperlink" xfId="26142" builtinId="9" hidden="1"/>
    <cellStyle name="Followed Hyperlink" xfId="26143" builtinId="9" hidden="1"/>
    <cellStyle name="Followed Hyperlink" xfId="26144" builtinId="9" hidden="1"/>
    <cellStyle name="Followed Hyperlink" xfId="26145" builtinId="9" hidden="1"/>
    <cellStyle name="Followed Hyperlink" xfId="26146" builtinId="9" hidden="1"/>
    <cellStyle name="Followed Hyperlink" xfId="26147" builtinId="9" hidden="1"/>
    <cellStyle name="Followed Hyperlink" xfId="26148" builtinId="9" hidden="1"/>
    <cellStyle name="Followed Hyperlink" xfId="26149" builtinId="9" hidden="1"/>
    <cellStyle name="Followed Hyperlink" xfId="26150" builtinId="9" hidden="1"/>
    <cellStyle name="Followed Hyperlink" xfId="26151" builtinId="9" hidden="1"/>
    <cellStyle name="Followed Hyperlink" xfId="26152" builtinId="9" hidden="1"/>
    <cellStyle name="Followed Hyperlink" xfId="26153" builtinId="9" hidden="1"/>
    <cellStyle name="Followed Hyperlink" xfId="26154" builtinId="9" hidden="1"/>
    <cellStyle name="Followed Hyperlink" xfId="26155" builtinId="9" hidden="1"/>
    <cellStyle name="Followed Hyperlink" xfId="26156" builtinId="9" hidden="1"/>
    <cellStyle name="Followed Hyperlink" xfId="26157" builtinId="9" hidden="1"/>
    <cellStyle name="Followed Hyperlink" xfId="26158" builtinId="9" hidden="1"/>
    <cellStyle name="Followed Hyperlink" xfId="26159" builtinId="9" hidden="1"/>
    <cellStyle name="Followed Hyperlink" xfId="26160" builtinId="9" hidden="1"/>
    <cellStyle name="Followed Hyperlink" xfId="26161" builtinId="9" hidden="1"/>
    <cellStyle name="Followed Hyperlink" xfId="26162" builtinId="9" hidden="1"/>
    <cellStyle name="Followed Hyperlink" xfId="26163" builtinId="9" hidden="1"/>
    <cellStyle name="Followed Hyperlink" xfId="26164" builtinId="9" hidden="1"/>
    <cellStyle name="Followed Hyperlink" xfId="26165" builtinId="9" hidden="1"/>
    <cellStyle name="Followed Hyperlink" xfId="26166" builtinId="9" hidden="1"/>
    <cellStyle name="Followed Hyperlink" xfId="26167" builtinId="9" hidden="1"/>
    <cellStyle name="Followed Hyperlink" xfId="26168" builtinId="9" hidden="1"/>
    <cellStyle name="Followed Hyperlink" xfId="26169" builtinId="9" hidden="1"/>
    <cellStyle name="Followed Hyperlink" xfId="26170" builtinId="9" hidden="1"/>
    <cellStyle name="Followed Hyperlink" xfId="26171" builtinId="9" hidden="1"/>
    <cellStyle name="Followed Hyperlink" xfId="26172"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6242" builtinId="9" hidden="1"/>
    <cellStyle name="Followed Hyperlink" xfId="26243" builtinId="9" hidden="1"/>
    <cellStyle name="Followed Hyperlink" xfId="26244" builtinId="9" hidden="1"/>
    <cellStyle name="Followed Hyperlink" xfId="26245" builtinId="9" hidden="1"/>
    <cellStyle name="Followed Hyperlink" xfId="26246" builtinId="9" hidden="1"/>
    <cellStyle name="Followed Hyperlink" xfId="26247" builtinId="9" hidden="1"/>
    <cellStyle name="Followed Hyperlink" xfId="26248" builtinId="9" hidden="1"/>
    <cellStyle name="Followed Hyperlink" xfId="26249" builtinId="9" hidden="1"/>
    <cellStyle name="Followed Hyperlink" xfId="26250" builtinId="9" hidden="1"/>
    <cellStyle name="Followed Hyperlink" xfId="26251" builtinId="9" hidden="1"/>
    <cellStyle name="Followed Hyperlink" xfId="26252" builtinId="9" hidden="1"/>
    <cellStyle name="Followed Hyperlink" xfId="26253" builtinId="9" hidden="1"/>
    <cellStyle name="Followed Hyperlink" xfId="26254" builtinId="9" hidden="1"/>
    <cellStyle name="Followed Hyperlink" xfId="26255" builtinId="9" hidden="1"/>
    <cellStyle name="Followed Hyperlink" xfId="26256" builtinId="9" hidden="1"/>
    <cellStyle name="Followed Hyperlink" xfId="26257" builtinId="9" hidden="1"/>
    <cellStyle name="Followed Hyperlink" xfId="26258" builtinId="9" hidden="1"/>
    <cellStyle name="Followed Hyperlink" xfId="26259" builtinId="9" hidden="1"/>
    <cellStyle name="Followed Hyperlink" xfId="26260" builtinId="9" hidden="1"/>
    <cellStyle name="Followed Hyperlink" xfId="26261" builtinId="9" hidden="1"/>
    <cellStyle name="Followed Hyperlink" xfId="26262" builtinId="9" hidden="1"/>
    <cellStyle name="Followed Hyperlink" xfId="26263" builtinId="9" hidden="1"/>
    <cellStyle name="Followed Hyperlink" xfId="26264" builtinId="9" hidden="1"/>
    <cellStyle name="Followed Hyperlink" xfId="26265" builtinId="9" hidden="1"/>
    <cellStyle name="Followed Hyperlink" xfId="26266" builtinId="9" hidden="1"/>
    <cellStyle name="Followed Hyperlink" xfId="26267" builtinId="9" hidden="1"/>
    <cellStyle name="Followed Hyperlink" xfId="26268" builtinId="9" hidden="1"/>
    <cellStyle name="Followed Hyperlink" xfId="26269" builtinId="9" hidden="1"/>
    <cellStyle name="Followed Hyperlink" xfId="26270" builtinId="9" hidden="1"/>
    <cellStyle name="Followed Hyperlink" xfId="26271" builtinId="9" hidden="1"/>
    <cellStyle name="Followed Hyperlink" xfId="26272" builtinId="9" hidden="1"/>
    <cellStyle name="Followed Hyperlink" xfId="26273" builtinId="9" hidden="1"/>
    <cellStyle name="Followed Hyperlink" xfId="26274" builtinId="9" hidden="1"/>
    <cellStyle name="Followed Hyperlink" xfId="26275" builtinId="9" hidden="1"/>
    <cellStyle name="Followed Hyperlink" xfId="26276" builtinId="9" hidden="1"/>
    <cellStyle name="Followed Hyperlink" xfId="26277" builtinId="9" hidden="1"/>
    <cellStyle name="Followed Hyperlink" xfId="26278" builtinId="9" hidden="1"/>
    <cellStyle name="Followed Hyperlink" xfId="26279"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49" builtinId="9" hidden="1"/>
    <cellStyle name="Followed Hyperlink" xfId="26350" builtinId="9" hidden="1"/>
    <cellStyle name="Followed Hyperlink" xfId="26351" builtinId="9" hidden="1"/>
    <cellStyle name="Followed Hyperlink" xfId="26352" builtinId="9" hidden="1"/>
    <cellStyle name="Followed Hyperlink" xfId="26353" builtinId="9" hidden="1"/>
    <cellStyle name="Followed Hyperlink" xfId="26354" builtinId="9" hidden="1"/>
    <cellStyle name="Followed Hyperlink" xfId="26355" builtinId="9" hidden="1"/>
    <cellStyle name="Followed Hyperlink" xfId="26356" builtinId="9" hidden="1"/>
    <cellStyle name="Followed Hyperlink" xfId="26357" builtinId="9" hidden="1"/>
    <cellStyle name="Followed Hyperlink" xfId="26358" builtinId="9" hidden="1"/>
    <cellStyle name="Followed Hyperlink" xfId="26359" builtinId="9" hidden="1"/>
    <cellStyle name="Followed Hyperlink" xfId="26360" builtinId="9" hidden="1"/>
    <cellStyle name="Followed Hyperlink" xfId="26361" builtinId="9" hidden="1"/>
    <cellStyle name="Followed Hyperlink" xfId="26362" builtinId="9" hidden="1"/>
    <cellStyle name="Followed Hyperlink" xfId="26363" builtinId="9" hidden="1"/>
    <cellStyle name="Followed Hyperlink" xfId="26364" builtinId="9" hidden="1"/>
    <cellStyle name="Followed Hyperlink" xfId="26365" builtinId="9" hidden="1"/>
    <cellStyle name="Followed Hyperlink" xfId="26366" builtinId="9" hidden="1"/>
    <cellStyle name="Followed Hyperlink" xfId="26367" builtinId="9" hidden="1"/>
    <cellStyle name="Followed Hyperlink" xfId="26368" builtinId="9" hidden="1"/>
    <cellStyle name="Followed Hyperlink" xfId="26369" builtinId="9" hidden="1"/>
    <cellStyle name="Followed Hyperlink" xfId="26370" builtinId="9" hidden="1"/>
    <cellStyle name="Followed Hyperlink" xfId="26371" builtinId="9" hidden="1"/>
    <cellStyle name="Followed Hyperlink" xfId="26372" builtinId="9" hidden="1"/>
    <cellStyle name="Followed Hyperlink" xfId="26373" builtinId="9" hidden="1"/>
    <cellStyle name="Followed Hyperlink" xfId="26374" builtinId="9" hidden="1"/>
    <cellStyle name="Followed Hyperlink" xfId="26375" builtinId="9" hidden="1"/>
    <cellStyle name="Followed Hyperlink" xfId="26376" builtinId="9" hidden="1"/>
    <cellStyle name="Followed Hyperlink" xfId="26377" builtinId="9" hidden="1"/>
    <cellStyle name="Followed Hyperlink" xfId="26378" builtinId="9" hidden="1"/>
    <cellStyle name="Followed Hyperlink" xfId="26379" builtinId="9" hidden="1"/>
    <cellStyle name="Followed Hyperlink" xfId="26380" builtinId="9" hidden="1"/>
    <cellStyle name="Followed Hyperlink" xfId="26381" builtinId="9" hidden="1"/>
    <cellStyle name="Followed Hyperlink" xfId="26382" builtinId="9" hidden="1"/>
    <cellStyle name="Followed Hyperlink" xfId="26383" builtinId="9" hidden="1"/>
    <cellStyle name="Followed Hyperlink" xfId="26384" builtinId="9" hidden="1"/>
    <cellStyle name="Followed Hyperlink" xfId="26385" builtinId="9" hidden="1"/>
    <cellStyle name="Followed Hyperlink" xfId="26386" builtinId="9" hidden="1"/>
    <cellStyle name="Followed Hyperlink" xfId="26387" builtinId="9" hidden="1"/>
    <cellStyle name="Followed Hyperlink" xfId="26388" builtinId="9" hidden="1"/>
    <cellStyle name="Followed Hyperlink" xfId="26389" builtinId="9" hidden="1"/>
    <cellStyle name="Followed Hyperlink" xfId="26390" builtinId="9" hidden="1"/>
    <cellStyle name="Followed Hyperlink" xfId="26391"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1" builtinId="9" hidden="1"/>
    <cellStyle name="Followed Hyperlink" xfId="26512" builtinId="9" hidden="1"/>
    <cellStyle name="Followed Hyperlink" xfId="26513" builtinId="9" hidden="1"/>
    <cellStyle name="Followed Hyperlink" xfId="26514" builtinId="9" hidden="1"/>
    <cellStyle name="Followed Hyperlink" xfId="26515" builtinId="9" hidden="1"/>
    <cellStyle name="Followed Hyperlink" xfId="26516" builtinId="9" hidden="1"/>
    <cellStyle name="Followed Hyperlink" xfId="26517" builtinId="9" hidden="1"/>
    <cellStyle name="Followed Hyperlink" xfId="26518" builtinId="9" hidden="1"/>
    <cellStyle name="Followed Hyperlink" xfId="26519" builtinId="9" hidden="1"/>
    <cellStyle name="Followed Hyperlink" xfId="26520" builtinId="9" hidden="1"/>
    <cellStyle name="Followed Hyperlink" xfId="26521" builtinId="9" hidden="1"/>
    <cellStyle name="Followed Hyperlink" xfId="26522" builtinId="9" hidden="1"/>
    <cellStyle name="Followed Hyperlink" xfId="26523" builtinId="9" hidden="1"/>
    <cellStyle name="Followed Hyperlink" xfId="26524" builtinId="9" hidden="1"/>
    <cellStyle name="Followed Hyperlink" xfId="26525" builtinId="9" hidden="1"/>
    <cellStyle name="Followed Hyperlink" xfId="26526" builtinId="9" hidden="1"/>
    <cellStyle name="Followed Hyperlink" xfId="26527" builtinId="9" hidden="1"/>
    <cellStyle name="Followed Hyperlink" xfId="26528" builtinId="9" hidden="1"/>
    <cellStyle name="Followed Hyperlink" xfId="26529" builtinId="9" hidden="1"/>
    <cellStyle name="Followed Hyperlink" xfId="26530" builtinId="9" hidden="1"/>
    <cellStyle name="Followed Hyperlink" xfId="26531" builtinId="9" hidden="1"/>
    <cellStyle name="Followed Hyperlink" xfId="26532" builtinId="9" hidden="1"/>
    <cellStyle name="Followed Hyperlink" xfId="26533" builtinId="9" hidden="1"/>
    <cellStyle name="Followed Hyperlink" xfId="26534" builtinId="9" hidden="1"/>
    <cellStyle name="Followed Hyperlink" xfId="26535" builtinId="9" hidden="1"/>
    <cellStyle name="Followed Hyperlink" xfId="26536" builtinId="9" hidden="1"/>
    <cellStyle name="Followed Hyperlink" xfId="26537" builtinId="9" hidden="1"/>
    <cellStyle name="Followed Hyperlink" xfId="26538" builtinId="9" hidden="1"/>
    <cellStyle name="Followed Hyperlink" xfId="26539" builtinId="9" hidden="1"/>
    <cellStyle name="Followed Hyperlink" xfId="26540" builtinId="9" hidden="1"/>
    <cellStyle name="Followed Hyperlink" xfId="26541" builtinId="9" hidden="1"/>
    <cellStyle name="Followed Hyperlink" xfId="26542" builtinId="9" hidden="1"/>
    <cellStyle name="Followed Hyperlink" xfId="26543" builtinId="9" hidden="1"/>
    <cellStyle name="Followed Hyperlink" xfId="26544" builtinId="9" hidden="1"/>
    <cellStyle name="Followed Hyperlink" xfId="26545" builtinId="9" hidden="1"/>
    <cellStyle name="Followed Hyperlink" xfId="26546" builtinId="9" hidden="1"/>
    <cellStyle name="Followed Hyperlink" xfId="26547" builtinId="9" hidden="1"/>
    <cellStyle name="Followed Hyperlink" xfId="26548" builtinId="9" hidden="1"/>
    <cellStyle name="Followed Hyperlink" xfId="26549" builtinId="9" hidden="1"/>
    <cellStyle name="Followed Hyperlink" xfId="26550" builtinId="9" hidden="1"/>
    <cellStyle name="Followed Hyperlink" xfId="26551" builtinId="9" hidden="1"/>
    <cellStyle name="Followed Hyperlink" xfId="26552" builtinId="9" hidden="1"/>
    <cellStyle name="Followed Hyperlink" xfId="26553" builtinId="9" hidden="1"/>
    <cellStyle name="Followed Hyperlink" xfId="26554" builtinId="9" hidden="1"/>
    <cellStyle name="Followed Hyperlink" xfId="26555" builtinId="9" hidden="1"/>
    <cellStyle name="Followed Hyperlink" xfId="26556" builtinId="9" hidden="1"/>
    <cellStyle name="Followed Hyperlink" xfId="26557" builtinId="9" hidden="1"/>
    <cellStyle name="Followed Hyperlink" xfId="26558" builtinId="9" hidden="1"/>
    <cellStyle name="Followed Hyperlink" xfId="26559" builtinId="9" hidden="1"/>
    <cellStyle name="Followed Hyperlink" xfId="26560" builtinId="9" hidden="1"/>
    <cellStyle name="Followed Hyperlink" xfId="26561" builtinId="9" hidden="1"/>
    <cellStyle name="Followed Hyperlink" xfId="26562" builtinId="9" hidden="1"/>
    <cellStyle name="Followed Hyperlink" xfId="26563" builtinId="9" hidden="1"/>
    <cellStyle name="Followed Hyperlink" xfId="26564" builtinId="9" hidden="1"/>
    <cellStyle name="Followed Hyperlink" xfId="26565" builtinId="9" hidden="1"/>
    <cellStyle name="Followed Hyperlink" xfId="26566" builtinId="9" hidden="1"/>
    <cellStyle name="Followed Hyperlink" xfId="26567" builtinId="9" hidden="1"/>
    <cellStyle name="Followed Hyperlink" xfId="26568" builtinId="9" hidden="1"/>
    <cellStyle name="Followed Hyperlink" xfId="26569" builtinId="9" hidden="1"/>
    <cellStyle name="Followed Hyperlink" xfId="26570" builtinId="9" hidden="1"/>
    <cellStyle name="Followed Hyperlink" xfId="26571" builtinId="9" hidden="1"/>
    <cellStyle name="Followed Hyperlink" xfId="26572" builtinId="9" hidden="1"/>
    <cellStyle name="Followed Hyperlink" xfId="26573" builtinId="9" hidden="1"/>
    <cellStyle name="Followed Hyperlink" xfId="26574" builtinId="9" hidden="1"/>
    <cellStyle name="Followed Hyperlink" xfId="26575" builtinId="9" hidden="1"/>
    <cellStyle name="Followed Hyperlink" xfId="26576" builtinId="9" hidden="1"/>
    <cellStyle name="Followed Hyperlink" xfId="26577" builtinId="9" hidden="1"/>
    <cellStyle name="Followed Hyperlink" xfId="26578" builtinId="9" hidden="1"/>
    <cellStyle name="Followed Hyperlink" xfId="26579" builtinId="9" hidden="1"/>
    <cellStyle name="Followed Hyperlink" xfId="26580" builtinId="9" hidden="1"/>
    <cellStyle name="Followed Hyperlink" xfId="26581" builtinId="9" hidden="1"/>
    <cellStyle name="Followed Hyperlink" xfId="26582" builtinId="9" hidden="1"/>
    <cellStyle name="Followed Hyperlink" xfId="26583" builtinId="9" hidden="1"/>
    <cellStyle name="Followed Hyperlink" xfId="26584" builtinId="9" hidden="1"/>
    <cellStyle name="Followed Hyperlink" xfId="26585" builtinId="9" hidden="1"/>
    <cellStyle name="Followed Hyperlink" xfId="26586" builtinId="9" hidden="1"/>
    <cellStyle name="Followed Hyperlink" xfId="26587" builtinId="9" hidden="1"/>
    <cellStyle name="Followed Hyperlink" xfId="26588" builtinId="9" hidden="1"/>
    <cellStyle name="Followed Hyperlink" xfId="26589" builtinId="9" hidden="1"/>
    <cellStyle name="Followed Hyperlink" xfId="26590" builtinId="9" hidden="1"/>
    <cellStyle name="Followed Hyperlink" xfId="26591" builtinId="9" hidden="1"/>
    <cellStyle name="Followed Hyperlink" xfId="26592" builtinId="9" hidden="1"/>
    <cellStyle name="Followed Hyperlink" xfId="26593" builtinId="9" hidden="1"/>
    <cellStyle name="Followed Hyperlink" xfId="26594" builtinId="9" hidden="1"/>
    <cellStyle name="Followed Hyperlink" xfId="26595" builtinId="9" hidden="1"/>
    <cellStyle name="Followed Hyperlink" xfId="26596" builtinId="9" hidden="1"/>
    <cellStyle name="Followed Hyperlink" xfId="26597" builtinId="9" hidden="1"/>
    <cellStyle name="Followed Hyperlink" xfId="26598" builtinId="9" hidden="1"/>
    <cellStyle name="Followed Hyperlink" xfId="26599" builtinId="9" hidden="1"/>
    <cellStyle name="Followed Hyperlink" xfId="26600" builtinId="9" hidden="1"/>
    <cellStyle name="Followed Hyperlink" xfId="26601" builtinId="9" hidden="1"/>
    <cellStyle name="Followed Hyperlink" xfId="26602" builtinId="9" hidden="1"/>
    <cellStyle name="Followed Hyperlink" xfId="26603" builtinId="9" hidden="1"/>
    <cellStyle name="Followed Hyperlink" xfId="26604" builtinId="9" hidden="1"/>
    <cellStyle name="Followed Hyperlink" xfId="26605" builtinId="9" hidden="1"/>
    <cellStyle name="Followed Hyperlink" xfId="26606" builtinId="9" hidden="1"/>
    <cellStyle name="Followed Hyperlink" xfId="26607" builtinId="9" hidden="1"/>
    <cellStyle name="Followed Hyperlink" xfId="26608" builtinId="9" hidden="1"/>
    <cellStyle name="Followed Hyperlink" xfId="26609" builtinId="9" hidden="1"/>
    <cellStyle name="Followed Hyperlink" xfId="26610" builtinId="9" hidden="1"/>
    <cellStyle name="Followed Hyperlink" xfId="26611" builtinId="9" hidden="1"/>
    <cellStyle name="Followed Hyperlink" xfId="26612" builtinId="9" hidden="1"/>
    <cellStyle name="Followed Hyperlink" xfId="26613" builtinId="9" hidden="1"/>
    <cellStyle name="Followed Hyperlink" xfId="26614" builtinId="9" hidden="1"/>
    <cellStyle name="Followed Hyperlink" xfId="26615" builtinId="9" hidden="1"/>
    <cellStyle name="Followed Hyperlink" xfId="26616" builtinId="9" hidden="1"/>
    <cellStyle name="Followed Hyperlink" xfId="26617" builtinId="9" hidden="1"/>
    <cellStyle name="Followed Hyperlink" xfId="26618" builtinId="9" hidden="1"/>
    <cellStyle name="Followed Hyperlink" xfId="26619" builtinId="9" hidden="1"/>
    <cellStyle name="Followed Hyperlink" xfId="26620" builtinId="9" hidden="1"/>
    <cellStyle name="Followed Hyperlink" xfId="26621" builtinId="9" hidden="1"/>
    <cellStyle name="Followed Hyperlink" xfId="26622" builtinId="9" hidden="1"/>
    <cellStyle name="Followed Hyperlink" xfId="26623" builtinId="9" hidden="1"/>
    <cellStyle name="Followed Hyperlink" xfId="26624" builtinId="9" hidden="1"/>
    <cellStyle name="Followed Hyperlink" xfId="26625" builtinId="9" hidden="1"/>
    <cellStyle name="Followed Hyperlink" xfId="26626" builtinId="9" hidden="1"/>
    <cellStyle name="Followed Hyperlink" xfId="26627" builtinId="9" hidden="1"/>
    <cellStyle name="Followed Hyperlink" xfId="26628" builtinId="9" hidden="1"/>
    <cellStyle name="Followed Hyperlink" xfId="26629" builtinId="9" hidden="1"/>
    <cellStyle name="Followed Hyperlink" xfId="26630" builtinId="9" hidden="1"/>
    <cellStyle name="Followed Hyperlink" xfId="26631"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01" builtinId="9" hidden="1"/>
    <cellStyle name="Followed Hyperlink" xfId="26702" builtinId="9" hidden="1"/>
    <cellStyle name="Followed Hyperlink" xfId="26703" builtinId="9" hidden="1"/>
    <cellStyle name="Followed Hyperlink" xfId="26704" builtinId="9" hidden="1"/>
    <cellStyle name="Followed Hyperlink" xfId="26705" builtinId="9" hidden="1"/>
    <cellStyle name="Followed Hyperlink" xfId="26706" builtinId="9" hidden="1"/>
    <cellStyle name="Followed Hyperlink" xfId="26707" builtinId="9" hidden="1"/>
    <cellStyle name="Followed Hyperlink" xfId="26708" builtinId="9" hidden="1"/>
    <cellStyle name="Followed Hyperlink" xfId="26709" builtinId="9" hidden="1"/>
    <cellStyle name="Followed Hyperlink" xfId="26710" builtinId="9" hidden="1"/>
    <cellStyle name="Followed Hyperlink" xfId="26711" builtinId="9" hidden="1"/>
    <cellStyle name="Followed Hyperlink" xfId="26712" builtinId="9" hidden="1"/>
    <cellStyle name="Followed Hyperlink" xfId="26713" builtinId="9" hidden="1"/>
    <cellStyle name="Followed Hyperlink" xfId="26714" builtinId="9" hidden="1"/>
    <cellStyle name="Followed Hyperlink" xfId="26715" builtinId="9" hidden="1"/>
    <cellStyle name="Followed Hyperlink" xfId="26716" builtinId="9" hidden="1"/>
    <cellStyle name="Followed Hyperlink" xfId="26717" builtinId="9" hidden="1"/>
    <cellStyle name="Followed Hyperlink" xfId="26718" builtinId="9" hidden="1"/>
    <cellStyle name="Followed Hyperlink" xfId="26719" builtinId="9" hidden="1"/>
    <cellStyle name="Followed Hyperlink" xfId="26720" builtinId="9" hidden="1"/>
    <cellStyle name="Followed Hyperlink" xfId="26721" builtinId="9" hidden="1"/>
    <cellStyle name="Followed Hyperlink" xfId="26722" builtinId="9" hidden="1"/>
    <cellStyle name="Followed Hyperlink" xfId="26723" builtinId="9" hidden="1"/>
    <cellStyle name="Followed Hyperlink" xfId="26724" builtinId="9" hidden="1"/>
    <cellStyle name="Followed Hyperlink" xfId="26725" builtinId="9" hidden="1"/>
    <cellStyle name="Followed Hyperlink" xfId="26726" builtinId="9" hidden="1"/>
    <cellStyle name="Followed Hyperlink" xfId="26727" builtinId="9" hidden="1"/>
    <cellStyle name="Followed Hyperlink" xfId="26728" builtinId="9" hidden="1"/>
    <cellStyle name="Followed Hyperlink" xfId="26729" builtinId="9" hidden="1"/>
    <cellStyle name="Followed Hyperlink" xfId="26730" builtinId="9" hidden="1"/>
    <cellStyle name="Followed Hyperlink" xfId="26731" builtinId="9" hidden="1"/>
    <cellStyle name="Followed Hyperlink" xfId="26732" builtinId="9" hidden="1"/>
    <cellStyle name="Followed Hyperlink" xfId="26733" builtinId="9" hidden="1"/>
    <cellStyle name="Followed Hyperlink" xfId="26734" builtinId="9" hidden="1"/>
    <cellStyle name="Followed Hyperlink" xfId="26735" builtinId="9" hidden="1"/>
    <cellStyle name="Followed Hyperlink" xfId="26736" builtinId="9" hidden="1"/>
    <cellStyle name="Followed Hyperlink" xfId="26737" builtinId="9" hidden="1"/>
    <cellStyle name="Followed Hyperlink" xfId="26738" builtinId="9" hidden="1"/>
    <cellStyle name="Followed Hyperlink" xfId="26739" builtinId="9" hidden="1"/>
    <cellStyle name="Followed Hyperlink" xfId="26740" builtinId="9" hidden="1"/>
    <cellStyle name="Followed Hyperlink" xfId="26741" builtinId="9" hidden="1"/>
    <cellStyle name="Followed Hyperlink" xfId="26742" builtinId="9" hidden="1"/>
    <cellStyle name="Followed Hyperlink" xfId="26743" builtinId="9" hidden="1"/>
    <cellStyle name="Followed Hyperlink" xfId="26744" builtinId="9" hidden="1"/>
    <cellStyle name="Followed Hyperlink" xfId="26745" builtinId="9" hidden="1"/>
    <cellStyle name="Followed Hyperlink" xfId="26746" builtinId="9" hidden="1"/>
    <cellStyle name="Followed Hyperlink" xfId="26747" builtinId="9" hidden="1"/>
    <cellStyle name="Followed Hyperlink" xfId="26748" builtinId="9" hidden="1"/>
    <cellStyle name="Followed Hyperlink" xfId="26749" builtinId="9" hidden="1"/>
    <cellStyle name="Followed Hyperlink" xfId="26750" builtinId="9" hidden="1"/>
    <cellStyle name="Followed Hyperlink" xfId="26751" builtinId="9" hidden="1"/>
    <cellStyle name="Followed Hyperlink" xfId="26752" builtinId="9" hidden="1"/>
    <cellStyle name="Followed Hyperlink" xfId="26753" builtinId="9" hidden="1"/>
    <cellStyle name="Followed Hyperlink" xfId="26754" builtinId="9" hidden="1"/>
    <cellStyle name="Followed Hyperlink" xfId="26755" builtinId="9" hidden="1"/>
    <cellStyle name="Followed Hyperlink" xfId="26756" builtinId="9" hidden="1"/>
    <cellStyle name="Followed Hyperlink" xfId="26757" builtinId="9" hidden="1"/>
    <cellStyle name="Followed Hyperlink" xfId="26758" builtinId="9" hidden="1"/>
    <cellStyle name="Followed Hyperlink" xfId="26759" builtinId="9" hidden="1"/>
    <cellStyle name="Followed Hyperlink" xfId="26760" builtinId="9" hidden="1"/>
    <cellStyle name="Followed Hyperlink" xfId="26761" builtinId="9" hidden="1"/>
    <cellStyle name="Followed Hyperlink" xfId="26762" builtinId="9" hidden="1"/>
    <cellStyle name="Followed Hyperlink" xfId="26763" builtinId="9" hidden="1"/>
    <cellStyle name="Followed Hyperlink" xfId="26764" builtinId="9" hidden="1"/>
    <cellStyle name="Followed Hyperlink" xfId="26765" builtinId="9" hidden="1"/>
    <cellStyle name="Followed Hyperlink" xfId="26766" builtinId="9" hidden="1"/>
    <cellStyle name="Followed Hyperlink" xfId="26767" builtinId="9" hidden="1"/>
    <cellStyle name="Followed Hyperlink" xfId="26768" builtinId="9" hidden="1"/>
    <cellStyle name="Followed Hyperlink" xfId="26769" builtinId="9" hidden="1"/>
    <cellStyle name="Followed Hyperlink" xfId="26770" builtinId="9" hidden="1"/>
    <cellStyle name="Followed Hyperlink" xfId="26771" builtinId="9" hidden="1"/>
    <cellStyle name="Followed Hyperlink" xfId="26772" builtinId="9" hidden="1"/>
    <cellStyle name="Followed Hyperlink" xfId="26773" builtinId="9" hidden="1"/>
    <cellStyle name="Followed Hyperlink" xfId="26774" builtinId="9" hidden="1"/>
    <cellStyle name="Followed Hyperlink" xfId="26775" builtinId="9" hidden="1"/>
    <cellStyle name="Followed Hyperlink" xfId="26776" builtinId="9" hidden="1"/>
    <cellStyle name="Followed Hyperlink" xfId="26777" builtinId="9" hidden="1"/>
    <cellStyle name="Followed Hyperlink" xfId="26778" builtinId="9" hidden="1"/>
    <cellStyle name="Followed Hyperlink" xfId="26779" builtinId="9" hidden="1"/>
    <cellStyle name="Followed Hyperlink" xfId="26780" builtinId="9" hidden="1"/>
    <cellStyle name="Followed Hyperlink" xfId="26781" builtinId="9" hidden="1"/>
    <cellStyle name="Followed Hyperlink" xfId="26782" builtinId="9" hidden="1"/>
    <cellStyle name="Followed Hyperlink" xfId="26783" builtinId="9" hidden="1"/>
    <cellStyle name="Followed Hyperlink" xfId="26784" builtinId="9" hidden="1"/>
    <cellStyle name="Followed Hyperlink" xfId="26785" builtinId="9" hidden="1"/>
    <cellStyle name="Followed Hyperlink" xfId="26786" builtinId="9" hidden="1"/>
    <cellStyle name="Followed Hyperlink" xfId="26787" builtinId="9" hidden="1"/>
    <cellStyle name="Followed Hyperlink" xfId="26788" builtinId="9" hidden="1"/>
    <cellStyle name="Followed Hyperlink" xfId="26789" builtinId="9" hidden="1"/>
    <cellStyle name="Followed Hyperlink" xfId="26790" builtinId="9" hidden="1"/>
    <cellStyle name="Followed Hyperlink" xfId="26791" builtinId="9" hidden="1"/>
    <cellStyle name="Followed Hyperlink" xfId="26792" builtinId="9" hidden="1"/>
    <cellStyle name="Followed Hyperlink" xfId="26793" builtinId="9" hidden="1"/>
    <cellStyle name="Followed Hyperlink" xfId="26794" builtinId="9" hidden="1"/>
    <cellStyle name="Followed Hyperlink" xfId="26795" builtinId="9" hidden="1"/>
    <cellStyle name="Followed Hyperlink" xfId="26796" builtinId="9" hidden="1"/>
    <cellStyle name="Followed Hyperlink" xfId="26797" builtinId="9" hidden="1"/>
    <cellStyle name="Followed Hyperlink" xfId="26798" builtinId="9" hidden="1"/>
    <cellStyle name="Followed Hyperlink" xfId="26799" builtinId="9" hidden="1"/>
    <cellStyle name="Followed Hyperlink" xfId="26800" builtinId="9" hidden="1"/>
    <cellStyle name="Followed Hyperlink" xfId="26801" builtinId="9" hidden="1"/>
    <cellStyle name="Followed Hyperlink" xfId="26802" builtinId="9" hidden="1"/>
    <cellStyle name="Followed Hyperlink" xfId="26803" builtinId="9" hidden="1"/>
    <cellStyle name="Followed Hyperlink" xfId="26804" builtinId="9" hidden="1"/>
    <cellStyle name="Followed Hyperlink" xfId="26805" builtinId="9" hidden="1"/>
    <cellStyle name="Followed Hyperlink" xfId="26806" builtinId="9" hidden="1"/>
    <cellStyle name="Followed Hyperlink" xfId="26807" builtinId="9" hidden="1"/>
    <cellStyle name="Followed Hyperlink" xfId="26808" builtinId="9" hidden="1"/>
    <cellStyle name="Followed Hyperlink" xfId="26809" builtinId="9" hidden="1"/>
    <cellStyle name="Followed Hyperlink" xfId="26810" builtinId="9" hidden="1"/>
    <cellStyle name="Followed Hyperlink" xfId="26811" builtinId="9" hidden="1"/>
    <cellStyle name="Followed Hyperlink" xfId="26812" builtinId="9" hidden="1"/>
    <cellStyle name="Followed Hyperlink" xfId="26813" builtinId="9" hidden="1"/>
    <cellStyle name="Followed Hyperlink" xfId="26814" builtinId="9" hidden="1"/>
    <cellStyle name="Followed Hyperlink" xfId="26815" builtinId="9" hidden="1"/>
    <cellStyle name="Followed Hyperlink" xfId="26816" builtinId="9" hidden="1"/>
    <cellStyle name="Followed Hyperlink" xfId="26817" builtinId="9" hidden="1"/>
    <cellStyle name="Followed Hyperlink" xfId="26818" builtinId="9" hidden="1"/>
    <cellStyle name="Followed Hyperlink" xfId="26819" builtinId="9" hidden="1"/>
    <cellStyle name="Followed Hyperlink" xfId="26820" builtinId="9" hidden="1"/>
    <cellStyle name="Followed Hyperlink" xfId="26821" builtinId="9" hidden="1"/>
    <cellStyle name="Followed Hyperlink" xfId="26822" builtinId="9" hidden="1"/>
    <cellStyle name="Followed Hyperlink" xfId="26823" builtinId="9" hidden="1"/>
    <cellStyle name="Followed Hyperlink" xfId="26824" builtinId="9" hidden="1"/>
    <cellStyle name="Followed Hyperlink" xfId="26825" builtinId="9" hidden="1"/>
    <cellStyle name="Followed Hyperlink" xfId="26826" builtinId="9" hidden="1"/>
    <cellStyle name="Followed Hyperlink" xfId="26827" builtinId="9" hidden="1"/>
    <cellStyle name="Followed Hyperlink" xfId="26828" builtinId="9" hidden="1"/>
    <cellStyle name="Followed Hyperlink" xfId="26829" builtinId="9" hidden="1"/>
    <cellStyle name="Followed Hyperlink" xfId="26830" builtinId="9" hidden="1"/>
    <cellStyle name="Followed Hyperlink" xfId="26831" builtinId="9" hidden="1"/>
    <cellStyle name="Followed Hyperlink" xfId="26832" builtinId="9" hidden="1"/>
    <cellStyle name="Followed Hyperlink" xfId="26833" builtinId="9" hidden="1"/>
    <cellStyle name="Followed Hyperlink" xfId="26834" builtinId="9" hidden="1"/>
    <cellStyle name="Followed Hyperlink" xfId="26835" builtinId="9" hidden="1"/>
    <cellStyle name="Followed Hyperlink" xfId="26836" builtinId="9" hidden="1"/>
    <cellStyle name="Followed Hyperlink" xfId="26837" builtinId="9" hidden="1"/>
    <cellStyle name="Followed Hyperlink" xfId="26838" builtinId="9" hidden="1"/>
    <cellStyle name="Followed Hyperlink" xfId="26839" builtinId="9" hidden="1"/>
    <cellStyle name="Followed Hyperlink" xfId="26840" builtinId="9" hidden="1"/>
    <cellStyle name="Followed Hyperlink" xfId="26841" builtinId="9" hidden="1"/>
    <cellStyle name="Followed Hyperlink" xfId="26842" builtinId="9" hidden="1"/>
    <cellStyle name="Followed Hyperlink" xfId="26843" builtinId="9" hidden="1"/>
    <cellStyle name="Followed Hyperlink" xfId="26844" builtinId="9" hidden="1"/>
    <cellStyle name="Followed Hyperlink" xfId="26845" builtinId="9" hidden="1"/>
    <cellStyle name="Followed Hyperlink" xfId="26846" builtinId="9" hidden="1"/>
    <cellStyle name="Followed Hyperlink" xfId="26847" builtinId="9" hidden="1"/>
    <cellStyle name="Followed Hyperlink" xfId="26848" builtinId="9" hidden="1"/>
    <cellStyle name="Followed Hyperlink" xfId="26849" builtinId="9" hidden="1"/>
    <cellStyle name="Followed Hyperlink" xfId="26850" builtinId="9" hidden="1"/>
    <cellStyle name="Followed Hyperlink" xfId="26851" builtinId="9" hidden="1"/>
    <cellStyle name="Followed Hyperlink" xfId="26852" builtinId="9" hidden="1"/>
    <cellStyle name="Followed Hyperlink" xfId="26853" builtinId="9" hidden="1"/>
    <cellStyle name="Followed Hyperlink" xfId="26854" builtinId="9" hidden="1"/>
    <cellStyle name="Followed Hyperlink" xfId="26855" builtinId="9" hidden="1"/>
    <cellStyle name="Followed Hyperlink" xfId="26856" builtinId="9" hidden="1"/>
    <cellStyle name="Followed Hyperlink" xfId="26857" builtinId="9" hidden="1"/>
    <cellStyle name="Followed Hyperlink" xfId="26858" builtinId="9" hidden="1"/>
    <cellStyle name="Followed Hyperlink" xfId="26859" builtinId="9" hidden="1"/>
    <cellStyle name="Followed Hyperlink" xfId="26860" builtinId="9" hidden="1"/>
    <cellStyle name="Followed Hyperlink" xfId="26861" builtinId="9" hidden="1"/>
    <cellStyle name="Followed Hyperlink" xfId="26862" builtinId="9" hidden="1"/>
    <cellStyle name="Followed Hyperlink" xfId="26863" builtinId="9" hidden="1"/>
    <cellStyle name="Followed Hyperlink" xfId="26864" builtinId="9" hidden="1"/>
    <cellStyle name="Followed Hyperlink" xfId="26865" builtinId="9" hidden="1"/>
    <cellStyle name="Followed Hyperlink" xfId="26866" builtinId="9" hidden="1"/>
    <cellStyle name="Followed Hyperlink" xfId="26867" builtinId="9" hidden="1"/>
    <cellStyle name="Followed Hyperlink" xfId="26868" builtinId="9" hidden="1"/>
    <cellStyle name="Followed Hyperlink" xfId="26869" builtinId="9" hidden="1"/>
    <cellStyle name="Followed Hyperlink" xfId="26870" builtinId="9" hidden="1"/>
    <cellStyle name="Followed Hyperlink" xfId="26871" builtinId="9" hidden="1"/>
    <cellStyle name="Followed Hyperlink" xfId="26872"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42" builtinId="9" hidden="1"/>
    <cellStyle name="Followed Hyperlink" xfId="26943" builtinId="9" hidden="1"/>
    <cellStyle name="Followed Hyperlink" xfId="26944" builtinId="9" hidden="1"/>
    <cellStyle name="Followed Hyperlink" xfId="26945" builtinId="9" hidden="1"/>
    <cellStyle name="Followed Hyperlink" xfId="26946" builtinId="9" hidden="1"/>
    <cellStyle name="Followed Hyperlink" xfId="26947" builtinId="9" hidden="1"/>
    <cellStyle name="Followed Hyperlink" xfId="26948" builtinId="9" hidden="1"/>
    <cellStyle name="Followed Hyperlink" xfId="26949" builtinId="9" hidden="1"/>
    <cellStyle name="Followed Hyperlink" xfId="26950" builtinId="9" hidden="1"/>
    <cellStyle name="Followed Hyperlink" xfId="26951" builtinId="9" hidden="1"/>
    <cellStyle name="Followed Hyperlink" xfId="26952" builtinId="9" hidden="1"/>
    <cellStyle name="Followed Hyperlink" xfId="26953" builtinId="9" hidden="1"/>
    <cellStyle name="Followed Hyperlink" xfId="26954" builtinId="9" hidden="1"/>
    <cellStyle name="Followed Hyperlink" xfId="26955" builtinId="9" hidden="1"/>
    <cellStyle name="Followed Hyperlink" xfId="26956" builtinId="9" hidden="1"/>
    <cellStyle name="Followed Hyperlink" xfId="26957" builtinId="9" hidden="1"/>
    <cellStyle name="Followed Hyperlink" xfId="26958" builtinId="9" hidden="1"/>
    <cellStyle name="Followed Hyperlink" xfId="26959" builtinId="9" hidden="1"/>
    <cellStyle name="Followed Hyperlink" xfId="26960" builtinId="9" hidden="1"/>
    <cellStyle name="Followed Hyperlink" xfId="26961" builtinId="9" hidden="1"/>
    <cellStyle name="Followed Hyperlink" xfId="26962" builtinId="9" hidden="1"/>
    <cellStyle name="Followed Hyperlink" xfId="26963" builtinId="9" hidden="1"/>
    <cellStyle name="Followed Hyperlink" xfId="26964" builtinId="9" hidden="1"/>
    <cellStyle name="Followed Hyperlink" xfId="26965" builtinId="9" hidden="1"/>
    <cellStyle name="Followed Hyperlink" xfId="26966" builtinId="9" hidden="1"/>
    <cellStyle name="Followed Hyperlink" xfId="26967" builtinId="9" hidden="1"/>
    <cellStyle name="Followed Hyperlink" xfId="26968" builtinId="9" hidden="1"/>
    <cellStyle name="Followed Hyperlink" xfId="26969" builtinId="9" hidden="1"/>
    <cellStyle name="Followed Hyperlink" xfId="26970" builtinId="9" hidden="1"/>
    <cellStyle name="Followed Hyperlink" xfId="26971" builtinId="9" hidden="1"/>
    <cellStyle name="Followed Hyperlink" xfId="26972" builtinId="9" hidden="1"/>
    <cellStyle name="Followed Hyperlink" xfId="26973" builtinId="9" hidden="1"/>
    <cellStyle name="Followed Hyperlink" xfId="26974" builtinId="9" hidden="1"/>
    <cellStyle name="Followed Hyperlink" xfId="26975" builtinId="9" hidden="1"/>
    <cellStyle name="Followed Hyperlink" xfId="26976" builtinId="9" hidden="1"/>
    <cellStyle name="Followed Hyperlink" xfId="26977" builtinId="9" hidden="1"/>
    <cellStyle name="Followed Hyperlink" xfId="26978" builtinId="9" hidden="1"/>
    <cellStyle name="Followed Hyperlink" xfId="26979" builtinId="9" hidden="1"/>
    <cellStyle name="Followed Hyperlink" xfId="26980" builtinId="9" hidden="1"/>
    <cellStyle name="Followed Hyperlink" xfId="26981" builtinId="9" hidden="1"/>
    <cellStyle name="Followed Hyperlink" xfId="26982" builtinId="9" hidden="1"/>
    <cellStyle name="Followed Hyperlink" xfId="26983" builtinId="9" hidden="1"/>
    <cellStyle name="Followed Hyperlink" xfId="26984" builtinId="9" hidden="1"/>
    <cellStyle name="Followed Hyperlink" xfId="26985" builtinId="9" hidden="1"/>
    <cellStyle name="Followed Hyperlink" xfId="26986" builtinId="9" hidden="1"/>
    <cellStyle name="Followed Hyperlink" xfId="26987" builtinId="9" hidden="1"/>
    <cellStyle name="Followed Hyperlink" xfId="26988" builtinId="9" hidden="1"/>
    <cellStyle name="Followed Hyperlink" xfId="26989" builtinId="9" hidden="1"/>
    <cellStyle name="Followed Hyperlink" xfId="26990" builtinId="9" hidden="1"/>
    <cellStyle name="Followed Hyperlink" xfId="26991" builtinId="9" hidden="1"/>
    <cellStyle name="Followed Hyperlink" xfId="26992" builtinId="9" hidden="1"/>
    <cellStyle name="Followed Hyperlink" xfId="26993" builtinId="9" hidden="1"/>
    <cellStyle name="Followed Hyperlink" xfId="26994" builtinId="9" hidden="1"/>
    <cellStyle name="Followed Hyperlink" xfId="26995" builtinId="9" hidden="1"/>
    <cellStyle name="Followed Hyperlink" xfId="26996" builtinId="9" hidden="1"/>
    <cellStyle name="Followed Hyperlink" xfId="26997" builtinId="9" hidden="1"/>
    <cellStyle name="Followed Hyperlink" xfId="26998" builtinId="9" hidden="1"/>
    <cellStyle name="Followed Hyperlink" xfId="26999" builtinId="9" hidden="1"/>
    <cellStyle name="Followed Hyperlink" xfId="27000" builtinId="9" hidden="1"/>
    <cellStyle name="Followed Hyperlink" xfId="27001" builtinId="9" hidden="1"/>
    <cellStyle name="Followed Hyperlink" xfId="27002" builtinId="9" hidden="1"/>
    <cellStyle name="Followed Hyperlink" xfId="27003" builtinId="9" hidden="1"/>
    <cellStyle name="Followed Hyperlink" xfId="27004" builtinId="9" hidden="1"/>
    <cellStyle name="Followed Hyperlink" xfId="27005" builtinId="9" hidden="1"/>
    <cellStyle name="Followed Hyperlink" xfId="27006" builtinId="9" hidden="1"/>
    <cellStyle name="Followed Hyperlink" xfId="27007" builtinId="9" hidden="1"/>
    <cellStyle name="Followed Hyperlink" xfId="27008" builtinId="9" hidden="1"/>
    <cellStyle name="Followed Hyperlink" xfId="27009" builtinId="9" hidden="1"/>
    <cellStyle name="Followed Hyperlink" xfId="27010" builtinId="9" hidden="1"/>
    <cellStyle name="Followed Hyperlink" xfId="27011"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1" builtinId="9" hidden="1"/>
    <cellStyle name="Followed Hyperlink" xfId="27082" builtinId="9" hidden="1"/>
    <cellStyle name="Followed Hyperlink" xfId="27083" builtinId="9" hidden="1"/>
    <cellStyle name="Followed Hyperlink" xfId="27084" builtinId="9" hidden="1"/>
    <cellStyle name="Followed Hyperlink" xfId="27085" builtinId="9" hidden="1"/>
    <cellStyle name="Followed Hyperlink" xfId="27086" builtinId="9" hidden="1"/>
    <cellStyle name="Followed Hyperlink" xfId="27087" builtinId="9" hidden="1"/>
    <cellStyle name="Followed Hyperlink" xfId="27088" builtinId="9" hidden="1"/>
    <cellStyle name="Followed Hyperlink" xfId="27089" builtinId="9" hidden="1"/>
    <cellStyle name="Followed Hyperlink" xfId="27090" builtinId="9" hidden="1"/>
    <cellStyle name="Followed Hyperlink" xfId="27091" builtinId="9" hidden="1"/>
    <cellStyle name="Followed Hyperlink" xfId="27092" builtinId="9" hidden="1"/>
    <cellStyle name="Followed Hyperlink" xfId="27093" builtinId="9" hidden="1"/>
    <cellStyle name="Followed Hyperlink" xfId="27094" builtinId="9" hidden="1"/>
    <cellStyle name="Followed Hyperlink" xfId="27095" builtinId="9" hidden="1"/>
    <cellStyle name="Followed Hyperlink" xfId="27096" builtinId="9" hidden="1"/>
    <cellStyle name="Followed Hyperlink" xfId="27097" builtinId="9" hidden="1"/>
    <cellStyle name="Followed Hyperlink" xfId="27098" builtinId="9" hidden="1"/>
    <cellStyle name="Followed Hyperlink" xfId="27099" builtinId="9" hidden="1"/>
    <cellStyle name="Followed Hyperlink" xfId="27100" builtinId="9" hidden="1"/>
    <cellStyle name="Followed Hyperlink" xfId="27101" builtinId="9" hidden="1"/>
    <cellStyle name="Followed Hyperlink" xfId="27102" builtinId="9" hidden="1"/>
    <cellStyle name="Followed Hyperlink" xfId="27103" builtinId="9" hidden="1"/>
    <cellStyle name="Followed Hyperlink" xfId="27104" builtinId="9" hidden="1"/>
    <cellStyle name="Followed Hyperlink" xfId="27105" builtinId="9" hidden="1"/>
    <cellStyle name="Followed Hyperlink" xfId="27106" builtinId="9" hidden="1"/>
    <cellStyle name="Followed Hyperlink" xfId="27107" builtinId="9" hidden="1"/>
    <cellStyle name="Followed Hyperlink" xfId="27108" builtinId="9" hidden="1"/>
    <cellStyle name="Followed Hyperlink" xfId="27109" builtinId="9" hidden="1"/>
    <cellStyle name="Followed Hyperlink" xfId="27110" builtinId="9" hidden="1"/>
    <cellStyle name="Followed Hyperlink" xfId="27111" builtinId="9" hidden="1"/>
    <cellStyle name="Followed Hyperlink" xfId="27112" builtinId="9" hidden="1"/>
    <cellStyle name="Followed Hyperlink" xfId="27113" builtinId="9" hidden="1"/>
    <cellStyle name="Followed Hyperlink" xfId="27114" builtinId="9" hidden="1"/>
    <cellStyle name="Followed Hyperlink" xfId="27115"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5" builtinId="9" hidden="1"/>
    <cellStyle name="Followed Hyperlink" xfId="27186" builtinId="9" hidden="1"/>
    <cellStyle name="Followed Hyperlink" xfId="27187" builtinId="9" hidden="1"/>
    <cellStyle name="Followed Hyperlink" xfId="27188" builtinId="9" hidden="1"/>
    <cellStyle name="Followed Hyperlink" xfId="27189" builtinId="9" hidden="1"/>
    <cellStyle name="Followed Hyperlink" xfId="27190" builtinId="9" hidden="1"/>
    <cellStyle name="Followed Hyperlink" xfId="27191" builtinId="9" hidden="1"/>
    <cellStyle name="Followed Hyperlink" xfId="27192" builtinId="9" hidden="1"/>
    <cellStyle name="Followed Hyperlink" xfId="27193" builtinId="9" hidden="1"/>
    <cellStyle name="Followed Hyperlink" xfId="27194" builtinId="9" hidden="1"/>
    <cellStyle name="Followed Hyperlink" xfId="27195" builtinId="9" hidden="1"/>
    <cellStyle name="Followed Hyperlink" xfId="27196" builtinId="9" hidden="1"/>
    <cellStyle name="Followed Hyperlink" xfId="27197" builtinId="9" hidden="1"/>
    <cellStyle name="Followed Hyperlink" xfId="27198" builtinId="9" hidden="1"/>
    <cellStyle name="Followed Hyperlink" xfId="27199" builtinId="9" hidden="1"/>
    <cellStyle name="Followed Hyperlink" xfId="27200" builtinId="9" hidden="1"/>
    <cellStyle name="Followed Hyperlink" xfId="27201" builtinId="9" hidden="1"/>
    <cellStyle name="Followed Hyperlink" xfId="27202" builtinId="9" hidden="1"/>
    <cellStyle name="Followed Hyperlink" xfId="27203" builtinId="9" hidden="1"/>
    <cellStyle name="Followed Hyperlink" xfId="27204" builtinId="9" hidden="1"/>
    <cellStyle name="Followed Hyperlink" xfId="27205" builtinId="9" hidden="1"/>
    <cellStyle name="Followed Hyperlink" xfId="27206" builtinId="9" hidden="1"/>
    <cellStyle name="Followed Hyperlink" xfId="27207" builtinId="9" hidden="1"/>
    <cellStyle name="Followed Hyperlink" xfId="27208" builtinId="9" hidden="1"/>
    <cellStyle name="Followed Hyperlink" xfId="27209" builtinId="9" hidden="1"/>
    <cellStyle name="Followed Hyperlink" xfId="27210" builtinId="9" hidden="1"/>
    <cellStyle name="Followed Hyperlink" xfId="27211" builtinId="9" hidden="1"/>
    <cellStyle name="Followed Hyperlink" xfId="27212" builtinId="9" hidden="1"/>
    <cellStyle name="Followed Hyperlink" xfId="27213" builtinId="9" hidden="1"/>
    <cellStyle name="Followed Hyperlink" xfId="27214" builtinId="9" hidden="1"/>
    <cellStyle name="Followed Hyperlink" xfId="27215" builtinId="9" hidden="1"/>
    <cellStyle name="Followed Hyperlink" xfId="27216" builtinId="9" hidden="1"/>
    <cellStyle name="Followed Hyperlink" xfId="27217" builtinId="9" hidden="1"/>
    <cellStyle name="Followed Hyperlink" xfId="27218" builtinId="9" hidden="1"/>
    <cellStyle name="Followed Hyperlink" xfId="27219" builtinId="9" hidden="1"/>
    <cellStyle name="Followed Hyperlink" xfId="27220" builtinId="9" hidden="1"/>
    <cellStyle name="Followed Hyperlink" xfId="27221" builtinId="9" hidden="1"/>
    <cellStyle name="Followed Hyperlink" xfId="27222"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7292" builtinId="9" hidden="1"/>
    <cellStyle name="Followed Hyperlink" xfId="27293" builtinId="9" hidden="1"/>
    <cellStyle name="Followed Hyperlink" xfId="27294" builtinId="9" hidden="1"/>
    <cellStyle name="Followed Hyperlink" xfId="27295" builtinId="9" hidden="1"/>
    <cellStyle name="Followed Hyperlink" xfId="27296" builtinId="9" hidden="1"/>
    <cellStyle name="Followed Hyperlink" xfId="27297" builtinId="9" hidden="1"/>
    <cellStyle name="Followed Hyperlink" xfId="27298" builtinId="9" hidden="1"/>
    <cellStyle name="Followed Hyperlink" xfId="27299" builtinId="9" hidden="1"/>
    <cellStyle name="Followed Hyperlink" xfId="27300" builtinId="9" hidden="1"/>
    <cellStyle name="Followed Hyperlink" xfId="27301" builtinId="9" hidden="1"/>
    <cellStyle name="Followed Hyperlink" xfId="27302" builtinId="9" hidden="1"/>
    <cellStyle name="Followed Hyperlink" xfId="27303" builtinId="9" hidden="1"/>
    <cellStyle name="Followed Hyperlink" xfId="27304" builtinId="9" hidden="1"/>
    <cellStyle name="Followed Hyperlink" xfId="27305" builtinId="9" hidden="1"/>
    <cellStyle name="Followed Hyperlink" xfId="27306" builtinId="9" hidden="1"/>
    <cellStyle name="Followed Hyperlink" xfId="27307" builtinId="9" hidden="1"/>
    <cellStyle name="Followed Hyperlink" xfId="27308" builtinId="9" hidden="1"/>
    <cellStyle name="Followed Hyperlink" xfId="27309" builtinId="9" hidden="1"/>
    <cellStyle name="Followed Hyperlink" xfId="27310" builtinId="9" hidden="1"/>
    <cellStyle name="Followed Hyperlink" xfId="27311" builtinId="9" hidden="1"/>
    <cellStyle name="Followed Hyperlink" xfId="27312" builtinId="9" hidden="1"/>
    <cellStyle name="Followed Hyperlink" xfId="27313" builtinId="9" hidden="1"/>
    <cellStyle name="Followed Hyperlink" xfId="27314" builtinId="9" hidden="1"/>
    <cellStyle name="Followed Hyperlink" xfId="27315" builtinId="9" hidden="1"/>
    <cellStyle name="Followed Hyperlink" xfId="27316" builtinId="9" hidden="1"/>
    <cellStyle name="Followed Hyperlink" xfId="27317" builtinId="9" hidden="1"/>
    <cellStyle name="Followed Hyperlink" xfId="27318" builtinId="9" hidden="1"/>
    <cellStyle name="Followed Hyperlink" xfId="27319" builtinId="9" hidden="1"/>
    <cellStyle name="Followed Hyperlink" xfId="27320" builtinId="9" hidden="1"/>
    <cellStyle name="Followed Hyperlink" xfId="27321" builtinId="9" hidden="1"/>
    <cellStyle name="Followed Hyperlink" xfId="27322" builtinId="9" hidden="1"/>
    <cellStyle name="Followed Hyperlink" xfId="27323" builtinId="9" hidden="1"/>
    <cellStyle name="Followed Hyperlink" xfId="27324" builtinId="9" hidden="1"/>
    <cellStyle name="Followed Hyperlink" xfId="27325" builtinId="9" hidden="1"/>
    <cellStyle name="Followed Hyperlink" xfId="27326" builtinId="9" hidden="1"/>
    <cellStyle name="Followed Hyperlink" xfId="27327" builtinId="9" hidden="1"/>
    <cellStyle name="Followed Hyperlink" xfId="27328" builtinId="9" hidden="1"/>
    <cellStyle name="Followed Hyperlink" xfId="27329" builtinId="9" hidden="1"/>
    <cellStyle name="Followed Hyperlink" xfId="27330" builtinId="9" hidden="1"/>
    <cellStyle name="Followed Hyperlink" xfId="27331" builtinId="9" hidden="1"/>
    <cellStyle name="Followed Hyperlink" xfId="27332" builtinId="9" hidden="1"/>
    <cellStyle name="Followed Hyperlink" xfId="27333" builtinId="9" hidden="1"/>
    <cellStyle name="Followed Hyperlink" xfId="27334" builtinId="9" hidden="1"/>
    <cellStyle name="Followed Hyperlink" xfId="27335" builtinId="9" hidden="1"/>
    <cellStyle name="Followed Hyperlink" xfId="27336" builtinId="9" hidden="1"/>
    <cellStyle name="Followed Hyperlink" xfId="27337" builtinId="9" hidden="1"/>
    <cellStyle name="Followed Hyperlink" xfId="27338" builtinId="9" hidden="1"/>
    <cellStyle name="Followed Hyperlink" xfId="27339" builtinId="9" hidden="1"/>
    <cellStyle name="Followed Hyperlink" xfId="27340" builtinId="9" hidden="1"/>
    <cellStyle name="Followed Hyperlink" xfId="27341" builtinId="9" hidden="1"/>
    <cellStyle name="Followed Hyperlink" xfId="27342" builtinId="9" hidden="1"/>
    <cellStyle name="Followed Hyperlink" xfId="27343" builtinId="9" hidden="1"/>
    <cellStyle name="Followed Hyperlink" xfId="27344" builtinId="9" hidden="1"/>
    <cellStyle name="Followed Hyperlink" xfId="27345" builtinId="9" hidden="1"/>
    <cellStyle name="Followed Hyperlink" xfId="27346" builtinId="9" hidden="1"/>
    <cellStyle name="Followed Hyperlink" xfId="27347" builtinId="9" hidden="1"/>
    <cellStyle name="Followed Hyperlink" xfId="27348" builtinId="9" hidden="1"/>
    <cellStyle name="Followed Hyperlink" xfId="27349" builtinId="9" hidden="1"/>
    <cellStyle name="Followed Hyperlink" xfId="27350"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20" builtinId="9" hidden="1"/>
    <cellStyle name="Followed Hyperlink" xfId="27421" builtinId="9" hidden="1"/>
    <cellStyle name="Followed Hyperlink" xfId="27422" builtinId="9" hidden="1"/>
    <cellStyle name="Followed Hyperlink" xfId="27423" builtinId="9" hidden="1"/>
    <cellStyle name="Followed Hyperlink" xfId="27424" builtinId="9" hidden="1"/>
    <cellStyle name="Followed Hyperlink" xfId="27425" builtinId="9" hidden="1"/>
    <cellStyle name="Followed Hyperlink" xfId="27426" builtinId="9" hidden="1"/>
    <cellStyle name="Followed Hyperlink" xfId="27427" builtinId="9" hidden="1"/>
    <cellStyle name="Followed Hyperlink" xfId="27428" builtinId="9" hidden="1"/>
    <cellStyle name="Followed Hyperlink" xfId="27429" builtinId="9" hidden="1"/>
    <cellStyle name="Followed Hyperlink" xfId="27430" builtinId="9" hidden="1"/>
    <cellStyle name="Followed Hyperlink" xfId="27431" builtinId="9" hidden="1"/>
    <cellStyle name="Followed Hyperlink" xfId="27432" builtinId="9" hidden="1"/>
    <cellStyle name="Followed Hyperlink" xfId="27433" builtinId="9" hidden="1"/>
    <cellStyle name="Followed Hyperlink" xfId="27434" builtinId="9" hidden="1"/>
    <cellStyle name="Followed Hyperlink" xfId="27435" builtinId="9" hidden="1"/>
    <cellStyle name="Followed Hyperlink" xfId="27436" builtinId="9" hidden="1"/>
    <cellStyle name="Followed Hyperlink" xfId="27437"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07" builtinId="9" hidden="1"/>
    <cellStyle name="Followed Hyperlink" xfId="27508" builtinId="9" hidden="1"/>
    <cellStyle name="Followed Hyperlink" xfId="27509" builtinId="9" hidden="1"/>
    <cellStyle name="Followed Hyperlink" xfId="27510" builtinId="9" hidden="1"/>
    <cellStyle name="Followed Hyperlink" xfId="27511" builtinId="9" hidden="1"/>
    <cellStyle name="Followed Hyperlink" xfId="27512" builtinId="9" hidden="1"/>
    <cellStyle name="Followed Hyperlink" xfId="27513" builtinId="9" hidden="1"/>
    <cellStyle name="Followed Hyperlink" xfId="27514" builtinId="9" hidden="1"/>
    <cellStyle name="Followed Hyperlink" xfId="27515" builtinId="9" hidden="1"/>
    <cellStyle name="Followed Hyperlink" xfId="27516" builtinId="9" hidden="1"/>
    <cellStyle name="Followed Hyperlink" xfId="27517" builtinId="9" hidden="1"/>
    <cellStyle name="Followed Hyperlink" xfId="27518" builtinId="9" hidden="1"/>
    <cellStyle name="Followed Hyperlink" xfId="27519" builtinId="9" hidden="1"/>
    <cellStyle name="Followed Hyperlink" xfId="27520" builtinId="9" hidden="1"/>
    <cellStyle name="Followed Hyperlink" xfId="27521" builtinId="9" hidden="1"/>
    <cellStyle name="Followed Hyperlink" xfId="27522" builtinId="9" hidden="1"/>
    <cellStyle name="Followed Hyperlink" xfId="27523" builtinId="9" hidden="1"/>
    <cellStyle name="Followed Hyperlink" xfId="27524" builtinId="9" hidden="1"/>
    <cellStyle name="Followed Hyperlink" xfId="27525" builtinId="9" hidden="1"/>
    <cellStyle name="Followed Hyperlink" xfId="27526" builtinId="9" hidden="1"/>
    <cellStyle name="Followed Hyperlink" xfId="27527" builtinId="9" hidden="1"/>
    <cellStyle name="Followed Hyperlink" xfId="27528" builtinId="9" hidden="1"/>
    <cellStyle name="Followed Hyperlink" xfId="27529" builtinId="9" hidden="1"/>
    <cellStyle name="Followed Hyperlink" xfId="27530" builtinId="9" hidden="1"/>
    <cellStyle name="Followed Hyperlink" xfId="27531" builtinId="9" hidden="1"/>
    <cellStyle name="Followed Hyperlink" xfId="27532" builtinId="9" hidden="1"/>
    <cellStyle name="Followed Hyperlink" xfId="27533" builtinId="9" hidden="1"/>
    <cellStyle name="Followed Hyperlink" xfId="27534" builtinId="9" hidden="1"/>
    <cellStyle name="Followed Hyperlink" xfId="27535" builtinId="9" hidden="1"/>
    <cellStyle name="Followed Hyperlink" xfId="27536" builtinId="9" hidden="1"/>
    <cellStyle name="Followed Hyperlink" xfId="27537" builtinId="9" hidden="1"/>
    <cellStyle name="Followed Hyperlink" xfId="27538" builtinId="9" hidden="1"/>
    <cellStyle name="Followed Hyperlink" xfId="27539" builtinId="9" hidden="1"/>
    <cellStyle name="Followed Hyperlink" xfId="27540" builtinId="9" hidden="1"/>
    <cellStyle name="Followed Hyperlink" xfId="27541" builtinId="9" hidden="1"/>
    <cellStyle name="Followed Hyperlink" xfId="27542" builtinId="9" hidden="1"/>
    <cellStyle name="Followed Hyperlink" xfId="27543" builtinId="9" hidden="1"/>
    <cellStyle name="Followed Hyperlink" xfId="27544" builtinId="9" hidden="1"/>
    <cellStyle name="Followed Hyperlink" xfId="27545" builtinId="9" hidden="1"/>
    <cellStyle name="Followed Hyperlink" xfId="27546" builtinId="9" hidden="1"/>
    <cellStyle name="Followed Hyperlink" xfId="27547" builtinId="9" hidden="1"/>
    <cellStyle name="Followed Hyperlink" xfId="27548" builtinId="9" hidden="1"/>
    <cellStyle name="Followed Hyperlink" xfId="27549" builtinId="9" hidden="1"/>
    <cellStyle name="Followed Hyperlink" xfId="27550" builtinId="9" hidden="1"/>
    <cellStyle name="Followed Hyperlink" xfId="27551" builtinId="9" hidden="1"/>
    <cellStyle name="Followed Hyperlink" xfId="27552" builtinId="9" hidden="1"/>
    <cellStyle name="Followed Hyperlink" xfId="27553" builtinId="9" hidden="1"/>
    <cellStyle name="Followed Hyperlink" xfId="27554" builtinId="9" hidden="1"/>
    <cellStyle name="Followed Hyperlink" xfId="27555" builtinId="9" hidden="1"/>
    <cellStyle name="Followed Hyperlink" xfId="27556" builtinId="9" hidden="1"/>
    <cellStyle name="Followed Hyperlink" xfId="27557" builtinId="9" hidden="1"/>
    <cellStyle name="Followed Hyperlink" xfId="27558" builtinId="9" hidden="1"/>
    <cellStyle name="Followed Hyperlink" xfId="27559" builtinId="9" hidden="1"/>
    <cellStyle name="Followed Hyperlink" xfId="27560" builtinId="9" hidden="1"/>
    <cellStyle name="Followed Hyperlink" xfId="27561" builtinId="9" hidden="1"/>
    <cellStyle name="Followed Hyperlink" xfId="27562" builtinId="9" hidden="1"/>
    <cellStyle name="Followed Hyperlink" xfId="27563" builtinId="9" hidden="1"/>
    <cellStyle name="Followed Hyperlink" xfId="27564" builtinId="9" hidden="1"/>
    <cellStyle name="Followed Hyperlink" xfId="27565" builtinId="9" hidden="1"/>
    <cellStyle name="Followed Hyperlink" xfId="27566" builtinId="9" hidden="1"/>
    <cellStyle name="Followed Hyperlink" xfId="27567" builtinId="9" hidden="1"/>
    <cellStyle name="Followed Hyperlink" xfId="27568" builtinId="9" hidden="1"/>
    <cellStyle name="Followed Hyperlink" xfId="27569" builtinId="9" hidden="1"/>
    <cellStyle name="Followed Hyperlink" xfId="27570" builtinId="9" hidden="1"/>
    <cellStyle name="Followed Hyperlink" xfId="27571" builtinId="9" hidden="1"/>
    <cellStyle name="Followed Hyperlink" xfId="27572" builtinId="9" hidden="1"/>
    <cellStyle name="Followed Hyperlink" xfId="27573" builtinId="9" hidden="1"/>
    <cellStyle name="Followed Hyperlink" xfId="27574" builtinId="9" hidden="1"/>
    <cellStyle name="Followed Hyperlink" xfId="27575" builtinId="9" hidden="1"/>
    <cellStyle name="Followed Hyperlink" xfId="27576" builtinId="9" hidden="1"/>
    <cellStyle name="Followed Hyperlink" xfId="27577" builtinId="9" hidden="1"/>
    <cellStyle name="Followed Hyperlink" xfId="27578" builtinId="9" hidden="1"/>
    <cellStyle name="Followed Hyperlink" xfId="27579" builtinId="9" hidden="1"/>
    <cellStyle name="Followed Hyperlink" xfId="27580" builtinId="9" hidden="1"/>
    <cellStyle name="Followed Hyperlink" xfId="27581" builtinId="9" hidden="1"/>
    <cellStyle name="Followed Hyperlink" xfId="27582" builtinId="9" hidden="1"/>
    <cellStyle name="Followed Hyperlink" xfId="27583" builtinId="9" hidden="1"/>
    <cellStyle name="Followed Hyperlink" xfId="27584" builtinId="9" hidden="1"/>
    <cellStyle name="Followed Hyperlink" xfId="27585" builtinId="9" hidden="1"/>
    <cellStyle name="Followed Hyperlink" xfId="27586" builtinId="9" hidden="1"/>
    <cellStyle name="Followed Hyperlink" xfId="27587" builtinId="9" hidden="1"/>
    <cellStyle name="Followed Hyperlink" xfId="27588" builtinId="9" hidden="1"/>
    <cellStyle name="Followed Hyperlink" xfId="27589" builtinId="9" hidden="1"/>
    <cellStyle name="Followed Hyperlink" xfId="27590" builtinId="9" hidden="1"/>
    <cellStyle name="Followed Hyperlink" xfId="27591" builtinId="9" hidden="1"/>
    <cellStyle name="Followed Hyperlink" xfId="27592"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2" builtinId="9" hidden="1"/>
    <cellStyle name="Followed Hyperlink" xfId="27663" builtinId="9" hidden="1"/>
    <cellStyle name="Followed Hyperlink" xfId="27664" builtinId="9" hidden="1"/>
    <cellStyle name="Followed Hyperlink" xfId="27665" builtinId="9" hidden="1"/>
    <cellStyle name="Followed Hyperlink" xfId="27666" builtinId="9" hidden="1"/>
    <cellStyle name="Followed Hyperlink" xfId="27667" builtinId="9" hidden="1"/>
    <cellStyle name="Followed Hyperlink" xfId="27668" builtinId="9" hidden="1"/>
    <cellStyle name="Followed Hyperlink" xfId="27669" builtinId="9" hidden="1"/>
    <cellStyle name="Followed Hyperlink" xfId="27670" builtinId="9" hidden="1"/>
    <cellStyle name="Followed Hyperlink" xfId="27671" builtinId="9" hidden="1"/>
    <cellStyle name="Followed Hyperlink" xfId="27672"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42" builtinId="9" hidden="1"/>
    <cellStyle name="Followed Hyperlink" xfId="27743" builtinId="9" hidden="1"/>
    <cellStyle name="Followed Hyperlink" xfId="27744" builtinId="9" hidden="1"/>
    <cellStyle name="Followed Hyperlink" xfId="27745" builtinId="9" hidden="1"/>
    <cellStyle name="Followed Hyperlink" xfId="27746" builtinId="9" hidden="1"/>
    <cellStyle name="Followed Hyperlink" xfId="27747" builtinId="9" hidden="1"/>
    <cellStyle name="Followed Hyperlink" xfId="27748" builtinId="9" hidden="1"/>
    <cellStyle name="Followed Hyperlink" xfId="27749" builtinId="9" hidden="1"/>
    <cellStyle name="Followed Hyperlink" xfId="27750" builtinId="9" hidden="1"/>
    <cellStyle name="Followed Hyperlink" xfId="27751" builtinId="9" hidden="1"/>
    <cellStyle name="Followed Hyperlink" xfId="27752" builtinId="9" hidden="1"/>
    <cellStyle name="Followed Hyperlink" xfId="27753" builtinId="9" hidden="1"/>
    <cellStyle name="Followed Hyperlink" xfId="27754" builtinId="9" hidden="1"/>
    <cellStyle name="Followed Hyperlink" xfId="27755" builtinId="9" hidden="1"/>
    <cellStyle name="Followed Hyperlink" xfId="27756" builtinId="9" hidden="1"/>
    <cellStyle name="Followed Hyperlink" xfId="27757" builtinId="9" hidden="1"/>
    <cellStyle name="Followed Hyperlink" xfId="27758" builtinId="9" hidden="1"/>
    <cellStyle name="Followed Hyperlink" xfId="27759" builtinId="9" hidden="1"/>
    <cellStyle name="Followed Hyperlink" xfId="27760" builtinId="9" hidden="1"/>
    <cellStyle name="Followed Hyperlink" xfId="27761" builtinId="9" hidden="1"/>
    <cellStyle name="Followed Hyperlink" xfId="27762" builtinId="9" hidden="1"/>
    <cellStyle name="Followed Hyperlink" xfId="27763" builtinId="9" hidden="1"/>
    <cellStyle name="Followed Hyperlink" xfId="27764" builtinId="9" hidden="1"/>
    <cellStyle name="Followed Hyperlink" xfId="27765" builtinId="9" hidden="1"/>
    <cellStyle name="Followed Hyperlink" xfId="27766" builtinId="9" hidden="1"/>
    <cellStyle name="Followed Hyperlink" xfId="27767" builtinId="9" hidden="1"/>
    <cellStyle name="Followed Hyperlink" xfId="27768" builtinId="9" hidden="1"/>
    <cellStyle name="Followed Hyperlink" xfId="27769" builtinId="9" hidden="1"/>
    <cellStyle name="Followed Hyperlink" xfId="27770" builtinId="9" hidden="1"/>
    <cellStyle name="Followed Hyperlink" xfId="27771" builtinId="9" hidden="1"/>
    <cellStyle name="Followed Hyperlink" xfId="27772" builtinId="9" hidden="1"/>
    <cellStyle name="Followed Hyperlink" xfId="27773" builtinId="9" hidden="1"/>
    <cellStyle name="Followed Hyperlink" xfId="27774" builtinId="9" hidden="1"/>
    <cellStyle name="Followed Hyperlink" xfId="27775" builtinId="9" hidden="1"/>
    <cellStyle name="Followed Hyperlink" xfId="27776" builtinId="9" hidden="1"/>
    <cellStyle name="Followed Hyperlink" xfId="27777" builtinId="9" hidden="1"/>
    <cellStyle name="Followed Hyperlink" xfId="27778" builtinId="9" hidden="1"/>
    <cellStyle name="Followed Hyperlink" xfId="27779" builtinId="9" hidden="1"/>
    <cellStyle name="Followed Hyperlink" xfId="27780" builtinId="9" hidden="1"/>
    <cellStyle name="Followed Hyperlink" xfId="27781" builtinId="9" hidden="1"/>
    <cellStyle name="Followed Hyperlink" xfId="27782" builtinId="9" hidden="1"/>
    <cellStyle name="Followed Hyperlink" xfId="27783" builtinId="9" hidden="1"/>
    <cellStyle name="Followed Hyperlink" xfId="27784" builtinId="9" hidden="1"/>
    <cellStyle name="Followed Hyperlink" xfId="27785" builtinId="9" hidden="1"/>
    <cellStyle name="Followed Hyperlink" xfId="27786" builtinId="9" hidden="1"/>
    <cellStyle name="Followed Hyperlink" xfId="27787" builtinId="9" hidden="1"/>
    <cellStyle name="Followed Hyperlink" xfId="27788" builtinId="9" hidden="1"/>
    <cellStyle name="Followed Hyperlink" xfId="27789" builtinId="9" hidden="1"/>
    <cellStyle name="Followed Hyperlink" xfId="27790" builtinId="9" hidden="1"/>
    <cellStyle name="Followed Hyperlink" xfId="27791" builtinId="9" hidden="1"/>
    <cellStyle name="Followed Hyperlink" xfId="27792" builtinId="9" hidden="1"/>
    <cellStyle name="Followed Hyperlink" xfId="27793" builtinId="9" hidden="1"/>
    <cellStyle name="Followed Hyperlink" xfId="27794" builtinId="9" hidden="1"/>
    <cellStyle name="Followed Hyperlink" xfId="27795" builtinId="9" hidden="1"/>
    <cellStyle name="Followed Hyperlink" xfId="27796" builtinId="9" hidden="1"/>
    <cellStyle name="Followed Hyperlink" xfId="27797" builtinId="9" hidden="1"/>
    <cellStyle name="Followed Hyperlink" xfId="27798" builtinId="9" hidden="1"/>
    <cellStyle name="Followed Hyperlink" xfId="27799" builtinId="9" hidden="1"/>
    <cellStyle name="Followed Hyperlink" xfId="27800"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1" builtinId="9" hidden="1"/>
    <cellStyle name="Followed Hyperlink" xfId="27872" builtinId="9" hidden="1"/>
    <cellStyle name="Followed Hyperlink" xfId="27873" builtinId="9" hidden="1"/>
    <cellStyle name="Followed Hyperlink" xfId="27874" builtinId="9" hidden="1"/>
    <cellStyle name="Followed Hyperlink" xfId="27875" builtinId="9" hidden="1"/>
    <cellStyle name="Followed Hyperlink" xfId="27876" builtinId="9" hidden="1"/>
    <cellStyle name="Followed Hyperlink" xfId="27877" builtinId="9" hidden="1"/>
    <cellStyle name="Followed Hyperlink" xfId="27878" builtinId="9" hidden="1"/>
    <cellStyle name="Followed Hyperlink" xfId="27879" builtinId="9" hidden="1"/>
    <cellStyle name="Followed Hyperlink" xfId="27880" builtinId="9" hidden="1"/>
    <cellStyle name="Followed Hyperlink" xfId="27881" builtinId="9" hidden="1"/>
    <cellStyle name="Followed Hyperlink" xfId="27882" builtinId="9" hidden="1"/>
    <cellStyle name="Followed Hyperlink" xfId="27883" builtinId="9" hidden="1"/>
    <cellStyle name="Followed Hyperlink" xfId="27884" builtinId="9" hidden="1"/>
    <cellStyle name="Followed Hyperlink" xfId="27885" builtinId="9" hidden="1"/>
    <cellStyle name="Followed Hyperlink" xfId="27886" builtinId="9" hidden="1"/>
    <cellStyle name="Followed Hyperlink" xfId="27887" builtinId="9" hidden="1"/>
    <cellStyle name="Followed Hyperlink" xfId="27888" builtinId="9" hidden="1"/>
    <cellStyle name="Followed Hyperlink" xfId="27889" builtinId="9" hidden="1"/>
    <cellStyle name="Followed Hyperlink" xfId="27890" builtinId="9" hidden="1"/>
    <cellStyle name="Followed Hyperlink" xfId="27891" builtinId="9" hidden="1"/>
    <cellStyle name="Followed Hyperlink" xfId="27892" builtinId="9" hidden="1"/>
    <cellStyle name="Followed Hyperlink" xfId="27893" builtinId="9" hidden="1"/>
    <cellStyle name="Followed Hyperlink" xfId="27894" builtinId="9" hidden="1"/>
    <cellStyle name="Followed Hyperlink" xfId="27895" builtinId="9" hidden="1"/>
    <cellStyle name="Followed Hyperlink" xfId="27896" builtinId="9" hidden="1"/>
    <cellStyle name="Followed Hyperlink" xfId="27897" builtinId="9" hidden="1"/>
    <cellStyle name="Followed Hyperlink" xfId="27898" builtinId="9" hidden="1"/>
    <cellStyle name="Followed Hyperlink" xfId="27899" builtinId="9" hidden="1"/>
    <cellStyle name="Followed Hyperlink" xfId="27900" builtinId="9" hidden="1"/>
    <cellStyle name="Followed Hyperlink" xfId="27901" builtinId="9" hidden="1"/>
    <cellStyle name="Followed Hyperlink" xfId="27902" builtinId="9" hidden="1"/>
    <cellStyle name="Followed Hyperlink" xfId="27903" builtinId="9" hidden="1"/>
    <cellStyle name="Followed Hyperlink" xfId="27904" builtinId="9" hidden="1"/>
    <cellStyle name="Followed Hyperlink" xfId="27905" builtinId="9" hidden="1"/>
    <cellStyle name="Followed Hyperlink" xfId="27906" builtinId="9" hidden="1"/>
    <cellStyle name="Followed Hyperlink" xfId="27907"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77" builtinId="9" hidden="1"/>
    <cellStyle name="Followed Hyperlink" xfId="27978" builtinId="9" hidden="1"/>
    <cellStyle name="Followed Hyperlink" xfId="27979" builtinId="9" hidden="1"/>
    <cellStyle name="Followed Hyperlink" xfId="27980" builtinId="9" hidden="1"/>
    <cellStyle name="Followed Hyperlink" xfId="27981" builtinId="9" hidden="1"/>
    <cellStyle name="Followed Hyperlink" xfId="27982" builtinId="9" hidden="1"/>
    <cellStyle name="Followed Hyperlink" xfId="27983" builtinId="9" hidden="1"/>
    <cellStyle name="Followed Hyperlink" xfId="27984" builtinId="9" hidden="1"/>
    <cellStyle name="Followed Hyperlink" xfId="27985" builtinId="9" hidden="1"/>
    <cellStyle name="Followed Hyperlink" xfId="27986" builtinId="9" hidden="1"/>
    <cellStyle name="Followed Hyperlink" xfId="27987" builtinId="9" hidden="1"/>
    <cellStyle name="Followed Hyperlink" xfId="27988" builtinId="9" hidden="1"/>
    <cellStyle name="Followed Hyperlink" xfId="27989" builtinId="9" hidden="1"/>
    <cellStyle name="Followed Hyperlink" xfId="27990" builtinId="9" hidden="1"/>
    <cellStyle name="Followed Hyperlink" xfId="27991" builtinId="9" hidden="1"/>
    <cellStyle name="Followed Hyperlink" xfId="27992" builtinId="9" hidden="1"/>
    <cellStyle name="Followed Hyperlink" xfId="27993" builtinId="9" hidden="1"/>
    <cellStyle name="Followed Hyperlink" xfId="27994" builtinId="9" hidden="1"/>
    <cellStyle name="Followed Hyperlink" xfId="27995" builtinId="9" hidden="1"/>
    <cellStyle name="Followed Hyperlink" xfId="27996" builtinId="9" hidden="1"/>
    <cellStyle name="Followed Hyperlink" xfId="27997" builtinId="9" hidden="1"/>
    <cellStyle name="Followed Hyperlink" xfId="27998" builtinId="9" hidden="1"/>
    <cellStyle name="Followed Hyperlink" xfId="27999" builtinId="9" hidden="1"/>
    <cellStyle name="Followed Hyperlink" xfId="28000" builtinId="9" hidden="1"/>
    <cellStyle name="Followed Hyperlink" xfId="28001" builtinId="9" hidden="1"/>
    <cellStyle name="Followed Hyperlink" xfId="28002" builtinId="9" hidden="1"/>
    <cellStyle name="Followed Hyperlink" xfId="28003" builtinId="9" hidden="1"/>
    <cellStyle name="Followed Hyperlink" xfId="28004" builtinId="9" hidden="1"/>
    <cellStyle name="Followed Hyperlink" xfId="28005" builtinId="9" hidden="1"/>
    <cellStyle name="Followed Hyperlink" xfId="28006" builtinId="9" hidden="1"/>
    <cellStyle name="Followed Hyperlink" xfId="28007" builtinId="9" hidden="1"/>
    <cellStyle name="Followed Hyperlink" xfId="28008" builtinId="9" hidden="1"/>
    <cellStyle name="Followed Hyperlink" xfId="28009" builtinId="9" hidden="1"/>
    <cellStyle name="Followed Hyperlink" xfId="28010" builtinId="9" hidden="1"/>
    <cellStyle name="Followed Hyperlink" xfId="28011" builtinId="9" hidden="1"/>
    <cellStyle name="Followed Hyperlink" xfId="28012" builtinId="9" hidden="1"/>
    <cellStyle name="Followed Hyperlink" xfId="28013" builtinId="9" hidden="1"/>
    <cellStyle name="Followed Hyperlink" xfId="28014" builtinId="9" hidden="1"/>
    <cellStyle name="Followed Hyperlink" xfId="28015" builtinId="9" hidden="1"/>
    <cellStyle name="Followed Hyperlink" xfId="28016" builtinId="9" hidden="1"/>
    <cellStyle name="Followed Hyperlink" xfId="28017" builtinId="9" hidden="1"/>
    <cellStyle name="Followed Hyperlink" xfId="28018" builtinId="9" hidden="1"/>
    <cellStyle name="Followed Hyperlink" xfId="28019" builtinId="9" hidden="1"/>
    <cellStyle name="Followed Hyperlink" xfId="28020" builtinId="9" hidden="1"/>
    <cellStyle name="Followed Hyperlink" xfId="28021" builtinId="9" hidden="1"/>
    <cellStyle name="Followed Hyperlink" xfId="28022" builtinId="9" hidden="1"/>
    <cellStyle name="Followed Hyperlink" xfId="28023" builtinId="9" hidden="1"/>
    <cellStyle name="Followed Hyperlink" xfId="28024" builtinId="9" hidden="1"/>
    <cellStyle name="Followed Hyperlink" xfId="28025" builtinId="9" hidden="1"/>
    <cellStyle name="Followed Hyperlink" xfId="28026" builtinId="9" hidden="1"/>
    <cellStyle name="Followed Hyperlink" xfId="28027" builtinId="9" hidden="1"/>
    <cellStyle name="Followed Hyperlink" xfId="28028" builtinId="9" hidden="1"/>
    <cellStyle name="Followed Hyperlink" xfId="28029" builtinId="9" hidden="1"/>
    <cellStyle name="Followed Hyperlink" xfId="28030" builtinId="9" hidden="1"/>
    <cellStyle name="Followed Hyperlink" xfId="28031" builtinId="9" hidden="1"/>
    <cellStyle name="Followed Hyperlink" xfId="28032" builtinId="9" hidden="1"/>
    <cellStyle name="Followed Hyperlink" xfId="28033" builtinId="9" hidden="1"/>
    <cellStyle name="Followed Hyperlink" xfId="28034" builtinId="9" hidden="1"/>
    <cellStyle name="Followed Hyperlink" xfId="28035" builtinId="9" hidden="1"/>
    <cellStyle name="Followed Hyperlink" xfId="28036" builtinId="9" hidden="1"/>
    <cellStyle name="Followed Hyperlink" xfId="28037" builtinId="9" hidden="1"/>
    <cellStyle name="Followed Hyperlink" xfId="28038" builtinId="9" hidden="1"/>
    <cellStyle name="Followed Hyperlink" xfId="28039" builtinId="9" hidden="1"/>
    <cellStyle name="Followed Hyperlink" xfId="28040" builtinId="9" hidden="1"/>
    <cellStyle name="Followed Hyperlink" xfId="28041" builtinId="9" hidden="1"/>
    <cellStyle name="Followed Hyperlink" xfId="28042" builtinId="9" hidden="1"/>
    <cellStyle name="Followed Hyperlink" xfId="28043" builtinId="9" hidden="1"/>
    <cellStyle name="Followed Hyperlink" xfId="28044" builtinId="9" hidden="1"/>
    <cellStyle name="Followed Hyperlink" xfId="28045" builtinId="9" hidden="1"/>
    <cellStyle name="Followed Hyperlink" xfId="28046" builtinId="9" hidden="1"/>
    <cellStyle name="Followed Hyperlink" xfId="28047" builtinId="9" hidden="1"/>
    <cellStyle name="Followed Hyperlink" xfId="28048" builtinId="9" hidden="1"/>
    <cellStyle name="Followed Hyperlink" xfId="28049" builtinId="9" hidden="1"/>
    <cellStyle name="Followed Hyperlink" xfId="28050" builtinId="9" hidden="1"/>
    <cellStyle name="Followed Hyperlink" xfId="28051" builtinId="9" hidden="1"/>
    <cellStyle name="Followed Hyperlink" xfId="28052" builtinId="9" hidden="1"/>
    <cellStyle name="Followed Hyperlink" xfId="28053" builtinId="9" hidden="1"/>
    <cellStyle name="Followed Hyperlink" xfId="28054" builtinId="9" hidden="1"/>
    <cellStyle name="Followed Hyperlink" xfId="28055" builtinId="9" hidden="1"/>
    <cellStyle name="Followed Hyperlink" xfId="28056" builtinId="9" hidden="1"/>
    <cellStyle name="Followed Hyperlink" xfId="28057" builtinId="9" hidden="1"/>
    <cellStyle name="Followed Hyperlink" xfId="28058" builtinId="9" hidden="1"/>
    <cellStyle name="Followed Hyperlink" xfId="28059" builtinId="9" hidden="1"/>
    <cellStyle name="Followed Hyperlink" xfId="28060" builtinId="9" hidden="1"/>
    <cellStyle name="Followed Hyperlink" xfId="28061" builtinId="9" hidden="1"/>
    <cellStyle name="Followed Hyperlink" xfId="28062" builtinId="9" hidden="1"/>
    <cellStyle name="Followed Hyperlink" xfId="28063" builtinId="9" hidden="1"/>
    <cellStyle name="Followed Hyperlink" xfId="28064" builtinId="9" hidden="1"/>
    <cellStyle name="Followed Hyperlink" xfId="28065" builtinId="9" hidden="1"/>
    <cellStyle name="Followed Hyperlink" xfId="28066" builtinId="9" hidden="1"/>
    <cellStyle name="Followed Hyperlink" xfId="28067" builtinId="9" hidden="1"/>
    <cellStyle name="Followed Hyperlink" xfId="28068" builtinId="9" hidden="1"/>
    <cellStyle name="Followed Hyperlink" xfId="28069" builtinId="9" hidden="1"/>
    <cellStyle name="Followed Hyperlink" xfId="28070" builtinId="9" hidden="1"/>
    <cellStyle name="Followed Hyperlink" xfId="28071" builtinId="9" hidden="1"/>
    <cellStyle name="Followed Hyperlink" xfId="28072" builtinId="9" hidden="1"/>
    <cellStyle name="Followed Hyperlink" xfId="28073" builtinId="9" hidden="1"/>
    <cellStyle name="Followed Hyperlink" xfId="28074" builtinId="9" hidden="1"/>
    <cellStyle name="Followed Hyperlink" xfId="28075" builtinId="9" hidden="1"/>
    <cellStyle name="Followed Hyperlink" xfId="28076" builtinId="9" hidden="1"/>
    <cellStyle name="Followed Hyperlink" xfId="28077" builtinId="9" hidden="1"/>
    <cellStyle name="Followed Hyperlink" xfId="28078" builtinId="9" hidden="1"/>
    <cellStyle name="Followed Hyperlink" xfId="28079" builtinId="9" hidden="1"/>
    <cellStyle name="Followed Hyperlink" xfId="28080" builtinId="9" hidden="1"/>
    <cellStyle name="Followed Hyperlink" xfId="28081" builtinId="9" hidden="1"/>
    <cellStyle name="Followed Hyperlink" xfId="28082" builtinId="9" hidden="1"/>
    <cellStyle name="Followed Hyperlink" xfId="28083" builtinId="9" hidden="1"/>
    <cellStyle name="Followed Hyperlink" xfId="28084" builtinId="9" hidden="1"/>
    <cellStyle name="Followed Hyperlink" xfId="28085" builtinId="9" hidden="1"/>
    <cellStyle name="Followed Hyperlink" xfId="28086" builtinId="9" hidden="1"/>
    <cellStyle name="Followed Hyperlink" xfId="28087" builtinId="9" hidden="1"/>
    <cellStyle name="Followed Hyperlink" xfId="28088" builtinId="9" hidden="1"/>
    <cellStyle name="Followed Hyperlink" xfId="28089" builtinId="9" hidden="1"/>
    <cellStyle name="Followed Hyperlink" xfId="28090" builtinId="9" hidden="1"/>
    <cellStyle name="Followed Hyperlink" xfId="28091" builtinId="9" hidden="1"/>
    <cellStyle name="Followed Hyperlink" xfId="28092" builtinId="9" hidden="1"/>
    <cellStyle name="Followed Hyperlink" xfId="28093" builtinId="9" hidden="1"/>
    <cellStyle name="Followed Hyperlink" xfId="28094" builtinId="9" hidden="1"/>
    <cellStyle name="Followed Hyperlink" xfId="28095" builtinId="9" hidden="1"/>
    <cellStyle name="Followed Hyperlink" xfId="28096" builtinId="9" hidden="1"/>
    <cellStyle name="Followed Hyperlink" xfId="28097" builtinId="9" hidden="1"/>
    <cellStyle name="Followed Hyperlink" xfId="28098" builtinId="9" hidden="1"/>
    <cellStyle name="Followed Hyperlink" xfId="28099" builtinId="9" hidden="1"/>
    <cellStyle name="Followed Hyperlink" xfId="28100" builtinId="9" hidden="1"/>
    <cellStyle name="Followed Hyperlink" xfId="28101" builtinId="9" hidden="1"/>
    <cellStyle name="Followed Hyperlink" xfId="28102" builtinId="9" hidden="1"/>
    <cellStyle name="Followed Hyperlink" xfId="28103" builtinId="9" hidden="1"/>
    <cellStyle name="Followed Hyperlink" xfId="28104" builtinId="9" hidden="1"/>
    <cellStyle name="Followed Hyperlink" xfId="28105" builtinId="9" hidden="1"/>
    <cellStyle name="Followed Hyperlink" xfId="28106" builtinId="9" hidden="1"/>
    <cellStyle name="Followed Hyperlink" xfId="28107" builtinId="9" hidden="1"/>
    <cellStyle name="Followed Hyperlink" xfId="28108" builtinId="9" hidden="1"/>
    <cellStyle name="Followed Hyperlink" xfId="28109" builtinId="9" hidden="1"/>
    <cellStyle name="Followed Hyperlink" xfId="28110" builtinId="9" hidden="1"/>
    <cellStyle name="Followed Hyperlink" xfId="28111" builtinId="9" hidden="1"/>
    <cellStyle name="Followed Hyperlink" xfId="28112" builtinId="9" hidden="1"/>
    <cellStyle name="Followed Hyperlink" xfId="28113" builtinId="9" hidden="1"/>
    <cellStyle name="Followed Hyperlink" xfId="28114" builtinId="9" hidden="1"/>
    <cellStyle name="Followed Hyperlink" xfId="28115" builtinId="9" hidden="1"/>
    <cellStyle name="Followed Hyperlink" xfId="28116" builtinId="9" hidden="1"/>
    <cellStyle name="Followed Hyperlink" xfId="28117" builtinId="9" hidden="1"/>
    <cellStyle name="Followed Hyperlink" xfId="28118" builtinId="9" hidden="1"/>
    <cellStyle name="Followed Hyperlink" xfId="28119" builtinId="9" hidden="1"/>
    <cellStyle name="Followed Hyperlink" xfId="28120" builtinId="9" hidden="1"/>
    <cellStyle name="Followed Hyperlink" xfId="28121" builtinId="9" hidden="1"/>
    <cellStyle name="Followed Hyperlink" xfId="28122" builtinId="9" hidden="1"/>
    <cellStyle name="Followed Hyperlink" xfId="28123" builtinId="9" hidden="1"/>
    <cellStyle name="Followed Hyperlink" xfId="28124" builtinId="9" hidden="1"/>
    <cellStyle name="Followed Hyperlink" xfId="28125" builtinId="9" hidden="1"/>
    <cellStyle name="Followed Hyperlink" xfId="28126" builtinId="9" hidden="1"/>
    <cellStyle name="Followed Hyperlink" xfId="28127" builtinId="9" hidden="1"/>
    <cellStyle name="Followed Hyperlink" xfId="28128" builtinId="9" hidden="1"/>
    <cellStyle name="Followed Hyperlink" xfId="28129" builtinId="9" hidden="1"/>
    <cellStyle name="Followed Hyperlink" xfId="28130" builtinId="9" hidden="1"/>
    <cellStyle name="Followed Hyperlink" xfId="28131" builtinId="9" hidden="1"/>
    <cellStyle name="Followed Hyperlink" xfId="28132" builtinId="9" hidden="1"/>
    <cellStyle name="Followed Hyperlink" xfId="28133" builtinId="9" hidden="1"/>
    <cellStyle name="Followed Hyperlink" xfId="28134" builtinId="9" hidden="1"/>
    <cellStyle name="Followed Hyperlink" xfId="28135" builtinId="9" hidden="1"/>
    <cellStyle name="Followed Hyperlink" xfId="28136" builtinId="9" hidden="1"/>
    <cellStyle name="Followed Hyperlink" xfId="28137" builtinId="9" hidden="1"/>
    <cellStyle name="Followed Hyperlink" xfId="28138" builtinId="9" hidden="1"/>
    <cellStyle name="Followed Hyperlink" xfId="28139" builtinId="9" hidden="1"/>
    <cellStyle name="Followed Hyperlink" xfId="28140" builtinId="9" hidden="1"/>
    <cellStyle name="Followed Hyperlink" xfId="28141" builtinId="9" hidden="1"/>
    <cellStyle name="Followed Hyperlink" xfId="28142"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7" builtinId="9" hidden="1"/>
    <cellStyle name="Followed Hyperlink" xfId="28258" builtinId="9" hidden="1"/>
    <cellStyle name="Followed Hyperlink" xfId="28259" builtinId="9" hidden="1"/>
    <cellStyle name="Followed Hyperlink" xfId="28260" builtinId="9" hidden="1"/>
    <cellStyle name="Followed Hyperlink" xfId="28261" builtinId="9" hidden="1"/>
    <cellStyle name="Followed Hyperlink" xfId="28262" builtinId="9" hidden="1"/>
    <cellStyle name="Followed Hyperlink" xfId="28263" builtinId="9" hidden="1"/>
    <cellStyle name="Followed Hyperlink" xfId="28264" builtinId="9" hidden="1"/>
    <cellStyle name="Followed Hyperlink" xfId="28265" builtinId="9" hidden="1"/>
    <cellStyle name="Followed Hyperlink" xfId="28266" builtinId="9" hidden="1"/>
    <cellStyle name="Followed Hyperlink" xfId="28267" builtinId="9" hidden="1"/>
    <cellStyle name="Followed Hyperlink" xfId="28268" builtinId="9" hidden="1"/>
    <cellStyle name="Followed Hyperlink" xfId="28269" builtinId="9" hidden="1"/>
    <cellStyle name="Followed Hyperlink" xfId="28270" builtinId="9" hidden="1"/>
    <cellStyle name="Followed Hyperlink" xfId="28271" builtinId="9" hidden="1"/>
    <cellStyle name="Followed Hyperlink" xfId="28272" builtinId="9" hidden="1"/>
    <cellStyle name="Followed Hyperlink" xfId="28273" builtinId="9" hidden="1"/>
    <cellStyle name="Followed Hyperlink" xfId="28274" builtinId="9" hidden="1"/>
    <cellStyle name="Followed Hyperlink" xfId="28275" builtinId="9" hidden="1"/>
    <cellStyle name="Followed Hyperlink" xfId="28276" builtinId="9" hidden="1"/>
    <cellStyle name="Followed Hyperlink" xfId="28277" builtinId="9" hidden="1"/>
    <cellStyle name="Followed Hyperlink" xfId="28278" builtinId="9" hidden="1"/>
    <cellStyle name="Followed Hyperlink" xfId="28279" builtinId="9" hidden="1"/>
    <cellStyle name="Followed Hyperlink" xfId="28280" builtinId="9" hidden="1"/>
    <cellStyle name="Followed Hyperlink" xfId="28281" builtinId="9" hidden="1"/>
    <cellStyle name="Followed Hyperlink" xfId="28282" builtinId="9" hidden="1"/>
    <cellStyle name="Followed Hyperlink" xfId="28283" builtinId="9" hidden="1"/>
    <cellStyle name="Followed Hyperlink" xfId="28284" builtinId="9" hidden="1"/>
    <cellStyle name="Followed Hyperlink" xfId="28285" builtinId="9" hidden="1"/>
    <cellStyle name="Followed Hyperlink" xfId="28286" builtinId="9" hidden="1"/>
    <cellStyle name="Followed Hyperlink" xfId="28287" builtinId="9" hidden="1"/>
    <cellStyle name="Followed Hyperlink" xfId="28288" builtinId="9" hidden="1"/>
    <cellStyle name="Followed Hyperlink" xfId="28289" builtinId="9" hidden="1"/>
    <cellStyle name="Followed Hyperlink" xfId="28290" builtinId="9" hidden="1"/>
    <cellStyle name="Followed Hyperlink" xfId="28291" builtinId="9" hidden="1"/>
    <cellStyle name="Followed Hyperlink" xfId="28292" builtinId="9" hidden="1"/>
    <cellStyle name="Followed Hyperlink" xfId="28293" builtinId="9" hidden="1"/>
    <cellStyle name="Followed Hyperlink" xfId="28294" builtinId="9" hidden="1"/>
    <cellStyle name="Followed Hyperlink" xfId="28295" builtinId="9" hidden="1"/>
    <cellStyle name="Followed Hyperlink" xfId="28296" builtinId="9" hidden="1"/>
    <cellStyle name="Followed Hyperlink" xfId="28297" builtinId="9" hidden="1"/>
    <cellStyle name="Followed Hyperlink" xfId="28298" builtinId="9" hidden="1"/>
    <cellStyle name="Followed Hyperlink" xfId="28299" builtinId="9" hidden="1"/>
    <cellStyle name="Followed Hyperlink" xfId="28300" builtinId="9" hidden="1"/>
    <cellStyle name="Followed Hyperlink" xfId="28301" builtinId="9" hidden="1"/>
    <cellStyle name="Followed Hyperlink" xfId="28302" builtinId="9" hidden="1"/>
    <cellStyle name="Followed Hyperlink" xfId="28303" builtinId="9" hidden="1"/>
    <cellStyle name="Followed Hyperlink" xfId="28304" builtinId="9" hidden="1"/>
    <cellStyle name="Followed Hyperlink" xfId="28305" builtinId="9" hidden="1"/>
    <cellStyle name="Followed Hyperlink" xfId="28306" builtinId="9" hidden="1"/>
    <cellStyle name="Followed Hyperlink" xfId="28307" builtinId="9" hidden="1"/>
    <cellStyle name="Followed Hyperlink" xfId="28308" builtinId="9" hidden="1"/>
    <cellStyle name="Followed Hyperlink" xfId="28309" builtinId="9" hidden="1"/>
    <cellStyle name="Followed Hyperlink" xfId="28310" builtinId="9" hidden="1"/>
    <cellStyle name="Followed Hyperlink" xfId="28311" builtinId="9" hidden="1"/>
    <cellStyle name="Followed Hyperlink" xfId="28312" builtinId="9" hidden="1"/>
    <cellStyle name="Followed Hyperlink" xfId="28313" builtinId="9" hidden="1"/>
    <cellStyle name="Followed Hyperlink" xfId="28314" builtinId="9" hidden="1"/>
    <cellStyle name="Followed Hyperlink" xfId="28315" builtinId="9" hidden="1"/>
    <cellStyle name="Followed Hyperlink" xfId="28316" builtinId="9" hidden="1"/>
    <cellStyle name="Followed Hyperlink" xfId="28317" builtinId="9" hidden="1"/>
    <cellStyle name="Followed Hyperlink" xfId="28318" builtinId="9" hidden="1"/>
    <cellStyle name="Followed Hyperlink" xfId="28319" builtinId="9" hidden="1"/>
    <cellStyle name="Followed Hyperlink" xfId="28320" builtinId="9" hidden="1"/>
    <cellStyle name="Followed Hyperlink" xfId="28321" builtinId="9" hidden="1"/>
    <cellStyle name="Followed Hyperlink" xfId="28322" builtinId="9" hidden="1"/>
    <cellStyle name="Followed Hyperlink" xfId="28323" builtinId="9" hidden="1"/>
    <cellStyle name="Followed Hyperlink" xfId="28324" builtinId="9" hidden="1"/>
    <cellStyle name="Followed Hyperlink" xfId="28325" builtinId="9" hidden="1"/>
    <cellStyle name="Followed Hyperlink" xfId="28326" builtinId="9" hidden="1"/>
    <cellStyle name="Followed Hyperlink" xfId="28327" builtinId="9" hidden="1"/>
    <cellStyle name="Followed Hyperlink" xfId="28328" builtinId="9" hidden="1"/>
    <cellStyle name="Followed Hyperlink" xfId="28329" builtinId="9" hidden="1"/>
    <cellStyle name="Followed Hyperlink" xfId="28330" builtinId="9" hidden="1"/>
    <cellStyle name="Followed Hyperlink" xfId="28331" builtinId="9" hidden="1"/>
    <cellStyle name="Followed Hyperlink" xfId="28332" builtinId="9" hidden="1"/>
    <cellStyle name="Followed Hyperlink" xfId="28333" builtinId="9" hidden="1"/>
    <cellStyle name="Followed Hyperlink" xfId="28334" builtinId="9" hidden="1"/>
    <cellStyle name="Followed Hyperlink" xfId="28335" builtinId="9" hidden="1"/>
    <cellStyle name="Followed Hyperlink" xfId="28336" builtinId="9" hidden="1"/>
    <cellStyle name="Followed Hyperlink" xfId="28337" builtinId="9" hidden="1"/>
    <cellStyle name="Followed Hyperlink" xfId="28338" builtinId="9" hidden="1"/>
    <cellStyle name="Followed Hyperlink" xfId="28339" builtinId="9" hidden="1"/>
    <cellStyle name="Followed Hyperlink" xfId="28340" builtinId="9" hidden="1"/>
    <cellStyle name="Followed Hyperlink" xfId="28341" builtinId="9" hidden="1"/>
    <cellStyle name="Followed Hyperlink" xfId="28342" builtinId="9" hidden="1"/>
    <cellStyle name="Followed Hyperlink" xfId="28343" builtinId="9" hidden="1"/>
    <cellStyle name="Followed Hyperlink" xfId="28344" builtinId="9" hidden="1"/>
    <cellStyle name="Followed Hyperlink" xfId="28345" builtinId="9" hidden="1"/>
    <cellStyle name="Followed Hyperlink" xfId="28346" builtinId="9" hidden="1"/>
    <cellStyle name="Followed Hyperlink" xfId="28347" builtinId="9" hidden="1"/>
    <cellStyle name="Followed Hyperlink" xfId="28348" builtinId="9" hidden="1"/>
    <cellStyle name="Followed Hyperlink" xfId="28349" builtinId="9" hidden="1"/>
    <cellStyle name="Followed Hyperlink" xfId="28350" builtinId="9" hidden="1"/>
    <cellStyle name="Followed Hyperlink" xfId="28351" builtinId="9" hidden="1"/>
    <cellStyle name="Followed Hyperlink" xfId="28352" builtinId="9" hidden="1"/>
    <cellStyle name="Followed Hyperlink" xfId="28353" builtinId="9" hidden="1"/>
    <cellStyle name="Followed Hyperlink" xfId="28354" builtinId="9" hidden="1"/>
    <cellStyle name="Followed Hyperlink" xfId="28355" builtinId="9" hidden="1"/>
    <cellStyle name="Followed Hyperlink" xfId="28356" builtinId="9" hidden="1"/>
    <cellStyle name="Followed Hyperlink" xfId="28357" builtinId="9" hidden="1"/>
    <cellStyle name="Followed Hyperlink" xfId="28358" builtinId="9" hidden="1"/>
    <cellStyle name="Followed Hyperlink" xfId="28359" builtinId="9" hidden="1"/>
    <cellStyle name="Followed Hyperlink" xfId="28360" builtinId="9" hidden="1"/>
    <cellStyle name="Followed Hyperlink" xfId="28361" builtinId="9" hidden="1"/>
    <cellStyle name="Followed Hyperlink" xfId="28362" builtinId="9" hidden="1"/>
    <cellStyle name="Followed Hyperlink" xfId="28363" builtinId="9" hidden="1"/>
    <cellStyle name="Followed Hyperlink" xfId="28364" builtinId="9" hidden="1"/>
    <cellStyle name="Followed Hyperlink" xfId="28365" builtinId="9" hidden="1"/>
    <cellStyle name="Followed Hyperlink" xfId="28366" builtinId="9" hidden="1"/>
    <cellStyle name="Followed Hyperlink" xfId="28367" builtinId="9" hidden="1"/>
    <cellStyle name="Followed Hyperlink" xfId="28368" builtinId="9" hidden="1"/>
    <cellStyle name="Followed Hyperlink" xfId="28369" builtinId="9" hidden="1"/>
    <cellStyle name="Followed Hyperlink" xfId="28370" builtinId="9" hidden="1"/>
    <cellStyle name="Followed Hyperlink" xfId="28371" builtinId="9" hidden="1"/>
    <cellStyle name="Followed Hyperlink" xfId="28372" builtinId="9" hidden="1"/>
    <cellStyle name="Followed Hyperlink" xfId="28373"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6" builtinId="9" hidden="1"/>
    <cellStyle name="Followed Hyperlink" xfId="28487" builtinId="9" hidden="1"/>
    <cellStyle name="Followed Hyperlink" xfId="28488" builtinId="9" hidden="1"/>
    <cellStyle name="Followed Hyperlink" xfId="28489" builtinId="9" hidden="1"/>
    <cellStyle name="Followed Hyperlink" xfId="28490" builtinId="9" hidden="1"/>
    <cellStyle name="Followed Hyperlink" xfId="28491" builtinId="9" hidden="1"/>
    <cellStyle name="Followed Hyperlink" xfId="28492" builtinId="9" hidden="1"/>
    <cellStyle name="Followed Hyperlink" xfId="28493" builtinId="9" hidden="1"/>
    <cellStyle name="Followed Hyperlink" xfId="28494" builtinId="9" hidden="1"/>
    <cellStyle name="Followed Hyperlink" xfId="28495" builtinId="9" hidden="1"/>
    <cellStyle name="Followed Hyperlink" xfId="28496" builtinId="9" hidden="1"/>
    <cellStyle name="Followed Hyperlink" xfId="28497" builtinId="9" hidden="1"/>
    <cellStyle name="Followed Hyperlink" xfId="28498" builtinId="9" hidden="1"/>
    <cellStyle name="Followed Hyperlink" xfId="28499" builtinId="9" hidden="1"/>
    <cellStyle name="Followed Hyperlink" xfId="28500" builtinId="9" hidden="1"/>
    <cellStyle name="Followed Hyperlink" xfId="28501" builtinId="9" hidden="1"/>
    <cellStyle name="Followed Hyperlink" xfId="28502" builtinId="9" hidden="1"/>
    <cellStyle name="Followed Hyperlink" xfId="28503" builtinId="9" hidden="1"/>
    <cellStyle name="Followed Hyperlink" xfId="28504" builtinId="9" hidden="1"/>
    <cellStyle name="Followed Hyperlink" xfId="28505" builtinId="9" hidden="1"/>
    <cellStyle name="Followed Hyperlink" xfId="28506" builtinId="9" hidden="1"/>
    <cellStyle name="Followed Hyperlink" xfId="28507" builtinId="9" hidden="1"/>
    <cellStyle name="Followed Hyperlink" xfId="28508" builtinId="9" hidden="1"/>
    <cellStyle name="Followed Hyperlink" xfId="28509" builtinId="9" hidden="1"/>
    <cellStyle name="Followed Hyperlink" xfId="28510" builtinId="9" hidden="1"/>
    <cellStyle name="Followed Hyperlink" xfId="28511" builtinId="9" hidden="1"/>
    <cellStyle name="Followed Hyperlink" xfId="28512" builtinId="9" hidden="1"/>
    <cellStyle name="Followed Hyperlink" xfId="28513" builtinId="9" hidden="1"/>
    <cellStyle name="Followed Hyperlink" xfId="28514" builtinId="9" hidden="1"/>
    <cellStyle name="Followed Hyperlink" xfId="28515" builtinId="9" hidden="1"/>
    <cellStyle name="Followed Hyperlink" xfId="28516" builtinId="9" hidden="1"/>
    <cellStyle name="Followed Hyperlink" xfId="28517" builtinId="9" hidden="1"/>
    <cellStyle name="Followed Hyperlink" xfId="28518" builtinId="9" hidden="1"/>
    <cellStyle name="Followed Hyperlink" xfId="28519" builtinId="9" hidden="1"/>
    <cellStyle name="Followed Hyperlink" xfId="28520" builtinId="9" hidden="1"/>
    <cellStyle name="Followed Hyperlink" xfId="28521" builtinId="9" hidden="1"/>
    <cellStyle name="Followed Hyperlink" xfId="28522" builtinId="9" hidden="1"/>
    <cellStyle name="Followed Hyperlink" xfId="28523" builtinId="9" hidden="1"/>
    <cellStyle name="Followed Hyperlink" xfId="28524" builtinId="9" hidden="1"/>
    <cellStyle name="Followed Hyperlink" xfId="28525" builtinId="9" hidden="1"/>
    <cellStyle name="Followed Hyperlink" xfId="28526" builtinId="9" hidden="1"/>
    <cellStyle name="Followed Hyperlink" xfId="28527" builtinId="9" hidden="1"/>
    <cellStyle name="Followed Hyperlink" xfId="28528" builtinId="9" hidden="1"/>
    <cellStyle name="Followed Hyperlink" xfId="28529" builtinId="9" hidden="1"/>
    <cellStyle name="Followed Hyperlink" xfId="28530" builtinId="9" hidden="1"/>
    <cellStyle name="Followed Hyperlink" xfId="28531" builtinId="9" hidden="1"/>
    <cellStyle name="Followed Hyperlink" xfId="28532" builtinId="9" hidden="1"/>
    <cellStyle name="Followed Hyperlink" xfId="28533" builtinId="9" hidden="1"/>
    <cellStyle name="Followed Hyperlink" xfId="28534" builtinId="9" hidden="1"/>
    <cellStyle name="Followed Hyperlink" xfId="28535" builtinId="9" hidden="1"/>
    <cellStyle name="Followed Hyperlink" xfId="28536" builtinId="9" hidden="1"/>
    <cellStyle name="Followed Hyperlink" xfId="28537" builtinId="9" hidden="1"/>
    <cellStyle name="Followed Hyperlink" xfId="28538" builtinId="9" hidden="1"/>
    <cellStyle name="Followed Hyperlink" xfId="28539" builtinId="9" hidden="1"/>
    <cellStyle name="Followed Hyperlink" xfId="28540" builtinId="9" hidden="1"/>
    <cellStyle name="Followed Hyperlink" xfId="28541" builtinId="9" hidden="1"/>
    <cellStyle name="Followed Hyperlink" xfId="28542" builtinId="9" hidden="1"/>
    <cellStyle name="Followed Hyperlink" xfId="28543" builtinId="9" hidden="1"/>
    <cellStyle name="Followed Hyperlink" xfId="28544" builtinId="9" hidden="1"/>
    <cellStyle name="Followed Hyperlink" xfId="28545" builtinId="9" hidden="1"/>
    <cellStyle name="Followed Hyperlink" xfId="28546" builtinId="9" hidden="1"/>
    <cellStyle name="Followed Hyperlink" xfId="28547" builtinId="9" hidden="1"/>
    <cellStyle name="Followed Hyperlink" xfId="28548" builtinId="9" hidden="1"/>
    <cellStyle name="Followed Hyperlink" xfId="28549" builtinId="9" hidden="1"/>
    <cellStyle name="Followed Hyperlink" xfId="28550" builtinId="9" hidden="1"/>
    <cellStyle name="Followed Hyperlink" xfId="28551" builtinId="9" hidden="1"/>
    <cellStyle name="Followed Hyperlink" xfId="28552" builtinId="9" hidden="1"/>
    <cellStyle name="Followed Hyperlink" xfId="28553" builtinId="9" hidden="1"/>
    <cellStyle name="Followed Hyperlink" xfId="28554" builtinId="9" hidden="1"/>
    <cellStyle name="Followed Hyperlink" xfId="28555" builtinId="9" hidden="1"/>
    <cellStyle name="Followed Hyperlink" xfId="28556" builtinId="9" hidden="1"/>
    <cellStyle name="Followed Hyperlink" xfId="28557" builtinId="9" hidden="1"/>
    <cellStyle name="Followed Hyperlink" xfId="28558" builtinId="9" hidden="1"/>
    <cellStyle name="Followed Hyperlink" xfId="28559" builtinId="9" hidden="1"/>
    <cellStyle name="Followed Hyperlink" xfId="28560" builtinId="9" hidden="1"/>
    <cellStyle name="Followed Hyperlink" xfId="28561" builtinId="9" hidden="1"/>
    <cellStyle name="Followed Hyperlink" xfId="28562" builtinId="9" hidden="1"/>
    <cellStyle name="Followed Hyperlink" xfId="28563" builtinId="9" hidden="1"/>
    <cellStyle name="Followed Hyperlink" xfId="28564" builtinId="9" hidden="1"/>
    <cellStyle name="Followed Hyperlink" xfId="28565" builtinId="9" hidden="1"/>
    <cellStyle name="Followed Hyperlink" xfId="28566" builtinId="9" hidden="1"/>
    <cellStyle name="Followed Hyperlink" xfId="28567" builtinId="9" hidden="1"/>
    <cellStyle name="Followed Hyperlink" xfId="28568" builtinId="9" hidden="1"/>
    <cellStyle name="Followed Hyperlink" xfId="28569" builtinId="9" hidden="1"/>
    <cellStyle name="Followed Hyperlink" xfId="28570" builtinId="9" hidden="1"/>
    <cellStyle name="Followed Hyperlink" xfId="28571" builtinId="9" hidden="1"/>
    <cellStyle name="Followed Hyperlink" xfId="28572" builtinId="9" hidden="1"/>
    <cellStyle name="Followed Hyperlink" xfId="28573" builtinId="9" hidden="1"/>
    <cellStyle name="Followed Hyperlink" xfId="28574" builtinId="9" hidden="1"/>
    <cellStyle name="Followed Hyperlink" xfId="28575" builtinId="9" hidden="1"/>
    <cellStyle name="Followed Hyperlink" xfId="28576" builtinId="9" hidden="1"/>
    <cellStyle name="Followed Hyperlink" xfId="28577" builtinId="9" hidden="1"/>
    <cellStyle name="Followed Hyperlink" xfId="28578" builtinId="9" hidden="1"/>
    <cellStyle name="Followed Hyperlink" xfId="28579" builtinId="9" hidden="1"/>
    <cellStyle name="Followed Hyperlink" xfId="28580" builtinId="9" hidden="1"/>
    <cellStyle name="Followed Hyperlink" xfId="28581" builtinId="9" hidden="1"/>
    <cellStyle name="Followed Hyperlink" xfId="28582" builtinId="9" hidden="1"/>
    <cellStyle name="Followed Hyperlink" xfId="28583" builtinId="9" hidden="1"/>
    <cellStyle name="Followed Hyperlink" xfId="28584" builtinId="9" hidden="1"/>
    <cellStyle name="Followed Hyperlink" xfId="28585" builtinId="9" hidden="1"/>
    <cellStyle name="Followed Hyperlink" xfId="28586" builtinId="9" hidden="1"/>
    <cellStyle name="Followed Hyperlink" xfId="28587" builtinId="9" hidden="1"/>
    <cellStyle name="Followed Hyperlink" xfId="28588" builtinId="9" hidden="1"/>
    <cellStyle name="Followed Hyperlink" xfId="28589" builtinId="9" hidden="1"/>
    <cellStyle name="Followed Hyperlink" xfId="28590" builtinId="9" hidden="1"/>
    <cellStyle name="Followed Hyperlink" xfId="28591" builtinId="9" hidden="1"/>
    <cellStyle name="Followed Hyperlink" xfId="28592" builtinId="9" hidden="1"/>
    <cellStyle name="Followed Hyperlink" xfId="28593" builtinId="9" hidden="1"/>
    <cellStyle name="Followed Hyperlink" xfId="28594" builtinId="9" hidden="1"/>
    <cellStyle name="Followed Hyperlink" xfId="28595" builtinId="9" hidden="1"/>
    <cellStyle name="Followed Hyperlink" xfId="28596" builtinId="9" hidden="1"/>
    <cellStyle name="Followed Hyperlink" xfId="28597" builtinId="9" hidden="1"/>
    <cellStyle name="Followed Hyperlink" xfId="28598" builtinId="9" hidden="1"/>
    <cellStyle name="Followed Hyperlink" xfId="28599" builtinId="9" hidden="1"/>
    <cellStyle name="Followed Hyperlink" xfId="28600" builtinId="9" hidden="1"/>
    <cellStyle name="Followed Hyperlink" xfId="28601" builtinId="9" hidden="1"/>
    <cellStyle name="Followed Hyperlink" xfId="28602" builtinId="9" hidden="1"/>
    <cellStyle name="Followed Hyperlink" xfId="28603" builtinId="9" hidden="1"/>
    <cellStyle name="Followed Hyperlink" xfId="28604" builtinId="9" hidden="1"/>
    <cellStyle name="Followed Hyperlink" xfId="28605"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2" builtinId="9" hidden="1"/>
    <cellStyle name="Followed Hyperlink" xfId="28713" builtinId="9" hidden="1"/>
    <cellStyle name="Followed Hyperlink" xfId="28714" builtinId="9" hidden="1"/>
    <cellStyle name="Followed Hyperlink" xfId="28715" builtinId="9" hidden="1"/>
    <cellStyle name="Followed Hyperlink" xfId="28716" builtinId="9" hidden="1"/>
    <cellStyle name="Followed Hyperlink" xfId="28717" builtinId="9" hidden="1"/>
    <cellStyle name="Followed Hyperlink" xfId="28718" builtinId="9" hidden="1"/>
    <cellStyle name="Followed Hyperlink" xfId="28719" builtinId="9" hidden="1"/>
    <cellStyle name="Followed Hyperlink" xfId="28720" builtinId="9" hidden="1"/>
    <cellStyle name="Followed Hyperlink" xfId="28721" builtinId="9" hidden="1"/>
    <cellStyle name="Followed Hyperlink" xfId="28722" builtinId="9" hidden="1"/>
    <cellStyle name="Followed Hyperlink" xfId="28723" builtinId="9" hidden="1"/>
    <cellStyle name="Followed Hyperlink" xfId="28724" builtinId="9" hidden="1"/>
    <cellStyle name="Followed Hyperlink" xfId="28725" builtinId="9" hidden="1"/>
    <cellStyle name="Followed Hyperlink" xfId="28726" builtinId="9" hidden="1"/>
    <cellStyle name="Followed Hyperlink" xfId="28727" builtinId="9" hidden="1"/>
    <cellStyle name="Followed Hyperlink" xfId="28728" builtinId="9" hidden="1"/>
    <cellStyle name="Followed Hyperlink" xfId="28729" builtinId="9" hidden="1"/>
    <cellStyle name="Followed Hyperlink" xfId="28730" builtinId="9" hidden="1"/>
    <cellStyle name="Followed Hyperlink" xfId="28731" builtinId="9" hidden="1"/>
    <cellStyle name="Followed Hyperlink" xfId="28732" builtinId="9" hidden="1"/>
    <cellStyle name="Followed Hyperlink" xfId="28733" builtinId="9" hidden="1"/>
    <cellStyle name="Followed Hyperlink" xfId="28734" builtinId="9" hidden="1"/>
    <cellStyle name="Followed Hyperlink" xfId="28735" builtinId="9" hidden="1"/>
    <cellStyle name="Followed Hyperlink" xfId="28736" builtinId="9" hidden="1"/>
    <cellStyle name="Followed Hyperlink" xfId="28737" builtinId="9" hidden="1"/>
    <cellStyle name="Followed Hyperlink" xfId="28738" builtinId="9" hidden="1"/>
    <cellStyle name="Followed Hyperlink" xfId="28739" builtinId="9" hidden="1"/>
    <cellStyle name="Followed Hyperlink" xfId="28740" builtinId="9" hidden="1"/>
    <cellStyle name="Followed Hyperlink" xfId="28741" builtinId="9" hidden="1"/>
    <cellStyle name="Followed Hyperlink" xfId="28742" builtinId="9" hidden="1"/>
    <cellStyle name="Followed Hyperlink" xfId="28743" builtinId="9" hidden="1"/>
    <cellStyle name="Followed Hyperlink" xfId="28744" builtinId="9" hidden="1"/>
    <cellStyle name="Followed Hyperlink" xfId="28745" builtinId="9" hidden="1"/>
    <cellStyle name="Followed Hyperlink" xfId="28746" builtinId="9" hidden="1"/>
    <cellStyle name="Followed Hyperlink" xfId="28747" builtinId="9" hidden="1"/>
    <cellStyle name="Followed Hyperlink" xfId="28748" builtinId="9" hidden="1"/>
    <cellStyle name="Followed Hyperlink" xfId="28749" builtinId="9" hidden="1"/>
    <cellStyle name="Followed Hyperlink" xfId="28750" builtinId="9" hidden="1"/>
    <cellStyle name="Followed Hyperlink" xfId="28751" builtinId="9" hidden="1"/>
    <cellStyle name="Followed Hyperlink" xfId="28752" builtinId="9" hidden="1"/>
    <cellStyle name="Followed Hyperlink" xfId="28753" builtinId="9" hidden="1"/>
    <cellStyle name="Followed Hyperlink" xfId="28754" builtinId="9" hidden="1"/>
    <cellStyle name="Followed Hyperlink" xfId="28755" builtinId="9" hidden="1"/>
    <cellStyle name="Followed Hyperlink" xfId="28756" builtinId="9" hidden="1"/>
    <cellStyle name="Followed Hyperlink" xfId="28757" builtinId="9" hidden="1"/>
    <cellStyle name="Followed Hyperlink" xfId="28758" builtinId="9" hidden="1"/>
    <cellStyle name="Followed Hyperlink" xfId="28759" builtinId="9" hidden="1"/>
    <cellStyle name="Followed Hyperlink" xfId="28760" builtinId="9" hidden="1"/>
    <cellStyle name="Followed Hyperlink" xfId="28761" builtinId="9" hidden="1"/>
    <cellStyle name="Followed Hyperlink" xfId="28762" builtinId="9" hidden="1"/>
    <cellStyle name="Followed Hyperlink" xfId="28763" builtinId="9" hidden="1"/>
    <cellStyle name="Followed Hyperlink" xfId="28764" builtinId="9" hidden="1"/>
    <cellStyle name="Followed Hyperlink" xfId="28765" builtinId="9" hidden="1"/>
    <cellStyle name="Followed Hyperlink" xfId="28766" builtinId="9" hidden="1"/>
    <cellStyle name="Followed Hyperlink" xfId="28767" builtinId="9" hidden="1"/>
    <cellStyle name="Followed Hyperlink" xfId="28768" builtinId="9" hidden="1"/>
    <cellStyle name="Followed Hyperlink" xfId="28769" builtinId="9" hidden="1"/>
    <cellStyle name="Followed Hyperlink" xfId="28770" builtinId="9" hidden="1"/>
    <cellStyle name="Followed Hyperlink" xfId="28771" builtinId="9" hidden="1"/>
    <cellStyle name="Followed Hyperlink" xfId="28772" builtinId="9" hidden="1"/>
    <cellStyle name="Followed Hyperlink" xfId="28773" builtinId="9" hidden="1"/>
    <cellStyle name="Followed Hyperlink" xfId="28774" builtinId="9" hidden="1"/>
    <cellStyle name="Followed Hyperlink" xfId="28775" builtinId="9" hidden="1"/>
    <cellStyle name="Followed Hyperlink" xfId="25560" builtinId="9" hidden="1"/>
    <cellStyle name="Followed Hyperlink" xfId="28776" builtinId="9" hidden="1"/>
    <cellStyle name="Followed Hyperlink" xfId="28777" builtinId="9" hidden="1"/>
    <cellStyle name="Followed Hyperlink" xfId="28778" builtinId="9" hidden="1"/>
    <cellStyle name="Followed Hyperlink" xfId="28779" builtinId="9" hidden="1"/>
    <cellStyle name="Followed Hyperlink" xfId="28780" builtinId="9" hidden="1"/>
    <cellStyle name="Followed Hyperlink" xfId="28781" builtinId="9" hidden="1"/>
    <cellStyle name="Followed Hyperlink" xfId="28782" builtinId="9" hidden="1"/>
    <cellStyle name="Followed Hyperlink" xfId="28783" builtinId="9" hidden="1"/>
    <cellStyle name="Followed Hyperlink" xfId="28784" builtinId="9" hidden="1"/>
    <cellStyle name="Followed Hyperlink" xfId="28785" builtinId="9" hidden="1"/>
    <cellStyle name="Followed Hyperlink" xfId="28786" builtinId="9" hidden="1"/>
    <cellStyle name="Followed Hyperlink" xfId="28787" builtinId="9" hidden="1"/>
    <cellStyle name="Followed Hyperlink" xfId="28788" builtinId="9" hidden="1"/>
    <cellStyle name="Followed Hyperlink" xfId="28789" builtinId="9" hidden="1"/>
    <cellStyle name="Followed Hyperlink" xfId="28790" builtinId="9" hidden="1"/>
    <cellStyle name="Followed Hyperlink" xfId="28791" builtinId="9" hidden="1"/>
    <cellStyle name="Followed Hyperlink" xfId="28792" builtinId="9" hidden="1"/>
    <cellStyle name="Followed Hyperlink" xfId="28793" builtinId="9" hidden="1"/>
    <cellStyle name="Followed Hyperlink" xfId="28794" builtinId="9" hidden="1"/>
    <cellStyle name="Followed Hyperlink" xfId="28795" builtinId="9" hidden="1"/>
    <cellStyle name="Followed Hyperlink" xfId="28796" builtinId="9" hidden="1"/>
    <cellStyle name="Followed Hyperlink" xfId="28797" builtinId="9" hidden="1"/>
    <cellStyle name="Followed Hyperlink" xfId="28798" builtinId="9" hidden="1"/>
    <cellStyle name="Followed Hyperlink" xfId="28799" builtinId="9" hidden="1"/>
    <cellStyle name="Followed Hyperlink" xfId="28800" builtinId="9" hidden="1"/>
    <cellStyle name="Followed Hyperlink" xfId="28801" builtinId="9" hidden="1"/>
    <cellStyle name="Followed Hyperlink" xfId="28802" builtinId="9" hidden="1"/>
    <cellStyle name="Followed Hyperlink" xfId="28803" builtinId="9" hidden="1"/>
    <cellStyle name="Followed Hyperlink" xfId="28804" builtinId="9" hidden="1"/>
    <cellStyle name="Followed Hyperlink" xfId="28805" builtinId="9" hidden="1"/>
    <cellStyle name="Followed Hyperlink" xfId="28806" builtinId="9" hidden="1"/>
    <cellStyle name="Followed Hyperlink" xfId="28807" builtinId="9" hidden="1"/>
    <cellStyle name="Followed Hyperlink" xfId="28808" builtinId="9" hidden="1"/>
    <cellStyle name="Followed Hyperlink" xfId="28809" builtinId="9" hidden="1"/>
    <cellStyle name="Followed Hyperlink" xfId="28810" builtinId="9" hidden="1"/>
    <cellStyle name="Followed Hyperlink" xfId="28811" builtinId="9" hidden="1"/>
    <cellStyle name="Followed Hyperlink" xfId="28812"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3" builtinId="9" hidden="1"/>
    <cellStyle name="Followed Hyperlink" xfId="28884" builtinId="9" hidden="1"/>
    <cellStyle name="Followed Hyperlink" xfId="28885" builtinId="9" hidden="1"/>
    <cellStyle name="Followed Hyperlink" xfId="28886" builtinId="9" hidden="1"/>
    <cellStyle name="Followed Hyperlink" xfId="28887" builtinId="9" hidden="1"/>
    <cellStyle name="Followed Hyperlink" xfId="28888" builtinId="9" hidden="1"/>
    <cellStyle name="Followed Hyperlink" xfId="28889" builtinId="9" hidden="1"/>
    <cellStyle name="Followed Hyperlink" xfId="28890" builtinId="9" hidden="1"/>
    <cellStyle name="Followed Hyperlink" xfId="28891" builtinId="9" hidden="1"/>
    <cellStyle name="Followed Hyperlink" xfId="28892" builtinId="9" hidden="1"/>
    <cellStyle name="Followed Hyperlink" xfId="28893" builtinId="9" hidden="1"/>
    <cellStyle name="Followed Hyperlink" xfId="28894" builtinId="9" hidden="1"/>
    <cellStyle name="Followed Hyperlink" xfId="28895" builtinId="9" hidden="1"/>
    <cellStyle name="Followed Hyperlink" xfId="28896" builtinId="9" hidden="1"/>
    <cellStyle name="Followed Hyperlink" xfId="28897" builtinId="9" hidden="1"/>
    <cellStyle name="Followed Hyperlink" xfId="28898" builtinId="9" hidden="1"/>
    <cellStyle name="Followed Hyperlink" xfId="28899" builtinId="9" hidden="1"/>
    <cellStyle name="Followed Hyperlink" xfId="28900" builtinId="9" hidden="1"/>
    <cellStyle name="Followed Hyperlink" xfId="28901" builtinId="9" hidden="1"/>
    <cellStyle name="Followed Hyperlink" xfId="28902" builtinId="9" hidden="1"/>
    <cellStyle name="Followed Hyperlink" xfId="28903" builtinId="9" hidden="1"/>
    <cellStyle name="Followed Hyperlink" xfId="28904" builtinId="9" hidden="1"/>
    <cellStyle name="Followed Hyperlink" xfId="28905" builtinId="9" hidden="1"/>
    <cellStyle name="Followed Hyperlink" xfId="28906" builtinId="9" hidden="1"/>
    <cellStyle name="Followed Hyperlink" xfId="28907" builtinId="9" hidden="1"/>
    <cellStyle name="Followed Hyperlink" xfId="28908" builtinId="9" hidden="1"/>
    <cellStyle name="Followed Hyperlink" xfId="28909" builtinId="9" hidden="1"/>
    <cellStyle name="Followed Hyperlink" xfId="28910" builtinId="9" hidden="1"/>
    <cellStyle name="Followed Hyperlink" xfId="28911" builtinId="9" hidden="1"/>
    <cellStyle name="Followed Hyperlink" xfId="28912" builtinId="9" hidden="1"/>
    <cellStyle name="Followed Hyperlink" xfId="28913" builtinId="9" hidden="1"/>
    <cellStyle name="Followed Hyperlink" xfId="28914" builtinId="9" hidden="1"/>
    <cellStyle name="Followed Hyperlink" xfId="28915" builtinId="9" hidden="1"/>
    <cellStyle name="Followed Hyperlink" xfId="28916" builtinId="9" hidden="1"/>
    <cellStyle name="Followed Hyperlink" xfId="28917" builtinId="9" hidden="1"/>
    <cellStyle name="Followed Hyperlink" xfId="28918" builtinId="9" hidden="1"/>
    <cellStyle name="Followed Hyperlink" xfId="28919" builtinId="9" hidden="1"/>
    <cellStyle name="Followed Hyperlink" xfId="28920" builtinId="9" hidden="1"/>
    <cellStyle name="Followed Hyperlink" xfId="28921" builtinId="9" hidden="1"/>
    <cellStyle name="Followed Hyperlink" xfId="28922" builtinId="9" hidden="1"/>
    <cellStyle name="Followed Hyperlink" xfId="28923" builtinId="9" hidden="1"/>
    <cellStyle name="Followed Hyperlink" xfId="28924" builtinId="9" hidden="1"/>
    <cellStyle name="Followed Hyperlink" xfId="28925" builtinId="9" hidden="1"/>
    <cellStyle name="Followed Hyperlink" xfId="28926" builtinId="9" hidden="1"/>
    <cellStyle name="Followed Hyperlink" xfId="28927" builtinId="9" hidden="1"/>
    <cellStyle name="Followed Hyperlink" xfId="28928" builtinId="9" hidden="1"/>
    <cellStyle name="Followed Hyperlink" xfId="28929" builtinId="9" hidden="1"/>
    <cellStyle name="Followed Hyperlink" xfId="28930" builtinId="9" hidden="1"/>
    <cellStyle name="Followed Hyperlink" xfId="28931" builtinId="9" hidden="1"/>
    <cellStyle name="Followed Hyperlink" xfId="28932" builtinId="9" hidden="1"/>
    <cellStyle name="Followed Hyperlink" xfId="28933" builtinId="9" hidden="1"/>
    <cellStyle name="Followed Hyperlink" xfId="28934" builtinId="9" hidden="1"/>
    <cellStyle name="Followed Hyperlink" xfId="28935" builtinId="9" hidden="1"/>
    <cellStyle name="Followed Hyperlink" xfId="28936" builtinId="9" hidden="1"/>
    <cellStyle name="Followed Hyperlink" xfId="28937" builtinId="9" hidden="1"/>
    <cellStyle name="Followed Hyperlink" xfId="28938" builtinId="9" hidden="1"/>
    <cellStyle name="Followed Hyperlink" xfId="28939" builtinId="9" hidden="1"/>
    <cellStyle name="Followed Hyperlink" xfId="28940" builtinId="9" hidden="1"/>
    <cellStyle name="Followed Hyperlink" xfId="28941" builtinId="9" hidden="1"/>
    <cellStyle name="Followed Hyperlink" xfId="28942" builtinId="9" hidden="1"/>
    <cellStyle name="Followed Hyperlink" xfId="28943" builtinId="9" hidden="1"/>
    <cellStyle name="Followed Hyperlink" xfId="28944" builtinId="9" hidden="1"/>
    <cellStyle name="Followed Hyperlink" xfId="28945" builtinId="9" hidden="1"/>
    <cellStyle name="Followed Hyperlink" xfId="28946" builtinId="9" hidden="1"/>
    <cellStyle name="Followed Hyperlink" xfId="28947" builtinId="9" hidden="1"/>
    <cellStyle name="Followed Hyperlink" xfId="28948" builtinId="9" hidden="1"/>
    <cellStyle name="Followed Hyperlink" xfId="28949" builtinId="9" hidden="1"/>
    <cellStyle name="Followed Hyperlink" xfId="28950" builtinId="9" hidden="1"/>
    <cellStyle name="Followed Hyperlink" xfId="28951" builtinId="9" hidden="1"/>
    <cellStyle name="Followed Hyperlink" xfId="28952" builtinId="9" hidden="1"/>
    <cellStyle name="Followed Hyperlink" xfId="28953" builtinId="9" hidden="1"/>
    <cellStyle name="Followed Hyperlink" xfId="28954" builtinId="9" hidden="1"/>
    <cellStyle name="Followed Hyperlink" xfId="28955" builtinId="9" hidden="1"/>
    <cellStyle name="Followed Hyperlink" xfId="28956" builtinId="9" hidden="1"/>
    <cellStyle name="Followed Hyperlink" xfId="28957" builtinId="9" hidden="1"/>
    <cellStyle name="Followed Hyperlink" xfId="28958" builtinId="9" hidden="1"/>
    <cellStyle name="Followed Hyperlink" xfId="28959" builtinId="9" hidden="1"/>
    <cellStyle name="Followed Hyperlink" xfId="28960" builtinId="9" hidden="1"/>
    <cellStyle name="Followed Hyperlink" xfId="28961" builtinId="9" hidden="1"/>
    <cellStyle name="Followed Hyperlink" xfId="28962" builtinId="9" hidden="1"/>
    <cellStyle name="Followed Hyperlink" xfId="28963" builtinId="9" hidden="1"/>
    <cellStyle name="Followed Hyperlink" xfId="28964" builtinId="9" hidden="1"/>
    <cellStyle name="Followed Hyperlink" xfId="28965" builtinId="9" hidden="1"/>
    <cellStyle name="Followed Hyperlink" xfId="28966" builtinId="9" hidden="1"/>
    <cellStyle name="Followed Hyperlink" xfId="2896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7" builtinId="9" hidden="1"/>
    <cellStyle name="Followed Hyperlink" xfId="29038" builtinId="9" hidden="1"/>
    <cellStyle name="Followed Hyperlink" xfId="29039" builtinId="9" hidden="1"/>
    <cellStyle name="Followed Hyperlink" xfId="29040" builtinId="9" hidden="1"/>
    <cellStyle name="Followed Hyperlink" xfId="29041" builtinId="9" hidden="1"/>
    <cellStyle name="Followed Hyperlink" xfId="29042" builtinId="9" hidden="1"/>
    <cellStyle name="Followed Hyperlink" xfId="29043" builtinId="9" hidden="1"/>
    <cellStyle name="Followed Hyperlink" xfId="29044" builtinId="9" hidden="1"/>
    <cellStyle name="Followed Hyperlink" xfId="29045" builtinId="9" hidden="1"/>
    <cellStyle name="Followed Hyperlink" xfId="29046" builtinId="9" hidden="1"/>
    <cellStyle name="Followed Hyperlink" xfId="29047" builtinId="9" hidden="1"/>
    <cellStyle name="Followed Hyperlink" xfId="29048" builtinId="9" hidden="1"/>
    <cellStyle name="Followed Hyperlink" xfId="29049" builtinId="9" hidden="1"/>
    <cellStyle name="Followed Hyperlink" xfId="29050" builtinId="9" hidden="1"/>
    <cellStyle name="Followed Hyperlink" xfId="29051" builtinId="9" hidden="1"/>
    <cellStyle name="Followed Hyperlink" xfId="29052" builtinId="9" hidden="1"/>
    <cellStyle name="Followed Hyperlink" xfId="29053" builtinId="9" hidden="1"/>
    <cellStyle name="Followed Hyperlink" xfId="29054" builtinId="9" hidden="1"/>
    <cellStyle name="Followed Hyperlink" xfId="29055" builtinId="9" hidden="1"/>
    <cellStyle name="Followed Hyperlink" xfId="29056" builtinId="9" hidden="1"/>
    <cellStyle name="Followed Hyperlink" xfId="29057" builtinId="9" hidden="1"/>
    <cellStyle name="Followed Hyperlink" xfId="29058" builtinId="9" hidden="1"/>
    <cellStyle name="Followed Hyperlink" xfId="29059" builtinId="9" hidden="1"/>
    <cellStyle name="Followed Hyperlink" xfId="29060" builtinId="9" hidden="1"/>
    <cellStyle name="Followed Hyperlink" xfId="29061" builtinId="9" hidden="1"/>
    <cellStyle name="Followed Hyperlink" xfId="29062" builtinId="9" hidden="1"/>
    <cellStyle name="Followed Hyperlink" xfId="29063" builtinId="9" hidden="1"/>
    <cellStyle name="Followed Hyperlink" xfId="29064" builtinId="9" hidden="1"/>
    <cellStyle name="Followed Hyperlink" xfId="29065" builtinId="9" hidden="1"/>
    <cellStyle name="Followed Hyperlink" xfId="29066" builtinId="9" hidden="1"/>
    <cellStyle name="Followed Hyperlink" xfId="29067" builtinId="9" hidden="1"/>
    <cellStyle name="Followed Hyperlink" xfId="29068" builtinId="9" hidden="1"/>
    <cellStyle name="Followed Hyperlink" xfId="29069" builtinId="9" hidden="1"/>
    <cellStyle name="Followed Hyperlink" xfId="29070" builtinId="9" hidden="1"/>
    <cellStyle name="Followed Hyperlink" xfId="29071" builtinId="9" hidden="1"/>
    <cellStyle name="Followed Hyperlink" xfId="29072" builtinId="9" hidden="1"/>
    <cellStyle name="Followed Hyperlink" xfId="29073" builtinId="9" hidden="1"/>
    <cellStyle name="Followed Hyperlink" xfId="29074" builtinId="9" hidden="1"/>
    <cellStyle name="Followed Hyperlink" xfId="29075" builtinId="9" hidden="1"/>
    <cellStyle name="Followed Hyperlink" xfId="29076" builtinId="9" hidden="1"/>
    <cellStyle name="Followed Hyperlink" xfId="29077" builtinId="9" hidden="1"/>
    <cellStyle name="Followed Hyperlink" xfId="29078" builtinId="9" hidden="1"/>
    <cellStyle name="Followed Hyperlink" xfId="29079" builtinId="9" hidden="1"/>
    <cellStyle name="Followed Hyperlink" xfId="29080" builtinId="9" hidden="1"/>
    <cellStyle name="Followed Hyperlink" xfId="29081" builtinId="9" hidden="1"/>
    <cellStyle name="Followed Hyperlink" xfId="29082" builtinId="9" hidden="1"/>
    <cellStyle name="Followed Hyperlink" xfId="29083" builtinId="9" hidden="1"/>
    <cellStyle name="Followed Hyperlink" xfId="29084" builtinId="9" hidden="1"/>
    <cellStyle name="Followed Hyperlink" xfId="29085" builtinId="9" hidden="1"/>
    <cellStyle name="Followed Hyperlink" xfId="29086" builtinId="9" hidden="1"/>
    <cellStyle name="Followed Hyperlink" xfId="29087" builtinId="9" hidden="1"/>
    <cellStyle name="Followed Hyperlink" xfId="29088" builtinId="9" hidden="1"/>
    <cellStyle name="Followed Hyperlink" xfId="29089" builtinId="9" hidden="1"/>
    <cellStyle name="Followed Hyperlink" xfId="29090" builtinId="9" hidden="1"/>
    <cellStyle name="Followed Hyperlink" xfId="29091" builtinId="9" hidden="1"/>
    <cellStyle name="Followed Hyperlink" xfId="29092" builtinId="9" hidden="1"/>
    <cellStyle name="Followed Hyperlink" xfId="29093" builtinId="9" hidden="1"/>
    <cellStyle name="Followed Hyperlink" xfId="29094" builtinId="9" hidden="1"/>
    <cellStyle name="Followed Hyperlink" xfId="29095" builtinId="9" hidden="1"/>
    <cellStyle name="Followed Hyperlink" xfId="29096" builtinId="9" hidden="1"/>
    <cellStyle name="Followed Hyperlink" xfId="29097" builtinId="9" hidden="1"/>
    <cellStyle name="Followed Hyperlink" xfId="29098" builtinId="9" hidden="1"/>
    <cellStyle name="Followed Hyperlink" xfId="29099" builtinId="9" hidden="1"/>
    <cellStyle name="Followed Hyperlink" xfId="29100" builtinId="9" hidden="1"/>
    <cellStyle name="Followed Hyperlink" xfId="29101" builtinId="9" hidden="1"/>
    <cellStyle name="Followed Hyperlink" xfId="29102" builtinId="9" hidden="1"/>
    <cellStyle name="Followed Hyperlink" xfId="29103" builtinId="9" hidden="1"/>
    <cellStyle name="Followed Hyperlink" xfId="29104" builtinId="9" hidden="1"/>
    <cellStyle name="Followed Hyperlink" xfId="29105" builtinId="9" hidden="1"/>
    <cellStyle name="Followed Hyperlink" xfId="29106" builtinId="9" hidden="1"/>
    <cellStyle name="Followed Hyperlink" xfId="29107" builtinId="9" hidden="1"/>
    <cellStyle name="Followed Hyperlink" xfId="29108" builtinId="9" hidden="1"/>
    <cellStyle name="Followed Hyperlink" xfId="29109" builtinId="9" hidden="1"/>
    <cellStyle name="Followed Hyperlink" xfId="29110" builtinId="9" hidden="1"/>
    <cellStyle name="Followed Hyperlink" xfId="29111" builtinId="9" hidden="1"/>
    <cellStyle name="Followed Hyperlink" xfId="29112" builtinId="9" hidden="1"/>
    <cellStyle name="Followed Hyperlink" xfId="29113" builtinId="9" hidden="1"/>
    <cellStyle name="Followed Hyperlink" xfId="29114" builtinId="9" hidden="1"/>
    <cellStyle name="Followed Hyperlink" xfId="29115" builtinId="9" hidden="1"/>
    <cellStyle name="Followed Hyperlink" xfId="29116" builtinId="9" hidden="1"/>
    <cellStyle name="Followed Hyperlink" xfId="29117" builtinId="9" hidden="1"/>
    <cellStyle name="Followed Hyperlink" xfId="29118" builtinId="9" hidden="1"/>
    <cellStyle name="Followed Hyperlink" xfId="29119" builtinId="9" hidden="1"/>
    <cellStyle name="Followed Hyperlink" xfId="29120" builtinId="9" hidden="1"/>
    <cellStyle name="Followed Hyperlink" xfId="29121" builtinId="9" hidden="1"/>
    <cellStyle name="Followed Hyperlink" xfId="29122" builtinId="9" hidden="1"/>
    <cellStyle name="Followed Hyperlink" xfId="29123" builtinId="9" hidden="1"/>
    <cellStyle name="Followed Hyperlink" xfId="29124" builtinId="9" hidden="1"/>
    <cellStyle name="Followed Hyperlink" xfId="29125" builtinId="9" hidden="1"/>
    <cellStyle name="Followed Hyperlink" xfId="29126" builtinId="9" hidden="1"/>
    <cellStyle name="Followed Hyperlink" xfId="29127" builtinId="9" hidden="1"/>
    <cellStyle name="Followed Hyperlink" xfId="29128" builtinId="9" hidden="1"/>
    <cellStyle name="Followed Hyperlink" xfId="29129" builtinId="9" hidden="1"/>
    <cellStyle name="Followed Hyperlink" xfId="29130" builtinId="9" hidden="1"/>
    <cellStyle name="Followed Hyperlink" xfId="29131" builtinId="9" hidden="1"/>
    <cellStyle name="Followed Hyperlink" xfId="29132" builtinId="9" hidden="1"/>
    <cellStyle name="Followed Hyperlink" xfId="29133" builtinId="9" hidden="1"/>
    <cellStyle name="Followed Hyperlink" xfId="29134" builtinId="9" hidden="1"/>
    <cellStyle name="Followed Hyperlink" xfId="29135" builtinId="9" hidden="1"/>
    <cellStyle name="Followed Hyperlink" xfId="29136" builtinId="9" hidden="1"/>
    <cellStyle name="Followed Hyperlink" xfId="29137" builtinId="9" hidden="1"/>
    <cellStyle name="Followed Hyperlink" xfId="29138" builtinId="9" hidden="1"/>
    <cellStyle name="Followed Hyperlink" xfId="29139" builtinId="9" hidden="1"/>
    <cellStyle name="Followed Hyperlink" xfId="29140" builtinId="9" hidden="1"/>
    <cellStyle name="Followed Hyperlink" xfId="29141" builtinId="9" hidden="1"/>
    <cellStyle name="Followed Hyperlink" xfId="29142" builtinId="9" hidden="1"/>
    <cellStyle name="Followed Hyperlink" xfId="29143" builtinId="9" hidden="1"/>
    <cellStyle name="Followed Hyperlink" xfId="29144" builtinId="9" hidden="1"/>
    <cellStyle name="Followed Hyperlink" xfId="29145" builtinId="9" hidden="1"/>
    <cellStyle name="Followed Hyperlink" xfId="29146" builtinId="9" hidden="1"/>
    <cellStyle name="Followed Hyperlink" xfId="29147" builtinId="9" hidden="1"/>
    <cellStyle name="Followed Hyperlink" xfId="29148" builtinId="9" hidden="1"/>
    <cellStyle name="Followed Hyperlink" xfId="29149" builtinId="9" hidden="1"/>
    <cellStyle name="Followed Hyperlink" xfId="29150" builtinId="9" hidden="1"/>
    <cellStyle name="Followed Hyperlink" xfId="29151" builtinId="9" hidden="1"/>
    <cellStyle name="Followed Hyperlink" xfId="29152" builtinId="9" hidden="1"/>
    <cellStyle name="Followed Hyperlink" xfId="29153" builtinId="9" hidden="1"/>
    <cellStyle name="Followed Hyperlink" xfId="29154" builtinId="9" hidden="1"/>
    <cellStyle name="Followed Hyperlink" xfId="29155" builtinId="9" hidden="1"/>
    <cellStyle name="Followed Hyperlink" xfId="29156" builtinId="9" hidden="1"/>
    <cellStyle name="Followed Hyperlink" xfId="29157" builtinId="9" hidden="1"/>
    <cellStyle name="Followed Hyperlink" xfId="29158" builtinId="9" hidden="1"/>
    <cellStyle name="Followed Hyperlink" xfId="29159" builtinId="9" hidden="1"/>
    <cellStyle name="Followed Hyperlink" xfId="29160" builtinId="9" hidden="1"/>
    <cellStyle name="Followed Hyperlink" xfId="29161" builtinId="9" hidden="1"/>
    <cellStyle name="Followed Hyperlink" xfId="29162" builtinId="9" hidden="1"/>
    <cellStyle name="Followed Hyperlink" xfId="29163" builtinId="9" hidden="1"/>
    <cellStyle name="Followed Hyperlink" xfId="29164" builtinId="9" hidden="1"/>
    <cellStyle name="Followed Hyperlink" xfId="29165" builtinId="9" hidden="1"/>
    <cellStyle name="Followed Hyperlink" xfId="29166" builtinId="9" hidden="1"/>
    <cellStyle name="Followed Hyperlink" xfId="29167" builtinId="9" hidden="1"/>
    <cellStyle name="Followed Hyperlink" xfId="29168" builtinId="9" hidden="1"/>
    <cellStyle name="Followed Hyperlink" xfId="29169" builtinId="9" hidden="1"/>
    <cellStyle name="Followed Hyperlink" xfId="29170" builtinId="9" hidden="1"/>
    <cellStyle name="Followed Hyperlink" xfId="29171" builtinId="9" hidden="1"/>
    <cellStyle name="Followed Hyperlink" xfId="29172" builtinId="9" hidden="1"/>
    <cellStyle name="Followed Hyperlink" xfId="29173" builtinId="9" hidden="1"/>
    <cellStyle name="Followed Hyperlink" xfId="29174" builtinId="9" hidden="1"/>
    <cellStyle name="Followed Hyperlink" xfId="29175" builtinId="9" hidden="1"/>
    <cellStyle name="Followed Hyperlink" xfId="29176" builtinId="9" hidden="1"/>
    <cellStyle name="Followed Hyperlink" xfId="29177" builtinId="9" hidden="1"/>
    <cellStyle name="Followed Hyperlink" xfId="29178" builtinId="9" hidden="1"/>
    <cellStyle name="Followed Hyperlink" xfId="29179" builtinId="9" hidden="1"/>
    <cellStyle name="Followed Hyperlink" xfId="29180" builtinId="9" hidden="1"/>
    <cellStyle name="Followed Hyperlink" xfId="29181" builtinId="9" hidden="1"/>
    <cellStyle name="Followed Hyperlink" xfId="29182" builtinId="9" hidden="1"/>
    <cellStyle name="Followed Hyperlink" xfId="29183" builtinId="9" hidden="1"/>
    <cellStyle name="Followed Hyperlink" xfId="29184" builtinId="9" hidden="1"/>
    <cellStyle name="Followed Hyperlink" xfId="29185" builtinId="9" hidden="1"/>
    <cellStyle name="Followed Hyperlink" xfId="29186" builtinId="9" hidden="1"/>
    <cellStyle name="Followed Hyperlink" xfId="29187"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0" builtinId="9" hidden="1"/>
    <cellStyle name="Followed Hyperlink" xfId="29271" builtinId="9" hidden="1"/>
    <cellStyle name="Followed Hyperlink" xfId="29272" builtinId="9" hidden="1"/>
    <cellStyle name="Followed Hyperlink" xfId="29273" builtinId="9" hidden="1"/>
    <cellStyle name="Followed Hyperlink" xfId="29274" builtinId="9" hidden="1"/>
    <cellStyle name="Followed Hyperlink" xfId="29275" builtinId="9" hidden="1"/>
    <cellStyle name="Followed Hyperlink" xfId="29276" builtinId="9" hidden="1"/>
    <cellStyle name="Followed Hyperlink" xfId="29277" builtinId="9" hidden="1"/>
    <cellStyle name="Followed Hyperlink" xfId="29278" builtinId="9" hidden="1"/>
    <cellStyle name="Followed Hyperlink" xfId="29279" builtinId="9" hidden="1"/>
    <cellStyle name="Followed Hyperlink" xfId="29280" builtinId="9" hidden="1"/>
    <cellStyle name="Followed Hyperlink" xfId="29281" builtinId="9" hidden="1"/>
    <cellStyle name="Followed Hyperlink" xfId="29282" builtinId="9" hidden="1"/>
    <cellStyle name="Followed Hyperlink" xfId="29283" builtinId="9" hidden="1"/>
    <cellStyle name="Followed Hyperlink" xfId="29284" builtinId="9" hidden="1"/>
    <cellStyle name="Followed Hyperlink" xfId="29285" builtinId="9" hidden="1"/>
    <cellStyle name="Followed Hyperlink" xfId="29286" builtinId="9" hidden="1"/>
    <cellStyle name="Followed Hyperlink" xfId="29287" builtinId="9" hidden="1"/>
    <cellStyle name="Followed Hyperlink" xfId="29288" builtinId="9" hidden="1"/>
    <cellStyle name="Followed Hyperlink" xfId="29289" builtinId="9" hidden="1"/>
    <cellStyle name="Followed Hyperlink" xfId="29290" builtinId="9" hidden="1"/>
    <cellStyle name="Followed Hyperlink" xfId="29291" builtinId="9" hidden="1"/>
    <cellStyle name="Followed Hyperlink" xfId="29292" builtinId="9" hidden="1"/>
    <cellStyle name="Followed Hyperlink" xfId="29293" builtinId="9" hidden="1"/>
    <cellStyle name="Followed Hyperlink" xfId="29294" builtinId="9" hidden="1"/>
    <cellStyle name="Followed Hyperlink" xfId="29295" builtinId="9" hidden="1"/>
    <cellStyle name="Followed Hyperlink" xfId="29296" builtinId="9" hidden="1"/>
    <cellStyle name="Followed Hyperlink" xfId="29297" builtinId="9" hidden="1"/>
    <cellStyle name="Followed Hyperlink" xfId="29298" builtinId="9" hidden="1"/>
    <cellStyle name="Followed Hyperlink" xfId="29299" builtinId="9" hidden="1"/>
    <cellStyle name="Followed Hyperlink" xfId="29300" builtinId="9" hidden="1"/>
    <cellStyle name="Followed Hyperlink" xfId="29301" builtinId="9" hidden="1"/>
    <cellStyle name="Followed Hyperlink" xfId="29302" builtinId="9" hidden="1"/>
    <cellStyle name="Followed Hyperlink" xfId="29303" builtinId="9" hidden="1"/>
    <cellStyle name="Followed Hyperlink" xfId="29304" builtinId="9" hidden="1"/>
    <cellStyle name="Followed Hyperlink" xfId="29305" builtinId="9" hidden="1"/>
    <cellStyle name="Followed Hyperlink" xfId="29306" builtinId="9" hidden="1"/>
    <cellStyle name="Followed Hyperlink" xfId="29307" builtinId="9" hidden="1"/>
    <cellStyle name="Followed Hyperlink" xfId="29308" builtinId="9" hidden="1"/>
    <cellStyle name="Followed Hyperlink" xfId="29309" builtinId="9" hidden="1"/>
    <cellStyle name="Followed Hyperlink" xfId="29310" builtinId="9" hidden="1"/>
    <cellStyle name="Followed Hyperlink" xfId="29311" builtinId="9" hidden="1"/>
    <cellStyle name="Followed Hyperlink" xfId="29312" builtinId="9" hidden="1"/>
    <cellStyle name="Followed Hyperlink" xfId="29313" builtinId="9" hidden="1"/>
    <cellStyle name="Followed Hyperlink" xfId="29314" builtinId="9" hidden="1"/>
    <cellStyle name="Followed Hyperlink" xfId="29315" builtinId="9" hidden="1"/>
    <cellStyle name="Followed Hyperlink" xfId="29316" builtinId="9" hidden="1"/>
    <cellStyle name="Followed Hyperlink" xfId="29317" builtinId="9" hidden="1"/>
    <cellStyle name="Followed Hyperlink" xfId="29318" builtinId="9" hidden="1"/>
    <cellStyle name="Followed Hyperlink" xfId="29319" builtinId="9" hidden="1"/>
    <cellStyle name="Followed Hyperlink" xfId="29320" builtinId="9" hidden="1"/>
    <cellStyle name="Followed Hyperlink" xfId="29321" builtinId="9" hidden="1"/>
    <cellStyle name="Followed Hyperlink" xfId="29322" builtinId="9" hidden="1"/>
    <cellStyle name="Followed Hyperlink" xfId="29323" builtinId="9" hidden="1"/>
    <cellStyle name="Followed Hyperlink" xfId="29324" builtinId="9" hidden="1"/>
    <cellStyle name="Followed Hyperlink" xfId="29325" builtinId="9" hidden="1"/>
    <cellStyle name="Followed Hyperlink" xfId="29326" builtinId="9" hidden="1"/>
    <cellStyle name="Followed Hyperlink" xfId="29327" builtinId="9" hidden="1"/>
    <cellStyle name="Followed Hyperlink" xfId="29328" builtinId="9" hidden="1"/>
    <cellStyle name="Followed Hyperlink" xfId="29329" builtinId="9" hidden="1"/>
    <cellStyle name="Followed Hyperlink" xfId="29330" builtinId="9" hidden="1"/>
    <cellStyle name="Followed Hyperlink" xfId="29331" builtinId="9" hidden="1"/>
    <cellStyle name="Followed Hyperlink" xfId="29332" builtinId="9" hidden="1"/>
    <cellStyle name="Followed Hyperlink" xfId="29333" builtinId="9" hidden="1"/>
    <cellStyle name="Followed Hyperlink" xfId="29334" builtinId="9" hidden="1"/>
    <cellStyle name="Followed Hyperlink" xfId="29335" builtinId="9" hidden="1"/>
    <cellStyle name="Followed Hyperlink" xfId="29336" builtinId="9" hidden="1"/>
    <cellStyle name="Followed Hyperlink" xfId="29337" builtinId="9" hidden="1"/>
    <cellStyle name="Followed Hyperlink" xfId="29338" builtinId="9" hidden="1"/>
    <cellStyle name="Followed Hyperlink" xfId="29339" builtinId="9" hidden="1"/>
    <cellStyle name="Followed Hyperlink" xfId="29340" builtinId="9" hidden="1"/>
    <cellStyle name="Followed Hyperlink" xfId="29341" builtinId="9" hidden="1"/>
    <cellStyle name="Followed Hyperlink" xfId="29342" builtinId="9" hidden="1"/>
    <cellStyle name="Followed Hyperlink" xfId="29343" builtinId="9" hidden="1"/>
    <cellStyle name="Followed Hyperlink" xfId="29344" builtinId="9" hidden="1"/>
    <cellStyle name="Followed Hyperlink" xfId="29345" builtinId="9" hidden="1"/>
    <cellStyle name="Followed Hyperlink" xfId="29346" builtinId="9" hidden="1"/>
    <cellStyle name="Followed Hyperlink" xfId="29347" builtinId="9" hidden="1"/>
    <cellStyle name="Followed Hyperlink" xfId="29348" builtinId="9" hidden="1"/>
    <cellStyle name="Followed Hyperlink" xfId="29349" builtinId="9" hidden="1"/>
    <cellStyle name="Followed Hyperlink" xfId="29350" builtinId="9" hidden="1"/>
    <cellStyle name="Followed Hyperlink" xfId="29351" builtinId="9" hidden="1"/>
    <cellStyle name="Followed Hyperlink" xfId="29352" builtinId="9" hidden="1"/>
    <cellStyle name="Followed Hyperlink" xfId="29353" builtinId="9" hidden="1"/>
    <cellStyle name="Followed Hyperlink" xfId="29354" builtinId="9" hidden="1"/>
    <cellStyle name="Followed Hyperlink" xfId="29355" builtinId="9" hidden="1"/>
    <cellStyle name="Followed Hyperlink" xfId="29356" builtinId="9" hidden="1"/>
    <cellStyle name="Followed Hyperlink" xfId="29357" builtinId="9" hidden="1"/>
    <cellStyle name="Followed Hyperlink" xfId="29358" builtinId="9" hidden="1"/>
    <cellStyle name="Followed Hyperlink" xfId="29359" builtinId="9" hidden="1"/>
    <cellStyle name="Followed Hyperlink" xfId="29360" builtinId="9" hidden="1"/>
    <cellStyle name="Followed Hyperlink" xfId="29361" builtinId="9" hidden="1"/>
    <cellStyle name="Followed Hyperlink" xfId="29362"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2" builtinId="9" hidden="1"/>
    <cellStyle name="Followed Hyperlink" xfId="29483" builtinId="9" hidden="1"/>
    <cellStyle name="Followed Hyperlink" xfId="29484" builtinId="9" hidden="1"/>
    <cellStyle name="Followed Hyperlink" xfId="29485" builtinId="9" hidden="1"/>
    <cellStyle name="Followed Hyperlink" xfId="29486" builtinId="9" hidden="1"/>
    <cellStyle name="Followed Hyperlink" xfId="29487" builtinId="9" hidden="1"/>
    <cellStyle name="Followed Hyperlink" xfId="29488" builtinId="9" hidden="1"/>
    <cellStyle name="Followed Hyperlink" xfId="29489" builtinId="9" hidden="1"/>
    <cellStyle name="Followed Hyperlink" xfId="29490" builtinId="9" hidden="1"/>
    <cellStyle name="Followed Hyperlink" xfId="29491" builtinId="9" hidden="1"/>
    <cellStyle name="Followed Hyperlink" xfId="29492" builtinId="9" hidden="1"/>
    <cellStyle name="Followed Hyperlink" xfId="29493" builtinId="9" hidden="1"/>
    <cellStyle name="Followed Hyperlink" xfId="29494" builtinId="9" hidden="1"/>
    <cellStyle name="Followed Hyperlink" xfId="29495" builtinId="9" hidden="1"/>
    <cellStyle name="Followed Hyperlink" xfId="29496" builtinId="9" hidden="1"/>
    <cellStyle name="Followed Hyperlink" xfId="29497" builtinId="9" hidden="1"/>
    <cellStyle name="Followed Hyperlink" xfId="29498" builtinId="9" hidden="1"/>
    <cellStyle name="Followed Hyperlink" xfId="29499" builtinId="9" hidden="1"/>
    <cellStyle name="Followed Hyperlink" xfId="29500" builtinId="9" hidden="1"/>
    <cellStyle name="Followed Hyperlink" xfId="29501" builtinId="9" hidden="1"/>
    <cellStyle name="Followed Hyperlink" xfId="29502" builtinId="9" hidden="1"/>
    <cellStyle name="Followed Hyperlink" xfId="29503" builtinId="9" hidden="1"/>
    <cellStyle name="Followed Hyperlink" xfId="29504" builtinId="9" hidden="1"/>
    <cellStyle name="Followed Hyperlink" xfId="29505" builtinId="9" hidden="1"/>
    <cellStyle name="Followed Hyperlink" xfId="29506" builtinId="9" hidden="1"/>
    <cellStyle name="Followed Hyperlink" xfId="29507" builtinId="9" hidden="1"/>
    <cellStyle name="Followed Hyperlink" xfId="29508" builtinId="9" hidden="1"/>
    <cellStyle name="Followed Hyperlink" xfId="29509" builtinId="9" hidden="1"/>
    <cellStyle name="Followed Hyperlink" xfId="29510" builtinId="9" hidden="1"/>
    <cellStyle name="Followed Hyperlink" xfId="29511" builtinId="9" hidden="1"/>
    <cellStyle name="Followed Hyperlink" xfId="29512" builtinId="9" hidden="1"/>
    <cellStyle name="Followed Hyperlink" xfId="29513" builtinId="9" hidden="1"/>
    <cellStyle name="Followed Hyperlink" xfId="29514" builtinId="9" hidden="1"/>
    <cellStyle name="Followed Hyperlink" xfId="29515" builtinId="9" hidden="1"/>
    <cellStyle name="Followed Hyperlink" xfId="29516" builtinId="9" hidden="1"/>
    <cellStyle name="Followed Hyperlink" xfId="29517" builtinId="9" hidden="1"/>
    <cellStyle name="Followed Hyperlink" xfId="29518" builtinId="9" hidden="1"/>
    <cellStyle name="Followed Hyperlink" xfId="29519" builtinId="9" hidden="1"/>
    <cellStyle name="Followed Hyperlink" xfId="29520" builtinId="9" hidden="1"/>
    <cellStyle name="Followed Hyperlink" xfId="29521" builtinId="9" hidden="1"/>
    <cellStyle name="Followed Hyperlink" xfId="29522" builtinId="9" hidden="1"/>
    <cellStyle name="Followed Hyperlink" xfId="29523" builtinId="9" hidden="1"/>
    <cellStyle name="Followed Hyperlink" xfId="29524" builtinId="9" hidden="1"/>
    <cellStyle name="Followed Hyperlink" xfId="29525" builtinId="9" hidden="1"/>
    <cellStyle name="Followed Hyperlink" xfId="29526" builtinId="9" hidden="1"/>
    <cellStyle name="Followed Hyperlink" xfId="29527" builtinId="9" hidden="1"/>
    <cellStyle name="Followed Hyperlink" xfId="29528" builtinId="9" hidden="1"/>
    <cellStyle name="Followed Hyperlink" xfId="29529" builtinId="9" hidden="1"/>
    <cellStyle name="Followed Hyperlink" xfId="29530" builtinId="9" hidden="1"/>
    <cellStyle name="Followed Hyperlink" xfId="29531" builtinId="9" hidden="1"/>
    <cellStyle name="Followed Hyperlink" xfId="29532" builtinId="9" hidden="1"/>
    <cellStyle name="Followed Hyperlink" xfId="29533" builtinId="9" hidden="1"/>
    <cellStyle name="Followed Hyperlink" xfId="29534" builtinId="9" hidden="1"/>
    <cellStyle name="Followed Hyperlink" xfId="29535" builtinId="9" hidden="1"/>
    <cellStyle name="Followed Hyperlink" xfId="29536" builtinId="9" hidden="1"/>
    <cellStyle name="Followed Hyperlink" xfId="29537" builtinId="9" hidden="1"/>
    <cellStyle name="Followed Hyperlink" xfId="29538" builtinId="9" hidden="1"/>
    <cellStyle name="Followed Hyperlink" xfId="29539" builtinId="9" hidden="1"/>
    <cellStyle name="Followed Hyperlink" xfId="29540" builtinId="9" hidden="1"/>
    <cellStyle name="Followed Hyperlink" xfId="29541" builtinId="9" hidden="1"/>
    <cellStyle name="Followed Hyperlink" xfId="29542" builtinId="9" hidden="1"/>
    <cellStyle name="Followed Hyperlink" xfId="29543" builtinId="9" hidden="1"/>
    <cellStyle name="Followed Hyperlink" xfId="29544" builtinId="9" hidden="1"/>
    <cellStyle name="Followed Hyperlink" xfId="29545" builtinId="9" hidden="1"/>
    <cellStyle name="Followed Hyperlink" xfId="29546" builtinId="9" hidden="1"/>
    <cellStyle name="Followed Hyperlink" xfId="29547" builtinId="9" hidden="1"/>
    <cellStyle name="Followed Hyperlink" xfId="29548" builtinId="9" hidden="1"/>
    <cellStyle name="Followed Hyperlink" xfId="29549" builtinId="9" hidden="1"/>
    <cellStyle name="Followed Hyperlink" xfId="29550" builtinId="9" hidden="1"/>
    <cellStyle name="Followed Hyperlink" xfId="29551" builtinId="9" hidden="1"/>
    <cellStyle name="Followed Hyperlink" xfId="29552" builtinId="9" hidden="1"/>
    <cellStyle name="Followed Hyperlink" xfId="29553" builtinId="9" hidden="1"/>
    <cellStyle name="Followed Hyperlink" xfId="29554" builtinId="9" hidden="1"/>
    <cellStyle name="Followed Hyperlink" xfId="29555" builtinId="9" hidden="1"/>
    <cellStyle name="Followed Hyperlink" xfId="29556" builtinId="9" hidden="1"/>
    <cellStyle name="Followed Hyperlink" xfId="29557" builtinId="9" hidden="1"/>
    <cellStyle name="Followed Hyperlink" xfId="29558" builtinId="9" hidden="1"/>
    <cellStyle name="Followed Hyperlink" xfId="29559" builtinId="9" hidden="1"/>
    <cellStyle name="Followed Hyperlink" xfId="29560" builtinId="9" hidden="1"/>
    <cellStyle name="Followed Hyperlink" xfId="29561" builtinId="9" hidden="1"/>
    <cellStyle name="Followed Hyperlink" xfId="29562" builtinId="9" hidden="1"/>
    <cellStyle name="Followed Hyperlink" xfId="29563" builtinId="9" hidden="1"/>
    <cellStyle name="Followed Hyperlink" xfId="29564" builtinId="9" hidden="1"/>
    <cellStyle name="Followed Hyperlink" xfId="29565" builtinId="9" hidden="1"/>
    <cellStyle name="Followed Hyperlink" xfId="29566" builtinId="9" hidden="1"/>
    <cellStyle name="Followed Hyperlink" xfId="29567" builtinId="9" hidden="1"/>
    <cellStyle name="Followed Hyperlink" xfId="29568" builtinId="9" hidden="1"/>
    <cellStyle name="Followed Hyperlink" xfId="29569" builtinId="9" hidden="1"/>
    <cellStyle name="Followed Hyperlink" xfId="29570" builtinId="9" hidden="1"/>
    <cellStyle name="Followed Hyperlink" xfId="29571" builtinId="9" hidden="1"/>
    <cellStyle name="Followed Hyperlink" xfId="29572" builtinId="9" hidden="1"/>
    <cellStyle name="Followed Hyperlink" xfId="29573" builtinId="9" hidden="1"/>
    <cellStyle name="Followed Hyperlink" xfId="29574" builtinId="9" hidden="1"/>
    <cellStyle name="Followed Hyperlink" xfId="29575" builtinId="9" hidden="1"/>
    <cellStyle name="Followed Hyperlink" xfId="29576" builtinId="9" hidden="1"/>
    <cellStyle name="Followed Hyperlink" xfId="29577" builtinId="9" hidden="1"/>
    <cellStyle name="Followed Hyperlink" xfId="29578" builtinId="9" hidden="1"/>
    <cellStyle name="Followed Hyperlink" xfId="29579" builtinId="9" hidden="1"/>
    <cellStyle name="Followed Hyperlink" xfId="29580" builtinId="9" hidden="1"/>
    <cellStyle name="Followed Hyperlink" xfId="29581" builtinId="9" hidden="1"/>
    <cellStyle name="Followed Hyperlink" xfId="29582" builtinId="9" hidden="1"/>
    <cellStyle name="Followed Hyperlink" xfId="29583" builtinId="9" hidden="1"/>
    <cellStyle name="Followed Hyperlink" xfId="29584" builtinId="9" hidden="1"/>
    <cellStyle name="Followed Hyperlink" xfId="29585" builtinId="9" hidden="1"/>
    <cellStyle name="Followed Hyperlink" xfId="29586" builtinId="9" hidden="1"/>
    <cellStyle name="Followed Hyperlink" xfId="29587" builtinId="9" hidden="1"/>
    <cellStyle name="Followed Hyperlink" xfId="29588" builtinId="9" hidden="1"/>
    <cellStyle name="Followed Hyperlink" xfId="29589" builtinId="9" hidden="1"/>
    <cellStyle name="Followed Hyperlink" xfId="29590" builtinId="9" hidden="1"/>
    <cellStyle name="Followed Hyperlink" xfId="29591" builtinId="9" hidden="1"/>
    <cellStyle name="Followed Hyperlink" xfId="29592" builtinId="9" hidden="1"/>
    <cellStyle name="Followed Hyperlink" xfId="29593" builtinId="9" hidden="1"/>
    <cellStyle name="Followed Hyperlink" xfId="29594" builtinId="9" hidden="1"/>
    <cellStyle name="Followed Hyperlink" xfId="29595" builtinId="9" hidden="1"/>
    <cellStyle name="Followed Hyperlink" xfId="29596" builtinId="9" hidden="1"/>
    <cellStyle name="Followed Hyperlink" xfId="29597" builtinId="9" hidden="1"/>
    <cellStyle name="Followed Hyperlink" xfId="29598" builtinId="9" hidden="1"/>
    <cellStyle name="Followed Hyperlink" xfId="29599" builtinId="9" hidden="1"/>
    <cellStyle name="Followed Hyperlink" xfId="29600" builtinId="9" hidden="1"/>
    <cellStyle name="Followed Hyperlink" xfId="29601" builtinId="9" hidden="1"/>
    <cellStyle name="Followed Hyperlink" xfId="29602" builtinId="9" hidden="1"/>
    <cellStyle name="Followed Hyperlink" xfId="29603" builtinId="9" hidden="1"/>
    <cellStyle name="Followed Hyperlink" xfId="29604" builtinId="9" hidden="1"/>
    <cellStyle name="Followed Hyperlink" xfId="29605" builtinId="9" hidden="1"/>
    <cellStyle name="Followed Hyperlink" xfId="29606" builtinId="9" hidden="1"/>
    <cellStyle name="Followed Hyperlink" xfId="29607" builtinId="9" hidden="1"/>
    <cellStyle name="Followed Hyperlink" xfId="29608" builtinId="9" hidden="1"/>
    <cellStyle name="Followed Hyperlink" xfId="29609" builtinId="9" hidden="1"/>
    <cellStyle name="Followed Hyperlink" xfId="29610" builtinId="9" hidden="1"/>
    <cellStyle name="Followed Hyperlink" xfId="29611" builtinId="9" hidden="1"/>
    <cellStyle name="Followed Hyperlink" xfId="29612" builtinId="9" hidden="1"/>
    <cellStyle name="Followed Hyperlink" xfId="29613" builtinId="9" hidden="1"/>
    <cellStyle name="Followed Hyperlink" xfId="29614" builtinId="9" hidden="1"/>
    <cellStyle name="Followed Hyperlink" xfId="29615" builtinId="9" hidden="1"/>
    <cellStyle name="Followed Hyperlink" xfId="29616" builtinId="9" hidden="1"/>
    <cellStyle name="Followed Hyperlink" xfId="29617" builtinId="9" hidden="1"/>
    <cellStyle name="Followed Hyperlink" xfId="29618" builtinId="9" hidden="1"/>
    <cellStyle name="Followed Hyperlink" xfId="29619" builtinId="9" hidden="1"/>
    <cellStyle name="Followed Hyperlink" xfId="29620" builtinId="9" hidden="1"/>
    <cellStyle name="Followed Hyperlink" xfId="29621" builtinId="9" hidden="1"/>
    <cellStyle name="Followed Hyperlink" xfId="29622" builtinId="9" hidden="1"/>
    <cellStyle name="Followed Hyperlink" xfId="29623" builtinId="9" hidden="1"/>
    <cellStyle name="Followed Hyperlink" xfId="29624" builtinId="9" hidden="1"/>
    <cellStyle name="Followed Hyperlink" xfId="29625" builtinId="9" hidden="1"/>
    <cellStyle name="Followed Hyperlink" xfId="29626" builtinId="9" hidden="1"/>
    <cellStyle name="Followed Hyperlink" xfId="29627" builtinId="9" hidden="1"/>
    <cellStyle name="Followed Hyperlink" xfId="29628" builtinId="9" hidden="1"/>
    <cellStyle name="Followed Hyperlink" xfId="29629" builtinId="9" hidden="1"/>
    <cellStyle name="Followed Hyperlink" xfId="29630" builtinId="9" hidden="1"/>
    <cellStyle name="Followed Hyperlink" xfId="29631" builtinId="9" hidden="1"/>
    <cellStyle name="Followed Hyperlink" xfId="29632" builtinId="9" hidden="1"/>
    <cellStyle name="Followed Hyperlink" xfId="29633" builtinId="9" hidden="1"/>
    <cellStyle name="Followed Hyperlink" xfId="29634" builtinId="9" hidden="1"/>
    <cellStyle name="Followed Hyperlink" xfId="29635" builtinId="9" hidden="1"/>
    <cellStyle name="Followed Hyperlink" xfId="29636" builtinId="9" hidden="1"/>
    <cellStyle name="Followed Hyperlink" xfId="29637" builtinId="9" hidden="1"/>
    <cellStyle name="Followed Hyperlink" xfId="29638" builtinId="9" hidden="1"/>
    <cellStyle name="Followed Hyperlink" xfId="29639" builtinId="9" hidden="1"/>
    <cellStyle name="Followed Hyperlink" xfId="29640" builtinId="9" hidden="1"/>
    <cellStyle name="Followed Hyperlink" xfId="29641" builtinId="9" hidden="1"/>
    <cellStyle name="Followed Hyperlink" xfId="29642" builtinId="9" hidden="1"/>
    <cellStyle name="Followed Hyperlink" xfId="29643" builtinId="9" hidden="1"/>
    <cellStyle name="Followed Hyperlink" xfId="29644" builtinId="9" hidden="1"/>
    <cellStyle name="Followed Hyperlink" xfId="29645" builtinId="9" hidden="1"/>
    <cellStyle name="Followed Hyperlink" xfId="29646" builtinId="9" hidden="1"/>
    <cellStyle name="Followed Hyperlink" xfId="29647" builtinId="9" hidden="1"/>
    <cellStyle name="Followed Hyperlink" xfId="29648" builtinId="9" hidden="1"/>
    <cellStyle name="Followed Hyperlink" xfId="29649" builtinId="9" hidden="1"/>
    <cellStyle name="Followed Hyperlink" xfId="29650" builtinId="9" hidden="1"/>
    <cellStyle name="Followed Hyperlink" xfId="29651" builtinId="9" hidden="1"/>
    <cellStyle name="Followed Hyperlink" xfId="29652" builtinId="9" hidden="1"/>
    <cellStyle name="Followed Hyperlink" xfId="29653" builtinId="9" hidden="1"/>
    <cellStyle name="Followed Hyperlink" xfId="29654" builtinId="9" hidden="1"/>
    <cellStyle name="Followed Hyperlink" xfId="29655" builtinId="9" hidden="1"/>
    <cellStyle name="Followed Hyperlink" xfId="29656" builtinId="9" hidden="1"/>
    <cellStyle name="Followed Hyperlink" xfId="29657" builtinId="9" hidden="1"/>
    <cellStyle name="Followed Hyperlink" xfId="29658" builtinId="9" hidden="1"/>
    <cellStyle name="Followed Hyperlink" xfId="29659" builtinId="9" hidden="1"/>
    <cellStyle name="Followed Hyperlink" xfId="29660" builtinId="9" hidden="1"/>
    <cellStyle name="Followed Hyperlink" xfId="29661" builtinId="9" hidden="1"/>
    <cellStyle name="Followed Hyperlink" xfId="29662" builtinId="9" hidden="1"/>
    <cellStyle name="Followed Hyperlink" xfId="29663" builtinId="9" hidden="1"/>
    <cellStyle name="Followed Hyperlink" xfId="29664" builtinId="9" hidden="1"/>
    <cellStyle name="Followed Hyperlink" xfId="29665" builtinId="9" hidden="1"/>
    <cellStyle name="Followed Hyperlink" xfId="29666" builtinId="9" hidden="1"/>
    <cellStyle name="Followed Hyperlink" xfId="29667" builtinId="9" hidden="1"/>
    <cellStyle name="Followed Hyperlink" xfId="29668" builtinId="9" hidden="1"/>
    <cellStyle name="Followed Hyperlink" xfId="29669" builtinId="9" hidden="1"/>
    <cellStyle name="Followed Hyperlink" xfId="29670" builtinId="9" hidden="1"/>
    <cellStyle name="Followed Hyperlink" xfId="29671" builtinId="9" hidden="1"/>
    <cellStyle name="Followed Hyperlink" xfId="29672" builtinId="9" hidden="1"/>
    <cellStyle name="Followed Hyperlink" xfId="29673" builtinId="9" hidden="1"/>
    <cellStyle name="Followed Hyperlink" xfId="29674" builtinId="9" hidden="1"/>
    <cellStyle name="Followed Hyperlink" xfId="29675" builtinId="9" hidden="1"/>
    <cellStyle name="Followed Hyperlink" xfId="29676" builtinId="9" hidden="1"/>
    <cellStyle name="Followed Hyperlink" xfId="29677" builtinId="9" hidden="1"/>
    <cellStyle name="Followed Hyperlink" xfId="29678" builtinId="9" hidden="1"/>
    <cellStyle name="Followed Hyperlink" xfId="29679" builtinId="9" hidden="1"/>
    <cellStyle name="Followed Hyperlink" xfId="29680" builtinId="9" hidden="1"/>
    <cellStyle name="Followed Hyperlink" xfId="29681"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89" builtinId="9" hidden="1"/>
    <cellStyle name="Followed Hyperlink" xfId="29690" builtinId="9" hidden="1"/>
    <cellStyle name="Followed Hyperlink" xfId="29691" builtinId="9" hidden="1"/>
    <cellStyle name="Followed Hyperlink" xfId="29692" builtinId="9" hidden="1"/>
    <cellStyle name="Followed Hyperlink" xfId="29693" builtinId="9" hidden="1"/>
    <cellStyle name="Followed Hyperlink" xfId="29694" builtinId="9" hidden="1"/>
    <cellStyle name="Followed Hyperlink" xfId="29695" builtinId="9" hidden="1"/>
    <cellStyle name="Followed Hyperlink" xfId="29696" builtinId="9" hidden="1"/>
    <cellStyle name="Followed Hyperlink" xfId="29697" builtinId="9" hidden="1"/>
    <cellStyle name="Followed Hyperlink" xfId="29698" builtinId="9" hidden="1"/>
    <cellStyle name="Followed Hyperlink" xfId="29699" builtinId="9" hidden="1"/>
    <cellStyle name="Followed Hyperlink" xfId="29700" builtinId="9" hidden="1"/>
    <cellStyle name="Followed Hyperlink" xfId="29701" builtinId="9" hidden="1"/>
    <cellStyle name="Followed Hyperlink" xfId="29702" builtinId="9" hidden="1"/>
    <cellStyle name="Followed Hyperlink" xfId="29703" builtinId="9" hidden="1"/>
    <cellStyle name="Followed Hyperlink" xfId="29704" builtinId="9" hidden="1"/>
    <cellStyle name="Followed Hyperlink" xfId="29705" builtinId="9" hidden="1"/>
    <cellStyle name="Followed Hyperlink" xfId="29706" builtinId="9" hidden="1"/>
    <cellStyle name="Followed Hyperlink" xfId="29707" builtinId="9" hidden="1"/>
    <cellStyle name="Followed Hyperlink" xfId="29708" builtinId="9" hidden="1"/>
    <cellStyle name="Followed Hyperlink" xfId="29709" builtinId="9" hidden="1"/>
    <cellStyle name="Followed Hyperlink" xfId="29710" builtinId="9" hidden="1"/>
    <cellStyle name="Followed Hyperlink" xfId="29711" builtinId="9" hidden="1"/>
    <cellStyle name="Followed Hyperlink" xfId="29712" builtinId="9" hidden="1"/>
    <cellStyle name="Followed Hyperlink" xfId="29713" builtinId="9" hidden="1"/>
    <cellStyle name="Followed Hyperlink" xfId="29714" builtinId="9" hidden="1"/>
    <cellStyle name="Followed Hyperlink" xfId="29715" builtinId="9" hidden="1"/>
    <cellStyle name="Followed Hyperlink" xfId="29716" builtinId="9" hidden="1"/>
    <cellStyle name="Followed Hyperlink" xfId="29717" builtinId="9" hidden="1"/>
    <cellStyle name="Followed Hyperlink" xfId="29718" builtinId="9" hidden="1"/>
    <cellStyle name="Followed Hyperlink" xfId="29719" builtinId="9" hidden="1"/>
    <cellStyle name="Followed Hyperlink" xfId="29720" builtinId="9" hidden="1"/>
    <cellStyle name="Followed Hyperlink" xfId="29721" builtinId="9" hidden="1"/>
    <cellStyle name="Followed Hyperlink" xfId="29722" builtinId="9" hidden="1"/>
    <cellStyle name="Followed Hyperlink" xfId="29723" builtinId="9" hidden="1"/>
    <cellStyle name="Followed Hyperlink" xfId="29724" builtinId="9" hidden="1"/>
    <cellStyle name="Followed Hyperlink" xfId="29725" builtinId="9" hidden="1"/>
    <cellStyle name="Followed Hyperlink" xfId="29726" builtinId="9" hidden="1"/>
    <cellStyle name="Followed Hyperlink" xfId="29727" builtinId="9" hidden="1"/>
    <cellStyle name="Followed Hyperlink" xfId="29728" builtinId="9" hidden="1"/>
    <cellStyle name="Followed Hyperlink" xfId="29729" builtinId="9" hidden="1"/>
    <cellStyle name="Followed Hyperlink" xfId="29730" builtinId="9" hidden="1"/>
    <cellStyle name="Followed Hyperlink" xfId="29731" builtinId="9" hidden="1"/>
    <cellStyle name="Followed Hyperlink" xfId="29732" builtinId="9" hidden="1"/>
    <cellStyle name="Followed Hyperlink" xfId="29733" builtinId="9" hidden="1"/>
    <cellStyle name="Followed Hyperlink" xfId="29734" builtinId="9" hidden="1"/>
    <cellStyle name="Followed Hyperlink" xfId="29735" builtinId="9" hidden="1"/>
    <cellStyle name="Followed Hyperlink" xfId="29736" builtinId="9" hidden="1"/>
    <cellStyle name="Followed Hyperlink" xfId="29737" builtinId="9" hidden="1"/>
    <cellStyle name="Followed Hyperlink" xfId="29738" builtinId="9" hidden="1"/>
    <cellStyle name="Followed Hyperlink" xfId="29739" builtinId="9" hidden="1"/>
    <cellStyle name="Followed Hyperlink" xfId="29740" builtinId="9" hidden="1"/>
    <cellStyle name="Followed Hyperlink" xfId="29741" builtinId="9" hidden="1"/>
    <cellStyle name="Followed Hyperlink" xfId="29742" builtinId="9" hidden="1"/>
    <cellStyle name="Followed Hyperlink" xfId="29743" builtinId="9" hidden="1"/>
    <cellStyle name="Followed Hyperlink" xfId="29744" builtinId="9" hidden="1"/>
    <cellStyle name="Followed Hyperlink" xfId="29745" builtinId="9" hidden="1"/>
    <cellStyle name="Followed Hyperlink" xfId="29746" builtinId="9" hidden="1"/>
    <cellStyle name="Followed Hyperlink" xfId="29747" builtinId="9" hidden="1"/>
    <cellStyle name="Followed Hyperlink" xfId="29748" builtinId="9" hidden="1"/>
    <cellStyle name="Followed Hyperlink" xfId="29749" builtinId="9" hidden="1"/>
    <cellStyle name="Followed Hyperlink" xfId="29750" builtinId="9" hidden="1"/>
    <cellStyle name="Followed Hyperlink" xfId="29751" builtinId="9" hidden="1"/>
    <cellStyle name="Followed Hyperlink" xfId="29752" builtinId="9" hidden="1"/>
    <cellStyle name="Followed Hyperlink" xfId="29753" builtinId="9" hidden="1"/>
    <cellStyle name="Followed Hyperlink" xfId="29754" builtinId="9" hidden="1"/>
    <cellStyle name="Followed Hyperlink" xfId="29755" builtinId="9" hidden="1"/>
    <cellStyle name="Followed Hyperlink" xfId="29756" builtinId="9" hidden="1"/>
    <cellStyle name="Followed Hyperlink" xfId="29757" builtinId="9" hidden="1"/>
    <cellStyle name="Followed Hyperlink" xfId="29758" builtinId="9" hidden="1"/>
    <cellStyle name="Followed Hyperlink" xfId="29759" builtinId="9" hidden="1"/>
    <cellStyle name="Followed Hyperlink" xfId="29760" builtinId="9" hidden="1"/>
    <cellStyle name="Followed Hyperlink" xfId="29761" builtinId="9" hidden="1"/>
    <cellStyle name="Followed Hyperlink" xfId="29762" builtinId="9" hidden="1"/>
    <cellStyle name="Followed Hyperlink" xfId="29763" builtinId="9" hidden="1"/>
    <cellStyle name="Followed Hyperlink" xfId="29764" builtinId="9" hidden="1"/>
    <cellStyle name="Followed Hyperlink" xfId="29765" builtinId="9" hidden="1"/>
    <cellStyle name="Followed Hyperlink" xfId="29766" builtinId="9" hidden="1"/>
    <cellStyle name="Followed Hyperlink" xfId="29767" builtinId="9" hidden="1"/>
    <cellStyle name="Followed Hyperlink" xfId="29768" builtinId="9" hidden="1"/>
    <cellStyle name="Followed Hyperlink" xfId="29769" builtinId="9" hidden="1"/>
    <cellStyle name="Followed Hyperlink" xfId="29770" builtinId="9" hidden="1"/>
    <cellStyle name="Followed Hyperlink" xfId="29771" builtinId="9" hidden="1"/>
    <cellStyle name="Followed Hyperlink" xfId="29772" builtinId="9" hidden="1"/>
    <cellStyle name="Followed Hyperlink" xfId="29773" builtinId="9" hidden="1"/>
    <cellStyle name="Followed Hyperlink" xfId="29774" builtinId="9" hidden="1"/>
    <cellStyle name="Followed Hyperlink" xfId="29775" builtinId="9" hidden="1"/>
    <cellStyle name="Followed Hyperlink" xfId="29776" builtinId="9" hidden="1"/>
    <cellStyle name="Followed Hyperlink" xfId="29777" builtinId="9" hidden="1"/>
    <cellStyle name="Followed Hyperlink" xfId="29778" builtinId="9" hidden="1"/>
    <cellStyle name="Followed Hyperlink" xfId="29779" builtinId="9" hidden="1"/>
    <cellStyle name="Followed Hyperlink" xfId="29780" builtinId="9" hidden="1"/>
    <cellStyle name="Followed Hyperlink" xfId="29781" builtinId="9" hidden="1"/>
    <cellStyle name="Followed Hyperlink" xfId="29782" builtinId="9" hidden="1"/>
    <cellStyle name="Followed Hyperlink" xfId="29783" builtinId="9" hidden="1"/>
    <cellStyle name="Followed Hyperlink" xfId="29784" builtinId="9" hidden="1"/>
    <cellStyle name="Followed Hyperlink" xfId="29785" builtinId="9" hidden="1"/>
    <cellStyle name="Followed Hyperlink" xfId="29786" builtinId="9" hidden="1"/>
    <cellStyle name="Followed Hyperlink" xfId="29787" builtinId="9" hidden="1"/>
    <cellStyle name="Followed Hyperlink" xfId="29788" builtinId="9" hidden="1"/>
    <cellStyle name="Followed Hyperlink" xfId="29789" builtinId="9" hidden="1"/>
    <cellStyle name="Followed Hyperlink" xfId="29790" builtinId="9" hidden="1"/>
    <cellStyle name="Followed Hyperlink" xfId="29791" builtinId="9" hidden="1"/>
    <cellStyle name="Followed Hyperlink" xfId="29792" builtinId="9" hidden="1"/>
    <cellStyle name="Followed Hyperlink" xfId="29793" builtinId="9" hidden="1"/>
    <cellStyle name="Followed Hyperlink" xfId="29794" builtinId="9" hidden="1"/>
    <cellStyle name="Followed Hyperlink" xfId="29795" builtinId="9" hidden="1"/>
    <cellStyle name="Followed Hyperlink" xfId="29796" builtinId="9" hidden="1"/>
    <cellStyle name="Followed Hyperlink" xfId="29797" builtinId="9" hidden="1"/>
    <cellStyle name="Followed Hyperlink" xfId="29798" builtinId="9" hidden="1"/>
    <cellStyle name="Followed Hyperlink" xfId="29799" builtinId="9" hidden="1"/>
    <cellStyle name="Followed Hyperlink" xfId="29800"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8" builtinId="9" hidden="1"/>
    <cellStyle name="Followed Hyperlink" xfId="29809" builtinId="9" hidden="1"/>
    <cellStyle name="Followed Hyperlink" xfId="29810" builtinId="9" hidden="1"/>
    <cellStyle name="Followed Hyperlink" xfId="29811" builtinId="9" hidden="1"/>
    <cellStyle name="Followed Hyperlink" xfId="29812" builtinId="9" hidden="1"/>
    <cellStyle name="Followed Hyperlink" xfId="29813"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3" builtinId="9" hidden="1"/>
    <cellStyle name="Followed Hyperlink" xfId="29884" builtinId="9" hidden="1"/>
    <cellStyle name="Followed Hyperlink" xfId="29885" builtinId="9" hidden="1"/>
    <cellStyle name="Followed Hyperlink" xfId="29886" builtinId="9" hidden="1"/>
    <cellStyle name="Followed Hyperlink" xfId="29887" builtinId="9" hidden="1"/>
    <cellStyle name="Followed Hyperlink" xfId="29888" builtinId="9" hidden="1"/>
    <cellStyle name="Followed Hyperlink" xfId="29889" builtinId="9" hidden="1"/>
    <cellStyle name="Followed Hyperlink" xfId="29890" builtinId="9" hidden="1"/>
    <cellStyle name="Followed Hyperlink" xfId="29891" builtinId="9" hidden="1"/>
    <cellStyle name="Followed Hyperlink" xfId="29892" builtinId="9" hidden="1"/>
    <cellStyle name="Followed Hyperlink" xfId="29893" builtinId="9" hidden="1"/>
    <cellStyle name="Followed Hyperlink" xfId="29894" builtinId="9" hidden="1"/>
    <cellStyle name="Followed Hyperlink" xfId="29895" builtinId="9" hidden="1"/>
    <cellStyle name="Followed Hyperlink" xfId="29896" builtinId="9" hidden="1"/>
    <cellStyle name="Followed Hyperlink" xfId="29897" builtinId="9" hidden="1"/>
    <cellStyle name="Followed Hyperlink" xfId="29898" builtinId="9" hidden="1"/>
    <cellStyle name="Followed Hyperlink" xfId="29899" builtinId="9" hidden="1"/>
    <cellStyle name="Followed Hyperlink" xfId="29900" builtinId="9" hidden="1"/>
    <cellStyle name="Followed Hyperlink" xfId="29901" builtinId="9" hidden="1"/>
    <cellStyle name="Followed Hyperlink" xfId="29902" builtinId="9" hidden="1"/>
    <cellStyle name="Followed Hyperlink" xfId="29903" builtinId="9" hidden="1"/>
    <cellStyle name="Followed Hyperlink" xfId="29904" builtinId="9" hidden="1"/>
    <cellStyle name="Followed Hyperlink" xfId="29905" builtinId="9" hidden="1"/>
    <cellStyle name="Followed Hyperlink" xfId="29906" builtinId="9" hidden="1"/>
    <cellStyle name="Followed Hyperlink" xfId="29907" builtinId="9" hidden="1"/>
    <cellStyle name="Followed Hyperlink" xfId="29908" builtinId="9" hidden="1"/>
    <cellStyle name="Followed Hyperlink" xfId="29909" builtinId="9" hidden="1"/>
    <cellStyle name="Followed Hyperlink" xfId="29910" builtinId="9" hidden="1"/>
    <cellStyle name="Followed Hyperlink" xfId="29911" builtinId="9" hidden="1"/>
    <cellStyle name="Followed Hyperlink" xfId="29912" builtinId="9" hidden="1"/>
    <cellStyle name="Followed Hyperlink" xfId="29913" builtinId="9" hidden="1"/>
    <cellStyle name="Followed Hyperlink" xfId="29914" builtinId="9" hidden="1"/>
    <cellStyle name="Followed Hyperlink" xfId="29915" builtinId="9" hidden="1"/>
    <cellStyle name="Followed Hyperlink" xfId="29916" builtinId="9" hidden="1"/>
    <cellStyle name="Followed Hyperlink" xfId="29917" builtinId="9" hidden="1"/>
    <cellStyle name="Followed Hyperlink" xfId="29918" builtinId="9" hidden="1"/>
    <cellStyle name="Followed Hyperlink" xfId="29919" builtinId="9" hidden="1"/>
    <cellStyle name="Followed Hyperlink" xfId="29920" builtinId="9" hidden="1"/>
    <cellStyle name="Followed Hyperlink" xfId="29921" builtinId="9" hidden="1"/>
    <cellStyle name="Followed Hyperlink" xfId="29922" builtinId="9" hidden="1"/>
    <cellStyle name="Followed Hyperlink" xfId="29923" builtinId="9" hidden="1"/>
    <cellStyle name="Followed Hyperlink" xfId="29924" builtinId="9" hidden="1"/>
    <cellStyle name="Followed Hyperlink" xfId="29925" builtinId="9" hidden="1"/>
    <cellStyle name="Followed Hyperlink" xfId="29926" builtinId="9" hidden="1"/>
    <cellStyle name="Followed Hyperlink" xfId="29927" builtinId="9" hidden="1"/>
    <cellStyle name="Followed Hyperlink" xfId="29928" builtinId="9" hidden="1"/>
    <cellStyle name="Followed Hyperlink" xfId="29929" builtinId="9" hidden="1"/>
    <cellStyle name="Followed Hyperlink" xfId="29930" builtinId="9" hidden="1"/>
    <cellStyle name="Followed Hyperlink" xfId="29931" builtinId="9" hidden="1"/>
    <cellStyle name="Followed Hyperlink" xfId="29932"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2" builtinId="9" hidden="1"/>
    <cellStyle name="Followed Hyperlink" xfId="30003" builtinId="9" hidden="1"/>
    <cellStyle name="Followed Hyperlink" xfId="30004" builtinId="9" hidden="1"/>
    <cellStyle name="Followed Hyperlink" xfId="30005" builtinId="9" hidden="1"/>
    <cellStyle name="Followed Hyperlink" xfId="30006" builtinId="9" hidden="1"/>
    <cellStyle name="Followed Hyperlink" xfId="30007" builtinId="9" hidden="1"/>
    <cellStyle name="Followed Hyperlink" xfId="30008" builtinId="9" hidden="1"/>
    <cellStyle name="Followed Hyperlink" xfId="30009" builtinId="9" hidden="1"/>
    <cellStyle name="Followed Hyperlink" xfId="30010" builtinId="9" hidden="1"/>
    <cellStyle name="Followed Hyperlink" xfId="30011" builtinId="9" hidden="1"/>
    <cellStyle name="Followed Hyperlink" xfId="30012" builtinId="9" hidden="1"/>
    <cellStyle name="Followed Hyperlink" xfId="30013" builtinId="9" hidden="1"/>
    <cellStyle name="Followed Hyperlink" xfId="30014" builtinId="9" hidden="1"/>
    <cellStyle name="Followed Hyperlink" xfId="30015" builtinId="9" hidden="1"/>
    <cellStyle name="Followed Hyperlink" xfId="30016" builtinId="9" hidden="1"/>
    <cellStyle name="Followed Hyperlink" xfId="30017" builtinId="9" hidden="1"/>
    <cellStyle name="Followed Hyperlink" xfId="30018" builtinId="9" hidden="1"/>
    <cellStyle name="Followed Hyperlink" xfId="30019"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30090" builtinId="9" hidden="1"/>
    <cellStyle name="Followed Hyperlink" xfId="30091" builtinId="9" hidden="1"/>
    <cellStyle name="Followed Hyperlink" xfId="30092" builtinId="9" hidden="1"/>
    <cellStyle name="Followed Hyperlink" xfId="30093" builtinId="9" hidden="1"/>
    <cellStyle name="Followed Hyperlink" xfId="30094" builtinId="9" hidden="1"/>
    <cellStyle name="Followed Hyperlink" xfId="30095" builtinId="9" hidden="1"/>
    <cellStyle name="Followed Hyperlink" xfId="30096" builtinId="9" hidden="1"/>
    <cellStyle name="Followed Hyperlink" xfId="30097" builtinId="9" hidden="1"/>
    <cellStyle name="Followed Hyperlink" xfId="30098" builtinId="9" hidden="1"/>
    <cellStyle name="Followed Hyperlink" xfId="30099" builtinId="9" hidden="1"/>
    <cellStyle name="Followed Hyperlink" xfId="30100" builtinId="9" hidden="1"/>
    <cellStyle name="Followed Hyperlink" xfId="30101" builtinId="9" hidden="1"/>
    <cellStyle name="Followed Hyperlink" xfId="30102" builtinId="9" hidden="1"/>
    <cellStyle name="Followed Hyperlink" xfId="30103" builtinId="9" hidden="1"/>
    <cellStyle name="Followed Hyperlink" xfId="30104" builtinId="9" hidden="1"/>
    <cellStyle name="Followed Hyperlink" xfId="30105" builtinId="9" hidden="1"/>
    <cellStyle name="Followed Hyperlink" xfId="30106" builtinId="9" hidden="1"/>
    <cellStyle name="Followed Hyperlink" xfId="30107" builtinId="9" hidden="1"/>
    <cellStyle name="Followed Hyperlink" xfId="30108" builtinId="9" hidden="1"/>
    <cellStyle name="Followed Hyperlink" xfId="30109" builtinId="9" hidden="1"/>
    <cellStyle name="Followed Hyperlink" xfId="30110" builtinId="9" hidden="1"/>
    <cellStyle name="Followed Hyperlink" xfId="30111" builtinId="9" hidden="1"/>
    <cellStyle name="Followed Hyperlink" xfId="30112" builtinId="9" hidden="1"/>
    <cellStyle name="Followed Hyperlink" xfId="30113" builtinId="9" hidden="1"/>
    <cellStyle name="Followed Hyperlink" xfId="30114" builtinId="9" hidden="1"/>
    <cellStyle name="Followed Hyperlink" xfId="30115" builtinId="9" hidden="1"/>
    <cellStyle name="Followed Hyperlink" xfId="30116" builtinId="9" hidden="1"/>
    <cellStyle name="Followed Hyperlink" xfId="30117" builtinId="9" hidden="1"/>
    <cellStyle name="Followed Hyperlink" xfId="30118" builtinId="9" hidden="1"/>
    <cellStyle name="Followed Hyperlink" xfId="30119" builtinId="9" hidden="1"/>
    <cellStyle name="Followed Hyperlink" xfId="30120" builtinId="9" hidden="1"/>
    <cellStyle name="Followed Hyperlink" xfId="30121" builtinId="9" hidden="1"/>
    <cellStyle name="Followed Hyperlink" xfId="30122" builtinId="9" hidden="1"/>
    <cellStyle name="Followed Hyperlink" xfId="30123" builtinId="9" hidden="1"/>
    <cellStyle name="Followed Hyperlink" xfId="30124" builtinId="9" hidden="1"/>
    <cellStyle name="Followed Hyperlink" xfId="30125" builtinId="9" hidden="1"/>
    <cellStyle name="Followed Hyperlink" xfId="30126" builtinId="9" hidden="1"/>
    <cellStyle name="Followed Hyperlink" xfId="30127" builtinId="9" hidden="1"/>
    <cellStyle name="Followed Hyperlink" xfId="30128" builtinId="9" hidden="1"/>
    <cellStyle name="Followed Hyperlink" xfId="30129" builtinId="9" hidden="1"/>
    <cellStyle name="Followed Hyperlink" xfId="30130" builtinId="9" hidden="1"/>
    <cellStyle name="Followed Hyperlink" xfId="30131" builtinId="9" hidden="1"/>
    <cellStyle name="Followed Hyperlink" xfId="30132" builtinId="9" hidden="1"/>
    <cellStyle name="Followed Hyperlink" xfId="30133" builtinId="9" hidden="1"/>
    <cellStyle name="Followed Hyperlink" xfId="30134" builtinId="9" hidden="1"/>
    <cellStyle name="Followed Hyperlink" xfId="30135" builtinId="9" hidden="1"/>
    <cellStyle name="Followed Hyperlink" xfId="30136" builtinId="9" hidden="1"/>
    <cellStyle name="Followed Hyperlink" xfId="30137" builtinId="9" hidden="1"/>
    <cellStyle name="Followed Hyperlink" xfId="30138" builtinId="9" hidden="1"/>
    <cellStyle name="Followed Hyperlink" xfId="30139" builtinId="9" hidden="1"/>
    <cellStyle name="Followed Hyperlink" xfId="30140" builtinId="9" hidden="1"/>
    <cellStyle name="Followed Hyperlink" xfId="30141" builtinId="9" hidden="1"/>
    <cellStyle name="Followed Hyperlink" xfId="30142" builtinId="9" hidden="1"/>
    <cellStyle name="Followed Hyperlink" xfId="30143"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30213"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4" builtinId="9" hidden="1"/>
    <cellStyle name="Followed Hyperlink" xfId="30285" builtinId="9" hidden="1"/>
    <cellStyle name="Followed Hyperlink" xfId="30286" builtinId="9" hidden="1"/>
    <cellStyle name="Followed Hyperlink" xfId="30287" builtinId="9" hidden="1"/>
    <cellStyle name="Followed Hyperlink" xfId="30288" builtinId="9" hidden="1"/>
    <cellStyle name="Followed Hyperlink" xfId="30289" builtinId="9" hidden="1"/>
    <cellStyle name="Followed Hyperlink" xfId="30290" builtinId="9" hidden="1"/>
    <cellStyle name="Followed Hyperlink" xfId="30291" builtinId="9" hidden="1"/>
    <cellStyle name="Followed Hyperlink" xfId="30292" builtinId="9" hidden="1"/>
    <cellStyle name="Followed Hyperlink" xfId="30293" builtinId="9" hidden="1"/>
    <cellStyle name="Followed Hyperlink" xfId="30294" builtinId="9" hidden="1"/>
    <cellStyle name="Followed Hyperlink" xfId="30295" builtinId="9" hidden="1"/>
    <cellStyle name="Followed Hyperlink" xfId="30296" builtinId="9" hidden="1"/>
    <cellStyle name="Followed Hyperlink" xfId="30297" builtinId="9" hidden="1"/>
    <cellStyle name="Followed Hyperlink" xfId="30298" builtinId="9" hidden="1"/>
    <cellStyle name="Followed Hyperlink" xfId="30299" builtinId="9" hidden="1"/>
    <cellStyle name="Followed Hyperlink" xfId="30300" builtinId="9" hidden="1"/>
    <cellStyle name="Followed Hyperlink" xfId="30301" builtinId="9" hidden="1"/>
    <cellStyle name="Followed Hyperlink" xfId="30302" builtinId="9" hidden="1"/>
    <cellStyle name="Followed Hyperlink" xfId="30303" builtinId="9" hidden="1"/>
    <cellStyle name="Followed Hyperlink" xfId="30304" builtinId="9" hidden="1"/>
    <cellStyle name="Followed Hyperlink" xfId="30305" builtinId="9" hidden="1"/>
    <cellStyle name="Followed Hyperlink" xfId="30306" builtinId="9" hidden="1"/>
    <cellStyle name="Followed Hyperlink" xfId="30307" builtinId="9" hidden="1"/>
    <cellStyle name="Followed Hyperlink" xfId="30308" builtinId="9" hidden="1"/>
    <cellStyle name="Followed Hyperlink" xfId="30309" builtinId="9" hidden="1"/>
    <cellStyle name="Followed Hyperlink" xfId="30310" builtinId="9" hidden="1"/>
    <cellStyle name="Followed Hyperlink" xfId="30311" builtinId="9" hidden="1"/>
    <cellStyle name="Followed Hyperlink" xfId="30312" builtinId="9" hidden="1"/>
    <cellStyle name="Followed Hyperlink" xfId="30313" builtinId="9" hidden="1"/>
    <cellStyle name="Followed Hyperlink" xfId="30314" builtinId="9" hidden="1"/>
    <cellStyle name="Followed Hyperlink" xfId="30315" builtinId="9" hidden="1"/>
    <cellStyle name="Followed Hyperlink" xfId="30316" builtinId="9" hidden="1"/>
    <cellStyle name="Followed Hyperlink" xfId="30317" builtinId="9" hidden="1"/>
    <cellStyle name="Followed Hyperlink" xfId="30318" builtinId="9" hidden="1"/>
    <cellStyle name="Followed Hyperlink" xfId="30319" builtinId="9" hidden="1"/>
    <cellStyle name="Followed Hyperlink" xfId="30320" builtinId="9" hidden="1"/>
    <cellStyle name="Followed Hyperlink" xfId="30321" builtinId="9" hidden="1"/>
    <cellStyle name="Followed Hyperlink" xfId="30322" builtinId="9" hidden="1"/>
    <cellStyle name="Followed Hyperlink" xfId="30323" builtinId="9" hidden="1"/>
    <cellStyle name="Followed Hyperlink" xfId="30324" builtinId="9" hidden="1"/>
    <cellStyle name="Followed Hyperlink" xfId="30325" builtinId="9" hidden="1"/>
    <cellStyle name="Followed Hyperlink" xfId="30326" builtinId="9" hidden="1"/>
    <cellStyle name="Followed Hyperlink" xfId="30327" builtinId="9" hidden="1"/>
    <cellStyle name="Followed Hyperlink" xfId="30328" builtinId="9" hidden="1"/>
    <cellStyle name="Followed Hyperlink" xfId="30329" builtinId="9" hidden="1"/>
    <cellStyle name="Followed Hyperlink" xfId="30330" builtinId="9" hidden="1"/>
    <cellStyle name="Followed Hyperlink" xfId="30331" builtinId="9" hidden="1"/>
    <cellStyle name="Followed Hyperlink" xfId="30332" builtinId="9" hidden="1"/>
    <cellStyle name="Followed Hyperlink" xfId="30333" builtinId="9" hidden="1"/>
    <cellStyle name="Followed Hyperlink" xfId="30334" builtinId="9" hidden="1"/>
    <cellStyle name="Followed Hyperlink" xfId="30335" builtinId="9" hidden="1"/>
    <cellStyle name="Followed Hyperlink" xfId="30336" builtinId="9" hidden="1"/>
    <cellStyle name="Followed Hyperlink" xfId="30337" builtinId="9" hidden="1"/>
    <cellStyle name="Followed Hyperlink" xfId="30338" builtinId="9" hidden="1"/>
    <cellStyle name="Followed Hyperlink" xfId="30339" builtinId="9" hidden="1"/>
    <cellStyle name="Followed Hyperlink" xfId="30340" builtinId="9" hidden="1"/>
    <cellStyle name="Followed Hyperlink" xfId="30341" builtinId="9" hidden="1"/>
    <cellStyle name="Followed Hyperlink" xfId="30342" builtinId="9" hidden="1"/>
    <cellStyle name="Followed Hyperlink" xfId="30343" builtinId="9" hidden="1"/>
    <cellStyle name="Followed Hyperlink" xfId="30344" builtinId="9" hidden="1"/>
    <cellStyle name="Followed Hyperlink" xfId="30345" builtinId="9" hidden="1"/>
    <cellStyle name="Followed Hyperlink" xfId="30346" builtinId="9" hidden="1"/>
    <cellStyle name="Followed Hyperlink" xfId="30347" builtinId="9" hidden="1"/>
    <cellStyle name="Followed Hyperlink" xfId="30348" builtinId="9" hidden="1"/>
    <cellStyle name="Followed Hyperlink" xfId="30349" builtinId="9" hidden="1"/>
    <cellStyle name="Followed Hyperlink" xfId="30350" builtinId="9" hidden="1"/>
    <cellStyle name="Followed Hyperlink" xfId="30351" builtinId="9" hidden="1"/>
    <cellStyle name="Followed Hyperlink" xfId="30352" builtinId="9" hidden="1"/>
    <cellStyle name="Followed Hyperlink" xfId="30353" builtinId="9" hidden="1"/>
    <cellStyle name="Followed Hyperlink" xfId="30354" builtinId="9" hidden="1"/>
    <cellStyle name="Followed Hyperlink" xfId="30355" builtinId="9" hidden="1"/>
    <cellStyle name="Followed Hyperlink" xfId="30356" builtinId="9" hidden="1"/>
    <cellStyle name="Followed Hyperlink" xfId="30357" builtinId="9" hidden="1"/>
    <cellStyle name="Followed Hyperlink" xfId="30358"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25559" builtinId="9" hidden="1"/>
    <cellStyle name="Followed Hyperlink" xfId="25564" builtinId="9" hidden="1"/>
    <cellStyle name="Followed Hyperlink" xfId="20627" builtinId="9" hidden="1"/>
    <cellStyle name="Followed Hyperlink" xfId="21433" builtinId="9" hidden="1"/>
    <cellStyle name="Followed Hyperlink" xfId="25561" builtinId="9" hidden="1"/>
    <cellStyle name="Followed Hyperlink" xfId="20621" builtinId="9" hidden="1"/>
    <cellStyle name="Followed Hyperlink" xfId="20623" builtinId="9" hidden="1"/>
    <cellStyle name="Followed Hyperlink" xfId="25563" builtinId="9" hidden="1"/>
    <cellStyle name="Followed Hyperlink" xfId="20622"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3" builtinId="9" hidden="1"/>
    <cellStyle name="Followed Hyperlink" xfId="30495" builtinId="9" hidden="1"/>
    <cellStyle name="Followed Hyperlink" xfId="30496" builtinId="9" hidden="1"/>
    <cellStyle name="Followed Hyperlink" xfId="30497" builtinId="9" hidden="1"/>
    <cellStyle name="Followed Hyperlink" xfId="30498" builtinId="9" hidden="1"/>
    <cellStyle name="Followed Hyperlink" xfId="30499" builtinId="9" hidden="1"/>
    <cellStyle name="Followed Hyperlink" xfId="30500" builtinId="9" hidden="1"/>
    <cellStyle name="Followed Hyperlink" xfId="30501" builtinId="9" hidden="1"/>
    <cellStyle name="Followed Hyperlink" xfId="30502" builtinId="9" hidden="1"/>
    <cellStyle name="Followed Hyperlink" xfId="30503" builtinId="9" hidden="1"/>
    <cellStyle name="Followed Hyperlink" xfId="30504" builtinId="9" hidden="1"/>
    <cellStyle name="Followed Hyperlink" xfId="30505" builtinId="9" hidden="1"/>
    <cellStyle name="Followed Hyperlink" xfId="30506" builtinId="9" hidden="1"/>
    <cellStyle name="Followed Hyperlink" xfId="30507" builtinId="9" hidden="1"/>
    <cellStyle name="Followed Hyperlink" xfId="30508" builtinId="9" hidden="1"/>
    <cellStyle name="Followed Hyperlink" xfId="30509" builtinId="9" hidden="1"/>
    <cellStyle name="Followed Hyperlink" xfId="30510" builtinId="9" hidden="1"/>
    <cellStyle name="Followed Hyperlink" xfId="30511" builtinId="9" hidden="1"/>
    <cellStyle name="Followed Hyperlink" xfId="30512" builtinId="9" hidden="1"/>
    <cellStyle name="Followed Hyperlink" xfId="30513" builtinId="9" hidden="1"/>
    <cellStyle name="Followed Hyperlink" xfId="30514" builtinId="9" hidden="1"/>
    <cellStyle name="Followed Hyperlink" xfId="30515" builtinId="9" hidden="1"/>
    <cellStyle name="Followed Hyperlink" xfId="30516" builtinId="9" hidden="1"/>
    <cellStyle name="Followed Hyperlink" xfId="30517" builtinId="9" hidden="1"/>
    <cellStyle name="Followed Hyperlink" xfId="30518" builtinId="9" hidden="1"/>
    <cellStyle name="Followed Hyperlink" xfId="30519" builtinId="9" hidden="1"/>
    <cellStyle name="Followed Hyperlink" xfId="30520" builtinId="9" hidden="1"/>
    <cellStyle name="Followed Hyperlink" xfId="30521" builtinId="9" hidden="1"/>
    <cellStyle name="Followed Hyperlink" xfId="30522" builtinId="9" hidden="1"/>
    <cellStyle name="Followed Hyperlink" xfId="30523" builtinId="9" hidden="1"/>
    <cellStyle name="Followed Hyperlink" xfId="30524" builtinId="9" hidden="1"/>
    <cellStyle name="Followed Hyperlink" xfId="30525" builtinId="9" hidden="1"/>
    <cellStyle name="Followed Hyperlink" xfId="30526" builtinId="9" hidden="1"/>
    <cellStyle name="Followed Hyperlink" xfId="30527" builtinId="9" hidden="1"/>
    <cellStyle name="Followed Hyperlink" xfId="30528" builtinId="9" hidden="1"/>
    <cellStyle name="Followed Hyperlink" xfId="30529" builtinId="9" hidden="1"/>
    <cellStyle name="Followed Hyperlink" xfId="30530" builtinId="9" hidden="1"/>
    <cellStyle name="Followed Hyperlink" xfId="30531" builtinId="9" hidden="1"/>
    <cellStyle name="Followed Hyperlink" xfId="30532" builtinId="9" hidden="1"/>
    <cellStyle name="Followed Hyperlink" xfId="30533" builtinId="9" hidden="1"/>
    <cellStyle name="Followed Hyperlink" xfId="30534" builtinId="9" hidden="1"/>
    <cellStyle name="Followed Hyperlink" xfId="30535" builtinId="9" hidden="1"/>
    <cellStyle name="Followed Hyperlink" xfId="30536" builtinId="9" hidden="1"/>
    <cellStyle name="Followed Hyperlink" xfId="30537" builtinId="9" hidden="1"/>
    <cellStyle name="Followed Hyperlink" xfId="30538" builtinId="9" hidden="1"/>
    <cellStyle name="Followed Hyperlink" xfId="30539" builtinId="9" hidden="1"/>
    <cellStyle name="Followed Hyperlink" xfId="30540" builtinId="9" hidden="1"/>
    <cellStyle name="Followed Hyperlink" xfId="30541" builtinId="9" hidden="1"/>
    <cellStyle name="Followed Hyperlink" xfId="30542" builtinId="9" hidden="1"/>
    <cellStyle name="Followed Hyperlink" xfId="30543" builtinId="9" hidden="1"/>
    <cellStyle name="Followed Hyperlink" xfId="30544" builtinId="9" hidden="1"/>
    <cellStyle name="Followed Hyperlink" xfId="30545" builtinId="9" hidden="1"/>
    <cellStyle name="Followed Hyperlink" xfId="30546" builtinId="9" hidden="1"/>
    <cellStyle name="Followed Hyperlink" xfId="30547" builtinId="9" hidden="1"/>
    <cellStyle name="Followed Hyperlink" xfId="30548" builtinId="9" hidden="1"/>
    <cellStyle name="Followed Hyperlink" xfId="30549" builtinId="9" hidden="1"/>
    <cellStyle name="Followed Hyperlink" xfId="30550" builtinId="9" hidden="1"/>
    <cellStyle name="Followed Hyperlink" xfId="30551" builtinId="9" hidden="1"/>
    <cellStyle name="Followed Hyperlink" xfId="30552" builtinId="9" hidden="1"/>
    <cellStyle name="Followed Hyperlink" xfId="30553" builtinId="9" hidden="1"/>
    <cellStyle name="Followed Hyperlink" xfId="30554" builtinId="9" hidden="1"/>
    <cellStyle name="Followed Hyperlink" xfId="30555" builtinId="9" hidden="1"/>
    <cellStyle name="Followed Hyperlink" xfId="30556" builtinId="9" hidden="1"/>
    <cellStyle name="Followed Hyperlink" xfId="30557" builtinId="9" hidden="1"/>
    <cellStyle name="Followed Hyperlink" xfId="30558" builtinId="9" hidden="1"/>
    <cellStyle name="Followed Hyperlink" xfId="30559" builtinId="9" hidden="1"/>
    <cellStyle name="Followed Hyperlink" xfId="30560" builtinId="9" hidden="1"/>
    <cellStyle name="Followed Hyperlink" xfId="30561" builtinId="9" hidden="1"/>
    <cellStyle name="Followed Hyperlink" xfId="30562" builtinId="9" hidden="1"/>
    <cellStyle name="Followed Hyperlink" xfId="30563" builtinId="9" hidden="1"/>
    <cellStyle name="Followed Hyperlink" xfId="30564" builtinId="9" hidden="1"/>
    <cellStyle name="Followed Hyperlink" xfId="30565" builtinId="9" hidden="1"/>
    <cellStyle name="Followed Hyperlink" xfId="30566" builtinId="9" hidden="1"/>
    <cellStyle name="Followed Hyperlink" xfId="30567" builtinId="9" hidden="1"/>
    <cellStyle name="Followed Hyperlink" xfId="30568" builtinId="9" hidden="1"/>
    <cellStyle name="Followed Hyperlink" xfId="30569" builtinId="9" hidden="1"/>
    <cellStyle name="Followed Hyperlink" xfId="30570" builtinId="9" hidden="1"/>
    <cellStyle name="Followed Hyperlink" xfId="30571" builtinId="9" hidden="1"/>
    <cellStyle name="Followed Hyperlink" xfId="30572" builtinId="9" hidden="1"/>
    <cellStyle name="Followed Hyperlink" xfId="30573" builtinId="9" hidden="1"/>
    <cellStyle name="Followed Hyperlink" xfId="30574" builtinId="9" hidden="1"/>
    <cellStyle name="Followed Hyperlink" xfId="30575" builtinId="9" hidden="1"/>
    <cellStyle name="Followed Hyperlink" xfId="30576" builtinId="9" hidden="1"/>
    <cellStyle name="Followed Hyperlink" xfId="30577" builtinId="9" hidden="1"/>
    <cellStyle name="Followed Hyperlink" xfId="30578" builtinId="9" hidden="1"/>
    <cellStyle name="Followed Hyperlink" xfId="30579" builtinId="9" hidden="1"/>
    <cellStyle name="Followed Hyperlink" xfId="30580" builtinId="9" hidden="1"/>
    <cellStyle name="Followed Hyperlink" xfId="30581" builtinId="9" hidden="1"/>
    <cellStyle name="Followed Hyperlink" xfId="30582" builtinId="9" hidden="1"/>
    <cellStyle name="Followed Hyperlink" xfId="30583" builtinId="9" hidden="1"/>
    <cellStyle name="Followed Hyperlink" xfId="30584" builtinId="9" hidden="1"/>
    <cellStyle name="Followed Hyperlink" xfId="30585" builtinId="9" hidden="1"/>
    <cellStyle name="Followed Hyperlink" xfId="30586" builtinId="9" hidden="1"/>
    <cellStyle name="Followed Hyperlink" xfId="30587" builtinId="9" hidden="1"/>
    <cellStyle name="Followed Hyperlink" xfId="30588" builtinId="9" hidden="1"/>
    <cellStyle name="Followed Hyperlink" xfId="30589" builtinId="9" hidden="1"/>
    <cellStyle name="Followed Hyperlink" xfId="30590" builtinId="9" hidden="1"/>
    <cellStyle name="Followed Hyperlink" xfId="30591" builtinId="9" hidden="1"/>
    <cellStyle name="Followed Hyperlink" xfId="30592"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1" builtinId="9" hidden="1"/>
    <cellStyle name="Followed Hyperlink" xfId="30702" builtinId="9" hidden="1"/>
    <cellStyle name="Followed Hyperlink" xfId="30703" builtinId="9" hidden="1"/>
    <cellStyle name="Followed Hyperlink" xfId="30704" builtinId="9" hidden="1"/>
    <cellStyle name="Followed Hyperlink" xfId="30705" builtinId="9" hidden="1"/>
    <cellStyle name="Followed Hyperlink" xfId="30706" builtinId="9" hidden="1"/>
    <cellStyle name="Followed Hyperlink" xfId="30707" builtinId="9" hidden="1"/>
    <cellStyle name="Followed Hyperlink" xfId="30708" builtinId="9" hidden="1"/>
    <cellStyle name="Followed Hyperlink" xfId="30709" builtinId="9" hidden="1"/>
    <cellStyle name="Followed Hyperlink" xfId="30710" builtinId="9" hidden="1"/>
    <cellStyle name="Followed Hyperlink" xfId="30711" builtinId="9" hidden="1"/>
    <cellStyle name="Followed Hyperlink" xfId="30712" builtinId="9" hidden="1"/>
    <cellStyle name="Followed Hyperlink" xfId="30713" builtinId="9" hidden="1"/>
    <cellStyle name="Followed Hyperlink" xfId="30714" builtinId="9" hidden="1"/>
    <cellStyle name="Followed Hyperlink" xfId="30715" builtinId="9" hidden="1"/>
    <cellStyle name="Followed Hyperlink" xfId="30716" builtinId="9" hidden="1"/>
    <cellStyle name="Followed Hyperlink" xfId="30717" builtinId="9" hidden="1"/>
    <cellStyle name="Followed Hyperlink" xfId="30718" builtinId="9" hidden="1"/>
    <cellStyle name="Followed Hyperlink" xfId="30719" builtinId="9" hidden="1"/>
    <cellStyle name="Followed Hyperlink" xfId="30720" builtinId="9" hidden="1"/>
    <cellStyle name="Followed Hyperlink" xfId="30721" builtinId="9" hidden="1"/>
    <cellStyle name="Followed Hyperlink" xfId="30722" builtinId="9" hidden="1"/>
    <cellStyle name="Followed Hyperlink" xfId="30723" builtinId="9" hidden="1"/>
    <cellStyle name="Followed Hyperlink" xfId="30724" builtinId="9" hidden="1"/>
    <cellStyle name="Followed Hyperlink" xfId="30725" builtinId="9" hidden="1"/>
    <cellStyle name="Followed Hyperlink" xfId="30726" builtinId="9" hidden="1"/>
    <cellStyle name="Followed Hyperlink" xfId="30727" builtinId="9" hidden="1"/>
    <cellStyle name="Followed Hyperlink" xfId="30728" builtinId="9" hidden="1"/>
    <cellStyle name="Followed Hyperlink" xfId="30729" builtinId="9" hidden="1"/>
    <cellStyle name="Followed Hyperlink" xfId="30730" builtinId="9" hidden="1"/>
    <cellStyle name="Followed Hyperlink" xfId="30731" builtinId="9" hidden="1"/>
    <cellStyle name="Followed Hyperlink" xfId="30732" builtinId="9" hidden="1"/>
    <cellStyle name="Followed Hyperlink" xfId="30733" builtinId="9" hidden="1"/>
    <cellStyle name="Followed Hyperlink" xfId="30734" builtinId="9" hidden="1"/>
    <cellStyle name="Followed Hyperlink" xfId="30735" builtinId="9" hidden="1"/>
    <cellStyle name="Followed Hyperlink" xfId="30736" builtinId="9" hidden="1"/>
    <cellStyle name="Followed Hyperlink" xfId="30737" builtinId="9" hidden="1"/>
    <cellStyle name="Followed Hyperlink" xfId="30738" builtinId="9" hidden="1"/>
    <cellStyle name="Followed Hyperlink" xfId="30739" builtinId="9" hidden="1"/>
    <cellStyle name="Followed Hyperlink" xfId="30740" builtinId="9" hidden="1"/>
    <cellStyle name="Followed Hyperlink" xfId="30741" builtinId="9" hidden="1"/>
    <cellStyle name="Followed Hyperlink" xfId="30742" builtinId="9" hidden="1"/>
    <cellStyle name="Followed Hyperlink" xfId="30743" builtinId="9" hidden="1"/>
    <cellStyle name="Followed Hyperlink" xfId="30744" builtinId="9" hidden="1"/>
    <cellStyle name="Followed Hyperlink" xfId="30745" builtinId="9" hidden="1"/>
    <cellStyle name="Followed Hyperlink" xfId="30746" builtinId="9" hidden="1"/>
    <cellStyle name="Followed Hyperlink" xfId="30747" builtinId="9" hidden="1"/>
    <cellStyle name="Followed Hyperlink" xfId="30748" builtinId="9" hidden="1"/>
    <cellStyle name="Followed Hyperlink" xfId="30749" builtinId="9" hidden="1"/>
    <cellStyle name="Followed Hyperlink" xfId="30750" builtinId="9" hidden="1"/>
    <cellStyle name="Followed Hyperlink" xfId="30751" builtinId="9" hidden="1"/>
    <cellStyle name="Followed Hyperlink" xfId="30752" builtinId="9" hidden="1"/>
    <cellStyle name="Followed Hyperlink" xfId="30753" builtinId="9" hidden="1"/>
    <cellStyle name="Followed Hyperlink" xfId="30754" builtinId="9" hidden="1"/>
    <cellStyle name="Followed Hyperlink" xfId="30755" builtinId="9" hidden="1"/>
    <cellStyle name="Followed Hyperlink" xfId="30756" builtinId="9" hidden="1"/>
    <cellStyle name="Followed Hyperlink" xfId="30757" builtinId="9" hidden="1"/>
    <cellStyle name="Followed Hyperlink" xfId="30758" builtinId="9" hidden="1"/>
    <cellStyle name="Followed Hyperlink" xfId="30759" builtinId="9" hidden="1"/>
    <cellStyle name="Followed Hyperlink" xfId="30760" builtinId="9" hidden="1"/>
    <cellStyle name="Followed Hyperlink" xfId="30761" builtinId="9" hidden="1"/>
    <cellStyle name="Followed Hyperlink" xfId="30762" builtinId="9" hidden="1"/>
    <cellStyle name="Followed Hyperlink" xfId="30763" builtinId="9" hidden="1"/>
    <cellStyle name="Followed Hyperlink" xfId="30764" builtinId="9" hidden="1"/>
    <cellStyle name="Followed Hyperlink" xfId="30765" builtinId="9" hidden="1"/>
    <cellStyle name="Followed Hyperlink" xfId="30766" builtinId="9" hidden="1"/>
    <cellStyle name="Followed Hyperlink" xfId="30767" builtinId="9" hidden="1"/>
    <cellStyle name="Followed Hyperlink" xfId="30768" builtinId="9" hidden="1"/>
    <cellStyle name="Followed Hyperlink" xfId="30769" builtinId="9" hidden="1"/>
    <cellStyle name="Followed Hyperlink" xfId="30770" builtinId="9" hidden="1"/>
    <cellStyle name="Followed Hyperlink" xfId="30771" builtinId="9" hidden="1"/>
    <cellStyle name="Followed Hyperlink" xfId="30772" builtinId="9" hidden="1"/>
    <cellStyle name="Followed Hyperlink" xfId="30773" builtinId="9" hidden="1"/>
    <cellStyle name="Followed Hyperlink" xfId="30774" builtinId="9" hidden="1"/>
    <cellStyle name="Followed Hyperlink" xfId="30775" builtinId="9" hidden="1"/>
    <cellStyle name="Followed Hyperlink" xfId="30776" builtinId="9" hidden="1"/>
    <cellStyle name="Followed Hyperlink" xfId="30777" builtinId="9" hidden="1"/>
    <cellStyle name="Followed Hyperlink" xfId="30778" builtinId="9" hidden="1"/>
    <cellStyle name="Followed Hyperlink" xfId="30779" builtinId="9" hidden="1"/>
    <cellStyle name="Followed Hyperlink" xfId="30780" builtinId="9" hidden="1"/>
    <cellStyle name="Followed Hyperlink" xfId="30781" builtinId="9" hidden="1"/>
    <cellStyle name="Followed Hyperlink" xfId="30782" builtinId="9" hidden="1"/>
    <cellStyle name="Followed Hyperlink" xfId="30783" builtinId="9" hidden="1"/>
    <cellStyle name="Followed Hyperlink" xfId="30784" builtinId="9" hidden="1"/>
    <cellStyle name="Followed Hyperlink" xfId="30785" builtinId="9" hidden="1"/>
    <cellStyle name="Followed Hyperlink" xfId="30786" builtinId="9" hidden="1"/>
    <cellStyle name="Followed Hyperlink" xfId="30787" builtinId="9" hidden="1"/>
    <cellStyle name="Followed Hyperlink" xfId="30788" builtinId="9" hidden="1"/>
    <cellStyle name="Followed Hyperlink" xfId="30789" builtinId="9" hidden="1"/>
    <cellStyle name="Followed Hyperlink" xfId="30790" builtinId="9" hidden="1"/>
    <cellStyle name="Followed Hyperlink" xfId="30791" builtinId="9" hidden="1"/>
    <cellStyle name="Followed Hyperlink" xfId="30792" builtinId="9" hidden="1"/>
    <cellStyle name="Followed Hyperlink" xfId="30793" builtinId="9" hidden="1"/>
    <cellStyle name="Followed Hyperlink" xfId="30794" builtinId="9" hidden="1"/>
    <cellStyle name="Followed Hyperlink" xfId="30795" builtinId="9" hidden="1"/>
    <cellStyle name="Followed Hyperlink" xfId="30796" builtinId="9" hidden="1"/>
    <cellStyle name="Followed Hyperlink" xfId="30797" builtinId="9" hidden="1"/>
    <cellStyle name="Followed Hyperlink" xfId="30798" builtinId="9" hidden="1"/>
    <cellStyle name="Followed Hyperlink" xfId="30799" builtinId="9" hidden="1"/>
    <cellStyle name="Followed Hyperlink" xfId="30800" builtinId="9" hidden="1"/>
    <cellStyle name="Followed Hyperlink" xfId="30801" builtinId="9" hidden="1"/>
    <cellStyle name="Followed Hyperlink" xfId="30802" builtinId="9" hidden="1"/>
    <cellStyle name="Followed Hyperlink" xfId="30803" builtinId="9" hidden="1"/>
    <cellStyle name="Followed Hyperlink" xfId="30804" builtinId="9" hidden="1"/>
    <cellStyle name="Followed Hyperlink" xfId="30805" builtinId="9" hidden="1"/>
    <cellStyle name="Followed Hyperlink" xfId="30806" builtinId="9" hidden="1"/>
    <cellStyle name="Followed Hyperlink" xfId="30807" builtinId="9" hidden="1"/>
    <cellStyle name="Followed Hyperlink" xfId="30808" builtinId="9" hidden="1"/>
    <cellStyle name="Followed Hyperlink" xfId="30809" builtinId="9" hidden="1"/>
    <cellStyle name="Followed Hyperlink" xfId="30810" builtinId="9" hidden="1"/>
    <cellStyle name="Followed Hyperlink" xfId="30811" builtinId="9" hidden="1"/>
    <cellStyle name="Followed Hyperlink" xfId="30812" builtinId="9" hidden="1"/>
    <cellStyle name="Followed Hyperlink" xfId="30813" builtinId="9" hidden="1"/>
    <cellStyle name="Followed Hyperlink" xfId="30814" builtinId="9" hidden="1"/>
    <cellStyle name="Followed Hyperlink" xfId="30815" builtinId="9" hidden="1"/>
    <cellStyle name="Followed Hyperlink" xfId="30816" builtinId="9" hidden="1"/>
    <cellStyle name="Followed Hyperlink" xfId="30817" builtinId="9" hidden="1"/>
    <cellStyle name="Followed Hyperlink" xfId="30818" builtinId="9" hidden="1"/>
    <cellStyle name="Followed Hyperlink" xfId="30819" builtinId="9" hidden="1"/>
    <cellStyle name="Followed Hyperlink" xfId="30820" builtinId="9" hidden="1"/>
    <cellStyle name="Followed Hyperlink" xfId="30821" builtinId="9" hidden="1"/>
    <cellStyle name="Followed Hyperlink" xfId="30822" builtinId="9" hidden="1"/>
    <cellStyle name="Followed Hyperlink" xfId="30823" builtinId="9" hidden="1"/>
    <cellStyle name="Followed Hyperlink" xfId="30824" builtinId="9" hidden="1"/>
    <cellStyle name="Followed Hyperlink" xfId="30825" builtinId="9" hidden="1"/>
    <cellStyle name="Followed Hyperlink" xfId="30826" builtinId="9" hidden="1"/>
    <cellStyle name="Followed Hyperlink" xfId="30827"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1" builtinId="9" hidden="1"/>
    <cellStyle name="Followed Hyperlink" xfId="30912" builtinId="9" hidden="1"/>
    <cellStyle name="Followed Hyperlink" xfId="30913" builtinId="9" hidden="1"/>
    <cellStyle name="Followed Hyperlink" xfId="30914" builtinId="9" hidden="1"/>
    <cellStyle name="Followed Hyperlink" xfId="30915" builtinId="9" hidden="1"/>
    <cellStyle name="Followed Hyperlink" xfId="30916" builtinId="9" hidden="1"/>
    <cellStyle name="Followed Hyperlink" xfId="30917" builtinId="9" hidden="1"/>
    <cellStyle name="Followed Hyperlink" xfId="30918" builtinId="9" hidden="1"/>
    <cellStyle name="Followed Hyperlink" xfId="30919" builtinId="9" hidden="1"/>
    <cellStyle name="Followed Hyperlink" xfId="30920" builtinId="9" hidden="1"/>
    <cellStyle name="Followed Hyperlink" xfId="30921" builtinId="9" hidden="1"/>
    <cellStyle name="Followed Hyperlink" xfId="30922" builtinId="9" hidden="1"/>
    <cellStyle name="Followed Hyperlink" xfId="30923" builtinId="9" hidden="1"/>
    <cellStyle name="Followed Hyperlink" xfId="30924" builtinId="9" hidden="1"/>
    <cellStyle name="Followed Hyperlink" xfId="30925" builtinId="9" hidden="1"/>
    <cellStyle name="Followed Hyperlink" xfId="30926" builtinId="9" hidden="1"/>
    <cellStyle name="Followed Hyperlink" xfId="30927" builtinId="9" hidden="1"/>
    <cellStyle name="Followed Hyperlink" xfId="30928" builtinId="9" hidden="1"/>
    <cellStyle name="Followed Hyperlink" xfId="30929" builtinId="9" hidden="1"/>
    <cellStyle name="Followed Hyperlink" xfId="30930" builtinId="9" hidden="1"/>
    <cellStyle name="Followed Hyperlink" xfId="30931" builtinId="9" hidden="1"/>
    <cellStyle name="Followed Hyperlink" xfId="30932" builtinId="9" hidden="1"/>
    <cellStyle name="Followed Hyperlink" xfId="30933" builtinId="9" hidden="1"/>
    <cellStyle name="Followed Hyperlink" xfId="30934" builtinId="9" hidden="1"/>
    <cellStyle name="Followed Hyperlink" xfId="30935" builtinId="9" hidden="1"/>
    <cellStyle name="Followed Hyperlink" xfId="30936" builtinId="9" hidden="1"/>
    <cellStyle name="Followed Hyperlink" xfId="30937" builtinId="9" hidden="1"/>
    <cellStyle name="Followed Hyperlink" xfId="30938" builtinId="9" hidden="1"/>
    <cellStyle name="Followed Hyperlink" xfId="30939" builtinId="9" hidden="1"/>
    <cellStyle name="Followed Hyperlink" xfId="30940" builtinId="9" hidden="1"/>
    <cellStyle name="Followed Hyperlink" xfId="30941" builtinId="9" hidden="1"/>
    <cellStyle name="Followed Hyperlink" xfId="30942" builtinId="9" hidden="1"/>
    <cellStyle name="Followed Hyperlink" xfId="30943" builtinId="9" hidden="1"/>
    <cellStyle name="Followed Hyperlink" xfId="30944" builtinId="9" hidden="1"/>
    <cellStyle name="Followed Hyperlink" xfId="30945" builtinId="9" hidden="1"/>
    <cellStyle name="Followed Hyperlink" xfId="30946" builtinId="9" hidden="1"/>
    <cellStyle name="Followed Hyperlink" xfId="30947" builtinId="9" hidden="1"/>
    <cellStyle name="Followed Hyperlink" xfId="30948" builtinId="9" hidden="1"/>
    <cellStyle name="Followed Hyperlink" xfId="30949" builtinId="9" hidden="1"/>
    <cellStyle name="Followed Hyperlink" xfId="30950" builtinId="9" hidden="1"/>
    <cellStyle name="Followed Hyperlink" xfId="30951" builtinId="9" hidden="1"/>
    <cellStyle name="Followed Hyperlink" xfId="30952" builtinId="9" hidden="1"/>
    <cellStyle name="Followed Hyperlink" xfId="30953" builtinId="9" hidden="1"/>
    <cellStyle name="Followed Hyperlink" xfId="30954" builtinId="9" hidden="1"/>
    <cellStyle name="Followed Hyperlink" xfId="30955" builtinId="9" hidden="1"/>
    <cellStyle name="Followed Hyperlink" xfId="30956" builtinId="9" hidden="1"/>
    <cellStyle name="Followed Hyperlink" xfId="30957" builtinId="9" hidden="1"/>
    <cellStyle name="Followed Hyperlink" xfId="30958" builtinId="9" hidden="1"/>
    <cellStyle name="Followed Hyperlink" xfId="30959" builtinId="9" hidden="1"/>
    <cellStyle name="Followed Hyperlink" xfId="30960" builtinId="9" hidden="1"/>
    <cellStyle name="Followed Hyperlink" xfId="30961" builtinId="9" hidden="1"/>
    <cellStyle name="Followed Hyperlink" xfId="30962" builtinId="9" hidden="1"/>
    <cellStyle name="Followed Hyperlink" xfId="30963" builtinId="9" hidden="1"/>
    <cellStyle name="Followed Hyperlink" xfId="30964" builtinId="9" hidden="1"/>
    <cellStyle name="Followed Hyperlink" xfId="30965" builtinId="9" hidden="1"/>
    <cellStyle name="Followed Hyperlink" xfId="30966" builtinId="9" hidden="1"/>
    <cellStyle name="Followed Hyperlink" xfId="30967" builtinId="9" hidden="1"/>
    <cellStyle name="Followed Hyperlink" xfId="30968" builtinId="9" hidden="1"/>
    <cellStyle name="Followed Hyperlink" xfId="30969" builtinId="9" hidden="1"/>
    <cellStyle name="Followed Hyperlink" xfId="30970" builtinId="9" hidden="1"/>
    <cellStyle name="Followed Hyperlink" xfId="30971" builtinId="9" hidden="1"/>
    <cellStyle name="Followed Hyperlink" xfId="30972" builtinId="9" hidden="1"/>
    <cellStyle name="Followed Hyperlink" xfId="30973" builtinId="9" hidden="1"/>
    <cellStyle name="Followed Hyperlink" xfId="30974" builtinId="9" hidden="1"/>
    <cellStyle name="Followed Hyperlink" xfId="30975" builtinId="9" hidden="1"/>
    <cellStyle name="Followed Hyperlink" xfId="30976" builtinId="9" hidden="1"/>
    <cellStyle name="Followed Hyperlink" xfId="30977" builtinId="9" hidden="1"/>
    <cellStyle name="Followed Hyperlink" xfId="30978" builtinId="9" hidden="1"/>
    <cellStyle name="Followed Hyperlink" xfId="30979" builtinId="9" hidden="1"/>
    <cellStyle name="Followed Hyperlink" xfId="30980" builtinId="9" hidden="1"/>
    <cellStyle name="Followed Hyperlink" xfId="30981" builtinId="9" hidden="1"/>
    <cellStyle name="Followed Hyperlink" xfId="30982" builtinId="9" hidden="1"/>
    <cellStyle name="Followed Hyperlink" xfId="30983" builtinId="9" hidden="1"/>
    <cellStyle name="Followed Hyperlink" xfId="30984" builtinId="9" hidden="1"/>
    <cellStyle name="Followed Hyperlink" xfId="30985" builtinId="9" hidden="1"/>
    <cellStyle name="Followed Hyperlink" xfId="30986" builtinId="9" hidden="1"/>
    <cellStyle name="Followed Hyperlink" xfId="30987" builtinId="9" hidden="1"/>
    <cellStyle name="Followed Hyperlink" xfId="30988" builtinId="9" hidden="1"/>
    <cellStyle name="Followed Hyperlink" xfId="30989" builtinId="9" hidden="1"/>
    <cellStyle name="Followed Hyperlink" xfId="30990" builtinId="9" hidden="1"/>
    <cellStyle name="Followed Hyperlink" xfId="30991" builtinId="9" hidden="1"/>
    <cellStyle name="Followed Hyperlink" xfId="30992" builtinId="9" hidden="1"/>
    <cellStyle name="Followed Hyperlink" xfId="30993" builtinId="9" hidden="1"/>
    <cellStyle name="Followed Hyperlink" xfId="30994" builtinId="9" hidden="1"/>
    <cellStyle name="Followed Hyperlink" xfId="30995" builtinId="9" hidden="1"/>
    <cellStyle name="Followed Hyperlink" xfId="30996" builtinId="9" hidden="1"/>
    <cellStyle name="Followed Hyperlink" xfId="30997" builtinId="9" hidden="1"/>
    <cellStyle name="Followed Hyperlink" xfId="30998" builtinId="9" hidden="1"/>
    <cellStyle name="Followed Hyperlink" xfId="30999" builtinId="9" hidden="1"/>
    <cellStyle name="Followed Hyperlink" xfId="31000" builtinId="9" hidden="1"/>
    <cellStyle name="Followed Hyperlink" xfId="31001" builtinId="9" hidden="1"/>
    <cellStyle name="Followed Hyperlink" xfId="31002" builtinId="9" hidden="1"/>
    <cellStyle name="Followed Hyperlink" xfId="31003" builtinId="9" hidden="1"/>
    <cellStyle name="Followed Hyperlink" xfId="31004" builtinId="9" hidden="1"/>
    <cellStyle name="Followed Hyperlink" xfId="31005" builtinId="9" hidden="1"/>
    <cellStyle name="Followed Hyperlink" xfId="31006" builtinId="9" hidden="1"/>
    <cellStyle name="Followed Hyperlink" xfId="31007" builtinId="9" hidden="1"/>
    <cellStyle name="Followed Hyperlink" xfId="31008" builtinId="9" hidden="1"/>
    <cellStyle name="Followed Hyperlink" xfId="31009" builtinId="9" hidden="1"/>
    <cellStyle name="Followed Hyperlink" xfId="31010" builtinId="9" hidden="1"/>
    <cellStyle name="Followed Hyperlink" xfId="31011" builtinId="9" hidden="1"/>
    <cellStyle name="Followed Hyperlink" xfId="31012" builtinId="9" hidden="1"/>
    <cellStyle name="Followed Hyperlink" xfId="31013" builtinId="9" hidden="1"/>
    <cellStyle name="Followed Hyperlink" xfId="31014" builtinId="9" hidden="1"/>
    <cellStyle name="Followed Hyperlink" xfId="31015" builtinId="9" hidden="1"/>
    <cellStyle name="Followed Hyperlink" xfId="31016" builtinId="9" hidden="1"/>
    <cellStyle name="Followed Hyperlink" xfId="31017" builtinId="9" hidden="1"/>
    <cellStyle name="Followed Hyperlink" xfId="31018" builtinId="9" hidden="1"/>
    <cellStyle name="Followed Hyperlink" xfId="31019" builtinId="9" hidden="1"/>
    <cellStyle name="Followed Hyperlink" xfId="31020" builtinId="9" hidden="1"/>
    <cellStyle name="Followed Hyperlink" xfId="31021" builtinId="9" hidden="1"/>
    <cellStyle name="Followed Hyperlink" xfId="31022" builtinId="9" hidden="1"/>
    <cellStyle name="Followed Hyperlink" xfId="31023" builtinId="9" hidden="1"/>
    <cellStyle name="Followed Hyperlink" xfId="31024" builtinId="9" hidden="1"/>
    <cellStyle name="Followed Hyperlink" xfId="31025" builtinId="9" hidden="1"/>
    <cellStyle name="Followed Hyperlink" xfId="31026" builtinId="9" hidden="1"/>
    <cellStyle name="Followed Hyperlink" xfId="31027" builtinId="9" hidden="1"/>
    <cellStyle name="Followed Hyperlink" xfId="31028" builtinId="9" hidden="1"/>
    <cellStyle name="Followed Hyperlink" xfId="31029" builtinId="9" hidden="1"/>
    <cellStyle name="Followed Hyperlink" xfId="31030" builtinId="9" hidden="1"/>
    <cellStyle name="Followed Hyperlink" xfId="31031" builtinId="9" hidden="1"/>
    <cellStyle name="Followed Hyperlink" xfId="31032" builtinId="9" hidden="1"/>
    <cellStyle name="Followed Hyperlink" xfId="31033" builtinId="9" hidden="1"/>
    <cellStyle name="Followed Hyperlink" xfId="31034" builtinId="9" hidden="1"/>
    <cellStyle name="Followed Hyperlink" xfId="31035" builtinId="9" hidden="1"/>
    <cellStyle name="Followed Hyperlink" xfId="31036" builtinId="9" hidden="1"/>
    <cellStyle name="Followed Hyperlink" xfId="31037" builtinId="9" hidden="1"/>
    <cellStyle name="Followed Hyperlink" xfId="31038" builtinId="9" hidden="1"/>
    <cellStyle name="Followed Hyperlink" xfId="31039" builtinId="9" hidden="1"/>
    <cellStyle name="Followed Hyperlink" xfId="31040" builtinId="9" hidden="1"/>
    <cellStyle name="Followed Hyperlink" xfId="31041" builtinId="9" hidden="1"/>
    <cellStyle name="Followed Hyperlink" xfId="31042" builtinId="9" hidden="1"/>
    <cellStyle name="Followed Hyperlink" xfId="31043" builtinId="9" hidden="1"/>
    <cellStyle name="Followed Hyperlink" xfId="31044" builtinId="9" hidden="1"/>
    <cellStyle name="Followed Hyperlink" xfId="31045" builtinId="9" hidden="1"/>
    <cellStyle name="Followed Hyperlink" xfId="31046" builtinId="9" hidden="1"/>
    <cellStyle name="Followed Hyperlink" xfId="31047"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2" builtinId="9" hidden="1"/>
    <cellStyle name="Followed Hyperlink" xfId="31133" builtinId="9" hidden="1"/>
    <cellStyle name="Followed Hyperlink" xfId="31134" builtinId="9" hidden="1"/>
    <cellStyle name="Followed Hyperlink" xfId="31135" builtinId="9" hidden="1"/>
    <cellStyle name="Followed Hyperlink" xfId="31136" builtinId="9" hidden="1"/>
    <cellStyle name="Followed Hyperlink" xfId="31137" builtinId="9" hidden="1"/>
    <cellStyle name="Followed Hyperlink" xfId="31138" builtinId="9" hidden="1"/>
    <cellStyle name="Followed Hyperlink" xfId="31139" builtinId="9" hidden="1"/>
    <cellStyle name="Followed Hyperlink" xfId="31140" builtinId="9" hidden="1"/>
    <cellStyle name="Followed Hyperlink" xfId="31141" builtinId="9" hidden="1"/>
    <cellStyle name="Followed Hyperlink" xfId="31142" builtinId="9" hidden="1"/>
    <cellStyle name="Followed Hyperlink" xfId="31143" builtinId="9" hidden="1"/>
    <cellStyle name="Followed Hyperlink" xfId="31144" builtinId="9" hidden="1"/>
    <cellStyle name="Followed Hyperlink" xfId="31145" builtinId="9" hidden="1"/>
    <cellStyle name="Followed Hyperlink" xfId="31146" builtinId="9" hidden="1"/>
    <cellStyle name="Followed Hyperlink" xfId="31147" builtinId="9" hidden="1"/>
    <cellStyle name="Followed Hyperlink" xfId="31148" builtinId="9" hidden="1"/>
    <cellStyle name="Followed Hyperlink" xfId="31149" builtinId="9" hidden="1"/>
    <cellStyle name="Followed Hyperlink" xfId="31150" builtinId="9" hidden="1"/>
    <cellStyle name="Followed Hyperlink" xfId="31151" builtinId="9" hidden="1"/>
    <cellStyle name="Followed Hyperlink" xfId="31152" builtinId="9" hidden="1"/>
    <cellStyle name="Followed Hyperlink" xfId="31153" builtinId="9" hidden="1"/>
    <cellStyle name="Followed Hyperlink" xfId="31154" builtinId="9" hidden="1"/>
    <cellStyle name="Followed Hyperlink" xfId="31155" builtinId="9" hidden="1"/>
    <cellStyle name="Followed Hyperlink" xfId="31156" builtinId="9" hidden="1"/>
    <cellStyle name="Followed Hyperlink" xfId="31157" builtinId="9" hidden="1"/>
    <cellStyle name="Followed Hyperlink" xfId="31158" builtinId="9" hidden="1"/>
    <cellStyle name="Followed Hyperlink" xfId="31159" builtinId="9" hidden="1"/>
    <cellStyle name="Followed Hyperlink" xfId="31160" builtinId="9" hidden="1"/>
    <cellStyle name="Followed Hyperlink" xfId="31161" builtinId="9" hidden="1"/>
    <cellStyle name="Followed Hyperlink" xfId="31162" builtinId="9" hidden="1"/>
    <cellStyle name="Followed Hyperlink" xfId="31163" builtinId="9" hidden="1"/>
    <cellStyle name="Followed Hyperlink" xfId="31164" builtinId="9" hidden="1"/>
    <cellStyle name="Followed Hyperlink" xfId="31165" builtinId="9" hidden="1"/>
    <cellStyle name="Followed Hyperlink" xfId="31166" builtinId="9" hidden="1"/>
    <cellStyle name="Followed Hyperlink" xfId="31167" builtinId="9" hidden="1"/>
    <cellStyle name="Followed Hyperlink" xfId="31168" builtinId="9" hidden="1"/>
    <cellStyle name="Followed Hyperlink" xfId="31169" builtinId="9" hidden="1"/>
    <cellStyle name="Followed Hyperlink" xfId="31170" builtinId="9" hidden="1"/>
    <cellStyle name="Followed Hyperlink" xfId="31171" builtinId="9" hidden="1"/>
    <cellStyle name="Followed Hyperlink" xfId="31172" builtinId="9" hidden="1"/>
    <cellStyle name="Followed Hyperlink" xfId="31173" builtinId="9" hidden="1"/>
    <cellStyle name="Followed Hyperlink" xfId="31174" builtinId="9" hidden="1"/>
    <cellStyle name="Followed Hyperlink" xfId="31175" builtinId="9" hidden="1"/>
    <cellStyle name="Followed Hyperlink" xfId="31176" builtinId="9" hidden="1"/>
    <cellStyle name="Followed Hyperlink" xfId="31177" builtinId="9" hidden="1"/>
    <cellStyle name="Followed Hyperlink" xfId="31178" builtinId="9" hidden="1"/>
    <cellStyle name="Followed Hyperlink" xfId="31179" builtinId="9" hidden="1"/>
    <cellStyle name="Followed Hyperlink" xfId="31180" builtinId="9" hidden="1"/>
    <cellStyle name="Followed Hyperlink" xfId="31181" builtinId="9" hidden="1"/>
    <cellStyle name="Followed Hyperlink" xfId="31182" builtinId="9" hidden="1"/>
    <cellStyle name="Followed Hyperlink" xfId="31183" builtinId="9" hidden="1"/>
    <cellStyle name="Followed Hyperlink" xfId="31184" builtinId="9" hidden="1"/>
    <cellStyle name="Followed Hyperlink" xfId="31185" builtinId="9" hidden="1"/>
    <cellStyle name="Followed Hyperlink" xfId="31186" builtinId="9" hidden="1"/>
    <cellStyle name="Followed Hyperlink" xfId="31187" builtinId="9" hidden="1"/>
    <cellStyle name="Followed Hyperlink" xfId="31188" builtinId="9" hidden="1"/>
    <cellStyle name="Followed Hyperlink" xfId="31189" builtinId="9" hidden="1"/>
    <cellStyle name="Followed Hyperlink" xfId="31190" builtinId="9" hidden="1"/>
    <cellStyle name="Followed Hyperlink" xfId="31191" builtinId="9" hidden="1"/>
    <cellStyle name="Followed Hyperlink" xfId="31192" builtinId="9" hidden="1"/>
    <cellStyle name="Followed Hyperlink" xfId="31193" builtinId="9" hidden="1"/>
    <cellStyle name="Followed Hyperlink" xfId="31194" builtinId="9" hidden="1"/>
    <cellStyle name="Followed Hyperlink" xfId="31195" builtinId="9" hidden="1"/>
    <cellStyle name="Followed Hyperlink" xfId="31196" builtinId="9" hidden="1"/>
    <cellStyle name="Followed Hyperlink" xfId="31197" builtinId="9" hidden="1"/>
    <cellStyle name="Followed Hyperlink" xfId="31198" builtinId="9" hidden="1"/>
    <cellStyle name="Followed Hyperlink" xfId="31199" builtinId="9" hidden="1"/>
    <cellStyle name="Followed Hyperlink" xfId="31200" builtinId="9" hidden="1"/>
    <cellStyle name="Followed Hyperlink" xfId="31201" builtinId="9" hidden="1"/>
    <cellStyle name="Followed Hyperlink" xfId="31202" builtinId="9" hidden="1"/>
    <cellStyle name="Followed Hyperlink" xfId="31203" builtinId="9" hidden="1"/>
    <cellStyle name="Followed Hyperlink" xfId="31204" builtinId="9" hidden="1"/>
    <cellStyle name="Followed Hyperlink" xfId="31205" builtinId="9" hidden="1"/>
    <cellStyle name="Followed Hyperlink" xfId="31206" builtinId="9" hidden="1"/>
    <cellStyle name="Followed Hyperlink" xfId="31207" builtinId="9" hidden="1"/>
    <cellStyle name="Followed Hyperlink" xfId="31208" builtinId="9" hidden="1"/>
    <cellStyle name="Followed Hyperlink" xfId="31209" builtinId="9" hidden="1"/>
    <cellStyle name="Followed Hyperlink" xfId="31210" builtinId="9" hidden="1"/>
    <cellStyle name="Followed Hyperlink" xfId="31211" builtinId="9" hidden="1"/>
    <cellStyle name="Followed Hyperlink" xfId="31212" builtinId="9" hidden="1"/>
    <cellStyle name="Followed Hyperlink" xfId="31213" builtinId="9" hidden="1"/>
    <cellStyle name="Followed Hyperlink" xfId="31214" builtinId="9" hidden="1"/>
    <cellStyle name="Followed Hyperlink" xfId="31215" builtinId="9" hidden="1"/>
    <cellStyle name="Followed Hyperlink" xfId="31216" builtinId="9" hidden="1"/>
    <cellStyle name="Followed Hyperlink" xfId="31217" builtinId="9" hidden="1"/>
    <cellStyle name="Followed Hyperlink" xfId="31218" builtinId="9" hidden="1"/>
    <cellStyle name="Followed Hyperlink" xfId="31219" builtinId="9" hidden="1"/>
    <cellStyle name="Followed Hyperlink" xfId="31220" builtinId="9" hidden="1"/>
    <cellStyle name="Followed Hyperlink" xfId="31221" builtinId="9" hidden="1"/>
    <cellStyle name="Followed Hyperlink" xfId="31222" builtinId="9" hidden="1"/>
    <cellStyle name="Followed Hyperlink" xfId="31223" builtinId="9" hidden="1"/>
    <cellStyle name="Followed Hyperlink" xfId="31224" builtinId="9" hidden="1"/>
    <cellStyle name="Followed Hyperlink" xfId="31225" builtinId="9" hidden="1"/>
    <cellStyle name="Followed Hyperlink" xfId="31226" builtinId="9" hidden="1"/>
    <cellStyle name="Followed Hyperlink" xfId="31227" builtinId="9" hidden="1"/>
    <cellStyle name="Followed Hyperlink" xfId="31228" builtinId="9" hidden="1"/>
    <cellStyle name="Followed Hyperlink" xfId="31229" builtinId="9" hidden="1"/>
    <cellStyle name="Followed Hyperlink" xfId="31230" builtinId="9" hidden="1"/>
    <cellStyle name="Followed Hyperlink" xfId="31231" builtinId="9" hidden="1"/>
    <cellStyle name="Followed Hyperlink" xfId="31232" builtinId="9" hidden="1"/>
    <cellStyle name="Followed Hyperlink" xfId="31233" builtinId="9" hidden="1"/>
    <cellStyle name="Followed Hyperlink" xfId="31234" builtinId="9" hidden="1"/>
    <cellStyle name="Followed Hyperlink" xfId="31235" builtinId="9" hidden="1"/>
    <cellStyle name="Followed Hyperlink" xfId="31236" builtinId="9" hidden="1"/>
    <cellStyle name="Followed Hyperlink" xfId="31237" builtinId="9" hidden="1"/>
    <cellStyle name="Followed Hyperlink" xfId="31238" builtinId="9" hidden="1"/>
    <cellStyle name="Followed Hyperlink" xfId="31239" builtinId="9" hidden="1"/>
    <cellStyle name="Followed Hyperlink" xfId="31240" builtinId="9" hidden="1"/>
    <cellStyle name="Followed Hyperlink" xfId="31241" builtinId="9" hidden="1"/>
    <cellStyle name="Followed Hyperlink" xfId="31242" builtinId="9" hidden="1"/>
    <cellStyle name="Followed Hyperlink" xfId="31243" builtinId="9" hidden="1"/>
    <cellStyle name="Followed Hyperlink" xfId="31244" builtinId="9" hidden="1"/>
    <cellStyle name="Followed Hyperlink" xfId="31245" builtinId="9" hidden="1"/>
    <cellStyle name="Followed Hyperlink" xfId="31246" builtinId="9" hidden="1"/>
    <cellStyle name="Followed Hyperlink" xfId="31247" builtinId="9" hidden="1"/>
    <cellStyle name="Followed Hyperlink" xfId="31248" builtinId="9" hidden="1"/>
    <cellStyle name="Followed Hyperlink" xfId="31249" builtinId="9" hidden="1"/>
    <cellStyle name="Followed Hyperlink" xfId="31250" builtinId="9" hidden="1"/>
    <cellStyle name="Followed Hyperlink" xfId="31251" builtinId="9" hidden="1"/>
    <cellStyle name="Followed Hyperlink" xfId="31252" builtinId="9" hidden="1"/>
    <cellStyle name="Followed Hyperlink" xfId="31253" builtinId="9" hidden="1"/>
    <cellStyle name="Followed Hyperlink" xfId="31254"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63" builtinId="9" hidden="1"/>
    <cellStyle name="Followed Hyperlink" xfId="31364" builtinId="9" hidden="1"/>
    <cellStyle name="Followed Hyperlink" xfId="31365" builtinId="9" hidden="1"/>
    <cellStyle name="Followed Hyperlink" xfId="31366" builtinId="9" hidden="1"/>
    <cellStyle name="Followed Hyperlink" xfId="31367" builtinId="9" hidden="1"/>
    <cellStyle name="Followed Hyperlink" xfId="31368" builtinId="9" hidden="1"/>
    <cellStyle name="Followed Hyperlink" xfId="31369" builtinId="9" hidden="1"/>
    <cellStyle name="Followed Hyperlink" xfId="31370" builtinId="9" hidden="1"/>
    <cellStyle name="Followed Hyperlink" xfId="31371" builtinId="9" hidden="1"/>
    <cellStyle name="Followed Hyperlink" xfId="31372" builtinId="9" hidden="1"/>
    <cellStyle name="Followed Hyperlink" xfId="31373" builtinId="9" hidden="1"/>
    <cellStyle name="Followed Hyperlink" xfId="31374" builtinId="9" hidden="1"/>
    <cellStyle name="Followed Hyperlink" xfId="31375" builtinId="9" hidden="1"/>
    <cellStyle name="Followed Hyperlink" xfId="31376" builtinId="9" hidden="1"/>
    <cellStyle name="Followed Hyperlink" xfId="31377" builtinId="9" hidden="1"/>
    <cellStyle name="Followed Hyperlink" xfId="31378" builtinId="9" hidden="1"/>
    <cellStyle name="Followed Hyperlink" xfId="31379" builtinId="9" hidden="1"/>
    <cellStyle name="Followed Hyperlink" xfId="31380" builtinId="9" hidden="1"/>
    <cellStyle name="Followed Hyperlink" xfId="31381" builtinId="9" hidden="1"/>
    <cellStyle name="Followed Hyperlink" xfId="31382" builtinId="9" hidden="1"/>
    <cellStyle name="Followed Hyperlink" xfId="31383" builtinId="9" hidden="1"/>
    <cellStyle name="Followed Hyperlink" xfId="31384" builtinId="9" hidden="1"/>
    <cellStyle name="Followed Hyperlink" xfId="31385" builtinId="9" hidden="1"/>
    <cellStyle name="Followed Hyperlink" xfId="31386" builtinId="9" hidden="1"/>
    <cellStyle name="Followed Hyperlink" xfId="31387" builtinId="9" hidden="1"/>
    <cellStyle name="Followed Hyperlink" xfId="31388" builtinId="9" hidden="1"/>
    <cellStyle name="Followed Hyperlink" xfId="31389" builtinId="9" hidden="1"/>
    <cellStyle name="Followed Hyperlink" xfId="31390" builtinId="9" hidden="1"/>
    <cellStyle name="Followed Hyperlink" xfId="31391" builtinId="9" hidden="1"/>
    <cellStyle name="Followed Hyperlink" xfId="31392" builtinId="9" hidden="1"/>
    <cellStyle name="Followed Hyperlink" xfId="31393" builtinId="9" hidden="1"/>
    <cellStyle name="Followed Hyperlink" xfId="31394" builtinId="9" hidden="1"/>
    <cellStyle name="Followed Hyperlink" xfId="31395" builtinId="9" hidden="1"/>
    <cellStyle name="Followed Hyperlink" xfId="31396" builtinId="9" hidden="1"/>
    <cellStyle name="Followed Hyperlink" xfId="31397" builtinId="9" hidden="1"/>
    <cellStyle name="Followed Hyperlink" xfId="31398" builtinId="9" hidden="1"/>
    <cellStyle name="Followed Hyperlink" xfId="31399" builtinId="9" hidden="1"/>
    <cellStyle name="Followed Hyperlink" xfId="31400" builtinId="9" hidden="1"/>
    <cellStyle name="Followed Hyperlink" xfId="31401" builtinId="9" hidden="1"/>
    <cellStyle name="Followed Hyperlink" xfId="31402" builtinId="9" hidden="1"/>
    <cellStyle name="Followed Hyperlink" xfId="31403" builtinId="9" hidden="1"/>
    <cellStyle name="Followed Hyperlink" xfId="31404" builtinId="9" hidden="1"/>
    <cellStyle name="Followed Hyperlink" xfId="31405" builtinId="9" hidden="1"/>
    <cellStyle name="Followed Hyperlink" xfId="31406" builtinId="9" hidden="1"/>
    <cellStyle name="Followed Hyperlink" xfId="31407" builtinId="9" hidden="1"/>
    <cellStyle name="Followed Hyperlink" xfId="31408" builtinId="9" hidden="1"/>
    <cellStyle name="Followed Hyperlink" xfId="31409" builtinId="9" hidden="1"/>
    <cellStyle name="Followed Hyperlink" xfId="31410" builtinId="9" hidden="1"/>
    <cellStyle name="Followed Hyperlink" xfId="31411" builtinId="9" hidden="1"/>
    <cellStyle name="Followed Hyperlink" xfId="31412" builtinId="9" hidden="1"/>
    <cellStyle name="Followed Hyperlink" xfId="31413" builtinId="9" hidden="1"/>
    <cellStyle name="Followed Hyperlink" xfId="31414" builtinId="9" hidden="1"/>
    <cellStyle name="Followed Hyperlink" xfId="31415" builtinId="9" hidden="1"/>
    <cellStyle name="Followed Hyperlink" xfId="31416" builtinId="9" hidden="1"/>
    <cellStyle name="Followed Hyperlink" xfId="31417" builtinId="9" hidden="1"/>
    <cellStyle name="Followed Hyperlink" xfId="31418" builtinId="9" hidden="1"/>
    <cellStyle name="Followed Hyperlink" xfId="31419" builtinId="9" hidden="1"/>
    <cellStyle name="Followed Hyperlink" xfId="31420" builtinId="9" hidden="1"/>
    <cellStyle name="Followed Hyperlink" xfId="31421" builtinId="9" hidden="1"/>
    <cellStyle name="Followed Hyperlink" xfId="31422" builtinId="9" hidden="1"/>
    <cellStyle name="Followed Hyperlink" xfId="31423" builtinId="9" hidden="1"/>
    <cellStyle name="Followed Hyperlink" xfId="31424" builtinId="9" hidden="1"/>
    <cellStyle name="Followed Hyperlink" xfId="31425" builtinId="9" hidden="1"/>
    <cellStyle name="Followed Hyperlink" xfId="31426" builtinId="9" hidden="1"/>
    <cellStyle name="Followed Hyperlink" xfId="31427" builtinId="9" hidden="1"/>
    <cellStyle name="Followed Hyperlink" xfId="31428" builtinId="9" hidden="1"/>
    <cellStyle name="Followed Hyperlink" xfId="31429" builtinId="9" hidden="1"/>
    <cellStyle name="Followed Hyperlink" xfId="31430" builtinId="9" hidden="1"/>
    <cellStyle name="Followed Hyperlink" xfId="31431" builtinId="9" hidden="1"/>
    <cellStyle name="Followed Hyperlink" xfId="31432" builtinId="9" hidden="1"/>
    <cellStyle name="Followed Hyperlink" xfId="31433" builtinId="9" hidden="1"/>
    <cellStyle name="Followed Hyperlink" xfId="31434" builtinId="9" hidden="1"/>
    <cellStyle name="Followed Hyperlink" xfId="31435" builtinId="9" hidden="1"/>
    <cellStyle name="Followed Hyperlink" xfId="31436" builtinId="9" hidden="1"/>
    <cellStyle name="Followed Hyperlink" xfId="31437" builtinId="9" hidden="1"/>
    <cellStyle name="Followed Hyperlink" xfId="31438" builtinId="9" hidden="1"/>
    <cellStyle name="Followed Hyperlink" xfId="31439" builtinId="9" hidden="1"/>
    <cellStyle name="Followed Hyperlink" xfId="31440" builtinId="9" hidden="1"/>
    <cellStyle name="Followed Hyperlink" xfId="31441" builtinId="9" hidden="1"/>
    <cellStyle name="Followed Hyperlink" xfId="31442" builtinId="9" hidden="1"/>
    <cellStyle name="Followed Hyperlink" xfId="31443" builtinId="9" hidden="1"/>
    <cellStyle name="Followed Hyperlink" xfId="31444" builtinId="9" hidden="1"/>
    <cellStyle name="Followed Hyperlink" xfId="31445" builtinId="9" hidden="1"/>
    <cellStyle name="Followed Hyperlink" xfId="31446" builtinId="9" hidden="1"/>
    <cellStyle name="Followed Hyperlink" xfId="31447" builtinId="9" hidden="1"/>
    <cellStyle name="Followed Hyperlink" xfId="31448" builtinId="9" hidden="1"/>
    <cellStyle name="Followed Hyperlink" xfId="31449" builtinId="9" hidden="1"/>
    <cellStyle name="Followed Hyperlink" xfId="31450" builtinId="9" hidden="1"/>
    <cellStyle name="Followed Hyperlink" xfId="31451" builtinId="9" hidden="1"/>
    <cellStyle name="Followed Hyperlink" xfId="31452" builtinId="9" hidden="1"/>
    <cellStyle name="Followed Hyperlink" xfId="31453" builtinId="9" hidden="1"/>
    <cellStyle name="Followed Hyperlink" xfId="31454" builtinId="9" hidden="1"/>
    <cellStyle name="Followed Hyperlink" xfId="31455" builtinId="9" hidden="1"/>
    <cellStyle name="Followed Hyperlink" xfId="31456" builtinId="9" hidden="1"/>
    <cellStyle name="Followed Hyperlink" xfId="31457" builtinId="9" hidden="1"/>
    <cellStyle name="Followed Hyperlink" xfId="31458" builtinId="9" hidden="1"/>
    <cellStyle name="Followed Hyperlink" xfId="31459" builtinId="9" hidden="1"/>
    <cellStyle name="Followed Hyperlink" xfId="31460"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5" builtinId="9" hidden="1"/>
    <cellStyle name="Followed Hyperlink" xfId="31596" builtinId="9" hidden="1"/>
    <cellStyle name="Followed Hyperlink" xfId="31597" builtinId="9" hidden="1"/>
    <cellStyle name="Followed Hyperlink" xfId="31598" builtinId="9" hidden="1"/>
    <cellStyle name="Followed Hyperlink" xfId="31599" builtinId="9" hidden="1"/>
    <cellStyle name="Followed Hyperlink" xfId="31600" builtinId="9" hidden="1"/>
    <cellStyle name="Followed Hyperlink" xfId="31601" builtinId="9" hidden="1"/>
    <cellStyle name="Followed Hyperlink" xfId="31602" builtinId="9" hidden="1"/>
    <cellStyle name="Followed Hyperlink" xfId="31603" builtinId="9" hidden="1"/>
    <cellStyle name="Followed Hyperlink" xfId="31604" builtinId="9" hidden="1"/>
    <cellStyle name="Followed Hyperlink" xfId="31605" builtinId="9" hidden="1"/>
    <cellStyle name="Followed Hyperlink" xfId="31606" builtinId="9" hidden="1"/>
    <cellStyle name="Followed Hyperlink" xfId="31607" builtinId="9" hidden="1"/>
    <cellStyle name="Followed Hyperlink" xfId="31608" builtinId="9" hidden="1"/>
    <cellStyle name="Followed Hyperlink" xfId="31609" builtinId="9" hidden="1"/>
    <cellStyle name="Followed Hyperlink" xfId="31610" builtinId="9" hidden="1"/>
    <cellStyle name="Followed Hyperlink" xfId="31611" builtinId="9" hidden="1"/>
    <cellStyle name="Followed Hyperlink" xfId="31612" builtinId="9" hidden="1"/>
    <cellStyle name="Followed Hyperlink" xfId="31613" builtinId="9" hidden="1"/>
    <cellStyle name="Followed Hyperlink" xfId="31614" builtinId="9" hidden="1"/>
    <cellStyle name="Followed Hyperlink" xfId="31615" builtinId="9" hidden="1"/>
    <cellStyle name="Followed Hyperlink" xfId="31616" builtinId="9" hidden="1"/>
    <cellStyle name="Followed Hyperlink" xfId="31617" builtinId="9" hidden="1"/>
    <cellStyle name="Followed Hyperlink" xfId="31618" builtinId="9" hidden="1"/>
    <cellStyle name="Followed Hyperlink" xfId="31619" builtinId="9" hidden="1"/>
    <cellStyle name="Followed Hyperlink" xfId="31620" builtinId="9" hidden="1"/>
    <cellStyle name="Followed Hyperlink" xfId="31621" builtinId="9" hidden="1"/>
    <cellStyle name="Followed Hyperlink" xfId="31622" builtinId="9" hidden="1"/>
    <cellStyle name="Followed Hyperlink" xfId="31623" builtinId="9" hidden="1"/>
    <cellStyle name="Followed Hyperlink" xfId="31624" builtinId="9" hidden="1"/>
    <cellStyle name="Followed Hyperlink" xfId="31625" builtinId="9" hidden="1"/>
    <cellStyle name="Followed Hyperlink" xfId="31626" builtinId="9" hidden="1"/>
    <cellStyle name="Followed Hyperlink" xfId="31627" builtinId="9" hidden="1"/>
    <cellStyle name="Followed Hyperlink" xfId="31628" builtinId="9" hidden="1"/>
    <cellStyle name="Followed Hyperlink" xfId="31629" builtinId="9" hidden="1"/>
    <cellStyle name="Followed Hyperlink" xfId="31630" builtinId="9" hidden="1"/>
    <cellStyle name="Followed Hyperlink" xfId="31631" builtinId="9" hidden="1"/>
    <cellStyle name="Followed Hyperlink" xfId="31632" builtinId="9" hidden="1"/>
    <cellStyle name="Followed Hyperlink" xfId="31633" builtinId="9" hidden="1"/>
    <cellStyle name="Followed Hyperlink" xfId="31634" builtinId="9" hidden="1"/>
    <cellStyle name="Followed Hyperlink" xfId="31635" builtinId="9" hidden="1"/>
    <cellStyle name="Followed Hyperlink" xfId="31636" builtinId="9" hidden="1"/>
    <cellStyle name="Followed Hyperlink" xfId="31637" builtinId="9" hidden="1"/>
    <cellStyle name="Followed Hyperlink" xfId="31638" builtinId="9" hidden="1"/>
    <cellStyle name="Followed Hyperlink" xfId="31639" builtinId="9" hidden="1"/>
    <cellStyle name="Followed Hyperlink" xfId="31640" builtinId="9" hidden="1"/>
    <cellStyle name="Followed Hyperlink" xfId="31641" builtinId="9" hidden="1"/>
    <cellStyle name="Followed Hyperlink" xfId="31642" builtinId="9" hidden="1"/>
    <cellStyle name="Followed Hyperlink" xfId="31643" builtinId="9" hidden="1"/>
    <cellStyle name="Followed Hyperlink" xfId="31644" builtinId="9" hidden="1"/>
    <cellStyle name="Followed Hyperlink" xfId="31645" builtinId="9" hidden="1"/>
    <cellStyle name="Followed Hyperlink" xfId="31646" builtinId="9" hidden="1"/>
    <cellStyle name="Followed Hyperlink" xfId="31647" builtinId="9" hidden="1"/>
    <cellStyle name="Followed Hyperlink" xfId="31648" builtinId="9" hidden="1"/>
    <cellStyle name="Followed Hyperlink" xfId="31649" builtinId="9" hidden="1"/>
    <cellStyle name="Followed Hyperlink" xfId="31650" builtinId="9" hidden="1"/>
    <cellStyle name="Followed Hyperlink" xfId="31651" builtinId="9" hidden="1"/>
    <cellStyle name="Followed Hyperlink" xfId="31652" builtinId="9" hidden="1"/>
    <cellStyle name="Followed Hyperlink" xfId="31653" builtinId="9" hidden="1"/>
    <cellStyle name="Followed Hyperlink" xfId="31654" builtinId="9" hidden="1"/>
    <cellStyle name="Followed Hyperlink" xfId="31655" builtinId="9" hidden="1"/>
    <cellStyle name="Followed Hyperlink" xfId="31656" builtinId="9" hidden="1"/>
    <cellStyle name="Followed Hyperlink" xfId="31657" builtinId="9" hidden="1"/>
    <cellStyle name="Followed Hyperlink" xfId="31658" builtinId="9" hidden="1"/>
    <cellStyle name="Followed Hyperlink" xfId="31659" builtinId="9" hidden="1"/>
    <cellStyle name="Followed Hyperlink" xfId="31660" builtinId="9" hidden="1"/>
    <cellStyle name="Followed Hyperlink" xfId="31661" builtinId="9" hidden="1"/>
    <cellStyle name="Followed Hyperlink" xfId="31662" builtinId="9" hidden="1"/>
    <cellStyle name="Followed Hyperlink" xfId="31663" builtinId="9" hidden="1"/>
    <cellStyle name="Followed Hyperlink" xfId="31664" builtinId="9" hidden="1"/>
    <cellStyle name="Followed Hyperlink" xfId="31665" builtinId="9" hidden="1"/>
    <cellStyle name="Followed Hyperlink" xfId="31666" builtinId="9" hidden="1"/>
    <cellStyle name="Followed Hyperlink" xfId="31667" builtinId="9" hidden="1"/>
    <cellStyle name="Followed Hyperlink" xfId="31668" builtinId="9" hidden="1"/>
    <cellStyle name="Followed Hyperlink" xfId="31669" builtinId="9" hidden="1"/>
    <cellStyle name="Followed Hyperlink" xfId="31670" builtinId="9" hidden="1"/>
    <cellStyle name="Followed Hyperlink" xfId="31671" builtinId="9" hidden="1"/>
    <cellStyle name="Followed Hyperlink" xfId="31672" builtinId="9" hidden="1"/>
    <cellStyle name="Followed Hyperlink" xfId="31673" builtinId="9" hidden="1"/>
    <cellStyle name="Followed Hyperlink" xfId="31674" builtinId="9" hidden="1"/>
    <cellStyle name="Followed Hyperlink" xfId="31675" builtinId="9" hidden="1"/>
    <cellStyle name="Followed Hyperlink" xfId="31676" builtinId="9" hidden="1"/>
    <cellStyle name="Followed Hyperlink" xfId="31677" builtinId="9" hidden="1"/>
    <cellStyle name="Followed Hyperlink" xfId="31678" builtinId="9" hidden="1"/>
    <cellStyle name="Followed Hyperlink" xfId="31679" builtinId="9" hidden="1"/>
    <cellStyle name="Followed Hyperlink" xfId="31680" builtinId="9" hidden="1"/>
    <cellStyle name="Followed Hyperlink" xfId="31681" builtinId="9" hidden="1"/>
    <cellStyle name="Followed Hyperlink" xfId="31682" builtinId="9" hidden="1"/>
    <cellStyle name="Followed Hyperlink" xfId="31683" builtinId="9" hidden="1"/>
    <cellStyle name="Followed Hyperlink" xfId="31684" builtinId="9" hidden="1"/>
    <cellStyle name="Followed Hyperlink" xfId="31685" builtinId="9" hidden="1"/>
    <cellStyle name="Followed Hyperlink" xfId="31686" builtinId="9" hidden="1"/>
    <cellStyle name="Followed Hyperlink" xfId="31687" builtinId="9" hidden="1"/>
    <cellStyle name="Followed Hyperlink" xfId="31688" builtinId="9" hidden="1"/>
    <cellStyle name="Followed Hyperlink" xfId="31689" builtinId="9" hidden="1"/>
    <cellStyle name="Followed Hyperlink" xfId="31690" builtinId="9" hidden="1"/>
    <cellStyle name="Followed Hyperlink" xfId="31691" builtinId="9" hidden="1"/>
    <cellStyle name="Followed Hyperlink" xfId="31692" builtinId="9" hidden="1"/>
    <cellStyle name="Followed Hyperlink" xfId="31693" builtinId="9" hidden="1"/>
    <cellStyle name="Followed Hyperlink" xfId="31694" builtinId="9" hidden="1"/>
    <cellStyle name="Followed Hyperlink" xfId="31695" builtinId="9" hidden="1"/>
    <cellStyle name="Followed Hyperlink" xfId="31696" builtinId="9" hidden="1"/>
    <cellStyle name="Followed Hyperlink" xfId="31697" builtinId="9" hidden="1"/>
    <cellStyle name="Followed Hyperlink" xfId="31698" builtinId="9" hidden="1"/>
    <cellStyle name="Followed Hyperlink" xfId="31699" builtinId="9" hidden="1"/>
    <cellStyle name="Followed Hyperlink" xfId="31700" builtinId="9" hidden="1"/>
    <cellStyle name="Followed Hyperlink" xfId="31701" builtinId="9" hidden="1"/>
    <cellStyle name="Followed Hyperlink" xfId="31702" builtinId="9" hidden="1"/>
    <cellStyle name="Followed Hyperlink" xfId="31703" builtinId="9" hidden="1"/>
    <cellStyle name="Followed Hyperlink" xfId="31704" builtinId="9" hidden="1"/>
    <cellStyle name="Followed Hyperlink" xfId="31705" builtinId="9" hidden="1"/>
    <cellStyle name="Followed Hyperlink" xfId="31706" builtinId="9" hidden="1"/>
    <cellStyle name="Followed Hyperlink" xfId="31707" builtinId="9" hidden="1"/>
    <cellStyle name="Followed Hyperlink" xfId="31708" builtinId="9" hidden="1"/>
    <cellStyle name="Followed Hyperlink" xfId="31709" builtinId="9" hidden="1"/>
    <cellStyle name="Followed Hyperlink" xfId="31710" builtinId="9" hidden="1"/>
    <cellStyle name="Followed Hyperlink" xfId="31711" builtinId="9" hidden="1"/>
    <cellStyle name="Followed Hyperlink" xfId="31712" builtinId="9" hidden="1"/>
    <cellStyle name="Followed Hyperlink" xfId="31713" builtinId="9" hidden="1"/>
    <cellStyle name="Followed Hyperlink" xfId="31714" builtinId="9" hidden="1"/>
    <cellStyle name="Followed Hyperlink" xfId="31715" builtinId="9" hidden="1"/>
    <cellStyle name="Followed Hyperlink" xfId="31716" builtinId="9" hidden="1"/>
    <cellStyle name="Followed Hyperlink" xfId="31717" builtinId="9" hidden="1"/>
    <cellStyle name="Followed Hyperlink" xfId="31718" builtinId="9" hidden="1"/>
    <cellStyle name="Followed Hyperlink" xfId="31719" builtinId="9" hidden="1"/>
    <cellStyle name="Followed Hyperlink" xfId="31720" builtinId="9" hidden="1"/>
    <cellStyle name="Followed Hyperlink" xfId="31721" builtinId="9" hidden="1"/>
    <cellStyle name="Followed Hyperlink" xfId="31722" builtinId="9" hidden="1"/>
    <cellStyle name="Followed Hyperlink" xfId="31723" builtinId="9" hidden="1"/>
    <cellStyle name="Followed Hyperlink" xfId="31724" builtinId="9" hidden="1"/>
    <cellStyle name="Followed Hyperlink" xfId="31725" builtinId="9" hidden="1"/>
    <cellStyle name="Followed Hyperlink" xfId="31726" builtinId="9" hidden="1"/>
    <cellStyle name="Followed Hyperlink" xfId="31727" builtinId="9" hidden="1"/>
    <cellStyle name="Followed Hyperlink" xfId="31728" builtinId="9" hidden="1"/>
    <cellStyle name="Followed Hyperlink" xfId="31729" builtinId="9" hidden="1"/>
    <cellStyle name="Followed Hyperlink" xfId="31730" builtinId="9" hidden="1"/>
    <cellStyle name="Followed Hyperlink" xfId="31731" builtinId="9" hidden="1"/>
    <cellStyle name="Followed Hyperlink" xfId="31732"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3" builtinId="9" hidden="1"/>
    <cellStyle name="Followed Hyperlink" xfId="31804" builtinId="9" hidden="1"/>
    <cellStyle name="Followed Hyperlink" xfId="31805"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6" builtinId="9" hidden="1"/>
    <cellStyle name="Followed Hyperlink" xfId="31877" builtinId="9" hidden="1"/>
    <cellStyle name="Followed Hyperlink" xfId="31878" builtinId="9" hidden="1"/>
    <cellStyle name="Followed Hyperlink" xfId="31879" builtinId="9" hidden="1"/>
    <cellStyle name="Followed Hyperlink" xfId="31880" builtinId="9" hidden="1"/>
    <cellStyle name="Followed Hyperlink" xfId="31881" builtinId="9" hidden="1"/>
    <cellStyle name="Followed Hyperlink" xfId="31882" builtinId="9" hidden="1"/>
    <cellStyle name="Followed Hyperlink" xfId="31883" builtinId="9" hidden="1"/>
    <cellStyle name="Followed Hyperlink" xfId="31884" builtinId="9" hidden="1"/>
    <cellStyle name="Followed Hyperlink" xfId="31885" builtinId="9" hidden="1"/>
    <cellStyle name="Followed Hyperlink" xfId="31886" builtinId="9" hidden="1"/>
    <cellStyle name="Followed Hyperlink" xfId="31887" builtinId="9" hidden="1"/>
    <cellStyle name="Followed Hyperlink" xfId="31888" builtinId="9" hidden="1"/>
    <cellStyle name="Followed Hyperlink" xfId="31889" builtinId="9" hidden="1"/>
    <cellStyle name="Followed Hyperlink" xfId="31890" builtinId="9" hidden="1"/>
    <cellStyle name="Followed Hyperlink" xfId="31891" builtinId="9" hidden="1"/>
    <cellStyle name="Followed Hyperlink" xfId="31892" builtinId="9" hidden="1"/>
    <cellStyle name="Followed Hyperlink" xfId="31893" builtinId="9" hidden="1"/>
    <cellStyle name="Followed Hyperlink" xfId="31894" builtinId="9" hidden="1"/>
    <cellStyle name="Followed Hyperlink" xfId="31895" builtinId="9" hidden="1"/>
    <cellStyle name="Followed Hyperlink" xfId="31896" builtinId="9" hidden="1"/>
    <cellStyle name="Followed Hyperlink" xfId="31897" builtinId="9" hidden="1"/>
    <cellStyle name="Followed Hyperlink" xfId="31898" builtinId="9" hidden="1"/>
    <cellStyle name="Followed Hyperlink" xfId="31899" builtinId="9" hidden="1"/>
    <cellStyle name="Followed Hyperlink" xfId="31900" builtinId="9" hidden="1"/>
    <cellStyle name="Followed Hyperlink" xfId="31901" builtinId="9" hidden="1"/>
    <cellStyle name="Followed Hyperlink" xfId="31902" builtinId="9" hidden="1"/>
    <cellStyle name="Followed Hyperlink" xfId="31903" builtinId="9" hidden="1"/>
    <cellStyle name="Followed Hyperlink" xfId="31904" builtinId="9" hidden="1"/>
    <cellStyle name="Followed Hyperlink" xfId="31905" builtinId="9" hidden="1"/>
    <cellStyle name="Followed Hyperlink" xfId="31906" builtinId="9" hidden="1"/>
    <cellStyle name="Followed Hyperlink" xfId="31907" builtinId="9" hidden="1"/>
    <cellStyle name="Followed Hyperlink" xfId="31908" builtinId="9" hidden="1"/>
    <cellStyle name="Followed Hyperlink" xfId="31909" builtinId="9" hidden="1"/>
    <cellStyle name="Followed Hyperlink" xfId="31910" builtinId="9" hidden="1"/>
    <cellStyle name="Followed Hyperlink" xfId="31911" builtinId="9" hidden="1"/>
    <cellStyle name="Followed Hyperlink" xfId="31912" builtinId="9" hidden="1"/>
    <cellStyle name="Followed Hyperlink" xfId="31913" builtinId="9" hidden="1"/>
    <cellStyle name="Followed Hyperlink" xfId="31914" builtinId="9" hidden="1"/>
    <cellStyle name="Followed Hyperlink" xfId="31915" builtinId="9" hidden="1"/>
    <cellStyle name="Followed Hyperlink" xfId="31916" builtinId="9" hidden="1"/>
    <cellStyle name="Followed Hyperlink" xfId="31917" builtinId="9" hidden="1"/>
    <cellStyle name="Followed Hyperlink" xfId="31918" builtinId="9" hidden="1"/>
    <cellStyle name="Followed Hyperlink" xfId="31919" builtinId="9" hidden="1"/>
    <cellStyle name="Followed Hyperlink" xfId="31920" builtinId="9" hidden="1"/>
    <cellStyle name="Followed Hyperlink" xfId="31921" builtinId="9" hidden="1"/>
    <cellStyle name="Followed Hyperlink" xfId="31922" builtinId="9" hidden="1"/>
    <cellStyle name="Followed Hyperlink" xfId="31923" builtinId="9" hidden="1"/>
    <cellStyle name="Followed Hyperlink" xfId="31924" builtinId="9" hidden="1"/>
    <cellStyle name="Followed Hyperlink" xfId="31925" builtinId="9" hidden="1"/>
    <cellStyle name="Followed Hyperlink" xfId="31926" builtinId="9" hidden="1"/>
    <cellStyle name="Followed Hyperlink" xfId="31927" builtinId="9" hidden="1"/>
    <cellStyle name="Followed Hyperlink" xfId="31928" builtinId="9" hidden="1"/>
    <cellStyle name="Followed Hyperlink" xfId="31929" builtinId="9" hidden="1"/>
    <cellStyle name="Followed Hyperlink" xfId="31930" builtinId="9" hidden="1"/>
    <cellStyle name="Followed Hyperlink" xfId="31931" builtinId="9" hidden="1"/>
    <cellStyle name="Followed Hyperlink" xfId="31932" builtinId="9" hidden="1"/>
    <cellStyle name="Followed Hyperlink" xfId="31933" builtinId="9" hidden="1"/>
    <cellStyle name="Followed Hyperlink" xfId="31934" builtinId="9" hidden="1"/>
    <cellStyle name="Followed Hyperlink" xfId="31935" builtinId="9" hidden="1"/>
    <cellStyle name="Followed Hyperlink" xfId="31936" builtinId="9" hidden="1"/>
    <cellStyle name="Followed Hyperlink" xfId="31937" builtinId="9" hidden="1"/>
    <cellStyle name="Followed Hyperlink" xfId="31938" builtinId="9" hidden="1"/>
    <cellStyle name="Followed Hyperlink" xfId="31939" builtinId="9" hidden="1"/>
    <cellStyle name="Followed Hyperlink" xfId="31940" builtinId="9" hidden="1"/>
    <cellStyle name="Followed Hyperlink" xfId="31941" builtinId="9" hidden="1"/>
    <cellStyle name="Followed Hyperlink" xfId="31942" builtinId="9" hidden="1"/>
    <cellStyle name="Followed Hyperlink" xfId="31943" builtinId="9" hidden="1"/>
    <cellStyle name="Followed Hyperlink" xfId="31944" builtinId="9" hidden="1"/>
    <cellStyle name="Followed Hyperlink" xfId="31945" builtinId="9" hidden="1"/>
    <cellStyle name="Followed Hyperlink" xfId="31946" builtinId="9" hidden="1"/>
    <cellStyle name="Followed Hyperlink" xfId="31947" builtinId="9" hidden="1"/>
    <cellStyle name="Followed Hyperlink" xfId="31948" builtinId="9" hidden="1"/>
    <cellStyle name="Followed Hyperlink" xfId="31949" builtinId="9" hidden="1"/>
    <cellStyle name="Followed Hyperlink" xfId="31950" builtinId="9" hidden="1"/>
    <cellStyle name="Followed Hyperlink" xfId="31951" builtinId="9" hidden="1"/>
    <cellStyle name="Followed Hyperlink" xfId="31952" builtinId="9" hidden="1"/>
    <cellStyle name="Followed Hyperlink" xfId="31953" builtinId="9" hidden="1"/>
    <cellStyle name="Followed Hyperlink" xfId="31954" builtinId="9" hidden="1"/>
    <cellStyle name="Followed Hyperlink" xfId="31955" builtinId="9" hidden="1"/>
    <cellStyle name="Followed Hyperlink" xfId="31956" builtinId="9" hidden="1"/>
    <cellStyle name="Followed Hyperlink" xfId="31957" builtinId="9" hidden="1"/>
    <cellStyle name="Followed Hyperlink" xfId="31958" builtinId="9" hidden="1"/>
    <cellStyle name="Followed Hyperlink" xfId="31959" builtinId="9" hidden="1"/>
    <cellStyle name="Followed Hyperlink" xfId="31960" builtinId="9" hidden="1"/>
    <cellStyle name="Followed Hyperlink" xfId="31961" builtinId="9" hidden="1"/>
    <cellStyle name="Followed Hyperlink" xfId="31962" builtinId="9" hidden="1"/>
    <cellStyle name="Followed Hyperlink" xfId="31963" builtinId="9" hidden="1"/>
    <cellStyle name="Followed Hyperlink" xfId="31964" builtinId="9" hidden="1"/>
    <cellStyle name="Followed Hyperlink" xfId="31965" builtinId="9" hidden="1"/>
    <cellStyle name="Followed Hyperlink" xfId="31966" builtinId="9" hidden="1"/>
    <cellStyle name="Followed Hyperlink" xfId="31967" builtinId="9" hidden="1"/>
    <cellStyle name="Followed Hyperlink" xfId="31968" builtinId="9" hidden="1"/>
    <cellStyle name="Followed Hyperlink" xfId="31969" builtinId="9" hidden="1"/>
    <cellStyle name="Followed Hyperlink" xfId="31970" builtinId="9" hidden="1"/>
    <cellStyle name="Followed Hyperlink" xfId="31971" builtinId="9" hidden="1"/>
    <cellStyle name="Followed Hyperlink" xfId="31972" builtinId="9" hidden="1"/>
    <cellStyle name="Followed Hyperlink" xfId="31973" builtinId="9" hidden="1"/>
    <cellStyle name="Followed Hyperlink" xfId="31974" builtinId="9" hidden="1"/>
    <cellStyle name="Followed Hyperlink" xfId="31975" builtinId="9" hidden="1"/>
    <cellStyle name="Followed Hyperlink" xfId="31976" builtinId="9" hidden="1"/>
    <cellStyle name="Followed Hyperlink" xfId="31977" builtinId="9" hidden="1"/>
    <cellStyle name="Followed Hyperlink" xfId="31978" builtinId="9" hidden="1"/>
    <cellStyle name="Followed Hyperlink" xfId="31979" builtinId="9" hidden="1"/>
    <cellStyle name="Followed Hyperlink" xfId="31980" builtinId="9" hidden="1"/>
    <cellStyle name="Followed Hyperlink" xfId="31981" builtinId="9" hidden="1"/>
    <cellStyle name="Followed Hyperlink" xfId="31982" builtinId="9" hidden="1"/>
    <cellStyle name="Followed Hyperlink" xfId="31983" builtinId="9" hidden="1"/>
    <cellStyle name="Followed Hyperlink" xfId="31984" builtinId="9" hidden="1"/>
    <cellStyle name="Followed Hyperlink" xfId="31985" builtinId="9" hidden="1"/>
    <cellStyle name="Followed Hyperlink" xfId="31986" builtinId="9" hidden="1"/>
    <cellStyle name="Followed Hyperlink" xfId="31987" builtinId="9" hidden="1"/>
    <cellStyle name="Followed Hyperlink" xfId="31988" builtinId="9" hidden="1"/>
    <cellStyle name="Followed Hyperlink" xfId="31989" builtinId="9" hidden="1"/>
    <cellStyle name="Followed Hyperlink" xfId="31990" builtinId="9" hidden="1"/>
    <cellStyle name="Followed Hyperlink" xfId="31991" builtinId="9" hidden="1"/>
    <cellStyle name="Followed Hyperlink" xfId="31992" builtinId="9" hidden="1"/>
    <cellStyle name="Followed Hyperlink" xfId="31993" builtinId="9" hidden="1"/>
    <cellStyle name="Followed Hyperlink" xfId="31994" builtinId="9" hidden="1"/>
    <cellStyle name="Followed Hyperlink" xfId="31995" builtinId="9" hidden="1"/>
    <cellStyle name="Followed Hyperlink" xfId="31996" builtinId="9" hidden="1"/>
    <cellStyle name="Followed Hyperlink" xfId="31997" builtinId="9" hidden="1"/>
    <cellStyle name="Followed Hyperlink" xfId="31998" builtinId="9" hidden="1"/>
    <cellStyle name="Followed Hyperlink" xfId="31999" builtinId="9" hidden="1"/>
    <cellStyle name="Followed Hyperlink" xfId="32000" builtinId="9" hidden="1"/>
    <cellStyle name="Followed Hyperlink" xfId="32001" builtinId="9" hidden="1"/>
    <cellStyle name="Followed Hyperlink" xfId="32002" builtinId="9" hidden="1"/>
    <cellStyle name="Followed Hyperlink" xfId="32003" builtinId="9" hidden="1"/>
    <cellStyle name="Followed Hyperlink" xfId="32004" builtinId="9" hidden="1"/>
    <cellStyle name="Followed Hyperlink" xfId="32005" builtinId="9" hidden="1"/>
    <cellStyle name="Followed Hyperlink" xfId="32006" builtinId="9" hidden="1"/>
    <cellStyle name="Followed Hyperlink" xfId="32007" builtinId="9" hidden="1"/>
    <cellStyle name="Followed Hyperlink" xfId="32008" builtinId="9" hidden="1"/>
    <cellStyle name="Followed Hyperlink" xfId="32009" builtinId="9" hidden="1"/>
    <cellStyle name="Followed Hyperlink" xfId="32010" builtinId="9" hidden="1"/>
    <cellStyle name="Followed Hyperlink" xfId="32011" builtinId="9" hidden="1"/>
    <cellStyle name="Followed Hyperlink" xfId="32012"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3" builtinId="9" hidden="1"/>
    <cellStyle name="Followed Hyperlink" xfId="32084" builtinId="9" hidden="1"/>
    <cellStyle name="Followed Hyperlink" xfId="32085" builtinId="9" hidden="1"/>
    <cellStyle name="Followed Hyperlink" xfId="32086" builtinId="9" hidden="1"/>
    <cellStyle name="Followed Hyperlink" xfId="32087" builtinId="9" hidden="1"/>
    <cellStyle name="Followed Hyperlink" xfId="32088" builtinId="9" hidden="1"/>
    <cellStyle name="Followed Hyperlink" xfId="32089" builtinId="9" hidden="1"/>
    <cellStyle name="Followed Hyperlink" xfId="32090" builtinId="9" hidden="1"/>
    <cellStyle name="Followed Hyperlink" xfId="32091" builtinId="9" hidden="1"/>
    <cellStyle name="Followed Hyperlink" xfId="32092" builtinId="9" hidden="1"/>
    <cellStyle name="Followed Hyperlink" xfId="32093" builtinId="9" hidden="1"/>
    <cellStyle name="Followed Hyperlink" xfId="32094" builtinId="9" hidden="1"/>
    <cellStyle name="Followed Hyperlink" xfId="32095" builtinId="9" hidden="1"/>
    <cellStyle name="Followed Hyperlink" xfId="32096" builtinId="9" hidden="1"/>
    <cellStyle name="Followed Hyperlink" xfId="32097" builtinId="9" hidden="1"/>
    <cellStyle name="Followed Hyperlink" xfId="32098" builtinId="9" hidden="1"/>
    <cellStyle name="Followed Hyperlink" xfId="32099" builtinId="9" hidden="1"/>
    <cellStyle name="Followed Hyperlink" xfId="32100" builtinId="9" hidden="1"/>
    <cellStyle name="Followed Hyperlink" xfId="32101" builtinId="9" hidden="1"/>
    <cellStyle name="Followed Hyperlink" xfId="32102" builtinId="9" hidden="1"/>
    <cellStyle name="Followed Hyperlink" xfId="32103" builtinId="9" hidden="1"/>
    <cellStyle name="Followed Hyperlink" xfId="32104" builtinId="9" hidden="1"/>
    <cellStyle name="Followed Hyperlink" xfId="32105" builtinId="9" hidden="1"/>
    <cellStyle name="Followed Hyperlink" xfId="32106" builtinId="9" hidden="1"/>
    <cellStyle name="Followed Hyperlink" xfId="32107"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7" builtinId="9" hidden="1"/>
    <cellStyle name="Followed Hyperlink" xfId="32178" builtinId="9" hidden="1"/>
    <cellStyle name="Followed Hyperlink" xfId="32179" builtinId="9" hidden="1"/>
    <cellStyle name="Followed Hyperlink" xfId="32180" builtinId="9" hidden="1"/>
    <cellStyle name="Followed Hyperlink" xfId="32181" builtinId="9" hidden="1"/>
    <cellStyle name="Followed Hyperlink" xfId="32182" builtinId="9" hidden="1"/>
    <cellStyle name="Followed Hyperlink" xfId="32183" builtinId="9" hidden="1"/>
    <cellStyle name="Followed Hyperlink" xfId="32184" builtinId="9" hidden="1"/>
    <cellStyle name="Followed Hyperlink" xfId="32185" builtinId="9" hidden="1"/>
    <cellStyle name="Followed Hyperlink" xfId="32186" builtinId="9" hidden="1"/>
    <cellStyle name="Followed Hyperlink" xfId="32187" builtinId="9" hidden="1"/>
    <cellStyle name="Followed Hyperlink" xfId="32188" builtinId="9" hidden="1"/>
    <cellStyle name="Followed Hyperlink" xfId="32189" builtinId="9" hidden="1"/>
    <cellStyle name="Followed Hyperlink" xfId="32190" builtinId="9" hidden="1"/>
    <cellStyle name="Followed Hyperlink" xfId="32191" builtinId="9" hidden="1"/>
    <cellStyle name="Followed Hyperlink" xfId="32192" builtinId="9" hidden="1"/>
    <cellStyle name="Followed Hyperlink" xfId="32193" builtinId="9" hidden="1"/>
    <cellStyle name="Followed Hyperlink" xfId="32194" builtinId="9" hidden="1"/>
    <cellStyle name="Followed Hyperlink" xfId="32195" builtinId="9" hidden="1"/>
    <cellStyle name="Followed Hyperlink" xfId="32196" builtinId="9" hidden="1"/>
    <cellStyle name="Followed Hyperlink" xfId="32197" builtinId="9" hidden="1"/>
    <cellStyle name="Followed Hyperlink" xfId="32198" builtinId="9" hidden="1"/>
    <cellStyle name="Followed Hyperlink" xfId="32199" builtinId="9" hidden="1"/>
    <cellStyle name="Followed Hyperlink" xfId="32200" builtinId="9" hidden="1"/>
    <cellStyle name="Followed Hyperlink" xfId="32201" builtinId="9" hidden="1"/>
    <cellStyle name="Followed Hyperlink" xfId="32202" builtinId="9" hidden="1"/>
    <cellStyle name="Followed Hyperlink" xfId="32203" builtinId="9" hidden="1"/>
    <cellStyle name="Followed Hyperlink" xfId="32204" builtinId="9" hidden="1"/>
    <cellStyle name="Followed Hyperlink" xfId="32205" builtinId="9" hidden="1"/>
    <cellStyle name="Followed Hyperlink" xfId="32206" builtinId="9" hidden="1"/>
    <cellStyle name="Followed Hyperlink" xfId="32207" builtinId="9" hidden="1"/>
    <cellStyle name="Followed Hyperlink" xfId="32208" builtinId="9" hidden="1"/>
    <cellStyle name="Followed Hyperlink" xfId="32209" builtinId="9" hidden="1"/>
    <cellStyle name="Followed Hyperlink" xfId="32210" builtinId="9" hidden="1"/>
    <cellStyle name="Followed Hyperlink" xfId="32211" builtinId="9" hidden="1"/>
    <cellStyle name="Followed Hyperlink" xfId="32212" builtinId="9" hidden="1"/>
    <cellStyle name="Followed Hyperlink" xfId="32213" builtinId="9" hidden="1"/>
    <cellStyle name="Followed Hyperlink" xfId="32214" builtinId="9" hidden="1"/>
    <cellStyle name="Followed Hyperlink" xfId="32215" builtinId="9" hidden="1"/>
    <cellStyle name="Followed Hyperlink" xfId="32216" builtinId="9" hidden="1"/>
    <cellStyle name="Followed Hyperlink" xfId="32217" builtinId="9" hidden="1"/>
    <cellStyle name="Followed Hyperlink" xfId="32218" builtinId="9" hidden="1"/>
    <cellStyle name="Followed Hyperlink" xfId="32219" builtinId="9" hidden="1"/>
    <cellStyle name="Followed Hyperlink" xfId="32220" builtinId="9" hidden="1"/>
    <cellStyle name="Followed Hyperlink" xfId="32221" builtinId="9" hidden="1"/>
    <cellStyle name="Followed Hyperlink" xfId="32222" builtinId="9" hidden="1"/>
    <cellStyle name="Followed Hyperlink" xfId="32223" builtinId="9" hidden="1"/>
    <cellStyle name="Followed Hyperlink" xfId="32224" builtinId="9" hidden="1"/>
    <cellStyle name="Followed Hyperlink" xfId="32225" builtinId="9" hidden="1"/>
    <cellStyle name="Followed Hyperlink" xfId="32226" builtinId="9" hidden="1"/>
    <cellStyle name="Followed Hyperlink" xfId="32227" builtinId="9" hidden="1"/>
    <cellStyle name="Followed Hyperlink" xfId="32228" builtinId="9" hidden="1"/>
    <cellStyle name="Followed Hyperlink" xfId="32229" builtinId="9" hidden="1"/>
    <cellStyle name="Followed Hyperlink" xfId="32230" builtinId="9" hidden="1"/>
    <cellStyle name="Followed Hyperlink" xfId="32231" builtinId="9" hidden="1"/>
    <cellStyle name="Followed Hyperlink" xfId="32232" builtinId="9" hidden="1"/>
    <cellStyle name="Followed Hyperlink" xfId="32233" builtinId="9" hidden="1"/>
    <cellStyle name="Followed Hyperlink" xfId="32234" builtinId="9" hidden="1"/>
    <cellStyle name="Followed Hyperlink" xfId="32235" builtinId="9" hidden="1"/>
    <cellStyle name="Followed Hyperlink" xfId="32236" builtinId="9" hidden="1"/>
    <cellStyle name="Followed Hyperlink" xfId="32237" builtinId="9" hidden="1"/>
    <cellStyle name="Followed Hyperlink" xfId="32238" builtinId="9" hidden="1"/>
    <cellStyle name="Followed Hyperlink" xfId="32239" builtinId="9" hidden="1"/>
    <cellStyle name="Followed Hyperlink" xfId="32240" builtinId="9" hidden="1"/>
    <cellStyle name="Followed Hyperlink" xfId="32241" builtinId="9" hidden="1"/>
    <cellStyle name="Followed Hyperlink" xfId="32242" builtinId="9" hidden="1"/>
    <cellStyle name="Followed Hyperlink" xfId="32243" builtinId="9" hidden="1"/>
    <cellStyle name="Followed Hyperlink" xfId="32244" builtinId="9" hidden="1"/>
    <cellStyle name="Followed Hyperlink" xfId="32245" builtinId="9" hidden="1"/>
    <cellStyle name="Followed Hyperlink" xfId="32246" builtinId="9" hidden="1"/>
    <cellStyle name="Followed Hyperlink" xfId="32247" builtinId="9" hidden="1"/>
    <cellStyle name="Followed Hyperlink" xfId="32248" builtinId="9" hidden="1"/>
    <cellStyle name="Followed Hyperlink" xfId="32249" builtinId="9" hidden="1"/>
    <cellStyle name="Followed Hyperlink" xfId="32250" builtinId="9" hidden="1"/>
    <cellStyle name="Followed Hyperlink" xfId="32251" builtinId="9" hidden="1"/>
    <cellStyle name="Followed Hyperlink" xfId="32252" builtinId="9" hidden="1"/>
    <cellStyle name="Followed Hyperlink" xfId="32253" builtinId="9" hidden="1"/>
    <cellStyle name="Followed Hyperlink" xfId="32254" builtinId="9" hidden="1"/>
    <cellStyle name="Followed Hyperlink" xfId="32255" builtinId="9" hidden="1"/>
    <cellStyle name="Followed Hyperlink" xfId="32256" builtinId="9" hidden="1"/>
    <cellStyle name="Followed Hyperlink" xfId="32257" builtinId="9" hidden="1"/>
    <cellStyle name="Followed Hyperlink" xfId="32258" builtinId="9" hidden="1"/>
    <cellStyle name="Followed Hyperlink" xfId="32259" builtinId="9" hidden="1"/>
    <cellStyle name="Followed Hyperlink" xfId="32260" builtinId="9" hidden="1"/>
    <cellStyle name="Followed Hyperlink" xfId="32261" builtinId="9" hidden="1"/>
    <cellStyle name="Followed Hyperlink" xfId="32262" builtinId="9" hidden="1"/>
    <cellStyle name="Followed Hyperlink" xfId="32263" builtinId="9" hidden="1"/>
    <cellStyle name="Followed Hyperlink" xfId="32264" builtinId="9" hidden="1"/>
    <cellStyle name="Followed Hyperlink" xfId="32265" builtinId="9" hidden="1"/>
    <cellStyle name="Followed Hyperlink" xfId="32266" builtinId="9" hidden="1"/>
    <cellStyle name="Followed Hyperlink" xfId="32267" builtinId="9" hidden="1"/>
    <cellStyle name="Followed Hyperlink" xfId="32268" builtinId="9" hidden="1"/>
    <cellStyle name="Followed Hyperlink" xfId="32269" builtinId="9" hidden="1"/>
    <cellStyle name="Followed Hyperlink" xfId="32270" builtinId="9" hidden="1"/>
    <cellStyle name="Followed Hyperlink" xfId="32271" builtinId="9" hidden="1"/>
    <cellStyle name="Followed Hyperlink" xfId="32272" builtinId="9" hidden="1"/>
    <cellStyle name="Followed Hyperlink" xfId="32273" builtinId="9" hidden="1"/>
    <cellStyle name="Followed Hyperlink" xfId="32274" builtinId="9" hidden="1"/>
    <cellStyle name="Followed Hyperlink" xfId="32275" builtinId="9" hidden="1"/>
    <cellStyle name="Followed Hyperlink" xfId="32276" builtinId="9" hidden="1"/>
    <cellStyle name="Followed Hyperlink" xfId="32277" builtinId="9" hidden="1"/>
    <cellStyle name="Followed Hyperlink" xfId="32278" builtinId="9" hidden="1"/>
    <cellStyle name="Followed Hyperlink" xfId="32279" builtinId="9" hidden="1"/>
    <cellStyle name="Followed Hyperlink" xfId="32280" builtinId="9" hidden="1"/>
    <cellStyle name="Followed Hyperlink" xfId="32281" builtinId="9" hidden="1"/>
    <cellStyle name="Followed Hyperlink" xfId="32282" builtinId="9" hidden="1"/>
    <cellStyle name="Followed Hyperlink" xfId="32283" builtinId="9" hidden="1"/>
    <cellStyle name="Followed Hyperlink" xfId="32284" builtinId="9" hidden="1"/>
    <cellStyle name="Followed Hyperlink" xfId="32285" builtinId="9" hidden="1"/>
    <cellStyle name="Followed Hyperlink" xfId="32286" builtinId="9" hidden="1"/>
    <cellStyle name="Followed Hyperlink" xfId="32287" builtinId="9" hidden="1"/>
    <cellStyle name="Followed Hyperlink" xfId="32288" builtinId="9" hidden="1"/>
    <cellStyle name="Followed Hyperlink" xfId="32289" builtinId="9" hidden="1"/>
    <cellStyle name="Followed Hyperlink" xfId="32290" builtinId="9" hidden="1"/>
    <cellStyle name="Followed Hyperlink" xfId="32291" builtinId="9" hidden="1"/>
    <cellStyle name="Followed Hyperlink" xfId="32292" builtinId="9" hidden="1"/>
    <cellStyle name="Followed Hyperlink" xfId="32293" builtinId="9" hidden="1"/>
    <cellStyle name="Followed Hyperlink" xfId="32294" builtinId="9" hidden="1"/>
    <cellStyle name="Followed Hyperlink" xfId="32295" builtinId="9" hidden="1"/>
    <cellStyle name="Followed Hyperlink" xfId="32296" builtinId="9" hidden="1"/>
    <cellStyle name="Followed Hyperlink" xfId="32297" builtinId="9" hidden="1"/>
    <cellStyle name="Followed Hyperlink" xfId="32298" builtinId="9" hidden="1"/>
    <cellStyle name="Followed Hyperlink" xfId="32299" builtinId="9" hidden="1"/>
    <cellStyle name="Followed Hyperlink" xfId="32300" builtinId="9" hidden="1"/>
    <cellStyle name="Followed Hyperlink" xfId="32301" builtinId="9" hidden="1"/>
    <cellStyle name="Followed Hyperlink" xfId="32302" builtinId="9" hidden="1"/>
    <cellStyle name="Followed Hyperlink" xfId="32303" builtinId="9" hidden="1"/>
    <cellStyle name="Followed Hyperlink" xfId="32304" builtinId="9" hidden="1"/>
    <cellStyle name="Followed Hyperlink" xfId="32305" builtinId="9" hidden="1"/>
    <cellStyle name="Followed Hyperlink" xfId="32306" builtinId="9" hidden="1"/>
    <cellStyle name="Followed Hyperlink" xfId="32307" builtinId="9" hidden="1"/>
    <cellStyle name="Followed Hyperlink" xfId="32308" builtinId="9" hidden="1"/>
    <cellStyle name="Followed Hyperlink" xfId="32309" builtinId="9" hidden="1"/>
    <cellStyle name="Followed Hyperlink" xfId="32310" builtinId="9" hidden="1"/>
    <cellStyle name="Followed Hyperlink" xfId="32311" builtinId="9" hidden="1"/>
    <cellStyle name="Followed Hyperlink" xfId="32312" builtinId="9" hidden="1"/>
    <cellStyle name="Followed Hyperlink" xfId="32313" builtinId="9" hidden="1"/>
    <cellStyle name="Followed Hyperlink" xfId="32314" builtinId="9" hidden="1"/>
    <cellStyle name="Followed Hyperlink" xfId="32315" builtinId="9" hidden="1"/>
    <cellStyle name="Followed Hyperlink" xfId="32316" builtinId="9" hidden="1"/>
    <cellStyle name="Followed Hyperlink" xfId="32317" builtinId="9" hidden="1"/>
    <cellStyle name="Followed Hyperlink" xfId="32318" builtinId="9" hidden="1"/>
    <cellStyle name="Followed Hyperlink" xfId="32319" builtinId="9" hidden="1"/>
    <cellStyle name="Followed Hyperlink" xfId="32320" builtinId="9" hidden="1"/>
    <cellStyle name="Followed Hyperlink" xfId="32321" builtinId="9" hidden="1"/>
    <cellStyle name="Followed Hyperlink" xfId="32322" builtinId="9" hidden="1"/>
    <cellStyle name="Followed Hyperlink" xfId="32323" builtinId="9" hidden="1"/>
    <cellStyle name="Followed Hyperlink" xfId="32324" builtinId="9" hidden="1"/>
    <cellStyle name="Followed Hyperlink" xfId="32325" builtinId="9" hidden="1"/>
    <cellStyle name="Followed Hyperlink" xfId="32326" builtinId="9" hidden="1"/>
    <cellStyle name="Followed Hyperlink" xfId="32327" builtinId="9" hidden="1"/>
    <cellStyle name="Followed Hyperlink" xfId="32328" builtinId="9" hidden="1"/>
    <cellStyle name="Followed Hyperlink" xfId="32329" builtinId="9" hidden="1"/>
    <cellStyle name="Followed Hyperlink" xfId="32330" builtinId="9" hidden="1"/>
    <cellStyle name="Followed Hyperlink" xfId="32331" builtinId="9" hidden="1"/>
    <cellStyle name="Followed Hyperlink" xfId="32332"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2" builtinId="9" hidden="1"/>
    <cellStyle name="Followed Hyperlink" xfId="32403" builtinId="9" hidden="1"/>
    <cellStyle name="Followed Hyperlink" xfId="32404" builtinId="9" hidden="1"/>
    <cellStyle name="Followed Hyperlink" xfId="32405" builtinId="9" hidden="1"/>
    <cellStyle name="Followed Hyperlink" xfId="32406" builtinId="9" hidden="1"/>
    <cellStyle name="Followed Hyperlink" xfId="32407" builtinId="9" hidden="1"/>
    <cellStyle name="Followed Hyperlink" xfId="32408" builtinId="9" hidden="1"/>
    <cellStyle name="Followed Hyperlink" xfId="32409" builtinId="9" hidden="1"/>
    <cellStyle name="Followed Hyperlink" xfId="32410" builtinId="9" hidden="1"/>
    <cellStyle name="Followed Hyperlink" xfId="32411" builtinId="9" hidden="1"/>
    <cellStyle name="Followed Hyperlink" xfId="32412" builtinId="9" hidden="1"/>
    <cellStyle name="Followed Hyperlink" xfId="32413" builtinId="9" hidden="1"/>
    <cellStyle name="Followed Hyperlink" xfId="32414" builtinId="9" hidden="1"/>
    <cellStyle name="Followed Hyperlink" xfId="32415" builtinId="9" hidden="1"/>
    <cellStyle name="Followed Hyperlink" xfId="32416" builtinId="9" hidden="1"/>
    <cellStyle name="Followed Hyperlink" xfId="32417" builtinId="9" hidden="1"/>
    <cellStyle name="Followed Hyperlink" xfId="32418" builtinId="9" hidden="1"/>
    <cellStyle name="Followed Hyperlink" xfId="32419" builtinId="9" hidden="1"/>
    <cellStyle name="Followed Hyperlink" xfId="32420" builtinId="9" hidden="1"/>
    <cellStyle name="Followed Hyperlink" xfId="32421" builtinId="9" hidden="1"/>
    <cellStyle name="Followed Hyperlink" xfId="32422" builtinId="9" hidden="1"/>
    <cellStyle name="Followed Hyperlink" xfId="32423" builtinId="9" hidden="1"/>
    <cellStyle name="Followed Hyperlink" xfId="32424" builtinId="9" hidden="1"/>
    <cellStyle name="Followed Hyperlink" xfId="32425" builtinId="9" hidden="1"/>
    <cellStyle name="Followed Hyperlink" xfId="32426" builtinId="9" hidden="1"/>
    <cellStyle name="Followed Hyperlink" xfId="32427" builtinId="9" hidden="1"/>
    <cellStyle name="Followed Hyperlink" xfId="32428" builtinId="9" hidden="1"/>
    <cellStyle name="Followed Hyperlink" xfId="32429" builtinId="9" hidden="1"/>
    <cellStyle name="Followed Hyperlink" xfId="32430" builtinId="9" hidden="1"/>
    <cellStyle name="Followed Hyperlink" xfId="32431" builtinId="9" hidden="1"/>
    <cellStyle name="Followed Hyperlink" xfId="32432" builtinId="9" hidden="1"/>
    <cellStyle name="Followed Hyperlink" xfId="32433" builtinId="9" hidden="1"/>
    <cellStyle name="Followed Hyperlink" xfId="32434" builtinId="9" hidden="1"/>
    <cellStyle name="Followed Hyperlink" xfId="32435" builtinId="9" hidden="1"/>
    <cellStyle name="Followed Hyperlink" xfId="32436" builtinId="9" hidden="1"/>
    <cellStyle name="Followed Hyperlink" xfId="32437" builtinId="9" hidden="1"/>
    <cellStyle name="Followed Hyperlink" xfId="32438" builtinId="9" hidden="1"/>
    <cellStyle name="Followed Hyperlink" xfId="32439" builtinId="9" hidden="1"/>
    <cellStyle name="Followed Hyperlink" xfId="32440" builtinId="9" hidden="1"/>
    <cellStyle name="Followed Hyperlink" xfId="32441" builtinId="9" hidden="1"/>
    <cellStyle name="Followed Hyperlink" xfId="32442" builtinId="9" hidden="1"/>
    <cellStyle name="Followed Hyperlink" xfId="32443" builtinId="9" hidden="1"/>
    <cellStyle name="Followed Hyperlink" xfId="32444" builtinId="9" hidden="1"/>
    <cellStyle name="Followed Hyperlink" xfId="32445" builtinId="9" hidden="1"/>
    <cellStyle name="Followed Hyperlink" xfId="32446" builtinId="9" hidden="1"/>
    <cellStyle name="Followed Hyperlink" xfId="32447" builtinId="9" hidden="1"/>
    <cellStyle name="Followed Hyperlink" xfId="32448" builtinId="9" hidden="1"/>
    <cellStyle name="Followed Hyperlink" xfId="32449" builtinId="9" hidden="1"/>
    <cellStyle name="Followed Hyperlink" xfId="32450" builtinId="9" hidden="1"/>
    <cellStyle name="Followed Hyperlink" xfId="32451" builtinId="9" hidden="1"/>
    <cellStyle name="Followed Hyperlink" xfId="32452" builtinId="9" hidden="1"/>
    <cellStyle name="Followed Hyperlink" xfId="32453" builtinId="9" hidden="1"/>
    <cellStyle name="Followed Hyperlink" xfId="32454" builtinId="9" hidden="1"/>
    <cellStyle name="Followed Hyperlink" xfId="32455" builtinId="9" hidden="1"/>
    <cellStyle name="Followed Hyperlink" xfId="32456" builtinId="9" hidden="1"/>
    <cellStyle name="Followed Hyperlink" xfId="32457" builtinId="9" hidden="1"/>
    <cellStyle name="Followed Hyperlink" xfId="32458" builtinId="9" hidden="1"/>
    <cellStyle name="Followed Hyperlink" xfId="32459" builtinId="9" hidden="1"/>
    <cellStyle name="Followed Hyperlink" xfId="32460" builtinId="9" hidden="1"/>
    <cellStyle name="Followed Hyperlink" xfId="32461" builtinId="9" hidden="1"/>
    <cellStyle name="Followed Hyperlink" xfId="32462" builtinId="9" hidden="1"/>
    <cellStyle name="Followed Hyperlink" xfId="32463" builtinId="9" hidden="1"/>
    <cellStyle name="Followed Hyperlink" xfId="32464" builtinId="9" hidden="1"/>
    <cellStyle name="Followed Hyperlink" xfId="32465" builtinId="9" hidden="1"/>
    <cellStyle name="Followed Hyperlink" xfId="32466" builtinId="9" hidden="1"/>
    <cellStyle name="Followed Hyperlink" xfId="32467" builtinId="9" hidden="1"/>
    <cellStyle name="Followed Hyperlink" xfId="32468" builtinId="9" hidden="1"/>
    <cellStyle name="Followed Hyperlink" xfId="32469" builtinId="9" hidden="1"/>
    <cellStyle name="Followed Hyperlink" xfId="32470" builtinId="9" hidden="1"/>
    <cellStyle name="Followed Hyperlink" xfId="32471" builtinId="9" hidden="1"/>
    <cellStyle name="Followed Hyperlink" xfId="32472" builtinId="9" hidden="1"/>
    <cellStyle name="Followed Hyperlink" xfId="32473" builtinId="9" hidden="1"/>
    <cellStyle name="Followed Hyperlink" xfId="32474" builtinId="9" hidden="1"/>
    <cellStyle name="Followed Hyperlink" xfId="32475" builtinId="9" hidden="1"/>
    <cellStyle name="Followed Hyperlink" xfId="32476" builtinId="9" hidden="1"/>
    <cellStyle name="Followed Hyperlink" xfId="32477" builtinId="9" hidden="1"/>
    <cellStyle name="Followed Hyperlink" xfId="32478" builtinId="9" hidden="1"/>
    <cellStyle name="Followed Hyperlink" xfId="32479" builtinId="9" hidden="1"/>
    <cellStyle name="Followed Hyperlink" xfId="32480" builtinId="9" hidden="1"/>
    <cellStyle name="Followed Hyperlink" xfId="32481" builtinId="9" hidden="1"/>
    <cellStyle name="Followed Hyperlink" xfId="32482" builtinId="9" hidden="1"/>
    <cellStyle name="Followed Hyperlink" xfId="32483" builtinId="9" hidden="1"/>
    <cellStyle name="Followed Hyperlink" xfId="32484" builtinId="9" hidden="1"/>
    <cellStyle name="Followed Hyperlink" xfId="32485" builtinId="9" hidden="1"/>
    <cellStyle name="Followed Hyperlink" xfId="32486"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6" builtinId="9" hidden="1"/>
    <cellStyle name="Followed Hyperlink" xfId="32557" builtinId="9" hidden="1"/>
    <cellStyle name="Followed Hyperlink" xfId="32558" builtinId="9" hidden="1"/>
    <cellStyle name="Followed Hyperlink" xfId="32559" builtinId="9" hidden="1"/>
    <cellStyle name="Followed Hyperlink" xfId="32560" builtinId="9" hidden="1"/>
    <cellStyle name="Followed Hyperlink" xfId="32561" builtinId="9" hidden="1"/>
    <cellStyle name="Followed Hyperlink" xfId="32562" builtinId="9" hidden="1"/>
    <cellStyle name="Followed Hyperlink" xfId="32563" builtinId="9" hidden="1"/>
    <cellStyle name="Followed Hyperlink" xfId="32564" builtinId="9" hidden="1"/>
    <cellStyle name="Followed Hyperlink" xfId="32565" builtinId="9" hidden="1"/>
    <cellStyle name="Followed Hyperlink" xfId="32566" builtinId="9" hidden="1"/>
    <cellStyle name="Followed Hyperlink" xfId="32567" builtinId="9" hidden="1"/>
    <cellStyle name="Followed Hyperlink" xfId="32568" builtinId="9" hidden="1"/>
    <cellStyle name="Followed Hyperlink" xfId="32569" builtinId="9" hidden="1"/>
    <cellStyle name="Followed Hyperlink" xfId="32570" builtinId="9" hidden="1"/>
    <cellStyle name="Followed Hyperlink" xfId="32571" builtinId="9" hidden="1"/>
    <cellStyle name="Followed Hyperlink" xfId="32572" builtinId="9" hidden="1"/>
    <cellStyle name="Followed Hyperlink" xfId="32573" builtinId="9" hidden="1"/>
    <cellStyle name="Followed Hyperlink" xfId="32574" builtinId="9" hidden="1"/>
    <cellStyle name="Followed Hyperlink" xfId="32575" builtinId="9" hidden="1"/>
    <cellStyle name="Followed Hyperlink" xfId="32576" builtinId="9" hidden="1"/>
    <cellStyle name="Followed Hyperlink" xfId="32577" builtinId="9" hidden="1"/>
    <cellStyle name="Followed Hyperlink" xfId="32578" builtinId="9" hidden="1"/>
    <cellStyle name="Followed Hyperlink" xfId="32579" builtinId="9" hidden="1"/>
    <cellStyle name="Followed Hyperlink" xfId="32580" builtinId="9" hidden="1"/>
    <cellStyle name="Followed Hyperlink" xfId="32581" builtinId="9" hidden="1"/>
    <cellStyle name="Followed Hyperlink" xfId="32582" builtinId="9" hidden="1"/>
    <cellStyle name="Followed Hyperlink" xfId="32583" builtinId="9" hidden="1"/>
    <cellStyle name="Followed Hyperlink" xfId="32584" builtinId="9" hidden="1"/>
    <cellStyle name="Followed Hyperlink" xfId="32585" builtinId="9" hidden="1"/>
    <cellStyle name="Followed Hyperlink" xfId="32586" builtinId="9" hidden="1"/>
    <cellStyle name="Followed Hyperlink" xfId="32587" builtinId="9" hidden="1"/>
    <cellStyle name="Followed Hyperlink" xfId="32588" builtinId="9" hidden="1"/>
    <cellStyle name="Followed Hyperlink" xfId="32589" builtinId="9" hidden="1"/>
    <cellStyle name="Followed Hyperlink" xfId="32590" builtinId="9" hidden="1"/>
    <cellStyle name="Followed Hyperlink" xfId="32591" builtinId="9" hidden="1"/>
    <cellStyle name="Followed Hyperlink" xfId="32592" builtinId="9" hidden="1"/>
    <cellStyle name="Followed Hyperlink" xfId="32593" builtinId="9" hidden="1"/>
    <cellStyle name="Followed Hyperlink" xfId="32594" builtinId="9" hidden="1"/>
    <cellStyle name="Followed Hyperlink" xfId="32595" builtinId="9" hidden="1"/>
    <cellStyle name="Followed Hyperlink" xfId="32596" builtinId="9" hidden="1"/>
    <cellStyle name="Followed Hyperlink" xfId="32597" builtinId="9" hidden="1"/>
    <cellStyle name="Followed Hyperlink" xfId="32598" builtinId="9" hidden="1"/>
    <cellStyle name="Followed Hyperlink" xfId="32599" builtinId="9" hidden="1"/>
    <cellStyle name="Followed Hyperlink" xfId="32600" builtinId="9" hidden="1"/>
    <cellStyle name="Followed Hyperlink" xfId="32601" builtinId="9" hidden="1"/>
    <cellStyle name="Followed Hyperlink" xfId="32602"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0" builtinId="9" hidden="1"/>
    <cellStyle name="Followed Hyperlink" xfId="32611" builtinId="9" hidden="1"/>
    <cellStyle name="Followed Hyperlink" xfId="32612" builtinId="9" hidden="1"/>
    <cellStyle name="Followed Hyperlink" xfId="32613" builtinId="9" hidden="1"/>
    <cellStyle name="Followed Hyperlink" xfId="32614" builtinId="9" hidden="1"/>
    <cellStyle name="Followed Hyperlink" xfId="32615" builtinId="9" hidden="1"/>
    <cellStyle name="Followed Hyperlink" xfId="32616" builtinId="9" hidden="1"/>
    <cellStyle name="Followed Hyperlink" xfId="32617" builtinId="9" hidden="1"/>
    <cellStyle name="Followed Hyperlink" xfId="32618" builtinId="9" hidden="1"/>
    <cellStyle name="Followed Hyperlink" xfId="32619" builtinId="9" hidden="1"/>
    <cellStyle name="Followed Hyperlink" xfId="32620" builtinId="9" hidden="1"/>
    <cellStyle name="Followed Hyperlink" xfId="32621" builtinId="9" hidden="1"/>
    <cellStyle name="Followed Hyperlink" xfId="32622" builtinId="9" hidden="1"/>
    <cellStyle name="Followed Hyperlink" xfId="32623" builtinId="9" hidden="1"/>
    <cellStyle name="Followed Hyperlink" xfId="32624" builtinId="9" hidden="1"/>
    <cellStyle name="Followed Hyperlink" xfId="32625" builtinId="9" hidden="1"/>
    <cellStyle name="Followed Hyperlink" xfId="32626" builtinId="9" hidden="1"/>
    <cellStyle name="Followed Hyperlink" xfId="32627" builtinId="9" hidden="1"/>
    <cellStyle name="Followed Hyperlink" xfId="32628" builtinId="9" hidden="1"/>
    <cellStyle name="Followed Hyperlink" xfId="32629" builtinId="9" hidden="1"/>
    <cellStyle name="Followed Hyperlink" xfId="32630" builtinId="9" hidden="1"/>
    <cellStyle name="Followed Hyperlink" xfId="32631" builtinId="9" hidden="1"/>
    <cellStyle name="Followed Hyperlink" xfId="32632" builtinId="9" hidden="1"/>
    <cellStyle name="Followed Hyperlink" xfId="32633" builtinId="9" hidden="1"/>
    <cellStyle name="Followed Hyperlink" xfId="32634" builtinId="9" hidden="1"/>
    <cellStyle name="Followed Hyperlink" xfId="32635" builtinId="9" hidden="1"/>
    <cellStyle name="Followed Hyperlink" xfId="32636" builtinId="9" hidden="1"/>
    <cellStyle name="Followed Hyperlink" xfId="32637" builtinId="9" hidden="1"/>
    <cellStyle name="Followed Hyperlink" xfId="32638" builtinId="9" hidden="1"/>
    <cellStyle name="Followed Hyperlink" xfId="32639" builtinId="9" hidden="1"/>
    <cellStyle name="Followed Hyperlink" xfId="32640" builtinId="9" hidden="1"/>
    <cellStyle name="Followed Hyperlink" xfId="32641" builtinId="9" hidden="1"/>
    <cellStyle name="Followed Hyperlink" xfId="32642" builtinId="9" hidden="1"/>
    <cellStyle name="Followed Hyperlink" xfId="32643" builtinId="9" hidden="1"/>
    <cellStyle name="Followed Hyperlink" xfId="32644" builtinId="9" hidden="1"/>
    <cellStyle name="Followed Hyperlink" xfId="32645" builtinId="9" hidden="1"/>
    <cellStyle name="Followed Hyperlink" xfId="32646" builtinId="9" hidden="1"/>
    <cellStyle name="Followed Hyperlink" xfId="32647" builtinId="9" hidden="1"/>
    <cellStyle name="Followed Hyperlink" xfId="32648" builtinId="9" hidden="1"/>
    <cellStyle name="Followed Hyperlink" xfId="32649" builtinId="9" hidden="1"/>
    <cellStyle name="Followed Hyperlink" xfId="32650" builtinId="9" hidden="1"/>
    <cellStyle name="Followed Hyperlink" xfId="32651" builtinId="9" hidden="1"/>
    <cellStyle name="Followed Hyperlink" xfId="32652" builtinId="9" hidden="1"/>
    <cellStyle name="Followed Hyperlink" xfId="32653" builtinId="9" hidden="1"/>
    <cellStyle name="Followed Hyperlink" xfId="32654" builtinId="9" hidden="1"/>
    <cellStyle name="Followed Hyperlink" xfId="32655" builtinId="9" hidden="1"/>
    <cellStyle name="Followed Hyperlink" xfId="32656" builtinId="9" hidden="1"/>
    <cellStyle name="Followed Hyperlink" xfId="32657" builtinId="9" hidden="1"/>
    <cellStyle name="Followed Hyperlink" xfId="32658" builtinId="9" hidden="1"/>
    <cellStyle name="Followed Hyperlink" xfId="32659" builtinId="9" hidden="1"/>
    <cellStyle name="Followed Hyperlink" xfId="32660" builtinId="9" hidden="1"/>
    <cellStyle name="Followed Hyperlink" xfId="32661" builtinId="9" hidden="1"/>
    <cellStyle name="Followed Hyperlink" xfId="32662" builtinId="9" hidden="1"/>
    <cellStyle name="Followed Hyperlink" xfId="32663" builtinId="9" hidden="1"/>
    <cellStyle name="Followed Hyperlink" xfId="32664" builtinId="9" hidden="1"/>
    <cellStyle name="Followed Hyperlink" xfId="32665" builtinId="9" hidden="1"/>
    <cellStyle name="Followed Hyperlink" xfId="32666" builtinId="9" hidden="1"/>
    <cellStyle name="Followed Hyperlink" xfId="32667" builtinId="9" hidden="1"/>
    <cellStyle name="Followed Hyperlink" xfId="32668" builtinId="9" hidden="1"/>
    <cellStyle name="Followed Hyperlink" xfId="32669" builtinId="9" hidden="1"/>
    <cellStyle name="Followed Hyperlink" xfId="32670" builtinId="9" hidden="1"/>
    <cellStyle name="Followed Hyperlink" xfId="32671" builtinId="9" hidden="1"/>
    <cellStyle name="Followed Hyperlink" xfId="32672" builtinId="9" hidden="1"/>
    <cellStyle name="Followed Hyperlink" xfId="32673" builtinId="9" hidden="1"/>
    <cellStyle name="Followed Hyperlink" xfId="32674" builtinId="9" hidden="1"/>
    <cellStyle name="Followed Hyperlink" xfId="32675" builtinId="9" hidden="1"/>
    <cellStyle name="Followed Hyperlink" xfId="32676" builtinId="9" hidden="1"/>
    <cellStyle name="Followed Hyperlink" xfId="32677" builtinId="9" hidden="1"/>
    <cellStyle name="Followed Hyperlink" xfId="32678" builtinId="9" hidden="1"/>
    <cellStyle name="Followed Hyperlink" xfId="32679" builtinId="9" hidden="1"/>
    <cellStyle name="Followed Hyperlink" xfId="32680" builtinId="9" hidden="1"/>
    <cellStyle name="Followed Hyperlink" xfId="32681" builtinId="9" hidden="1"/>
    <cellStyle name="Followed Hyperlink" xfId="32682" builtinId="9" hidden="1"/>
    <cellStyle name="Followed Hyperlink" xfId="32683" builtinId="9" hidden="1"/>
    <cellStyle name="Followed Hyperlink" xfId="32684" builtinId="9" hidden="1"/>
    <cellStyle name="Followed Hyperlink" xfId="32685" builtinId="9" hidden="1"/>
    <cellStyle name="Followed Hyperlink" xfId="32686" builtinId="9" hidden="1"/>
    <cellStyle name="Followed Hyperlink" xfId="32687" builtinId="9" hidden="1"/>
    <cellStyle name="Followed Hyperlink" xfId="32688" builtinId="9" hidden="1"/>
    <cellStyle name="Followed Hyperlink" xfId="32689" builtinId="9" hidden="1"/>
    <cellStyle name="Followed Hyperlink" xfId="32690" builtinId="9" hidden="1"/>
    <cellStyle name="Followed Hyperlink" xfId="32691" builtinId="9" hidden="1"/>
    <cellStyle name="Followed Hyperlink" xfId="32692" builtinId="9" hidden="1"/>
    <cellStyle name="Followed Hyperlink" xfId="32693"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4" builtinId="9" hidden="1"/>
    <cellStyle name="Followed Hyperlink" xfId="32805" builtinId="9" hidden="1"/>
    <cellStyle name="Followed Hyperlink" xfId="32806" builtinId="9" hidden="1"/>
    <cellStyle name="Followed Hyperlink" xfId="32807" builtinId="9" hidden="1"/>
    <cellStyle name="Followed Hyperlink" xfId="32808" builtinId="9" hidden="1"/>
    <cellStyle name="Followed Hyperlink" xfId="32809" builtinId="9" hidden="1"/>
    <cellStyle name="Followed Hyperlink" xfId="32810" builtinId="9" hidden="1"/>
    <cellStyle name="Followed Hyperlink" xfId="32811" builtinId="9" hidden="1"/>
    <cellStyle name="Followed Hyperlink" xfId="32812" builtinId="9" hidden="1"/>
    <cellStyle name="Followed Hyperlink" xfId="32813" builtinId="9" hidden="1"/>
    <cellStyle name="Followed Hyperlink" xfId="32814" builtinId="9" hidden="1"/>
    <cellStyle name="Followed Hyperlink" xfId="32815" builtinId="9" hidden="1"/>
    <cellStyle name="Followed Hyperlink" xfId="32816" builtinId="9" hidden="1"/>
    <cellStyle name="Followed Hyperlink" xfId="32817" builtinId="9" hidden="1"/>
    <cellStyle name="Followed Hyperlink" xfId="32818" builtinId="9" hidden="1"/>
    <cellStyle name="Followed Hyperlink" xfId="32819" builtinId="9" hidden="1"/>
    <cellStyle name="Followed Hyperlink" xfId="32820" builtinId="9" hidden="1"/>
    <cellStyle name="Followed Hyperlink" xfId="32821" builtinId="9" hidden="1"/>
    <cellStyle name="Followed Hyperlink" xfId="32822" builtinId="9" hidden="1"/>
    <cellStyle name="Followed Hyperlink" xfId="32823" builtinId="9" hidden="1"/>
    <cellStyle name="Followed Hyperlink" xfId="32824" builtinId="9" hidden="1"/>
    <cellStyle name="Followed Hyperlink" xfId="32825" builtinId="9" hidden="1"/>
    <cellStyle name="Followed Hyperlink" xfId="32826" builtinId="9" hidden="1"/>
    <cellStyle name="Followed Hyperlink" xfId="32827" builtinId="9" hidden="1"/>
    <cellStyle name="Followed Hyperlink" xfId="32828" builtinId="9" hidden="1"/>
    <cellStyle name="Followed Hyperlink" xfId="32829" builtinId="9" hidden="1"/>
    <cellStyle name="Followed Hyperlink" xfId="32830" builtinId="9" hidden="1"/>
    <cellStyle name="Followed Hyperlink" xfId="32831" builtinId="9" hidden="1"/>
    <cellStyle name="Followed Hyperlink" xfId="32832" builtinId="9" hidden="1"/>
    <cellStyle name="Followed Hyperlink" xfId="32833" builtinId="9" hidden="1"/>
    <cellStyle name="Followed Hyperlink" xfId="32834" builtinId="9" hidden="1"/>
    <cellStyle name="Followed Hyperlink" xfId="32835" builtinId="9" hidden="1"/>
    <cellStyle name="Followed Hyperlink" xfId="32836" builtinId="9" hidden="1"/>
    <cellStyle name="Followed Hyperlink" xfId="32837" builtinId="9" hidden="1"/>
    <cellStyle name="Followed Hyperlink" xfId="32838" builtinId="9" hidden="1"/>
    <cellStyle name="Followed Hyperlink" xfId="32839" builtinId="9" hidden="1"/>
    <cellStyle name="Followed Hyperlink" xfId="32840" builtinId="9" hidden="1"/>
    <cellStyle name="Followed Hyperlink" xfId="32841" builtinId="9" hidden="1"/>
    <cellStyle name="Followed Hyperlink" xfId="32842" builtinId="9" hidden="1"/>
    <cellStyle name="Followed Hyperlink" xfId="32843" builtinId="9" hidden="1"/>
    <cellStyle name="Followed Hyperlink" xfId="32844" builtinId="9" hidden="1"/>
    <cellStyle name="Followed Hyperlink" xfId="32845" builtinId="9" hidden="1"/>
    <cellStyle name="Followed Hyperlink" xfId="32846" builtinId="9" hidden="1"/>
    <cellStyle name="Followed Hyperlink" xfId="32847" builtinId="9" hidden="1"/>
    <cellStyle name="Followed Hyperlink" xfId="32848" builtinId="9" hidden="1"/>
    <cellStyle name="Followed Hyperlink" xfId="32849" builtinId="9" hidden="1"/>
    <cellStyle name="Followed Hyperlink" xfId="32850" builtinId="9" hidden="1"/>
    <cellStyle name="Followed Hyperlink" xfId="32851" builtinId="9" hidden="1"/>
    <cellStyle name="Followed Hyperlink" xfId="32852" builtinId="9" hidden="1"/>
    <cellStyle name="Followed Hyperlink" xfId="32853" builtinId="9" hidden="1"/>
    <cellStyle name="Followed Hyperlink" xfId="32854" builtinId="9" hidden="1"/>
    <cellStyle name="Followed Hyperlink" xfId="32855" builtinId="9" hidden="1"/>
    <cellStyle name="Followed Hyperlink" xfId="32856" builtinId="9" hidden="1"/>
    <cellStyle name="Followed Hyperlink" xfId="32857" builtinId="9" hidden="1"/>
    <cellStyle name="Followed Hyperlink" xfId="32858" builtinId="9" hidden="1"/>
    <cellStyle name="Followed Hyperlink" xfId="32859" builtinId="9" hidden="1"/>
    <cellStyle name="Followed Hyperlink" xfId="32860" builtinId="9" hidden="1"/>
    <cellStyle name="Followed Hyperlink" xfId="32861" builtinId="9" hidden="1"/>
    <cellStyle name="Followed Hyperlink" xfId="32862" builtinId="9" hidden="1"/>
    <cellStyle name="Followed Hyperlink" xfId="32863" builtinId="9" hidden="1"/>
    <cellStyle name="Followed Hyperlink" xfId="32864" builtinId="9" hidden="1"/>
    <cellStyle name="Followed Hyperlink" xfId="32865" builtinId="9" hidden="1"/>
    <cellStyle name="Followed Hyperlink" xfId="32866" builtinId="9" hidden="1"/>
    <cellStyle name="Followed Hyperlink" xfId="32867" builtinId="9" hidden="1"/>
    <cellStyle name="Followed Hyperlink" xfId="32868" builtinId="9" hidden="1"/>
    <cellStyle name="Followed Hyperlink" xfId="32869" builtinId="9" hidden="1"/>
    <cellStyle name="Followed Hyperlink" xfId="32870" builtinId="9" hidden="1"/>
    <cellStyle name="Followed Hyperlink" xfId="32871" builtinId="9" hidden="1"/>
    <cellStyle name="Followed Hyperlink" xfId="32872" builtinId="9" hidden="1"/>
    <cellStyle name="Followed Hyperlink" xfId="32873" builtinId="9" hidden="1"/>
    <cellStyle name="Followed Hyperlink" xfId="32874" builtinId="9" hidden="1"/>
    <cellStyle name="Followed Hyperlink" xfId="32875" builtinId="9" hidden="1"/>
    <cellStyle name="Followed Hyperlink" xfId="32876" builtinId="9" hidden="1"/>
    <cellStyle name="Followed Hyperlink" xfId="32877" builtinId="9" hidden="1"/>
    <cellStyle name="Followed Hyperlink" xfId="32878" builtinId="9" hidden="1"/>
    <cellStyle name="Followed Hyperlink" xfId="32879" builtinId="9" hidden="1"/>
    <cellStyle name="Followed Hyperlink" xfId="32880" builtinId="9" hidden="1"/>
    <cellStyle name="Followed Hyperlink" xfId="32881" builtinId="9" hidden="1"/>
    <cellStyle name="Followed Hyperlink" xfId="32882" builtinId="9" hidden="1"/>
    <cellStyle name="Followed Hyperlink" xfId="32883" builtinId="9" hidden="1"/>
    <cellStyle name="Followed Hyperlink" xfId="32884" builtinId="9" hidden="1"/>
    <cellStyle name="Followed Hyperlink" xfId="32885" builtinId="9" hidden="1"/>
    <cellStyle name="Followed Hyperlink" xfId="32886" builtinId="9" hidden="1"/>
    <cellStyle name="Followed Hyperlink" xfId="32887" builtinId="9" hidden="1"/>
    <cellStyle name="Followed Hyperlink" xfId="32888" builtinId="9" hidden="1"/>
    <cellStyle name="Followed Hyperlink" xfId="32889" builtinId="9" hidden="1"/>
    <cellStyle name="Followed Hyperlink" xfId="32890" builtinId="9" hidden="1"/>
    <cellStyle name="Followed Hyperlink" xfId="32891" builtinId="9" hidden="1"/>
    <cellStyle name="Followed Hyperlink" xfId="32892" builtinId="9" hidden="1"/>
    <cellStyle name="Followed Hyperlink" xfId="32893" builtinId="9" hidden="1"/>
    <cellStyle name="Followed Hyperlink" xfId="32894"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3011" builtinId="9" hidden="1"/>
    <cellStyle name="Followed Hyperlink" xfId="33012" builtinId="9" hidden="1"/>
    <cellStyle name="Followed Hyperlink" xfId="33013" builtinId="9" hidden="1"/>
    <cellStyle name="Followed Hyperlink" xfId="33014" builtinId="9" hidden="1"/>
    <cellStyle name="Followed Hyperlink" xfId="33015" builtinId="9" hidden="1"/>
    <cellStyle name="Followed Hyperlink" xfId="33016" builtinId="9" hidden="1"/>
    <cellStyle name="Followed Hyperlink" xfId="33017" builtinId="9" hidden="1"/>
    <cellStyle name="Followed Hyperlink" xfId="33018" builtinId="9" hidden="1"/>
    <cellStyle name="Followed Hyperlink" xfId="33019" builtinId="9" hidden="1"/>
    <cellStyle name="Followed Hyperlink" xfId="33020" builtinId="9" hidden="1"/>
    <cellStyle name="Followed Hyperlink" xfId="33021" builtinId="9" hidden="1"/>
    <cellStyle name="Followed Hyperlink" xfId="33022" builtinId="9" hidden="1"/>
    <cellStyle name="Followed Hyperlink" xfId="33023" builtinId="9" hidden="1"/>
    <cellStyle name="Followed Hyperlink" xfId="33024" builtinId="9" hidden="1"/>
    <cellStyle name="Followed Hyperlink" xfId="33025" builtinId="9" hidden="1"/>
    <cellStyle name="Followed Hyperlink" xfId="33026" builtinId="9" hidden="1"/>
    <cellStyle name="Followed Hyperlink" xfId="33027" builtinId="9" hidden="1"/>
    <cellStyle name="Followed Hyperlink" xfId="33028" builtinId="9" hidden="1"/>
    <cellStyle name="Followed Hyperlink" xfId="33029" builtinId="9" hidden="1"/>
    <cellStyle name="Followed Hyperlink" xfId="33030" builtinId="9" hidden="1"/>
    <cellStyle name="Followed Hyperlink" xfId="33031" builtinId="9" hidden="1"/>
    <cellStyle name="Followed Hyperlink" xfId="33032" builtinId="9" hidden="1"/>
    <cellStyle name="Followed Hyperlink" xfId="33033" builtinId="9" hidden="1"/>
    <cellStyle name="Followed Hyperlink" xfId="33034" builtinId="9" hidden="1"/>
    <cellStyle name="Followed Hyperlink" xfId="33035" builtinId="9" hidden="1"/>
    <cellStyle name="Followed Hyperlink" xfId="33036" builtinId="9" hidden="1"/>
    <cellStyle name="Followed Hyperlink" xfId="33037" builtinId="9" hidden="1"/>
    <cellStyle name="Followed Hyperlink" xfId="33038" builtinId="9" hidden="1"/>
    <cellStyle name="Followed Hyperlink" xfId="33039" builtinId="9" hidden="1"/>
    <cellStyle name="Followed Hyperlink" xfId="33040" builtinId="9" hidden="1"/>
    <cellStyle name="Followed Hyperlink" xfId="33041" builtinId="9" hidden="1"/>
    <cellStyle name="Followed Hyperlink" xfId="33042" builtinId="9" hidden="1"/>
    <cellStyle name="Followed Hyperlink" xfId="33043" builtinId="9" hidden="1"/>
    <cellStyle name="Followed Hyperlink" xfId="33044" builtinId="9" hidden="1"/>
    <cellStyle name="Followed Hyperlink" xfId="33045" builtinId="9" hidden="1"/>
    <cellStyle name="Followed Hyperlink" xfId="33046" builtinId="9" hidden="1"/>
    <cellStyle name="Followed Hyperlink" xfId="33047" builtinId="9" hidden="1"/>
    <cellStyle name="Followed Hyperlink" xfId="33048" builtinId="9" hidden="1"/>
    <cellStyle name="Followed Hyperlink" xfId="33049" builtinId="9" hidden="1"/>
    <cellStyle name="Followed Hyperlink" xfId="33050" builtinId="9" hidden="1"/>
    <cellStyle name="Followed Hyperlink" xfId="33051" builtinId="9" hidden="1"/>
    <cellStyle name="Followed Hyperlink" xfId="33052" builtinId="9" hidden="1"/>
    <cellStyle name="Followed Hyperlink" xfId="33053" builtinId="9" hidden="1"/>
    <cellStyle name="Followed Hyperlink" xfId="33054" builtinId="9" hidden="1"/>
    <cellStyle name="Followed Hyperlink" xfId="33055" builtinId="9" hidden="1"/>
    <cellStyle name="Followed Hyperlink" xfId="33056" builtinId="9" hidden="1"/>
    <cellStyle name="Followed Hyperlink" xfId="33057" builtinId="9" hidden="1"/>
    <cellStyle name="Followed Hyperlink" xfId="33058" builtinId="9" hidden="1"/>
    <cellStyle name="Followed Hyperlink" xfId="33059" builtinId="9" hidden="1"/>
    <cellStyle name="Followed Hyperlink" xfId="33060" builtinId="9" hidden="1"/>
    <cellStyle name="Followed Hyperlink" xfId="33061" builtinId="9" hidden="1"/>
    <cellStyle name="Followed Hyperlink" xfId="33062" builtinId="9" hidden="1"/>
    <cellStyle name="Followed Hyperlink" xfId="33063" builtinId="9" hidden="1"/>
    <cellStyle name="Followed Hyperlink" xfId="33064" builtinId="9" hidden="1"/>
    <cellStyle name="Followed Hyperlink" xfId="33065" builtinId="9" hidden="1"/>
    <cellStyle name="Followed Hyperlink" xfId="33066" builtinId="9" hidden="1"/>
    <cellStyle name="Followed Hyperlink" xfId="33067" builtinId="9" hidden="1"/>
    <cellStyle name="Followed Hyperlink" xfId="33068" builtinId="9" hidden="1"/>
    <cellStyle name="Followed Hyperlink" xfId="33069" builtinId="9" hidden="1"/>
    <cellStyle name="Followed Hyperlink" xfId="33070" builtinId="9" hidden="1"/>
    <cellStyle name="Followed Hyperlink" xfId="33071" builtinId="9" hidden="1"/>
    <cellStyle name="Followed Hyperlink" xfId="33072" builtinId="9" hidden="1"/>
    <cellStyle name="Followed Hyperlink" xfId="33073" builtinId="9" hidden="1"/>
    <cellStyle name="Followed Hyperlink" xfId="33074" builtinId="9" hidden="1"/>
    <cellStyle name="Followed Hyperlink" xfId="33075" builtinId="9" hidden="1"/>
    <cellStyle name="Followed Hyperlink" xfId="33076" builtinId="9" hidden="1"/>
    <cellStyle name="Followed Hyperlink" xfId="33077" builtinId="9" hidden="1"/>
    <cellStyle name="Followed Hyperlink" xfId="33078" builtinId="9" hidden="1"/>
    <cellStyle name="Followed Hyperlink" xfId="33079" builtinId="9" hidden="1"/>
    <cellStyle name="Followed Hyperlink" xfId="33080" builtinId="9" hidden="1"/>
    <cellStyle name="Followed Hyperlink" xfId="33081" builtinId="9" hidden="1"/>
    <cellStyle name="Followed Hyperlink" xfId="33082" builtinId="9" hidden="1"/>
    <cellStyle name="Followed Hyperlink" xfId="33083" builtinId="9" hidden="1"/>
    <cellStyle name="Followed Hyperlink" xfId="33084" builtinId="9" hidden="1"/>
    <cellStyle name="Followed Hyperlink" xfId="33085" builtinId="9" hidden="1"/>
    <cellStyle name="Followed Hyperlink" xfId="33086" builtinId="9" hidden="1"/>
    <cellStyle name="Followed Hyperlink" xfId="33087" builtinId="9" hidden="1"/>
    <cellStyle name="Followed Hyperlink" xfId="33088" builtinId="9" hidden="1"/>
    <cellStyle name="Followed Hyperlink" xfId="33089" builtinId="9" hidden="1"/>
    <cellStyle name="Followed Hyperlink" xfId="33090" builtinId="9" hidden="1"/>
    <cellStyle name="Followed Hyperlink" xfId="33091" builtinId="9" hidden="1"/>
    <cellStyle name="Followed Hyperlink" xfId="33092" builtinId="9" hidden="1"/>
    <cellStyle name="Followed Hyperlink" xfId="33093" builtinId="9" hidden="1"/>
    <cellStyle name="Followed Hyperlink" xfId="33094" builtinId="9" hidden="1"/>
    <cellStyle name="Followed Hyperlink" xfId="33095" builtinId="9" hidden="1"/>
    <cellStyle name="Followed Hyperlink" xfId="33096" builtinId="9" hidden="1"/>
    <cellStyle name="Followed Hyperlink" xfId="33097" builtinId="9" hidden="1"/>
    <cellStyle name="Followed Hyperlink" xfId="33098" builtinId="9" hidden="1"/>
    <cellStyle name="Followed Hyperlink" xfId="33099" builtinId="9" hidden="1"/>
    <cellStyle name="Followed Hyperlink" xfId="33100" builtinId="9" hidden="1"/>
    <cellStyle name="Followed Hyperlink" xfId="33101" builtinId="9" hidden="1"/>
    <cellStyle name="Followed Hyperlink" xfId="33102" builtinId="9" hidden="1"/>
    <cellStyle name="Followed Hyperlink" xfId="33103" builtinId="9" hidden="1"/>
    <cellStyle name="Followed Hyperlink" xfId="33104" builtinId="9" hidden="1"/>
    <cellStyle name="Followed Hyperlink" xfId="33105" builtinId="9" hidden="1"/>
    <cellStyle name="Followed Hyperlink" xfId="33106" builtinId="9" hidden="1"/>
    <cellStyle name="Followed Hyperlink" xfId="33107" builtinId="9" hidden="1"/>
    <cellStyle name="Followed Hyperlink" xfId="33108" builtinId="9" hidden="1"/>
    <cellStyle name="Followed Hyperlink" xfId="33109"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5" builtinId="9" hidden="1"/>
    <cellStyle name="Followed Hyperlink" xfId="33206" builtinId="9" hidden="1"/>
    <cellStyle name="Followed Hyperlink" xfId="33207" builtinId="9" hidden="1"/>
    <cellStyle name="Followed Hyperlink" xfId="33208" builtinId="9" hidden="1"/>
    <cellStyle name="Followed Hyperlink" xfId="33209" builtinId="9" hidden="1"/>
    <cellStyle name="Followed Hyperlink" xfId="33210" builtinId="9" hidden="1"/>
    <cellStyle name="Followed Hyperlink" xfId="33211" builtinId="9" hidden="1"/>
    <cellStyle name="Followed Hyperlink" xfId="33212" builtinId="9" hidden="1"/>
    <cellStyle name="Followed Hyperlink" xfId="33213" builtinId="9" hidden="1"/>
    <cellStyle name="Followed Hyperlink" xfId="33214" builtinId="9" hidden="1"/>
    <cellStyle name="Followed Hyperlink" xfId="33215" builtinId="9" hidden="1"/>
    <cellStyle name="Followed Hyperlink" xfId="33216" builtinId="9" hidden="1"/>
    <cellStyle name="Followed Hyperlink" xfId="33217" builtinId="9" hidden="1"/>
    <cellStyle name="Followed Hyperlink" xfId="33218" builtinId="9" hidden="1"/>
    <cellStyle name="Followed Hyperlink" xfId="33219" builtinId="9" hidden="1"/>
    <cellStyle name="Followed Hyperlink" xfId="33220" builtinId="9" hidden="1"/>
    <cellStyle name="Followed Hyperlink" xfId="33221" builtinId="9" hidden="1"/>
    <cellStyle name="Followed Hyperlink" xfId="33222" builtinId="9" hidden="1"/>
    <cellStyle name="Followed Hyperlink" xfId="33223" builtinId="9" hidden="1"/>
    <cellStyle name="Followed Hyperlink" xfId="33224" builtinId="9" hidden="1"/>
    <cellStyle name="Followed Hyperlink" xfId="33225" builtinId="9" hidden="1"/>
    <cellStyle name="Followed Hyperlink" xfId="33226" builtinId="9" hidden="1"/>
    <cellStyle name="Followed Hyperlink" xfId="33227" builtinId="9" hidden="1"/>
    <cellStyle name="Followed Hyperlink" xfId="33228" builtinId="9" hidden="1"/>
    <cellStyle name="Followed Hyperlink" xfId="33229" builtinId="9" hidden="1"/>
    <cellStyle name="Followed Hyperlink" xfId="33230" builtinId="9" hidden="1"/>
    <cellStyle name="Followed Hyperlink" xfId="33231" builtinId="9" hidden="1"/>
    <cellStyle name="Followed Hyperlink" xfId="33232" builtinId="9" hidden="1"/>
    <cellStyle name="Followed Hyperlink" xfId="33233" builtinId="9" hidden="1"/>
    <cellStyle name="Followed Hyperlink" xfId="33234" builtinId="9" hidden="1"/>
    <cellStyle name="Followed Hyperlink" xfId="33235" builtinId="9" hidden="1"/>
    <cellStyle name="Followed Hyperlink" xfId="33236" builtinId="9" hidden="1"/>
    <cellStyle name="Followed Hyperlink" xfId="33237" builtinId="9" hidden="1"/>
    <cellStyle name="Followed Hyperlink" xfId="33238" builtinId="9" hidden="1"/>
    <cellStyle name="Followed Hyperlink" xfId="33239" builtinId="9" hidden="1"/>
    <cellStyle name="Followed Hyperlink" xfId="33240" builtinId="9" hidden="1"/>
    <cellStyle name="Followed Hyperlink" xfId="33241" builtinId="9" hidden="1"/>
    <cellStyle name="Followed Hyperlink" xfId="33242" builtinId="9" hidden="1"/>
    <cellStyle name="Followed Hyperlink" xfId="33243" builtinId="9" hidden="1"/>
    <cellStyle name="Followed Hyperlink" xfId="33244" builtinId="9" hidden="1"/>
    <cellStyle name="Followed Hyperlink" xfId="33245" builtinId="9" hidden="1"/>
    <cellStyle name="Followed Hyperlink" xfId="33246" builtinId="9" hidden="1"/>
    <cellStyle name="Followed Hyperlink" xfId="33247" builtinId="9" hidden="1"/>
    <cellStyle name="Followed Hyperlink" xfId="33248" builtinId="9" hidden="1"/>
    <cellStyle name="Followed Hyperlink" xfId="33249" builtinId="9" hidden="1"/>
    <cellStyle name="Followed Hyperlink" xfId="33250" builtinId="9" hidden="1"/>
    <cellStyle name="Followed Hyperlink" xfId="33251" builtinId="9" hidden="1"/>
    <cellStyle name="Followed Hyperlink" xfId="33252" builtinId="9" hidden="1"/>
    <cellStyle name="Followed Hyperlink" xfId="33253" builtinId="9" hidden="1"/>
    <cellStyle name="Followed Hyperlink" xfId="33254" builtinId="9" hidden="1"/>
    <cellStyle name="Followed Hyperlink" xfId="33255" builtinId="9" hidden="1"/>
    <cellStyle name="Followed Hyperlink" xfId="33256" builtinId="9" hidden="1"/>
    <cellStyle name="Followed Hyperlink" xfId="33257" builtinId="9" hidden="1"/>
    <cellStyle name="Followed Hyperlink" xfId="33258" builtinId="9" hidden="1"/>
    <cellStyle name="Followed Hyperlink" xfId="33259" builtinId="9" hidden="1"/>
    <cellStyle name="Followed Hyperlink" xfId="33260" builtinId="9" hidden="1"/>
    <cellStyle name="Followed Hyperlink" xfId="33261" builtinId="9" hidden="1"/>
    <cellStyle name="Followed Hyperlink" xfId="33262" builtinId="9" hidden="1"/>
    <cellStyle name="Followed Hyperlink" xfId="33263" builtinId="9" hidden="1"/>
    <cellStyle name="Followed Hyperlink" xfId="33264" builtinId="9" hidden="1"/>
    <cellStyle name="Followed Hyperlink" xfId="33265" builtinId="9" hidden="1"/>
    <cellStyle name="Followed Hyperlink" xfId="33266" builtinId="9" hidden="1"/>
    <cellStyle name="Followed Hyperlink" xfId="33267" builtinId="9" hidden="1"/>
    <cellStyle name="Followed Hyperlink" xfId="33268" builtinId="9" hidden="1"/>
    <cellStyle name="Followed Hyperlink" xfId="33269" builtinId="9" hidden="1"/>
    <cellStyle name="Followed Hyperlink" xfId="33270" builtinId="9" hidden="1"/>
    <cellStyle name="Followed Hyperlink" xfId="33271" builtinId="9" hidden="1"/>
    <cellStyle name="Followed Hyperlink" xfId="33272" builtinId="9" hidden="1"/>
    <cellStyle name="Followed Hyperlink" xfId="33273" builtinId="9" hidden="1"/>
    <cellStyle name="Followed Hyperlink" xfId="33274" builtinId="9" hidden="1"/>
    <cellStyle name="Followed Hyperlink" xfId="33275" builtinId="9" hidden="1"/>
    <cellStyle name="Followed Hyperlink" xfId="33276" builtinId="9" hidden="1"/>
    <cellStyle name="Followed Hyperlink" xfId="33277" builtinId="9" hidden="1"/>
    <cellStyle name="Followed Hyperlink" xfId="33278" builtinId="9" hidden="1"/>
    <cellStyle name="Followed Hyperlink" xfId="33279" builtinId="9" hidden="1"/>
    <cellStyle name="Followed Hyperlink" xfId="33280" builtinId="9" hidden="1"/>
    <cellStyle name="Followed Hyperlink" xfId="33281" builtinId="9" hidden="1"/>
    <cellStyle name="Followed Hyperlink" xfId="33282" builtinId="9" hidden="1"/>
    <cellStyle name="Followed Hyperlink" xfId="33283" builtinId="9" hidden="1"/>
    <cellStyle name="Followed Hyperlink" xfId="33284" builtinId="9" hidden="1"/>
    <cellStyle name="Followed Hyperlink" xfId="33285" builtinId="9" hidden="1"/>
    <cellStyle name="Followed Hyperlink" xfId="33286" builtinId="9" hidden="1"/>
    <cellStyle name="Followed Hyperlink" xfId="33287" builtinId="9" hidden="1"/>
    <cellStyle name="Followed Hyperlink" xfId="33288" builtinId="9" hidden="1"/>
    <cellStyle name="Followed Hyperlink" xfId="33289" builtinId="9" hidden="1"/>
    <cellStyle name="Followed Hyperlink" xfId="33290" builtinId="9" hidden="1"/>
    <cellStyle name="Followed Hyperlink" xfId="33291" builtinId="9" hidden="1"/>
    <cellStyle name="Followed Hyperlink" xfId="33292" builtinId="9" hidden="1"/>
    <cellStyle name="Followed Hyperlink" xfId="33293" builtinId="9" hidden="1"/>
    <cellStyle name="Followed Hyperlink" xfId="33294" builtinId="9" hidden="1"/>
    <cellStyle name="Followed Hyperlink" xfId="33295" builtinId="9" hidden="1"/>
    <cellStyle name="Followed Hyperlink" xfId="33296" builtinId="9" hidden="1"/>
    <cellStyle name="Followed Hyperlink" xfId="33297" builtinId="9" hidden="1"/>
    <cellStyle name="Followed Hyperlink" xfId="33298" builtinId="9" hidden="1"/>
    <cellStyle name="Followed Hyperlink" xfId="33299" builtinId="9" hidden="1"/>
    <cellStyle name="Followed Hyperlink" xfId="33300" builtinId="9" hidden="1"/>
    <cellStyle name="Followed Hyperlink" xfId="33301" builtinId="9" hidden="1"/>
    <cellStyle name="Followed Hyperlink" xfId="33302" builtinId="9" hidden="1"/>
    <cellStyle name="Followed Hyperlink" xfId="33303" builtinId="9" hidden="1"/>
    <cellStyle name="Followed Hyperlink" xfId="33304" builtinId="9" hidden="1"/>
    <cellStyle name="Followed Hyperlink" xfId="33305" builtinId="9" hidden="1"/>
    <cellStyle name="Followed Hyperlink" xfId="33306" builtinId="9" hidden="1"/>
    <cellStyle name="Followed Hyperlink" xfId="33307" builtinId="9" hidden="1"/>
    <cellStyle name="Followed Hyperlink" xfId="33308" builtinId="9" hidden="1"/>
    <cellStyle name="Followed Hyperlink" xfId="33309" builtinId="9" hidden="1"/>
    <cellStyle name="Followed Hyperlink" xfId="33310" builtinId="9" hidden="1"/>
    <cellStyle name="Followed Hyperlink" xfId="33311" builtinId="9" hidden="1"/>
    <cellStyle name="Followed Hyperlink" xfId="33312" builtinId="9" hidden="1"/>
    <cellStyle name="Followed Hyperlink" xfId="33313" builtinId="9" hidden="1"/>
    <cellStyle name="Followed Hyperlink" xfId="33314" builtinId="9" hidden="1"/>
    <cellStyle name="Followed Hyperlink" xfId="33315" builtinId="9" hidden="1"/>
    <cellStyle name="Followed Hyperlink" xfId="33316" builtinId="9" hidden="1"/>
    <cellStyle name="Followed Hyperlink" xfId="33317" builtinId="9" hidden="1"/>
    <cellStyle name="Followed Hyperlink" xfId="33318" builtinId="9" hidden="1"/>
    <cellStyle name="Followed Hyperlink" xfId="33319" builtinId="9" hidden="1"/>
    <cellStyle name="Followed Hyperlink" xfId="33320" builtinId="9" hidden="1"/>
    <cellStyle name="Followed Hyperlink" xfId="33321" builtinId="9" hidden="1"/>
    <cellStyle name="Followed Hyperlink" xfId="33322" builtinId="9" hidden="1"/>
    <cellStyle name="Followed Hyperlink" xfId="33323" builtinId="9" hidden="1"/>
    <cellStyle name="Followed Hyperlink" xfId="33324"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4" builtinId="9" hidden="1"/>
    <cellStyle name="Followed Hyperlink" xfId="33415" builtinId="9" hidden="1"/>
    <cellStyle name="Followed Hyperlink" xfId="33416" builtinId="9" hidden="1"/>
    <cellStyle name="Followed Hyperlink" xfId="33417" builtinId="9" hidden="1"/>
    <cellStyle name="Followed Hyperlink" xfId="33418" builtinId="9" hidden="1"/>
    <cellStyle name="Followed Hyperlink" xfId="33419" builtinId="9" hidden="1"/>
    <cellStyle name="Followed Hyperlink" xfId="33420" builtinId="9" hidden="1"/>
    <cellStyle name="Followed Hyperlink" xfId="33421" builtinId="9" hidden="1"/>
    <cellStyle name="Followed Hyperlink" xfId="33422" builtinId="9" hidden="1"/>
    <cellStyle name="Followed Hyperlink" xfId="33423" builtinId="9" hidden="1"/>
    <cellStyle name="Followed Hyperlink" xfId="33424" builtinId="9" hidden="1"/>
    <cellStyle name="Followed Hyperlink" xfId="33425" builtinId="9" hidden="1"/>
    <cellStyle name="Followed Hyperlink" xfId="33426" builtinId="9" hidden="1"/>
    <cellStyle name="Followed Hyperlink" xfId="33427" builtinId="9" hidden="1"/>
    <cellStyle name="Followed Hyperlink" xfId="33428" builtinId="9" hidden="1"/>
    <cellStyle name="Followed Hyperlink" xfId="33429" builtinId="9" hidden="1"/>
    <cellStyle name="Followed Hyperlink" xfId="33430" builtinId="9" hidden="1"/>
    <cellStyle name="Followed Hyperlink" xfId="33431" builtinId="9" hidden="1"/>
    <cellStyle name="Followed Hyperlink" xfId="33432" builtinId="9" hidden="1"/>
    <cellStyle name="Followed Hyperlink" xfId="33433" builtinId="9" hidden="1"/>
    <cellStyle name="Followed Hyperlink" xfId="33434" builtinId="9" hidden="1"/>
    <cellStyle name="Followed Hyperlink" xfId="33435" builtinId="9" hidden="1"/>
    <cellStyle name="Followed Hyperlink" xfId="33436" builtinId="9" hidden="1"/>
    <cellStyle name="Followed Hyperlink" xfId="33437" builtinId="9" hidden="1"/>
    <cellStyle name="Followed Hyperlink" xfId="33438" builtinId="9" hidden="1"/>
    <cellStyle name="Followed Hyperlink" xfId="33439" builtinId="9" hidden="1"/>
    <cellStyle name="Followed Hyperlink" xfId="33440" builtinId="9" hidden="1"/>
    <cellStyle name="Followed Hyperlink" xfId="33441" builtinId="9" hidden="1"/>
    <cellStyle name="Followed Hyperlink" xfId="33442" builtinId="9" hidden="1"/>
    <cellStyle name="Followed Hyperlink" xfId="33443" builtinId="9" hidden="1"/>
    <cellStyle name="Followed Hyperlink" xfId="33444" builtinId="9" hidden="1"/>
    <cellStyle name="Followed Hyperlink" xfId="33445" builtinId="9" hidden="1"/>
    <cellStyle name="Followed Hyperlink" xfId="33446" builtinId="9" hidden="1"/>
    <cellStyle name="Followed Hyperlink" xfId="33447" builtinId="9" hidden="1"/>
    <cellStyle name="Followed Hyperlink" xfId="33448" builtinId="9" hidden="1"/>
    <cellStyle name="Followed Hyperlink" xfId="33449" builtinId="9" hidden="1"/>
    <cellStyle name="Followed Hyperlink" xfId="33450" builtinId="9" hidden="1"/>
    <cellStyle name="Followed Hyperlink" xfId="33451" builtinId="9" hidden="1"/>
    <cellStyle name="Followed Hyperlink" xfId="33452" builtinId="9" hidden="1"/>
    <cellStyle name="Followed Hyperlink" xfId="33453" builtinId="9" hidden="1"/>
    <cellStyle name="Followed Hyperlink" xfId="33454" builtinId="9" hidden="1"/>
    <cellStyle name="Followed Hyperlink" xfId="33455" builtinId="9" hidden="1"/>
    <cellStyle name="Followed Hyperlink" xfId="33456" builtinId="9" hidden="1"/>
    <cellStyle name="Followed Hyperlink" xfId="33457" builtinId="9" hidden="1"/>
    <cellStyle name="Followed Hyperlink" xfId="33458" builtinId="9" hidden="1"/>
    <cellStyle name="Followed Hyperlink" xfId="33459" builtinId="9" hidden="1"/>
    <cellStyle name="Followed Hyperlink" xfId="33460" builtinId="9" hidden="1"/>
    <cellStyle name="Followed Hyperlink" xfId="33461" builtinId="9" hidden="1"/>
    <cellStyle name="Followed Hyperlink" xfId="33462" builtinId="9" hidden="1"/>
    <cellStyle name="Followed Hyperlink" xfId="33463" builtinId="9" hidden="1"/>
    <cellStyle name="Followed Hyperlink" xfId="33464" builtinId="9" hidden="1"/>
    <cellStyle name="Followed Hyperlink" xfId="33465" builtinId="9" hidden="1"/>
    <cellStyle name="Followed Hyperlink" xfId="33466" builtinId="9" hidden="1"/>
    <cellStyle name="Followed Hyperlink" xfId="33467" builtinId="9" hidden="1"/>
    <cellStyle name="Followed Hyperlink" xfId="33468" builtinId="9" hidden="1"/>
    <cellStyle name="Followed Hyperlink" xfId="33469" builtinId="9" hidden="1"/>
    <cellStyle name="Followed Hyperlink" xfId="33470" builtinId="9" hidden="1"/>
    <cellStyle name="Followed Hyperlink" xfId="33471" builtinId="9" hidden="1"/>
    <cellStyle name="Followed Hyperlink" xfId="33472" builtinId="9" hidden="1"/>
    <cellStyle name="Followed Hyperlink" xfId="33473" builtinId="9" hidden="1"/>
    <cellStyle name="Followed Hyperlink" xfId="33474" builtinId="9" hidden="1"/>
    <cellStyle name="Followed Hyperlink" xfId="33475" builtinId="9" hidden="1"/>
    <cellStyle name="Followed Hyperlink" xfId="33476" builtinId="9" hidden="1"/>
    <cellStyle name="Followed Hyperlink" xfId="33477" builtinId="9" hidden="1"/>
    <cellStyle name="Followed Hyperlink" xfId="33478" builtinId="9" hidden="1"/>
    <cellStyle name="Followed Hyperlink" xfId="33479" builtinId="9" hidden="1"/>
    <cellStyle name="Followed Hyperlink" xfId="33480" builtinId="9" hidden="1"/>
    <cellStyle name="Followed Hyperlink" xfId="33481" builtinId="9" hidden="1"/>
    <cellStyle name="Followed Hyperlink" xfId="33482" builtinId="9" hidden="1"/>
    <cellStyle name="Followed Hyperlink" xfId="33483" builtinId="9" hidden="1"/>
    <cellStyle name="Followed Hyperlink" xfId="33484" builtinId="9" hidden="1"/>
    <cellStyle name="Followed Hyperlink" xfId="33485" builtinId="9" hidden="1"/>
    <cellStyle name="Followed Hyperlink" xfId="33486" builtinId="9" hidden="1"/>
    <cellStyle name="Followed Hyperlink" xfId="33487" builtinId="9" hidden="1"/>
    <cellStyle name="Followed Hyperlink" xfId="33488" builtinId="9" hidden="1"/>
    <cellStyle name="Followed Hyperlink" xfId="33489" builtinId="9" hidden="1"/>
    <cellStyle name="Followed Hyperlink" xfId="33490" builtinId="9" hidden="1"/>
    <cellStyle name="Followed Hyperlink" xfId="33491" builtinId="9" hidden="1"/>
    <cellStyle name="Followed Hyperlink" xfId="33492" builtinId="9" hidden="1"/>
    <cellStyle name="Followed Hyperlink" xfId="33493" builtinId="9" hidden="1"/>
    <cellStyle name="Followed Hyperlink" xfId="33494" builtinId="9" hidden="1"/>
    <cellStyle name="Followed Hyperlink" xfId="33495" builtinId="9" hidden="1"/>
    <cellStyle name="Followed Hyperlink" xfId="33496" builtinId="9" hidden="1"/>
    <cellStyle name="Followed Hyperlink" xfId="33497" builtinId="9" hidden="1"/>
    <cellStyle name="Followed Hyperlink" xfId="33498" builtinId="9" hidden="1"/>
    <cellStyle name="Followed Hyperlink" xfId="33499" builtinId="9" hidden="1"/>
    <cellStyle name="Followed Hyperlink" xfId="33500" builtinId="9" hidden="1"/>
    <cellStyle name="Followed Hyperlink" xfId="33501" builtinId="9" hidden="1"/>
    <cellStyle name="Followed Hyperlink" xfId="33502" builtinId="9" hidden="1"/>
    <cellStyle name="Followed Hyperlink" xfId="33503" builtinId="9" hidden="1"/>
    <cellStyle name="Followed Hyperlink" xfId="33504" builtinId="9" hidden="1"/>
    <cellStyle name="Followed Hyperlink" xfId="33505" builtinId="9" hidden="1"/>
    <cellStyle name="Followed Hyperlink" xfId="33506" builtinId="9" hidden="1"/>
    <cellStyle name="Followed Hyperlink" xfId="33507" builtinId="9" hidden="1"/>
    <cellStyle name="Followed Hyperlink" xfId="33508" builtinId="9" hidden="1"/>
    <cellStyle name="Followed Hyperlink" xfId="33509" builtinId="9" hidden="1"/>
    <cellStyle name="Followed Hyperlink" xfId="33510" builtinId="9" hidden="1"/>
    <cellStyle name="Followed Hyperlink" xfId="33511" builtinId="9" hidden="1"/>
    <cellStyle name="Followed Hyperlink" xfId="33512" builtinId="9" hidden="1"/>
    <cellStyle name="Followed Hyperlink" xfId="33513" builtinId="9" hidden="1"/>
    <cellStyle name="Followed Hyperlink" xfId="33514" builtinId="9" hidden="1"/>
    <cellStyle name="Followed Hyperlink" xfId="33515" builtinId="9" hidden="1"/>
    <cellStyle name="Followed Hyperlink" xfId="33516" builtinId="9" hidden="1"/>
    <cellStyle name="Followed Hyperlink" xfId="33517" builtinId="9" hidden="1"/>
    <cellStyle name="Followed Hyperlink" xfId="33518" builtinId="9" hidden="1"/>
    <cellStyle name="Followed Hyperlink" xfId="33519" builtinId="9" hidden="1"/>
    <cellStyle name="Followed Hyperlink" xfId="33520" builtinId="9" hidden="1"/>
    <cellStyle name="Followed Hyperlink" xfId="33521" builtinId="9" hidden="1"/>
    <cellStyle name="Followed Hyperlink" xfId="33522" builtinId="9" hidden="1"/>
    <cellStyle name="Followed Hyperlink" xfId="33523" builtinId="9" hidden="1"/>
    <cellStyle name="Followed Hyperlink" xfId="33524" builtinId="9" hidden="1"/>
    <cellStyle name="Followed Hyperlink" xfId="33525" builtinId="9" hidden="1"/>
    <cellStyle name="Followed Hyperlink" xfId="33526" builtinId="9" hidden="1"/>
    <cellStyle name="Followed Hyperlink" xfId="33527" builtinId="9" hidden="1"/>
    <cellStyle name="Followed Hyperlink" xfId="33528" builtinId="9" hidden="1"/>
    <cellStyle name="Followed Hyperlink" xfId="33529" builtinId="9" hidden="1"/>
    <cellStyle name="Followed Hyperlink" xfId="33530" builtinId="9" hidden="1"/>
    <cellStyle name="Followed Hyperlink" xfId="33531" builtinId="9" hidden="1"/>
    <cellStyle name="Followed Hyperlink" xfId="33532" builtinId="9" hidden="1"/>
    <cellStyle name="Followed Hyperlink" xfId="33533" builtinId="9" hidden="1"/>
    <cellStyle name="Followed Hyperlink" xfId="33534" builtinId="9" hidden="1"/>
    <cellStyle name="Followed Hyperlink" xfId="33535" builtinId="9" hidden="1"/>
    <cellStyle name="Followed Hyperlink" xfId="33536" builtinId="9" hidden="1"/>
    <cellStyle name="Followed Hyperlink" xfId="33537" builtinId="9" hidden="1"/>
    <cellStyle name="Followed Hyperlink" xfId="33538"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2" builtinId="9" hidden="1"/>
    <cellStyle name="Followed Hyperlink" xfId="33623" builtinId="9" hidden="1"/>
    <cellStyle name="Followed Hyperlink" xfId="33624" builtinId="9" hidden="1"/>
    <cellStyle name="Followed Hyperlink" xfId="33625" builtinId="9" hidden="1"/>
    <cellStyle name="Followed Hyperlink" xfId="33626" builtinId="9" hidden="1"/>
    <cellStyle name="Followed Hyperlink" xfId="33627" builtinId="9" hidden="1"/>
    <cellStyle name="Followed Hyperlink" xfId="33628" builtinId="9" hidden="1"/>
    <cellStyle name="Followed Hyperlink" xfId="33629" builtinId="9" hidden="1"/>
    <cellStyle name="Followed Hyperlink" xfId="33630" builtinId="9" hidden="1"/>
    <cellStyle name="Followed Hyperlink" xfId="33631" builtinId="9" hidden="1"/>
    <cellStyle name="Followed Hyperlink" xfId="33632" builtinId="9" hidden="1"/>
    <cellStyle name="Followed Hyperlink" xfId="33633" builtinId="9" hidden="1"/>
    <cellStyle name="Followed Hyperlink" xfId="33634" builtinId="9" hidden="1"/>
    <cellStyle name="Followed Hyperlink" xfId="33635" builtinId="9" hidden="1"/>
    <cellStyle name="Followed Hyperlink" xfId="33636" builtinId="9" hidden="1"/>
    <cellStyle name="Followed Hyperlink" xfId="33637" builtinId="9" hidden="1"/>
    <cellStyle name="Followed Hyperlink" xfId="33638" builtinId="9" hidden="1"/>
    <cellStyle name="Followed Hyperlink" xfId="33639" builtinId="9" hidden="1"/>
    <cellStyle name="Followed Hyperlink" xfId="33640" builtinId="9" hidden="1"/>
    <cellStyle name="Followed Hyperlink" xfId="33641" builtinId="9" hidden="1"/>
    <cellStyle name="Followed Hyperlink" xfId="33642" builtinId="9" hidden="1"/>
    <cellStyle name="Followed Hyperlink" xfId="33643" builtinId="9" hidden="1"/>
    <cellStyle name="Followed Hyperlink" xfId="33644" builtinId="9" hidden="1"/>
    <cellStyle name="Followed Hyperlink" xfId="33645" builtinId="9" hidden="1"/>
    <cellStyle name="Followed Hyperlink" xfId="33646" builtinId="9" hidden="1"/>
    <cellStyle name="Followed Hyperlink" xfId="33647" builtinId="9" hidden="1"/>
    <cellStyle name="Followed Hyperlink" xfId="33648" builtinId="9" hidden="1"/>
    <cellStyle name="Followed Hyperlink" xfId="33649" builtinId="9" hidden="1"/>
    <cellStyle name="Followed Hyperlink" xfId="33650" builtinId="9" hidden="1"/>
    <cellStyle name="Followed Hyperlink" xfId="33651" builtinId="9" hidden="1"/>
    <cellStyle name="Followed Hyperlink" xfId="33652" builtinId="9" hidden="1"/>
    <cellStyle name="Followed Hyperlink" xfId="33653" builtinId="9" hidden="1"/>
    <cellStyle name="Followed Hyperlink" xfId="33654" builtinId="9" hidden="1"/>
    <cellStyle name="Followed Hyperlink" xfId="33655" builtinId="9" hidden="1"/>
    <cellStyle name="Followed Hyperlink" xfId="33656" builtinId="9" hidden="1"/>
    <cellStyle name="Followed Hyperlink" xfId="33657" builtinId="9" hidden="1"/>
    <cellStyle name="Followed Hyperlink" xfId="33658" builtinId="9" hidden="1"/>
    <cellStyle name="Followed Hyperlink" xfId="33659" builtinId="9" hidden="1"/>
    <cellStyle name="Followed Hyperlink" xfId="33660" builtinId="9" hidden="1"/>
    <cellStyle name="Followed Hyperlink" xfId="33661" builtinId="9" hidden="1"/>
    <cellStyle name="Followed Hyperlink" xfId="33662" builtinId="9" hidden="1"/>
    <cellStyle name="Followed Hyperlink" xfId="33663" builtinId="9" hidden="1"/>
    <cellStyle name="Followed Hyperlink" xfId="33664" builtinId="9" hidden="1"/>
    <cellStyle name="Followed Hyperlink" xfId="33665" builtinId="9" hidden="1"/>
    <cellStyle name="Followed Hyperlink" xfId="33666" builtinId="9" hidden="1"/>
    <cellStyle name="Followed Hyperlink" xfId="33667" builtinId="9" hidden="1"/>
    <cellStyle name="Followed Hyperlink" xfId="33668" builtinId="9" hidden="1"/>
    <cellStyle name="Followed Hyperlink" xfId="33669" builtinId="9" hidden="1"/>
    <cellStyle name="Followed Hyperlink" xfId="33670" builtinId="9" hidden="1"/>
    <cellStyle name="Followed Hyperlink" xfId="33671" builtinId="9" hidden="1"/>
    <cellStyle name="Followed Hyperlink" xfId="33672" builtinId="9" hidden="1"/>
    <cellStyle name="Followed Hyperlink" xfId="33673" builtinId="9" hidden="1"/>
    <cellStyle name="Followed Hyperlink" xfId="33674" builtinId="9" hidden="1"/>
    <cellStyle name="Followed Hyperlink" xfId="33675" builtinId="9" hidden="1"/>
    <cellStyle name="Followed Hyperlink" xfId="33676" builtinId="9" hidden="1"/>
    <cellStyle name="Followed Hyperlink" xfId="33677" builtinId="9" hidden="1"/>
    <cellStyle name="Followed Hyperlink" xfId="33678" builtinId="9" hidden="1"/>
    <cellStyle name="Followed Hyperlink" xfId="33679" builtinId="9" hidden="1"/>
    <cellStyle name="Followed Hyperlink" xfId="33680" builtinId="9" hidden="1"/>
    <cellStyle name="Followed Hyperlink" xfId="33681" builtinId="9" hidden="1"/>
    <cellStyle name="Followed Hyperlink" xfId="33682" builtinId="9" hidden="1"/>
    <cellStyle name="Followed Hyperlink" xfId="33683" builtinId="9" hidden="1"/>
    <cellStyle name="Followed Hyperlink" xfId="33684" builtinId="9" hidden="1"/>
    <cellStyle name="Followed Hyperlink" xfId="33685" builtinId="9" hidden="1"/>
    <cellStyle name="Followed Hyperlink" xfId="33686" builtinId="9" hidden="1"/>
    <cellStyle name="Followed Hyperlink" xfId="33687" builtinId="9" hidden="1"/>
    <cellStyle name="Followed Hyperlink" xfId="33688" builtinId="9" hidden="1"/>
    <cellStyle name="Followed Hyperlink" xfId="33689" builtinId="9" hidden="1"/>
    <cellStyle name="Followed Hyperlink" xfId="33690" builtinId="9" hidden="1"/>
    <cellStyle name="Followed Hyperlink" xfId="33691" builtinId="9" hidden="1"/>
    <cellStyle name="Followed Hyperlink" xfId="33692" builtinId="9" hidden="1"/>
    <cellStyle name="Followed Hyperlink" xfId="33693" builtinId="9" hidden="1"/>
    <cellStyle name="Followed Hyperlink" xfId="33694" builtinId="9" hidden="1"/>
    <cellStyle name="Followed Hyperlink" xfId="33695" builtinId="9" hidden="1"/>
    <cellStyle name="Followed Hyperlink" xfId="33696" builtinId="9" hidden="1"/>
    <cellStyle name="Followed Hyperlink" xfId="33697" builtinId="9" hidden="1"/>
    <cellStyle name="Followed Hyperlink" xfId="33698" builtinId="9" hidden="1"/>
    <cellStyle name="Followed Hyperlink" xfId="33699" builtinId="9" hidden="1"/>
    <cellStyle name="Followed Hyperlink" xfId="33700" builtinId="9" hidden="1"/>
    <cellStyle name="Followed Hyperlink" xfId="33701" builtinId="9" hidden="1"/>
    <cellStyle name="Followed Hyperlink" xfId="33702" builtinId="9" hidden="1"/>
    <cellStyle name="Followed Hyperlink" xfId="33703" builtinId="9" hidden="1"/>
    <cellStyle name="Followed Hyperlink" xfId="33704" builtinId="9" hidden="1"/>
    <cellStyle name="Followed Hyperlink" xfId="33705" builtinId="9" hidden="1"/>
    <cellStyle name="Followed Hyperlink" xfId="33706" builtinId="9" hidden="1"/>
    <cellStyle name="Followed Hyperlink" xfId="30494" builtinId="9" hidden="1"/>
    <cellStyle name="Followed Hyperlink" xfId="33707" builtinId="9" hidden="1"/>
    <cellStyle name="Followed Hyperlink" xfId="33708" builtinId="9" hidden="1"/>
    <cellStyle name="Followed Hyperlink" xfId="33709" builtinId="9" hidden="1"/>
    <cellStyle name="Followed Hyperlink" xfId="33710" builtinId="9" hidden="1"/>
    <cellStyle name="Followed Hyperlink" xfId="33711" builtinId="9" hidden="1"/>
    <cellStyle name="Followed Hyperlink" xfId="33712" builtinId="9" hidden="1"/>
    <cellStyle name="Followed Hyperlink" xfId="33713" builtinId="9" hidden="1"/>
    <cellStyle name="Followed Hyperlink" xfId="33714" builtinId="9" hidden="1"/>
    <cellStyle name="Followed Hyperlink" xfId="33715" builtinId="9" hidden="1"/>
    <cellStyle name="Followed Hyperlink" xfId="33716" builtinId="9" hidden="1"/>
    <cellStyle name="Followed Hyperlink" xfId="33717" builtinId="9" hidden="1"/>
    <cellStyle name="Followed Hyperlink" xfId="33718" builtinId="9" hidden="1"/>
    <cellStyle name="Followed Hyperlink" xfId="33719" builtinId="9" hidden="1"/>
    <cellStyle name="Followed Hyperlink" xfId="33720" builtinId="9" hidden="1"/>
    <cellStyle name="Followed Hyperlink" xfId="33721" builtinId="9" hidden="1"/>
    <cellStyle name="Followed Hyperlink" xfId="33722" builtinId="9" hidden="1"/>
    <cellStyle name="Followed Hyperlink" xfId="33723" builtinId="9" hidden="1"/>
    <cellStyle name="Followed Hyperlink" xfId="33724" builtinId="9" hidden="1"/>
    <cellStyle name="Followed Hyperlink" xfId="33725" builtinId="9" hidden="1"/>
    <cellStyle name="Followed Hyperlink" xfId="33726" builtinId="9" hidden="1"/>
    <cellStyle name="Followed Hyperlink" xfId="33727" builtinId="9" hidden="1"/>
    <cellStyle name="Followed Hyperlink" xfId="33728" builtinId="9" hidden="1"/>
    <cellStyle name="Followed Hyperlink" xfId="33729" builtinId="9" hidden="1"/>
    <cellStyle name="Followed Hyperlink" xfId="33730" builtinId="9" hidden="1"/>
    <cellStyle name="Followed Hyperlink" xfId="33731" builtinId="9" hidden="1"/>
    <cellStyle name="Followed Hyperlink" xfId="33732" builtinId="9" hidden="1"/>
    <cellStyle name="Followed Hyperlink" xfId="33733" builtinId="9" hidden="1"/>
    <cellStyle name="Followed Hyperlink" xfId="33734" builtinId="9" hidden="1"/>
    <cellStyle name="Followed Hyperlink" xfId="33735" builtinId="9" hidden="1"/>
    <cellStyle name="Followed Hyperlink" xfId="33736" builtinId="9" hidden="1"/>
    <cellStyle name="Followed Hyperlink" xfId="33737" builtinId="9" hidden="1"/>
    <cellStyle name="Followed Hyperlink" xfId="33738" builtinId="9" hidden="1"/>
    <cellStyle name="Followed Hyperlink" xfId="33739" builtinId="9" hidden="1"/>
    <cellStyle name="Followed Hyperlink" xfId="33740" builtinId="9" hidden="1"/>
    <cellStyle name="Followed Hyperlink" xfId="33741" builtinId="9" hidden="1"/>
    <cellStyle name="Followed Hyperlink" xfId="33742" builtinId="9" hidden="1"/>
    <cellStyle name="Followed Hyperlink" xfId="33743" builtinId="9" hidden="1"/>
    <cellStyle name="Followed Hyperlink" xfId="33744" builtinId="9" hidden="1"/>
    <cellStyle name="Followed Hyperlink" xfId="33745" builtinId="9" hidden="1"/>
    <cellStyle name="Followed Hyperlink" xfId="33746" builtinId="9" hidden="1"/>
    <cellStyle name="Followed Hyperlink" xfId="33747" builtinId="9" hidden="1"/>
    <cellStyle name="Followed Hyperlink" xfId="33748" builtinId="9" hidden="1"/>
    <cellStyle name="Followed Hyperlink" xfId="33749" builtinId="9" hidden="1"/>
    <cellStyle name="Followed Hyperlink" xfId="33750" builtinId="9" hidden="1"/>
    <cellStyle name="Followed Hyperlink" xfId="33751"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2" builtinId="9" hidden="1"/>
    <cellStyle name="Followed Hyperlink" xfId="33833" builtinId="9" hidden="1"/>
    <cellStyle name="Followed Hyperlink" xfId="33834" builtinId="9" hidden="1"/>
    <cellStyle name="Followed Hyperlink" xfId="33835" builtinId="9" hidden="1"/>
    <cellStyle name="Followed Hyperlink" xfId="33836" builtinId="9" hidden="1"/>
    <cellStyle name="Followed Hyperlink" xfId="33837" builtinId="9" hidden="1"/>
    <cellStyle name="Followed Hyperlink" xfId="33838" builtinId="9" hidden="1"/>
    <cellStyle name="Followed Hyperlink" xfId="33839" builtinId="9" hidden="1"/>
    <cellStyle name="Followed Hyperlink" xfId="33840" builtinId="9" hidden="1"/>
    <cellStyle name="Followed Hyperlink" xfId="33841" builtinId="9" hidden="1"/>
    <cellStyle name="Followed Hyperlink" xfId="33842" builtinId="9" hidden="1"/>
    <cellStyle name="Followed Hyperlink" xfId="33843" builtinId="9" hidden="1"/>
    <cellStyle name="Followed Hyperlink" xfId="33844" builtinId="9" hidden="1"/>
    <cellStyle name="Followed Hyperlink" xfId="33845" builtinId="9" hidden="1"/>
    <cellStyle name="Followed Hyperlink" xfId="33846" builtinId="9" hidden="1"/>
    <cellStyle name="Followed Hyperlink" xfId="33847" builtinId="9" hidden="1"/>
    <cellStyle name="Followed Hyperlink" xfId="33848" builtinId="9" hidden="1"/>
    <cellStyle name="Followed Hyperlink" xfId="33849" builtinId="9" hidden="1"/>
    <cellStyle name="Followed Hyperlink" xfId="33850" builtinId="9" hidden="1"/>
    <cellStyle name="Followed Hyperlink" xfId="33851" builtinId="9" hidden="1"/>
    <cellStyle name="Followed Hyperlink" xfId="33852" builtinId="9" hidden="1"/>
    <cellStyle name="Followed Hyperlink" xfId="33853" builtinId="9" hidden="1"/>
    <cellStyle name="Followed Hyperlink" xfId="33854" builtinId="9" hidden="1"/>
    <cellStyle name="Followed Hyperlink" xfId="33855" builtinId="9" hidden="1"/>
    <cellStyle name="Followed Hyperlink" xfId="33856" builtinId="9" hidden="1"/>
    <cellStyle name="Followed Hyperlink" xfId="33857" builtinId="9" hidden="1"/>
    <cellStyle name="Followed Hyperlink" xfId="33858" builtinId="9" hidden="1"/>
    <cellStyle name="Followed Hyperlink" xfId="33859" builtinId="9" hidden="1"/>
    <cellStyle name="Followed Hyperlink" xfId="33860" builtinId="9" hidden="1"/>
    <cellStyle name="Followed Hyperlink" xfId="33861" builtinId="9" hidden="1"/>
    <cellStyle name="Followed Hyperlink" xfId="33862" builtinId="9" hidden="1"/>
    <cellStyle name="Followed Hyperlink" xfId="33863" builtinId="9" hidden="1"/>
    <cellStyle name="Followed Hyperlink" xfId="33864" builtinId="9" hidden="1"/>
    <cellStyle name="Followed Hyperlink" xfId="33865" builtinId="9" hidden="1"/>
    <cellStyle name="Followed Hyperlink" xfId="33866" builtinId="9" hidden="1"/>
    <cellStyle name="Followed Hyperlink" xfId="33867" builtinId="9" hidden="1"/>
    <cellStyle name="Followed Hyperlink" xfId="33868" builtinId="9" hidden="1"/>
    <cellStyle name="Followed Hyperlink" xfId="33869" builtinId="9" hidden="1"/>
    <cellStyle name="Followed Hyperlink" xfId="33870" builtinId="9" hidden="1"/>
    <cellStyle name="Followed Hyperlink" xfId="33871" builtinId="9" hidden="1"/>
    <cellStyle name="Followed Hyperlink" xfId="33872" builtinId="9" hidden="1"/>
    <cellStyle name="Followed Hyperlink" xfId="33873" builtinId="9" hidden="1"/>
    <cellStyle name="Followed Hyperlink" xfId="33874" builtinId="9" hidden="1"/>
    <cellStyle name="Followed Hyperlink" xfId="33875" builtinId="9" hidden="1"/>
    <cellStyle name="Followed Hyperlink" xfId="33876" builtinId="9" hidden="1"/>
    <cellStyle name="Followed Hyperlink" xfId="33877" builtinId="9" hidden="1"/>
    <cellStyle name="Followed Hyperlink" xfId="33878" builtinId="9" hidden="1"/>
    <cellStyle name="Followed Hyperlink" xfId="33879" builtinId="9" hidden="1"/>
    <cellStyle name="Followed Hyperlink" xfId="33880" builtinId="9" hidden="1"/>
    <cellStyle name="Followed Hyperlink" xfId="33881" builtinId="9" hidden="1"/>
    <cellStyle name="Followed Hyperlink" xfId="33882" builtinId="9" hidden="1"/>
    <cellStyle name="Followed Hyperlink" xfId="33883" builtinId="9" hidden="1"/>
    <cellStyle name="Followed Hyperlink" xfId="33884" builtinId="9" hidden="1"/>
    <cellStyle name="Followed Hyperlink" xfId="33885" builtinId="9" hidden="1"/>
    <cellStyle name="Followed Hyperlink" xfId="33886" builtinId="9" hidden="1"/>
    <cellStyle name="Followed Hyperlink" xfId="33887" builtinId="9" hidden="1"/>
    <cellStyle name="Followed Hyperlink" xfId="33888" builtinId="9" hidden="1"/>
    <cellStyle name="Followed Hyperlink" xfId="33889" builtinId="9" hidden="1"/>
    <cellStyle name="Followed Hyperlink" xfId="33890" builtinId="9" hidden="1"/>
    <cellStyle name="Followed Hyperlink" xfId="33891" builtinId="9" hidden="1"/>
    <cellStyle name="Followed Hyperlink" xfId="33892" builtinId="9" hidden="1"/>
    <cellStyle name="Followed Hyperlink" xfId="33893" builtinId="9" hidden="1"/>
    <cellStyle name="Followed Hyperlink" xfId="33894" builtinId="9" hidden="1"/>
    <cellStyle name="Followed Hyperlink" xfId="33895" builtinId="9" hidden="1"/>
    <cellStyle name="Followed Hyperlink" xfId="33896" builtinId="9" hidden="1"/>
    <cellStyle name="Followed Hyperlink" xfId="33897" builtinId="9" hidden="1"/>
    <cellStyle name="Followed Hyperlink" xfId="33898" builtinId="9" hidden="1"/>
    <cellStyle name="Followed Hyperlink" xfId="33899" builtinId="9" hidden="1"/>
    <cellStyle name="Followed Hyperlink" xfId="33900" builtinId="9" hidden="1"/>
    <cellStyle name="Followed Hyperlink" xfId="33901" builtinId="9" hidden="1"/>
    <cellStyle name="Followed Hyperlink" xfId="33902" builtinId="9" hidden="1"/>
    <cellStyle name="Followed Hyperlink" xfId="33903" builtinId="9" hidden="1"/>
    <cellStyle name="Followed Hyperlink" xfId="33904" builtinId="9" hidden="1"/>
    <cellStyle name="Followed Hyperlink" xfId="33905" builtinId="9" hidden="1"/>
    <cellStyle name="Followed Hyperlink" xfId="33906" builtinId="9" hidden="1"/>
    <cellStyle name="Followed Hyperlink" xfId="33907" builtinId="9" hidden="1"/>
    <cellStyle name="Followed Hyperlink" xfId="33908" builtinId="9" hidden="1"/>
    <cellStyle name="Followed Hyperlink" xfId="33909" builtinId="9" hidden="1"/>
    <cellStyle name="Followed Hyperlink" xfId="33910" builtinId="9" hidden="1"/>
    <cellStyle name="Followed Hyperlink" xfId="33911" builtinId="9" hidden="1"/>
    <cellStyle name="Followed Hyperlink" xfId="33912" builtinId="9" hidden="1"/>
    <cellStyle name="Followed Hyperlink" xfId="33913" builtinId="9" hidden="1"/>
    <cellStyle name="Followed Hyperlink" xfId="33914" builtinId="9" hidden="1"/>
    <cellStyle name="Followed Hyperlink" xfId="33915" builtinId="9" hidden="1"/>
    <cellStyle name="Followed Hyperlink" xfId="33916" builtinId="9" hidden="1"/>
    <cellStyle name="Followed Hyperlink" xfId="33917" builtinId="9" hidden="1"/>
    <cellStyle name="Followed Hyperlink" xfId="33918" builtinId="9" hidden="1"/>
    <cellStyle name="Followed Hyperlink" xfId="33919" builtinId="9" hidden="1"/>
    <cellStyle name="Followed Hyperlink" xfId="33920" builtinId="9" hidden="1"/>
    <cellStyle name="Followed Hyperlink" xfId="33921" builtinId="9" hidden="1"/>
    <cellStyle name="Followed Hyperlink" xfId="33922" builtinId="9" hidden="1"/>
    <cellStyle name="Followed Hyperlink" xfId="33923" builtinId="9" hidden="1"/>
    <cellStyle name="Followed Hyperlink" xfId="33924" builtinId="9" hidden="1"/>
    <cellStyle name="Followed Hyperlink" xfId="33925" builtinId="9" hidden="1"/>
    <cellStyle name="Followed Hyperlink" xfId="33926" builtinId="9" hidden="1"/>
    <cellStyle name="Followed Hyperlink" xfId="33927" builtinId="9" hidden="1"/>
    <cellStyle name="Followed Hyperlink" xfId="33928" builtinId="9" hidden="1"/>
    <cellStyle name="Followed Hyperlink" xfId="33929" builtinId="9" hidden="1"/>
    <cellStyle name="Followed Hyperlink" xfId="33930" builtinId="9" hidden="1"/>
    <cellStyle name="Followed Hyperlink" xfId="33931" builtinId="9" hidden="1"/>
    <cellStyle name="Followed Hyperlink" xfId="33932" builtinId="9" hidden="1"/>
    <cellStyle name="Followed Hyperlink" xfId="33933" builtinId="9" hidden="1"/>
    <cellStyle name="Followed Hyperlink" xfId="33934" builtinId="9" hidden="1"/>
    <cellStyle name="Followed Hyperlink" xfId="33935" builtinId="9" hidden="1"/>
    <cellStyle name="Followed Hyperlink" xfId="33936" builtinId="9" hidden="1"/>
    <cellStyle name="Followed Hyperlink" xfId="33937" builtinId="9" hidden="1"/>
    <cellStyle name="Followed Hyperlink" xfId="33938" builtinId="9" hidden="1"/>
    <cellStyle name="Followed Hyperlink" xfId="33939" builtinId="9" hidden="1"/>
    <cellStyle name="Followed Hyperlink" xfId="33940" builtinId="9" hidden="1"/>
    <cellStyle name="Followed Hyperlink" xfId="33941" builtinId="9" hidden="1"/>
    <cellStyle name="Followed Hyperlink" xfId="33942" builtinId="9" hidden="1"/>
    <cellStyle name="Followed Hyperlink" xfId="33943" builtinId="9" hidden="1"/>
    <cellStyle name="Followed Hyperlink" xfId="33944" builtinId="9" hidden="1"/>
    <cellStyle name="Followed Hyperlink" xfId="33945" builtinId="9" hidden="1"/>
    <cellStyle name="Followed Hyperlink" xfId="33946" builtinId="9" hidden="1"/>
    <cellStyle name="Followed Hyperlink" xfId="33947" builtinId="9" hidden="1"/>
    <cellStyle name="Followed Hyperlink" xfId="33948" builtinId="9" hidden="1"/>
    <cellStyle name="Followed Hyperlink" xfId="33949" builtinId="9" hidden="1"/>
    <cellStyle name="Followed Hyperlink" xfId="33950" builtinId="9" hidden="1"/>
    <cellStyle name="Followed Hyperlink" xfId="33951" builtinId="9" hidden="1"/>
    <cellStyle name="Followed Hyperlink" xfId="33952" builtinId="9" hidden="1"/>
    <cellStyle name="Followed Hyperlink" xfId="33953" builtinId="9" hidden="1"/>
    <cellStyle name="Followed Hyperlink" xfId="33954" builtinId="9" hidden="1"/>
    <cellStyle name="Followed Hyperlink" xfId="33955" builtinId="9" hidden="1"/>
    <cellStyle name="Followed Hyperlink" xfId="33956" builtinId="9" hidden="1"/>
    <cellStyle name="Followed Hyperlink" xfId="33957" builtinId="9" hidden="1"/>
    <cellStyle name="Followed Hyperlink" xfId="33958" builtinId="9" hidden="1"/>
    <cellStyle name="Followed Hyperlink" xfId="33959" builtinId="9" hidden="1"/>
    <cellStyle name="Followed Hyperlink" xfId="33960" builtinId="9" hidden="1"/>
    <cellStyle name="Followed Hyperlink" xfId="33961" builtinId="9" hidden="1"/>
    <cellStyle name="Followed Hyperlink" xfId="33962" builtinId="9" hidden="1"/>
    <cellStyle name="Followed Hyperlink" xfId="33963" builtinId="9" hidden="1"/>
    <cellStyle name="Followed Hyperlink" xfId="33964" builtinId="9" hidden="1"/>
    <cellStyle name="Followed Hyperlink" xfId="33965"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38" builtinId="9" hidden="1"/>
    <cellStyle name="Followed Hyperlink" xfId="34039" builtinId="9" hidden="1"/>
    <cellStyle name="Followed Hyperlink" xfId="34040" builtinId="9" hidden="1"/>
    <cellStyle name="Followed Hyperlink" xfId="34041" builtinId="9" hidden="1"/>
    <cellStyle name="Followed Hyperlink" xfId="34042" builtinId="9" hidden="1"/>
    <cellStyle name="Followed Hyperlink" xfId="34043" builtinId="9" hidden="1"/>
    <cellStyle name="Followed Hyperlink" xfId="34044" builtinId="9" hidden="1"/>
    <cellStyle name="Followed Hyperlink" xfId="34045" builtinId="9" hidden="1"/>
    <cellStyle name="Followed Hyperlink" xfId="34046" builtinId="9" hidden="1"/>
    <cellStyle name="Followed Hyperlink" xfId="34047" builtinId="9" hidden="1"/>
    <cellStyle name="Followed Hyperlink" xfId="34048" builtinId="9" hidden="1"/>
    <cellStyle name="Followed Hyperlink" xfId="34049" builtinId="9" hidden="1"/>
    <cellStyle name="Followed Hyperlink" xfId="34050" builtinId="9" hidden="1"/>
    <cellStyle name="Followed Hyperlink" xfId="34051" builtinId="9" hidden="1"/>
    <cellStyle name="Followed Hyperlink" xfId="34052" builtinId="9" hidden="1"/>
    <cellStyle name="Followed Hyperlink" xfId="34053" builtinId="9" hidden="1"/>
    <cellStyle name="Followed Hyperlink" xfId="34054" builtinId="9" hidden="1"/>
    <cellStyle name="Followed Hyperlink" xfId="34055" builtinId="9" hidden="1"/>
    <cellStyle name="Followed Hyperlink" xfId="34056" builtinId="9" hidden="1"/>
    <cellStyle name="Followed Hyperlink" xfId="34057" builtinId="9" hidden="1"/>
    <cellStyle name="Followed Hyperlink" xfId="34058" builtinId="9" hidden="1"/>
    <cellStyle name="Followed Hyperlink" xfId="34059" builtinId="9" hidden="1"/>
    <cellStyle name="Followed Hyperlink" xfId="34060" builtinId="9" hidden="1"/>
    <cellStyle name="Followed Hyperlink" xfId="34061" builtinId="9" hidden="1"/>
    <cellStyle name="Followed Hyperlink" xfId="34062" builtinId="9" hidden="1"/>
    <cellStyle name="Followed Hyperlink" xfId="34063" builtinId="9" hidden="1"/>
    <cellStyle name="Followed Hyperlink" xfId="34064" builtinId="9" hidden="1"/>
    <cellStyle name="Followed Hyperlink" xfId="34065" builtinId="9" hidden="1"/>
    <cellStyle name="Followed Hyperlink" xfId="34066" builtinId="9" hidden="1"/>
    <cellStyle name="Followed Hyperlink" xfId="34067" builtinId="9" hidden="1"/>
    <cellStyle name="Followed Hyperlink" xfId="34068" builtinId="9" hidden="1"/>
    <cellStyle name="Followed Hyperlink" xfId="34069" builtinId="9" hidden="1"/>
    <cellStyle name="Followed Hyperlink" xfId="34070" builtinId="9" hidden="1"/>
    <cellStyle name="Followed Hyperlink" xfId="34071" builtinId="9" hidden="1"/>
    <cellStyle name="Followed Hyperlink" xfId="34072" builtinId="9" hidden="1"/>
    <cellStyle name="Followed Hyperlink" xfId="34073" builtinId="9" hidden="1"/>
    <cellStyle name="Followed Hyperlink" xfId="34074" builtinId="9" hidden="1"/>
    <cellStyle name="Followed Hyperlink" xfId="34075" builtinId="9" hidden="1"/>
    <cellStyle name="Followed Hyperlink" xfId="34076" builtinId="9" hidden="1"/>
    <cellStyle name="Followed Hyperlink" xfId="34077" builtinId="9" hidden="1"/>
    <cellStyle name="Followed Hyperlink" xfId="34078" builtinId="9" hidden="1"/>
    <cellStyle name="Followed Hyperlink" xfId="34079" builtinId="9" hidden="1"/>
    <cellStyle name="Followed Hyperlink" xfId="34080" builtinId="9" hidden="1"/>
    <cellStyle name="Followed Hyperlink" xfId="34081" builtinId="9" hidden="1"/>
    <cellStyle name="Followed Hyperlink" xfId="34082" builtinId="9" hidden="1"/>
    <cellStyle name="Followed Hyperlink" xfId="34083" builtinId="9" hidden="1"/>
    <cellStyle name="Followed Hyperlink" xfId="34084" builtinId="9" hidden="1"/>
    <cellStyle name="Followed Hyperlink" xfId="34085" builtinId="9" hidden="1"/>
    <cellStyle name="Followed Hyperlink" xfId="34086" builtinId="9" hidden="1"/>
    <cellStyle name="Followed Hyperlink" xfId="34087" builtinId="9" hidden="1"/>
    <cellStyle name="Followed Hyperlink" xfId="34088" builtinId="9" hidden="1"/>
    <cellStyle name="Followed Hyperlink" xfId="34089" builtinId="9" hidden="1"/>
    <cellStyle name="Followed Hyperlink" xfId="34090" builtinId="9" hidden="1"/>
    <cellStyle name="Followed Hyperlink" xfId="34091" builtinId="9" hidden="1"/>
    <cellStyle name="Followed Hyperlink" xfId="34092" builtinId="9" hidden="1"/>
    <cellStyle name="Followed Hyperlink" xfId="34093" builtinId="9" hidden="1"/>
    <cellStyle name="Followed Hyperlink" xfId="34094" builtinId="9" hidden="1"/>
    <cellStyle name="Followed Hyperlink" xfId="34095" builtinId="9" hidden="1"/>
    <cellStyle name="Followed Hyperlink" xfId="34096" builtinId="9" hidden="1"/>
    <cellStyle name="Followed Hyperlink" xfId="34097" builtinId="9" hidden="1"/>
    <cellStyle name="Followed Hyperlink" xfId="34098" builtinId="9" hidden="1"/>
    <cellStyle name="Followed Hyperlink" xfId="34099" builtinId="9" hidden="1"/>
    <cellStyle name="Followed Hyperlink" xfId="34100" builtinId="9" hidden="1"/>
    <cellStyle name="Followed Hyperlink" xfId="34101" builtinId="9" hidden="1"/>
    <cellStyle name="Followed Hyperlink" xfId="34102" builtinId="9" hidden="1"/>
    <cellStyle name="Followed Hyperlink" xfId="34103" builtinId="9" hidden="1"/>
    <cellStyle name="Followed Hyperlink" xfId="34104" builtinId="9" hidden="1"/>
    <cellStyle name="Followed Hyperlink" xfId="34105" builtinId="9" hidden="1"/>
    <cellStyle name="Followed Hyperlink" xfId="34106" builtinId="9" hidden="1"/>
    <cellStyle name="Followed Hyperlink" xfId="34107" builtinId="9" hidden="1"/>
    <cellStyle name="Followed Hyperlink" xfId="34108" builtinId="9" hidden="1"/>
    <cellStyle name="Followed Hyperlink" xfId="34109" builtinId="9" hidden="1"/>
    <cellStyle name="Followed Hyperlink" xfId="34110" builtinId="9" hidden="1"/>
    <cellStyle name="Followed Hyperlink" xfId="34111" builtinId="9" hidden="1"/>
    <cellStyle name="Followed Hyperlink" xfId="34112" builtinId="9" hidden="1"/>
    <cellStyle name="Followed Hyperlink" xfId="34113" builtinId="9" hidden="1"/>
    <cellStyle name="Followed Hyperlink" xfId="34114" builtinId="9" hidden="1"/>
    <cellStyle name="Followed Hyperlink" xfId="34115" builtinId="9" hidden="1"/>
    <cellStyle name="Followed Hyperlink" xfId="34116" builtinId="9" hidden="1"/>
    <cellStyle name="Followed Hyperlink" xfId="34117" builtinId="9" hidden="1"/>
    <cellStyle name="Followed Hyperlink" xfId="34118" builtinId="9" hidden="1"/>
    <cellStyle name="Followed Hyperlink" xfId="34119" builtinId="9" hidden="1"/>
    <cellStyle name="Followed Hyperlink" xfId="34120" builtinId="9" hidden="1"/>
    <cellStyle name="Followed Hyperlink" xfId="34121" builtinId="9" hidden="1"/>
    <cellStyle name="Followed Hyperlink" xfId="34122" builtinId="9" hidden="1"/>
    <cellStyle name="Followed Hyperlink" xfId="34123" builtinId="9" hidden="1"/>
    <cellStyle name="Followed Hyperlink" xfId="34124" builtinId="9" hidden="1"/>
    <cellStyle name="Followed Hyperlink" xfId="34125" builtinId="9" hidden="1"/>
    <cellStyle name="Followed Hyperlink" xfId="34126" builtinId="9" hidden="1"/>
    <cellStyle name="Followed Hyperlink" xfId="34127" builtinId="9" hidden="1"/>
    <cellStyle name="Followed Hyperlink" xfId="34128" builtinId="9" hidden="1"/>
    <cellStyle name="Followed Hyperlink" xfId="34129" builtinId="9" hidden="1"/>
    <cellStyle name="Followed Hyperlink" xfId="34130" builtinId="9" hidden="1"/>
    <cellStyle name="Followed Hyperlink" xfId="34131" builtinId="9" hidden="1"/>
    <cellStyle name="Followed Hyperlink" xfId="34132" builtinId="9" hidden="1"/>
    <cellStyle name="Followed Hyperlink" xfId="34133" builtinId="9" hidden="1"/>
    <cellStyle name="Followed Hyperlink" xfId="34134" builtinId="9" hidden="1"/>
    <cellStyle name="Followed Hyperlink" xfId="34135" builtinId="9" hidden="1"/>
    <cellStyle name="Followed Hyperlink" xfId="34136" builtinId="9" hidden="1"/>
    <cellStyle name="Followed Hyperlink" xfId="34137" builtinId="9" hidden="1"/>
    <cellStyle name="Followed Hyperlink" xfId="34138" builtinId="9" hidden="1"/>
    <cellStyle name="Followed Hyperlink" xfId="34139" builtinId="9" hidden="1"/>
    <cellStyle name="Followed Hyperlink" xfId="34140" builtinId="9" hidden="1"/>
    <cellStyle name="Followed Hyperlink" xfId="34141" builtinId="9" hidden="1"/>
    <cellStyle name="Followed Hyperlink" xfId="34142" builtinId="9" hidden="1"/>
    <cellStyle name="Followed Hyperlink" xfId="34143" builtinId="9" hidden="1"/>
    <cellStyle name="Followed Hyperlink" xfId="34144" builtinId="9" hidden="1"/>
    <cellStyle name="Followed Hyperlink" xfId="34145" builtinId="9" hidden="1"/>
    <cellStyle name="Followed Hyperlink" xfId="34146" builtinId="9" hidden="1"/>
    <cellStyle name="Followed Hyperlink" xfId="34147" builtinId="9" hidden="1"/>
    <cellStyle name="Followed Hyperlink" xfId="34148" builtinId="9" hidden="1"/>
    <cellStyle name="Followed Hyperlink" xfId="34149" builtinId="9" hidden="1"/>
    <cellStyle name="Followed Hyperlink" xfId="34150" builtinId="9" hidden="1"/>
    <cellStyle name="Followed Hyperlink" xfId="34151" builtinId="9" hidden="1"/>
    <cellStyle name="Followed Hyperlink" xfId="34152" builtinId="9" hidden="1"/>
    <cellStyle name="Followed Hyperlink" xfId="34153" builtinId="9" hidden="1"/>
    <cellStyle name="Followed Hyperlink" xfId="34154" builtinId="9" hidden="1"/>
    <cellStyle name="Followed Hyperlink" xfId="34155" builtinId="9" hidden="1"/>
    <cellStyle name="Followed Hyperlink" xfId="34156" builtinId="9" hidden="1"/>
    <cellStyle name="Followed Hyperlink" xfId="34157" builtinId="9" hidden="1"/>
    <cellStyle name="Followed Hyperlink" xfId="34158" builtinId="9" hidden="1"/>
    <cellStyle name="Followed Hyperlink" xfId="34159" builtinId="9" hidden="1"/>
    <cellStyle name="Followed Hyperlink" xfId="34160" builtinId="9" hidden="1"/>
    <cellStyle name="Followed Hyperlink" xfId="34161" builtinId="9" hidden="1"/>
    <cellStyle name="Followed Hyperlink" xfId="34162" builtinId="9" hidden="1"/>
    <cellStyle name="Followed Hyperlink" xfId="34163" builtinId="9" hidden="1"/>
    <cellStyle name="Followed Hyperlink" xfId="34164" builtinId="9" hidden="1"/>
    <cellStyle name="Followed Hyperlink" xfId="34165" builtinId="9" hidden="1"/>
    <cellStyle name="Followed Hyperlink" xfId="34166" builtinId="9" hidden="1"/>
    <cellStyle name="Followed Hyperlink" xfId="34167" builtinId="9" hidden="1"/>
    <cellStyle name="Followed Hyperlink" xfId="34168" builtinId="9" hidden="1"/>
    <cellStyle name="Followed Hyperlink" xfId="34169" builtinId="9" hidden="1"/>
    <cellStyle name="Followed Hyperlink" xfId="34170"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7" builtinId="9" hidden="1"/>
    <cellStyle name="Followed Hyperlink" xfId="34248" builtinId="9" hidden="1"/>
    <cellStyle name="Followed Hyperlink" xfId="34249" builtinId="9" hidden="1"/>
    <cellStyle name="Followed Hyperlink" xfId="34250" builtinId="9" hidden="1"/>
    <cellStyle name="Followed Hyperlink" xfId="34251" builtinId="9" hidden="1"/>
    <cellStyle name="Followed Hyperlink" xfId="34252" builtinId="9" hidden="1"/>
    <cellStyle name="Followed Hyperlink" xfId="34253" builtinId="9" hidden="1"/>
    <cellStyle name="Followed Hyperlink" xfId="34254" builtinId="9" hidden="1"/>
    <cellStyle name="Followed Hyperlink" xfId="34255" builtinId="9" hidden="1"/>
    <cellStyle name="Followed Hyperlink" xfId="34256" builtinId="9" hidden="1"/>
    <cellStyle name="Followed Hyperlink" xfId="34257" builtinId="9" hidden="1"/>
    <cellStyle name="Followed Hyperlink" xfId="34258" builtinId="9" hidden="1"/>
    <cellStyle name="Followed Hyperlink" xfId="34259" builtinId="9" hidden="1"/>
    <cellStyle name="Followed Hyperlink" xfId="34260" builtinId="9" hidden="1"/>
    <cellStyle name="Followed Hyperlink" xfId="34261" builtinId="9" hidden="1"/>
    <cellStyle name="Followed Hyperlink" xfId="34262" builtinId="9" hidden="1"/>
    <cellStyle name="Followed Hyperlink" xfId="34263" builtinId="9" hidden="1"/>
    <cellStyle name="Followed Hyperlink" xfId="34264" builtinId="9" hidden="1"/>
    <cellStyle name="Followed Hyperlink" xfId="34265" builtinId="9" hidden="1"/>
    <cellStyle name="Followed Hyperlink" xfId="34266" builtinId="9" hidden="1"/>
    <cellStyle name="Followed Hyperlink" xfId="34267" builtinId="9" hidden="1"/>
    <cellStyle name="Followed Hyperlink" xfId="34268" builtinId="9" hidden="1"/>
    <cellStyle name="Followed Hyperlink" xfId="34269" builtinId="9" hidden="1"/>
    <cellStyle name="Followed Hyperlink" xfId="34270" builtinId="9" hidden="1"/>
    <cellStyle name="Followed Hyperlink" xfId="34271" builtinId="9" hidden="1"/>
    <cellStyle name="Followed Hyperlink" xfId="34272" builtinId="9" hidden="1"/>
    <cellStyle name="Followed Hyperlink" xfId="34273" builtinId="9" hidden="1"/>
    <cellStyle name="Followed Hyperlink" xfId="34274" builtinId="9" hidden="1"/>
    <cellStyle name="Followed Hyperlink" xfId="34275" builtinId="9" hidden="1"/>
    <cellStyle name="Followed Hyperlink" xfId="34276" builtinId="9" hidden="1"/>
    <cellStyle name="Followed Hyperlink" xfId="34277" builtinId="9" hidden="1"/>
    <cellStyle name="Followed Hyperlink" xfId="34278" builtinId="9" hidden="1"/>
    <cellStyle name="Followed Hyperlink" xfId="34279" builtinId="9" hidden="1"/>
    <cellStyle name="Followed Hyperlink" xfId="34280" builtinId="9" hidden="1"/>
    <cellStyle name="Followed Hyperlink" xfId="34281" builtinId="9" hidden="1"/>
    <cellStyle name="Followed Hyperlink" xfId="34282" builtinId="9" hidden="1"/>
    <cellStyle name="Followed Hyperlink" xfId="34283" builtinId="9" hidden="1"/>
    <cellStyle name="Followed Hyperlink" xfId="34284" builtinId="9" hidden="1"/>
    <cellStyle name="Followed Hyperlink" xfId="34285" builtinId="9" hidden="1"/>
    <cellStyle name="Followed Hyperlink" xfId="34286" builtinId="9" hidden="1"/>
    <cellStyle name="Followed Hyperlink" xfId="34287" builtinId="9" hidden="1"/>
    <cellStyle name="Followed Hyperlink" xfId="34288" builtinId="9" hidden="1"/>
    <cellStyle name="Followed Hyperlink" xfId="34289" builtinId="9" hidden="1"/>
    <cellStyle name="Followed Hyperlink" xfId="34290" builtinId="9" hidden="1"/>
    <cellStyle name="Followed Hyperlink" xfId="34291" builtinId="9" hidden="1"/>
    <cellStyle name="Followed Hyperlink" xfId="34292" builtinId="9" hidden="1"/>
    <cellStyle name="Followed Hyperlink" xfId="34293" builtinId="9" hidden="1"/>
    <cellStyle name="Followed Hyperlink" xfId="34294" builtinId="9" hidden="1"/>
    <cellStyle name="Followed Hyperlink" xfId="34295" builtinId="9" hidden="1"/>
    <cellStyle name="Followed Hyperlink" xfId="34296" builtinId="9" hidden="1"/>
    <cellStyle name="Followed Hyperlink" xfId="34297" builtinId="9" hidden="1"/>
    <cellStyle name="Followed Hyperlink" xfId="34298" builtinId="9" hidden="1"/>
    <cellStyle name="Followed Hyperlink" xfId="34299" builtinId="9" hidden="1"/>
    <cellStyle name="Followed Hyperlink" xfId="34300" builtinId="9" hidden="1"/>
    <cellStyle name="Followed Hyperlink" xfId="34301" builtinId="9" hidden="1"/>
    <cellStyle name="Followed Hyperlink" xfId="34302" builtinId="9" hidden="1"/>
    <cellStyle name="Followed Hyperlink" xfId="34303" builtinId="9" hidden="1"/>
    <cellStyle name="Followed Hyperlink" xfId="34304" builtinId="9" hidden="1"/>
    <cellStyle name="Followed Hyperlink" xfId="34305" builtinId="9" hidden="1"/>
    <cellStyle name="Followed Hyperlink" xfId="34306" builtinId="9" hidden="1"/>
    <cellStyle name="Followed Hyperlink" xfId="34307" builtinId="9" hidden="1"/>
    <cellStyle name="Followed Hyperlink" xfId="34308" builtinId="9" hidden="1"/>
    <cellStyle name="Followed Hyperlink" xfId="34309" builtinId="9" hidden="1"/>
    <cellStyle name="Followed Hyperlink" xfId="34310" builtinId="9" hidden="1"/>
    <cellStyle name="Followed Hyperlink" xfId="34311" builtinId="9" hidden="1"/>
    <cellStyle name="Followed Hyperlink" xfId="34312" builtinId="9" hidden="1"/>
    <cellStyle name="Followed Hyperlink" xfId="34313" builtinId="9" hidden="1"/>
    <cellStyle name="Followed Hyperlink" xfId="34314" builtinId="9" hidden="1"/>
    <cellStyle name="Followed Hyperlink" xfId="34315" builtinId="9" hidden="1"/>
    <cellStyle name="Followed Hyperlink" xfId="34316" builtinId="9" hidden="1"/>
    <cellStyle name="Followed Hyperlink" xfId="34317" builtinId="9" hidden="1"/>
    <cellStyle name="Followed Hyperlink" xfId="34318" builtinId="9" hidden="1"/>
    <cellStyle name="Followed Hyperlink" xfId="34319" builtinId="9" hidden="1"/>
    <cellStyle name="Followed Hyperlink" xfId="34320" builtinId="9" hidden="1"/>
    <cellStyle name="Followed Hyperlink" xfId="34321" builtinId="9" hidden="1"/>
    <cellStyle name="Followed Hyperlink" xfId="34322" builtinId="9" hidden="1"/>
    <cellStyle name="Followed Hyperlink" xfId="34323" builtinId="9" hidden="1"/>
    <cellStyle name="Followed Hyperlink" xfId="34324" builtinId="9" hidden="1"/>
    <cellStyle name="Followed Hyperlink" xfId="34325" builtinId="9" hidden="1"/>
    <cellStyle name="Followed Hyperlink" xfId="34326" builtinId="9" hidden="1"/>
    <cellStyle name="Followed Hyperlink" xfId="34327" builtinId="9" hidden="1"/>
    <cellStyle name="Followed Hyperlink" xfId="34328" builtinId="9" hidden="1"/>
    <cellStyle name="Followed Hyperlink" xfId="34329" builtinId="9" hidden="1"/>
    <cellStyle name="Followed Hyperlink" xfId="34330" builtinId="9" hidden="1"/>
    <cellStyle name="Followed Hyperlink" xfId="34331" builtinId="9" hidden="1"/>
    <cellStyle name="Followed Hyperlink" xfId="34332" builtinId="9" hidden="1"/>
    <cellStyle name="Followed Hyperlink" xfId="34333" builtinId="9" hidden="1"/>
    <cellStyle name="Followed Hyperlink" xfId="34334" builtinId="9" hidden="1"/>
    <cellStyle name="Followed Hyperlink" xfId="34335" builtinId="9" hidden="1"/>
    <cellStyle name="Followed Hyperlink" xfId="34336" builtinId="9" hidden="1"/>
    <cellStyle name="Followed Hyperlink" xfId="34337" builtinId="9" hidden="1"/>
    <cellStyle name="Followed Hyperlink" xfId="34338" builtinId="9" hidden="1"/>
    <cellStyle name="Followed Hyperlink" xfId="34339" builtinId="9" hidden="1"/>
    <cellStyle name="Followed Hyperlink" xfId="34340" builtinId="9" hidden="1"/>
    <cellStyle name="Followed Hyperlink" xfId="34341" builtinId="9" hidden="1"/>
    <cellStyle name="Followed Hyperlink" xfId="34342" builtinId="9" hidden="1"/>
    <cellStyle name="Followed Hyperlink" xfId="34343" builtinId="9" hidden="1"/>
    <cellStyle name="Followed Hyperlink" xfId="34344" builtinId="9" hidden="1"/>
    <cellStyle name="Followed Hyperlink" xfId="34345" builtinId="9" hidden="1"/>
    <cellStyle name="Followed Hyperlink" xfId="34346" builtinId="9" hidden="1"/>
    <cellStyle name="Followed Hyperlink" xfId="34347" builtinId="9" hidden="1"/>
    <cellStyle name="Followed Hyperlink" xfId="34348" builtinId="9" hidden="1"/>
    <cellStyle name="Followed Hyperlink" xfId="34349" builtinId="9" hidden="1"/>
    <cellStyle name="Followed Hyperlink" xfId="34350" builtinId="9" hidden="1"/>
    <cellStyle name="Followed Hyperlink" xfId="34351" builtinId="9" hidden="1"/>
    <cellStyle name="Followed Hyperlink" xfId="34352" builtinId="9" hidden="1"/>
    <cellStyle name="Followed Hyperlink" xfId="34353" builtinId="9" hidden="1"/>
    <cellStyle name="Followed Hyperlink" xfId="34354" builtinId="9" hidden="1"/>
    <cellStyle name="Followed Hyperlink" xfId="34355" builtinId="9" hidden="1"/>
    <cellStyle name="Followed Hyperlink" xfId="34356" builtinId="9" hidden="1"/>
    <cellStyle name="Followed Hyperlink" xfId="34357" builtinId="9" hidden="1"/>
    <cellStyle name="Followed Hyperlink" xfId="34358" builtinId="9" hidden="1"/>
    <cellStyle name="Followed Hyperlink" xfId="34359" builtinId="9" hidden="1"/>
    <cellStyle name="Followed Hyperlink" xfId="34360" builtinId="9" hidden="1"/>
    <cellStyle name="Followed Hyperlink" xfId="34361" builtinId="9" hidden="1"/>
    <cellStyle name="Followed Hyperlink" xfId="34362" builtinId="9" hidden="1"/>
    <cellStyle name="Followed Hyperlink" xfId="34363" builtinId="9" hidden="1"/>
    <cellStyle name="Followed Hyperlink" xfId="34364" builtinId="9" hidden="1"/>
    <cellStyle name="Followed Hyperlink" xfId="34365" builtinId="9" hidden="1"/>
    <cellStyle name="Followed Hyperlink" xfId="34366" builtinId="9" hidden="1"/>
    <cellStyle name="Followed Hyperlink" xfId="34367" builtinId="9" hidden="1"/>
    <cellStyle name="Followed Hyperlink" xfId="34368" builtinId="9" hidden="1"/>
    <cellStyle name="Followed Hyperlink" xfId="34369" builtinId="9" hidden="1"/>
    <cellStyle name="Followed Hyperlink" xfId="34370" builtinId="9" hidden="1"/>
    <cellStyle name="Followed Hyperlink" xfId="34371" builtinId="9" hidden="1"/>
    <cellStyle name="Followed Hyperlink" xfId="34372" builtinId="9" hidden="1"/>
    <cellStyle name="Followed Hyperlink" xfId="34373" builtinId="9" hidden="1"/>
    <cellStyle name="Followed Hyperlink" xfId="34374" builtinId="9" hidden="1"/>
    <cellStyle name="Followed Hyperlink" xfId="34375" builtinId="9" hidden="1"/>
    <cellStyle name="Followed Hyperlink" xfId="34376" builtinId="9" hidden="1"/>
    <cellStyle name="Followed Hyperlink" xfId="34377" builtinId="9" hidden="1"/>
    <cellStyle name="Followed Hyperlink" xfId="34378" builtinId="9" hidden="1"/>
    <cellStyle name="Followed Hyperlink" xfId="34379" builtinId="9" hidden="1"/>
    <cellStyle name="Followed Hyperlink" xfId="34380" builtinId="9" hidden="1"/>
    <cellStyle name="Followed Hyperlink" xfId="34381"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2" builtinId="9" hidden="1"/>
    <cellStyle name="Followed Hyperlink" xfId="34453" builtinId="9" hidden="1"/>
    <cellStyle name="Followed Hyperlink" xfId="34454" builtinId="9" hidden="1"/>
    <cellStyle name="Followed Hyperlink" xfId="34455" builtinId="9" hidden="1"/>
    <cellStyle name="Followed Hyperlink" xfId="34456" builtinId="9" hidden="1"/>
    <cellStyle name="Followed Hyperlink" xfId="34457" builtinId="9" hidden="1"/>
    <cellStyle name="Followed Hyperlink" xfId="34458" builtinId="9" hidden="1"/>
    <cellStyle name="Followed Hyperlink" xfId="34459" builtinId="9" hidden="1"/>
    <cellStyle name="Followed Hyperlink" xfId="34460" builtinId="9" hidden="1"/>
    <cellStyle name="Followed Hyperlink" xfId="34461" builtinId="9" hidden="1"/>
    <cellStyle name="Followed Hyperlink" xfId="34462" builtinId="9" hidden="1"/>
    <cellStyle name="Followed Hyperlink" xfId="34463" builtinId="9" hidden="1"/>
    <cellStyle name="Followed Hyperlink" xfId="34464" builtinId="9" hidden="1"/>
    <cellStyle name="Followed Hyperlink" xfId="34465" builtinId="9" hidden="1"/>
    <cellStyle name="Followed Hyperlink" xfId="34466" builtinId="9" hidden="1"/>
    <cellStyle name="Followed Hyperlink" xfId="34467" builtinId="9" hidden="1"/>
    <cellStyle name="Followed Hyperlink" xfId="34468" builtinId="9" hidden="1"/>
    <cellStyle name="Followed Hyperlink" xfId="34469" builtinId="9" hidden="1"/>
    <cellStyle name="Followed Hyperlink" xfId="34470" builtinId="9" hidden="1"/>
    <cellStyle name="Followed Hyperlink" xfId="34471" builtinId="9" hidden="1"/>
    <cellStyle name="Followed Hyperlink" xfId="34472" builtinId="9" hidden="1"/>
    <cellStyle name="Followed Hyperlink" xfId="34473" builtinId="9" hidden="1"/>
    <cellStyle name="Followed Hyperlink" xfId="34474" builtinId="9" hidden="1"/>
    <cellStyle name="Followed Hyperlink" xfId="34475" builtinId="9" hidden="1"/>
    <cellStyle name="Followed Hyperlink" xfId="34476" builtinId="9" hidden="1"/>
    <cellStyle name="Followed Hyperlink" xfId="34477" builtinId="9" hidden="1"/>
    <cellStyle name="Followed Hyperlink" xfId="34478" builtinId="9" hidden="1"/>
    <cellStyle name="Followed Hyperlink" xfId="34479" builtinId="9" hidden="1"/>
    <cellStyle name="Followed Hyperlink" xfId="34480" builtinId="9" hidden="1"/>
    <cellStyle name="Followed Hyperlink" xfId="34481" builtinId="9" hidden="1"/>
    <cellStyle name="Followed Hyperlink" xfId="34482" builtinId="9" hidden="1"/>
    <cellStyle name="Followed Hyperlink" xfId="34483" builtinId="9" hidden="1"/>
    <cellStyle name="Followed Hyperlink" xfId="34484" builtinId="9" hidden="1"/>
    <cellStyle name="Followed Hyperlink" xfId="34485" builtinId="9" hidden="1"/>
    <cellStyle name="Followed Hyperlink" xfId="34486" builtinId="9" hidden="1"/>
    <cellStyle name="Followed Hyperlink" xfId="34487" builtinId="9" hidden="1"/>
    <cellStyle name="Followed Hyperlink" xfId="34488" builtinId="9" hidden="1"/>
    <cellStyle name="Followed Hyperlink" xfId="34489" builtinId="9" hidden="1"/>
    <cellStyle name="Followed Hyperlink" xfId="34490" builtinId="9" hidden="1"/>
    <cellStyle name="Followed Hyperlink" xfId="34491" builtinId="9" hidden="1"/>
    <cellStyle name="Followed Hyperlink" xfId="34492" builtinId="9" hidden="1"/>
    <cellStyle name="Followed Hyperlink" xfId="34493" builtinId="9" hidden="1"/>
    <cellStyle name="Followed Hyperlink" xfId="34494" builtinId="9" hidden="1"/>
    <cellStyle name="Followed Hyperlink" xfId="34495" builtinId="9" hidden="1"/>
    <cellStyle name="Followed Hyperlink" xfId="34496" builtinId="9" hidden="1"/>
    <cellStyle name="Followed Hyperlink" xfId="34497" builtinId="9" hidden="1"/>
    <cellStyle name="Followed Hyperlink" xfId="34498" builtinId="9" hidden="1"/>
    <cellStyle name="Followed Hyperlink" xfId="34499" builtinId="9" hidden="1"/>
    <cellStyle name="Followed Hyperlink" xfId="34500" builtinId="9" hidden="1"/>
    <cellStyle name="Followed Hyperlink" xfId="34501" builtinId="9" hidden="1"/>
    <cellStyle name="Followed Hyperlink" xfId="34502" builtinId="9" hidden="1"/>
    <cellStyle name="Followed Hyperlink" xfId="34503" builtinId="9" hidden="1"/>
    <cellStyle name="Followed Hyperlink" xfId="34504" builtinId="9" hidden="1"/>
    <cellStyle name="Followed Hyperlink" xfId="34505" builtinId="9" hidden="1"/>
    <cellStyle name="Followed Hyperlink" xfId="34506" builtinId="9" hidden="1"/>
    <cellStyle name="Followed Hyperlink" xfId="34507" builtinId="9" hidden="1"/>
    <cellStyle name="Followed Hyperlink" xfId="34508" builtinId="9" hidden="1"/>
    <cellStyle name="Followed Hyperlink" xfId="34509" builtinId="9" hidden="1"/>
    <cellStyle name="Followed Hyperlink" xfId="34510" builtinId="9" hidden="1"/>
    <cellStyle name="Followed Hyperlink" xfId="34511" builtinId="9" hidden="1"/>
    <cellStyle name="Followed Hyperlink" xfId="34512" builtinId="9" hidden="1"/>
    <cellStyle name="Followed Hyperlink" xfId="34513" builtinId="9" hidden="1"/>
    <cellStyle name="Followed Hyperlink" xfId="34514" builtinId="9" hidden="1"/>
    <cellStyle name="Followed Hyperlink" xfId="34515" builtinId="9" hidden="1"/>
    <cellStyle name="Followed Hyperlink" xfId="34516" builtinId="9" hidden="1"/>
    <cellStyle name="Followed Hyperlink" xfId="34517" builtinId="9" hidden="1"/>
    <cellStyle name="Followed Hyperlink" xfId="34518" builtinId="9" hidden="1"/>
    <cellStyle name="Followed Hyperlink" xfId="34519" builtinId="9" hidden="1"/>
    <cellStyle name="Followed Hyperlink" xfId="34520" builtinId="9" hidden="1"/>
    <cellStyle name="Followed Hyperlink" xfId="34521" builtinId="9" hidden="1"/>
    <cellStyle name="Followed Hyperlink" xfId="34522" builtinId="9" hidden="1"/>
    <cellStyle name="Followed Hyperlink" xfId="34523" builtinId="9" hidden="1"/>
    <cellStyle name="Followed Hyperlink" xfId="34524" builtinId="9" hidden="1"/>
    <cellStyle name="Followed Hyperlink" xfId="34525"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5" builtinId="9" hidden="1"/>
    <cellStyle name="Followed Hyperlink" xfId="34596" builtinId="9" hidden="1"/>
    <cellStyle name="Followed Hyperlink" xfId="34597" builtinId="9" hidden="1"/>
    <cellStyle name="Followed Hyperlink" xfId="34598" builtinId="9" hidden="1"/>
    <cellStyle name="Followed Hyperlink" xfId="34599" builtinId="9" hidden="1"/>
    <cellStyle name="Followed Hyperlink" xfId="34600" builtinId="9" hidden="1"/>
    <cellStyle name="Followed Hyperlink" xfId="34601" builtinId="9" hidden="1"/>
    <cellStyle name="Followed Hyperlink" xfId="34602" builtinId="9" hidden="1"/>
    <cellStyle name="Followed Hyperlink" xfId="34603" builtinId="9" hidden="1"/>
    <cellStyle name="Followed Hyperlink" xfId="34604" builtinId="9" hidden="1"/>
    <cellStyle name="Followed Hyperlink" xfId="34605" builtinId="9" hidden="1"/>
    <cellStyle name="Followed Hyperlink" xfId="34606" builtinId="9" hidden="1"/>
    <cellStyle name="Followed Hyperlink" xfId="34607" builtinId="9" hidden="1"/>
    <cellStyle name="Followed Hyperlink" xfId="34608" builtinId="9" hidden="1"/>
    <cellStyle name="Followed Hyperlink" xfId="34609" builtinId="9" hidden="1"/>
    <cellStyle name="Followed Hyperlink" xfId="34610" builtinId="9" hidden="1"/>
    <cellStyle name="Followed Hyperlink" xfId="34611" builtinId="9" hidden="1"/>
    <cellStyle name="Followed Hyperlink" xfId="34612" builtinId="9" hidden="1"/>
    <cellStyle name="Followed Hyperlink" xfId="34613" builtinId="9" hidden="1"/>
    <cellStyle name="Followed Hyperlink" xfId="34614" builtinId="9" hidden="1"/>
    <cellStyle name="Followed Hyperlink" xfId="34615" builtinId="9" hidden="1"/>
    <cellStyle name="Followed Hyperlink" xfId="34616" builtinId="9" hidden="1"/>
    <cellStyle name="Followed Hyperlink" xfId="34617" builtinId="9" hidden="1"/>
    <cellStyle name="Followed Hyperlink" xfId="34618" builtinId="9" hidden="1"/>
    <cellStyle name="Followed Hyperlink" xfId="34619" builtinId="9" hidden="1"/>
    <cellStyle name="Followed Hyperlink" xfId="34620" builtinId="9" hidden="1"/>
    <cellStyle name="Followed Hyperlink" xfId="34621" builtinId="9" hidden="1"/>
    <cellStyle name="Followed Hyperlink" xfId="34622" builtinId="9" hidden="1"/>
    <cellStyle name="Followed Hyperlink" xfId="34623" builtinId="9" hidden="1"/>
    <cellStyle name="Followed Hyperlink" xfId="34624" builtinId="9" hidden="1"/>
    <cellStyle name="Followed Hyperlink" xfId="34625" builtinId="9" hidden="1"/>
    <cellStyle name="Followed Hyperlink" xfId="34626" builtinId="9" hidden="1"/>
    <cellStyle name="Followed Hyperlink" xfId="34627" builtinId="9" hidden="1"/>
    <cellStyle name="Followed Hyperlink" xfId="34628" builtinId="9" hidden="1"/>
    <cellStyle name="Followed Hyperlink" xfId="34629" builtinId="9" hidden="1"/>
    <cellStyle name="Followed Hyperlink" xfId="34630" builtinId="9" hidden="1"/>
    <cellStyle name="Followed Hyperlink" xfId="34631" builtinId="9" hidden="1"/>
    <cellStyle name="Followed Hyperlink" xfId="34632" builtinId="9" hidden="1"/>
    <cellStyle name="Followed Hyperlink" xfId="34633" builtinId="9" hidden="1"/>
    <cellStyle name="Followed Hyperlink" xfId="34634" builtinId="9" hidden="1"/>
    <cellStyle name="Followed Hyperlink" xfId="34635" builtinId="9" hidden="1"/>
    <cellStyle name="Followed Hyperlink" xfId="34636" builtinId="9" hidden="1"/>
    <cellStyle name="Followed Hyperlink" xfId="34637" builtinId="9" hidden="1"/>
    <cellStyle name="Followed Hyperlink" xfId="34638" builtinId="9" hidden="1"/>
    <cellStyle name="Followed Hyperlink" xfId="34639" builtinId="9" hidden="1"/>
    <cellStyle name="Followed Hyperlink" xfId="34640" builtinId="9" hidden="1"/>
    <cellStyle name="Followed Hyperlink" xfId="34641" builtinId="9" hidden="1"/>
    <cellStyle name="Followed Hyperlink" xfId="34642" builtinId="9" hidden="1"/>
    <cellStyle name="Followed Hyperlink" xfId="34643" builtinId="9" hidden="1"/>
    <cellStyle name="Followed Hyperlink" xfId="34644" builtinId="9" hidden="1"/>
    <cellStyle name="Followed Hyperlink" xfId="34645" builtinId="9" hidden="1"/>
    <cellStyle name="Followed Hyperlink" xfId="34646" builtinId="9" hidden="1"/>
    <cellStyle name="Followed Hyperlink" xfId="34647" builtinId="9" hidden="1"/>
    <cellStyle name="Followed Hyperlink" xfId="34648" builtinId="9" hidden="1"/>
    <cellStyle name="Followed Hyperlink" xfId="34649" builtinId="9" hidden="1"/>
    <cellStyle name="Followed Hyperlink" xfId="34650" builtinId="9" hidden="1"/>
    <cellStyle name="Followed Hyperlink" xfId="34651" builtinId="9" hidden="1"/>
    <cellStyle name="Followed Hyperlink" xfId="34652" builtinId="9" hidden="1"/>
    <cellStyle name="Followed Hyperlink" xfId="34653" builtinId="9" hidden="1"/>
    <cellStyle name="Followed Hyperlink" xfId="34654" builtinId="9" hidden="1"/>
    <cellStyle name="Followed Hyperlink" xfId="34655" builtinId="9" hidden="1"/>
    <cellStyle name="Followed Hyperlink" xfId="34656" builtinId="9" hidden="1"/>
    <cellStyle name="Followed Hyperlink" xfId="34657" builtinId="9" hidden="1"/>
    <cellStyle name="Followed Hyperlink" xfId="34658" builtinId="9" hidden="1"/>
    <cellStyle name="Followed Hyperlink" xfId="34659" builtinId="9" hidden="1"/>
    <cellStyle name="Followed Hyperlink" xfId="34660" builtinId="9" hidden="1"/>
    <cellStyle name="Followed Hyperlink" xfId="34661" builtinId="9" hidden="1"/>
    <cellStyle name="Followed Hyperlink" xfId="34662" builtinId="9" hidden="1"/>
    <cellStyle name="Followed Hyperlink" xfId="34663" builtinId="9" hidden="1"/>
    <cellStyle name="Followed Hyperlink" xfId="34664" builtinId="9" hidden="1"/>
    <cellStyle name="Followed Hyperlink" xfId="34665" builtinId="9" hidden="1"/>
    <cellStyle name="Followed Hyperlink" xfId="34666" builtinId="9" hidden="1"/>
    <cellStyle name="Followed Hyperlink" xfId="34667" builtinId="9" hidden="1"/>
    <cellStyle name="Followed Hyperlink" xfId="34668" builtinId="9" hidden="1"/>
    <cellStyle name="Followed Hyperlink" xfId="34669" builtinId="9" hidden="1"/>
    <cellStyle name="Followed Hyperlink" xfId="34670" builtinId="9" hidden="1"/>
    <cellStyle name="Followed Hyperlink" xfId="34671" builtinId="9" hidden="1"/>
    <cellStyle name="Followed Hyperlink" xfId="34672" builtinId="9" hidden="1"/>
    <cellStyle name="Followed Hyperlink" xfId="34673" builtinId="9" hidden="1"/>
    <cellStyle name="Followed Hyperlink" xfId="34674" builtinId="9" hidden="1"/>
    <cellStyle name="Followed Hyperlink" xfId="34675" builtinId="9" hidden="1"/>
    <cellStyle name="Followed Hyperlink" xfId="34676" builtinId="9" hidden="1"/>
    <cellStyle name="Followed Hyperlink" xfId="34677" builtinId="9" hidden="1"/>
    <cellStyle name="Followed Hyperlink" xfId="34678" builtinId="9" hidden="1"/>
    <cellStyle name="Followed Hyperlink" xfId="34679" builtinId="9" hidden="1"/>
    <cellStyle name="Followed Hyperlink" xfId="34680" builtinId="9" hidden="1"/>
    <cellStyle name="Followed Hyperlink" xfId="34681" builtinId="9" hidden="1"/>
    <cellStyle name="Followed Hyperlink" xfId="34682" builtinId="9" hidden="1"/>
    <cellStyle name="Followed Hyperlink" xfId="34683" builtinId="9" hidden="1"/>
    <cellStyle name="Followed Hyperlink" xfId="34684" builtinId="9" hidden="1"/>
    <cellStyle name="Followed Hyperlink" xfId="34685" builtinId="9" hidden="1"/>
    <cellStyle name="Followed Hyperlink" xfId="34686" builtinId="9" hidden="1"/>
    <cellStyle name="Followed Hyperlink" xfId="34687" builtinId="9" hidden="1"/>
    <cellStyle name="Followed Hyperlink" xfId="34688" builtinId="9" hidden="1"/>
    <cellStyle name="Followed Hyperlink" xfId="34689" builtinId="9" hidden="1"/>
    <cellStyle name="Followed Hyperlink" xfId="34690" builtinId="9" hidden="1"/>
    <cellStyle name="Followed Hyperlink" xfId="34691" builtinId="9" hidden="1"/>
    <cellStyle name="Followed Hyperlink" xfId="34692" builtinId="9" hidden="1"/>
    <cellStyle name="Followed Hyperlink" xfId="34693" builtinId="9" hidden="1"/>
    <cellStyle name="Followed Hyperlink" xfId="34694" builtinId="9" hidden="1"/>
    <cellStyle name="Followed Hyperlink" xfId="34695" builtinId="9" hidden="1"/>
    <cellStyle name="Followed Hyperlink" xfId="34696" builtinId="9" hidden="1"/>
    <cellStyle name="Followed Hyperlink" xfId="34697" builtinId="9" hidden="1"/>
    <cellStyle name="Followed Hyperlink" xfId="34698" builtinId="9" hidden="1"/>
    <cellStyle name="Followed Hyperlink" xfId="34699" builtinId="9" hidden="1"/>
    <cellStyle name="Followed Hyperlink" xfId="34700" builtinId="9" hidden="1"/>
    <cellStyle name="Followed Hyperlink" xfId="34701" builtinId="9" hidden="1"/>
    <cellStyle name="Followed Hyperlink" xfId="34702" builtinId="9" hidden="1"/>
    <cellStyle name="Followed Hyperlink" xfId="34703" builtinId="9" hidden="1"/>
    <cellStyle name="Followed Hyperlink" xfId="34704" builtinId="9" hidden="1"/>
    <cellStyle name="Followed Hyperlink" xfId="34705" builtinId="9" hidden="1"/>
    <cellStyle name="Followed Hyperlink" xfId="34706" builtinId="9" hidden="1"/>
    <cellStyle name="Followed Hyperlink" xfId="34707" builtinId="9" hidden="1"/>
    <cellStyle name="Followed Hyperlink" xfId="34708" builtinId="9" hidden="1"/>
    <cellStyle name="Followed Hyperlink" xfId="34709" builtinId="9" hidden="1"/>
    <cellStyle name="Followed Hyperlink" xfId="34710" builtinId="9" hidden="1"/>
    <cellStyle name="Followed Hyperlink" xfId="34711" builtinId="9" hidden="1"/>
    <cellStyle name="Followed Hyperlink" xfId="34712" builtinId="9" hidden="1"/>
    <cellStyle name="Followed Hyperlink" xfId="34713" builtinId="9" hidden="1"/>
    <cellStyle name="Followed Hyperlink" xfId="34714" builtinId="9" hidden="1"/>
    <cellStyle name="Followed Hyperlink" xfId="34715" builtinId="9" hidden="1"/>
    <cellStyle name="Followed Hyperlink" xfId="34716" builtinId="9" hidden="1"/>
    <cellStyle name="Followed Hyperlink" xfId="34717" builtinId="9" hidden="1"/>
    <cellStyle name="Followed Hyperlink" xfId="34718" builtinId="9" hidden="1"/>
    <cellStyle name="Followed Hyperlink" xfId="34719" builtinId="9" hidden="1"/>
    <cellStyle name="Followed Hyperlink" xfId="34720" builtinId="9" hidden="1"/>
    <cellStyle name="Followed Hyperlink" xfId="34721" builtinId="9" hidden="1"/>
    <cellStyle name="Followed Hyperlink" xfId="34722" builtinId="9" hidden="1"/>
    <cellStyle name="Followed Hyperlink" xfId="34723" builtinId="9" hidden="1"/>
    <cellStyle name="Followed Hyperlink" xfId="34724" builtinId="9" hidden="1"/>
    <cellStyle name="Followed Hyperlink" xfId="34725" builtinId="9" hidden="1"/>
    <cellStyle name="Followed Hyperlink" xfId="34726"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7" builtinId="9" hidden="1"/>
    <cellStyle name="Followed Hyperlink" xfId="34808" builtinId="9" hidden="1"/>
    <cellStyle name="Followed Hyperlink" xfId="34809" builtinId="9" hidden="1"/>
    <cellStyle name="Followed Hyperlink" xfId="34810" builtinId="9" hidden="1"/>
    <cellStyle name="Followed Hyperlink" xfId="34811" builtinId="9" hidden="1"/>
    <cellStyle name="Followed Hyperlink" xfId="34812" builtinId="9" hidden="1"/>
    <cellStyle name="Followed Hyperlink" xfId="34813" builtinId="9" hidden="1"/>
    <cellStyle name="Followed Hyperlink" xfId="34814" builtinId="9" hidden="1"/>
    <cellStyle name="Followed Hyperlink" xfId="34815" builtinId="9" hidden="1"/>
    <cellStyle name="Followed Hyperlink" xfId="34816" builtinId="9" hidden="1"/>
    <cellStyle name="Followed Hyperlink" xfId="34817" builtinId="9" hidden="1"/>
    <cellStyle name="Followed Hyperlink" xfId="34818" builtinId="9" hidden="1"/>
    <cellStyle name="Followed Hyperlink" xfId="34819" builtinId="9" hidden="1"/>
    <cellStyle name="Followed Hyperlink" xfId="34820" builtinId="9" hidden="1"/>
    <cellStyle name="Followed Hyperlink" xfId="34821" builtinId="9" hidden="1"/>
    <cellStyle name="Followed Hyperlink" xfId="34822" builtinId="9" hidden="1"/>
    <cellStyle name="Followed Hyperlink" xfId="34823" builtinId="9" hidden="1"/>
    <cellStyle name="Followed Hyperlink" xfId="34824" builtinId="9" hidden="1"/>
    <cellStyle name="Followed Hyperlink" xfId="34825" builtinId="9" hidden="1"/>
    <cellStyle name="Followed Hyperlink" xfId="34826" builtinId="9" hidden="1"/>
    <cellStyle name="Followed Hyperlink" xfId="34827" builtinId="9" hidden="1"/>
    <cellStyle name="Followed Hyperlink" xfId="34828" builtinId="9" hidden="1"/>
    <cellStyle name="Followed Hyperlink" xfId="34829" builtinId="9" hidden="1"/>
    <cellStyle name="Followed Hyperlink" xfId="34830" builtinId="9" hidden="1"/>
    <cellStyle name="Followed Hyperlink" xfId="34831" builtinId="9" hidden="1"/>
    <cellStyle name="Followed Hyperlink" xfId="34832" builtinId="9" hidden="1"/>
    <cellStyle name="Followed Hyperlink" xfId="34833" builtinId="9" hidden="1"/>
    <cellStyle name="Followed Hyperlink" xfId="34834" builtinId="9" hidden="1"/>
    <cellStyle name="Followed Hyperlink" xfId="34835" builtinId="9" hidden="1"/>
    <cellStyle name="Followed Hyperlink" xfId="34836" builtinId="9" hidden="1"/>
    <cellStyle name="Followed Hyperlink" xfId="34837" builtinId="9" hidden="1"/>
    <cellStyle name="Followed Hyperlink" xfId="34838" builtinId="9" hidden="1"/>
    <cellStyle name="Followed Hyperlink" xfId="34839" builtinId="9" hidden="1"/>
    <cellStyle name="Followed Hyperlink" xfId="34840" builtinId="9" hidden="1"/>
    <cellStyle name="Followed Hyperlink" xfId="34841" builtinId="9" hidden="1"/>
    <cellStyle name="Followed Hyperlink" xfId="34842" builtinId="9" hidden="1"/>
    <cellStyle name="Followed Hyperlink" xfId="34843" builtinId="9" hidden="1"/>
    <cellStyle name="Followed Hyperlink" xfId="34844" builtinId="9" hidden="1"/>
    <cellStyle name="Followed Hyperlink" xfId="34845" builtinId="9" hidden="1"/>
    <cellStyle name="Followed Hyperlink" xfId="34846" builtinId="9" hidden="1"/>
    <cellStyle name="Followed Hyperlink" xfId="34847" builtinId="9" hidden="1"/>
    <cellStyle name="Followed Hyperlink" xfId="34848" builtinId="9" hidden="1"/>
    <cellStyle name="Followed Hyperlink" xfId="34849" builtinId="9" hidden="1"/>
    <cellStyle name="Followed Hyperlink" xfId="34850" builtinId="9" hidden="1"/>
    <cellStyle name="Followed Hyperlink" xfId="34851" builtinId="9" hidden="1"/>
    <cellStyle name="Followed Hyperlink" xfId="34852" builtinId="9" hidden="1"/>
    <cellStyle name="Followed Hyperlink" xfId="34853" builtinId="9" hidden="1"/>
    <cellStyle name="Followed Hyperlink" xfId="34854" builtinId="9" hidden="1"/>
    <cellStyle name="Followed Hyperlink" xfId="34855" builtinId="9" hidden="1"/>
    <cellStyle name="Followed Hyperlink" xfId="34856" builtinId="9" hidden="1"/>
    <cellStyle name="Followed Hyperlink" xfId="34857" builtinId="9" hidden="1"/>
    <cellStyle name="Followed Hyperlink" xfId="34858" builtinId="9" hidden="1"/>
    <cellStyle name="Followed Hyperlink" xfId="34859" builtinId="9" hidden="1"/>
    <cellStyle name="Followed Hyperlink" xfId="34860" builtinId="9" hidden="1"/>
    <cellStyle name="Followed Hyperlink" xfId="34861" builtinId="9" hidden="1"/>
    <cellStyle name="Followed Hyperlink" xfId="34862" builtinId="9" hidden="1"/>
    <cellStyle name="Followed Hyperlink" xfId="34863" builtinId="9" hidden="1"/>
    <cellStyle name="Followed Hyperlink" xfId="34864" builtinId="9" hidden="1"/>
    <cellStyle name="Followed Hyperlink" xfId="34865" builtinId="9" hidden="1"/>
    <cellStyle name="Followed Hyperlink" xfId="34866" builtinId="9" hidden="1"/>
    <cellStyle name="Followed Hyperlink" xfId="34867" builtinId="9" hidden="1"/>
    <cellStyle name="Followed Hyperlink" xfId="34868" builtinId="9" hidden="1"/>
    <cellStyle name="Followed Hyperlink" xfId="34869" builtinId="9" hidden="1"/>
    <cellStyle name="Followed Hyperlink" xfId="34870" builtinId="9" hidden="1"/>
    <cellStyle name="Followed Hyperlink" xfId="34871" builtinId="9" hidden="1"/>
    <cellStyle name="Followed Hyperlink" xfId="34872" builtinId="9" hidden="1"/>
    <cellStyle name="Followed Hyperlink" xfId="34873" builtinId="9" hidden="1"/>
    <cellStyle name="Followed Hyperlink" xfId="34874" builtinId="9" hidden="1"/>
    <cellStyle name="Followed Hyperlink" xfId="34875" builtinId="9" hidden="1"/>
    <cellStyle name="Followed Hyperlink" xfId="34876" builtinId="9" hidden="1"/>
    <cellStyle name="Followed Hyperlink" xfId="34877" builtinId="9" hidden="1"/>
    <cellStyle name="Followed Hyperlink" xfId="34878" builtinId="9" hidden="1"/>
    <cellStyle name="Followed Hyperlink" xfId="34879" builtinId="9" hidden="1"/>
    <cellStyle name="Followed Hyperlink" xfId="34880" builtinId="9" hidden="1"/>
    <cellStyle name="Followed Hyperlink" xfId="34881" builtinId="9" hidden="1"/>
    <cellStyle name="Followed Hyperlink" xfId="34882" builtinId="9" hidden="1"/>
    <cellStyle name="Followed Hyperlink" xfId="34883" builtinId="9" hidden="1"/>
    <cellStyle name="Followed Hyperlink" xfId="34884" builtinId="9" hidden="1"/>
    <cellStyle name="Followed Hyperlink" xfId="34885" builtinId="9" hidden="1"/>
    <cellStyle name="Followed Hyperlink" xfId="34886" builtinId="9" hidden="1"/>
    <cellStyle name="Followed Hyperlink" xfId="34887" builtinId="9" hidden="1"/>
    <cellStyle name="Followed Hyperlink" xfId="34888" builtinId="9" hidden="1"/>
    <cellStyle name="Followed Hyperlink" xfId="34889" builtinId="9" hidden="1"/>
    <cellStyle name="Followed Hyperlink" xfId="34890" builtinId="9" hidden="1"/>
    <cellStyle name="Followed Hyperlink" xfId="34891" builtinId="9" hidden="1"/>
    <cellStyle name="Followed Hyperlink" xfId="34892" builtinId="9" hidden="1"/>
    <cellStyle name="Followed Hyperlink" xfId="34893" builtinId="9" hidden="1"/>
    <cellStyle name="Followed Hyperlink" xfId="34894" builtinId="9" hidden="1"/>
    <cellStyle name="Followed Hyperlink" xfId="34895" builtinId="9" hidden="1"/>
    <cellStyle name="Followed Hyperlink" xfId="34896" builtinId="9" hidden="1"/>
    <cellStyle name="Followed Hyperlink" xfId="34897" builtinId="9" hidden="1"/>
    <cellStyle name="Followed Hyperlink" xfId="34898" builtinId="9" hidden="1"/>
    <cellStyle name="Followed Hyperlink" xfId="34899" builtinId="9" hidden="1"/>
    <cellStyle name="Followed Hyperlink" xfId="34900" builtinId="9" hidden="1"/>
    <cellStyle name="Followed Hyperlink" xfId="34901" builtinId="9" hidden="1"/>
    <cellStyle name="Followed Hyperlink" xfId="34902" builtinId="9" hidden="1"/>
    <cellStyle name="Followed Hyperlink" xfId="34903" builtinId="9" hidden="1"/>
    <cellStyle name="Followed Hyperlink" xfId="34904" builtinId="9" hidden="1"/>
    <cellStyle name="Followed Hyperlink" xfId="34905" builtinId="9" hidden="1"/>
    <cellStyle name="Followed Hyperlink" xfId="34906" builtinId="9" hidden="1"/>
    <cellStyle name="Followed Hyperlink" xfId="34907" builtinId="9" hidden="1"/>
    <cellStyle name="Followed Hyperlink" xfId="34908" builtinId="9" hidden="1"/>
    <cellStyle name="Followed Hyperlink" xfId="34909" builtinId="9" hidden="1"/>
    <cellStyle name="Followed Hyperlink" xfId="34910" builtinId="9" hidden="1"/>
    <cellStyle name="Followed Hyperlink" xfId="34911" builtinId="9" hidden="1"/>
    <cellStyle name="Followed Hyperlink" xfId="34912" builtinId="9" hidden="1"/>
    <cellStyle name="Followed Hyperlink" xfId="34913" builtinId="9" hidden="1"/>
    <cellStyle name="Followed Hyperlink" xfId="34914" builtinId="9" hidden="1"/>
    <cellStyle name="Followed Hyperlink" xfId="34915" builtinId="9" hidden="1"/>
    <cellStyle name="Followed Hyperlink" xfId="34916" builtinId="9" hidden="1"/>
    <cellStyle name="Followed Hyperlink" xfId="34917" builtinId="9" hidden="1"/>
    <cellStyle name="Followed Hyperlink" xfId="34918" builtinId="9" hidden="1"/>
    <cellStyle name="Followed Hyperlink" xfId="34919" builtinId="9" hidden="1"/>
    <cellStyle name="Followed Hyperlink" xfId="34920" builtinId="9" hidden="1"/>
    <cellStyle name="Followed Hyperlink" xfId="34921" builtinId="9" hidden="1"/>
    <cellStyle name="Followed Hyperlink" xfId="34922" builtinId="9" hidden="1"/>
    <cellStyle name="Followed Hyperlink" xfId="34923" builtinId="9" hidden="1"/>
    <cellStyle name="Followed Hyperlink" xfId="34924" builtinId="9" hidden="1"/>
    <cellStyle name="Followed Hyperlink" xfId="34925" builtinId="9" hidden="1"/>
    <cellStyle name="Followed Hyperlink" xfId="34926" builtinId="9" hidden="1"/>
    <cellStyle name="Followed Hyperlink" xfId="34927" builtinId="9" hidden="1"/>
    <cellStyle name="Followed Hyperlink" xfId="34928" builtinId="9" hidden="1"/>
    <cellStyle name="Followed Hyperlink" xfId="34929" builtinId="9" hidden="1"/>
    <cellStyle name="Followed Hyperlink" xfId="34930" builtinId="9" hidden="1"/>
    <cellStyle name="Followed Hyperlink" xfId="34931" builtinId="9" hidden="1"/>
    <cellStyle name="Followed Hyperlink" xfId="34932" builtinId="9" hidden="1"/>
    <cellStyle name="Followed Hyperlink" xfId="34933"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0" builtinId="9" hidden="1"/>
    <cellStyle name="Followed Hyperlink" xfId="35011" builtinId="9" hidden="1"/>
    <cellStyle name="Followed Hyperlink" xfId="35012" builtinId="9" hidden="1"/>
    <cellStyle name="Followed Hyperlink" xfId="35013" builtinId="9" hidden="1"/>
    <cellStyle name="Followed Hyperlink" xfId="35014" builtinId="9" hidden="1"/>
    <cellStyle name="Followed Hyperlink" xfId="35015" builtinId="9" hidden="1"/>
    <cellStyle name="Followed Hyperlink" xfId="35016" builtinId="9" hidden="1"/>
    <cellStyle name="Followed Hyperlink" xfId="35017" builtinId="9" hidden="1"/>
    <cellStyle name="Followed Hyperlink" xfId="35018" builtinId="9" hidden="1"/>
    <cellStyle name="Followed Hyperlink" xfId="35019" builtinId="9" hidden="1"/>
    <cellStyle name="Followed Hyperlink" xfId="35020" builtinId="9" hidden="1"/>
    <cellStyle name="Followed Hyperlink" xfId="35021" builtinId="9" hidden="1"/>
    <cellStyle name="Followed Hyperlink" xfId="35022" builtinId="9" hidden="1"/>
    <cellStyle name="Followed Hyperlink" xfId="35023" builtinId="9" hidden="1"/>
    <cellStyle name="Followed Hyperlink" xfId="35024" builtinId="9" hidden="1"/>
    <cellStyle name="Followed Hyperlink" xfId="35025" builtinId="9" hidden="1"/>
    <cellStyle name="Followed Hyperlink" xfId="35026" builtinId="9" hidden="1"/>
    <cellStyle name="Followed Hyperlink" xfId="35027" builtinId="9" hidden="1"/>
    <cellStyle name="Followed Hyperlink" xfId="35028" builtinId="9" hidden="1"/>
    <cellStyle name="Followed Hyperlink" xfId="35029" builtinId="9" hidden="1"/>
    <cellStyle name="Followed Hyperlink" xfId="35030" builtinId="9" hidden="1"/>
    <cellStyle name="Followed Hyperlink" xfId="35031" builtinId="9" hidden="1"/>
    <cellStyle name="Followed Hyperlink" xfId="35032" builtinId="9" hidden="1"/>
    <cellStyle name="Followed Hyperlink" xfId="35033" builtinId="9" hidden="1"/>
    <cellStyle name="Followed Hyperlink" xfId="35034" builtinId="9" hidden="1"/>
    <cellStyle name="Followed Hyperlink" xfId="35035" builtinId="9" hidden="1"/>
    <cellStyle name="Followed Hyperlink" xfId="35036" builtinId="9" hidden="1"/>
    <cellStyle name="Followed Hyperlink" xfId="35037" builtinId="9" hidden="1"/>
    <cellStyle name="Followed Hyperlink" xfId="35038" builtinId="9" hidden="1"/>
    <cellStyle name="Followed Hyperlink" xfId="35039" builtinId="9" hidden="1"/>
    <cellStyle name="Followed Hyperlink" xfId="35040" builtinId="9" hidden="1"/>
    <cellStyle name="Followed Hyperlink" xfId="35041" builtinId="9" hidden="1"/>
    <cellStyle name="Followed Hyperlink" xfId="35042" builtinId="9" hidden="1"/>
    <cellStyle name="Followed Hyperlink" xfId="35043" builtinId="9" hidden="1"/>
    <cellStyle name="Followed Hyperlink" xfId="35044" builtinId="9" hidden="1"/>
    <cellStyle name="Followed Hyperlink" xfId="35045" builtinId="9" hidden="1"/>
    <cellStyle name="Followed Hyperlink" xfId="35046" builtinId="9" hidden="1"/>
    <cellStyle name="Followed Hyperlink" xfId="35047" builtinId="9" hidden="1"/>
    <cellStyle name="Followed Hyperlink" xfId="35048" builtinId="9" hidden="1"/>
    <cellStyle name="Followed Hyperlink" xfId="35049" builtinId="9" hidden="1"/>
    <cellStyle name="Followed Hyperlink" xfId="35050" builtinId="9" hidden="1"/>
    <cellStyle name="Followed Hyperlink" xfId="35051" builtinId="9" hidden="1"/>
    <cellStyle name="Followed Hyperlink" xfId="35052" builtinId="9" hidden="1"/>
    <cellStyle name="Followed Hyperlink" xfId="35053" builtinId="9" hidden="1"/>
    <cellStyle name="Followed Hyperlink" xfId="35054" builtinId="9" hidden="1"/>
    <cellStyle name="Followed Hyperlink" xfId="35055" builtinId="9" hidden="1"/>
    <cellStyle name="Followed Hyperlink" xfId="35056" builtinId="9" hidden="1"/>
    <cellStyle name="Followed Hyperlink" xfId="35057" builtinId="9" hidden="1"/>
    <cellStyle name="Followed Hyperlink" xfId="35058" builtinId="9" hidden="1"/>
    <cellStyle name="Followed Hyperlink" xfId="35059" builtinId="9" hidden="1"/>
    <cellStyle name="Followed Hyperlink" xfId="35060" builtinId="9" hidden="1"/>
    <cellStyle name="Followed Hyperlink" xfId="35061" builtinId="9" hidden="1"/>
    <cellStyle name="Followed Hyperlink" xfId="35062" builtinId="9" hidden="1"/>
    <cellStyle name="Followed Hyperlink" xfId="35063" builtinId="9" hidden="1"/>
    <cellStyle name="Followed Hyperlink" xfId="35064" builtinId="9" hidden="1"/>
    <cellStyle name="Followed Hyperlink" xfId="35065" builtinId="9" hidden="1"/>
    <cellStyle name="Followed Hyperlink" xfId="35066" builtinId="9" hidden="1"/>
    <cellStyle name="Followed Hyperlink" xfId="35067" builtinId="9" hidden="1"/>
    <cellStyle name="Followed Hyperlink" xfId="35068" builtinId="9" hidden="1"/>
    <cellStyle name="Followed Hyperlink" xfId="35069" builtinId="9" hidden="1"/>
    <cellStyle name="Followed Hyperlink" xfId="35070" builtinId="9" hidden="1"/>
    <cellStyle name="Followed Hyperlink" xfId="35071" builtinId="9" hidden="1"/>
    <cellStyle name="Followed Hyperlink" xfId="35072" builtinId="9" hidden="1"/>
    <cellStyle name="Followed Hyperlink" xfId="35073" builtinId="9" hidden="1"/>
    <cellStyle name="Followed Hyperlink" xfId="35074" builtinId="9" hidden="1"/>
    <cellStyle name="Followed Hyperlink" xfId="35075" builtinId="9" hidden="1"/>
    <cellStyle name="Followed Hyperlink" xfId="35076" builtinId="9" hidden="1"/>
    <cellStyle name="Followed Hyperlink" xfId="35077" builtinId="9" hidden="1"/>
    <cellStyle name="Followed Hyperlink" xfId="35078" builtinId="9" hidden="1"/>
    <cellStyle name="Followed Hyperlink" xfId="35079" builtinId="9" hidden="1"/>
    <cellStyle name="Followed Hyperlink" xfId="35080" builtinId="9" hidden="1"/>
    <cellStyle name="Followed Hyperlink" xfId="35081" builtinId="9" hidden="1"/>
    <cellStyle name="Followed Hyperlink" xfId="35082" builtinId="9" hidden="1"/>
    <cellStyle name="Followed Hyperlink" xfId="35083" builtinId="9" hidden="1"/>
    <cellStyle name="Followed Hyperlink" xfId="35084" builtinId="9" hidden="1"/>
    <cellStyle name="Followed Hyperlink" xfId="35085" builtinId="9" hidden="1"/>
    <cellStyle name="Followed Hyperlink" xfId="35086" builtinId="9" hidden="1"/>
    <cellStyle name="Followed Hyperlink" xfId="35087" builtinId="9" hidden="1"/>
    <cellStyle name="Followed Hyperlink" xfId="35088" builtinId="9" hidden="1"/>
    <cellStyle name="Followed Hyperlink" xfId="35089" builtinId="9" hidden="1"/>
    <cellStyle name="Followed Hyperlink" xfId="35090" builtinId="9" hidden="1"/>
    <cellStyle name="Followed Hyperlink" xfId="35091" builtinId="9" hidden="1"/>
    <cellStyle name="Followed Hyperlink" xfId="35092" builtinId="9" hidden="1"/>
    <cellStyle name="Followed Hyperlink" xfId="35093" builtinId="9" hidden="1"/>
    <cellStyle name="Followed Hyperlink" xfId="35094" builtinId="9" hidden="1"/>
    <cellStyle name="Followed Hyperlink" xfId="35095" builtinId="9" hidden="1"/>
    <cellStyle name="Followed Hyperlink" xfId="35096" builtinId="9" hidden="1"/>
    <cellStyle name="Followed Hyperlink" xfId="35097" builtinId="9" hidden="1"/>
    <cellStyle name="Followed Hyperlink" xfId="35098" builtinId="9" hidden="1"/>
    <cellStyle name="Followed Hyperlink" xfId="35099" builtinId="9" hidden="1"/>
    <cellStyle name="Followed Hyperlink" xfId="35100" builtinId="9" hidden="1"/>
    <cellStyle name="Followed Hyperlink" xfId="35101" builtinId="9" hidden="1"/>
    <cellStyle name="Followed Hyperlink" xfId="35102" builtinId="9" hidden="1"/>
    <cellStyle name="Followed Hyperlink" xfId="35103" builtinId="9" hidden="1"/>
    <cellStyle name="Followed Hyperlink" xfId="35104" builtinId="9" hidden="1"/>
    <cellStyle name="Followed Hyperlink" xfId="35105" builtinId="9" hidden="1"/>
    <cellStyle name="Followed Hyperlink" xfId="35106" builtinId="9" hidden="1"/>
    <cellStyle name="Followed Hyperlink" xfId="35107" builtinId="9" hidden="1"/>
    <cellStyle name="Followed Hyperlink" xfId="35108" builtinId="9" hidden="1"/>
    <cellStyle name="Followed Hyperlink" xfId="35109" builtinId="9" hidden="1"/>
    <cellStyle name="Followed Hyperlink" xfId="35110" builtinId="9" hidden="1"/>
    <cellStyle name="Followed Hyperlink" xfId="35111" builtinId="9" hidden="1"/>
    <cellStyle name="Followed Hyperlink" xfId="35112" builtinId="9" hidden="1"/>
    <cellStyle name="Followed Hyperlink" xfId="35113" builtinId="9" hidden="1"/>
    <cellStyle name="Followed Hyperlink" xfId="35114" builtinId="9" hidden="1"/>
    <cellStyle name="Followed Hyperlink" xfId="35115" builtinId="9" hidden="1"/>
    <cellStyle name="Followed Hyperlink" xfId="35116" builtinId="9" hidden="1"/>
    <cellStyle name="Followed Hyperlink" xfId="35117" builtinId="9" hidden="1"/>
    <cellStyle name="Followed Hyperlink" xfId="35118" builtinId="9" hidden="1"/>
    <cellStyle name="Followed Hyperlink" xfId="35119" builtinId="9" hidden="1"/>
    <cellStyle name="Followed Hyperlink" xfId="35120" builtinId="9" hidden="1"/>
    <cellStyle name="Followed Hyperlink" xfId="35121" builtinId="9" hidden="1"/>
    <cellStyle name="Followed Hyperlink" xfId="35122" builtinId="9" hidden="1"/>
    <cellStyle name="Followed Hyperlink" xfId="35123" builtinId="9" hidden="1"/>
    <cellStyle name="Followed Hyperlink" xfId="35124" builtinId="9" hidden="1"/>
    <cellStyle name="Followed Hyperlink" xfId="35125" builtinId="9" hidden="1"/>
    <cellStyle name="Followed Hyperlink" xfId="35126" builtinId="9" hidden="1"/>
    <cellStyle name="Followed Hyperlink" xfId="35127" builtinId="9" hidden="1"/>
    <cellStyle name="Followed Hyperlink" xfId="35128" builtinId="9" hidden="1"/>
    <cellStyle name="Followed Hyperlink" xfId="35129" builtinId="9" hidden="1"/>
    <cellStyle name="Followed Hyperlink" xfId="35130" builtinId="9" hidden="1"/>
    <cellStyle name="Followed Hyperlink" xfId="35131" builtinId="9" hidden="1"/>
    <cellStyle name="Followed Hyperlink" xfId="35132" builtinId="9" hidden="1"/>
    <cellStyle name="Followed Hyperlink" xfId="35133" builtinId="9" hidden="1"/>
    <cellStyle name="Followed Hyperlink" xfId="35134" builtinId="9" hidden="1"/>
    <cellStyle name="Followed Hyperlink" xfId="35135" builtinId="9" hidden="1"/>
    <cellStyle name="Followed Hyperlink" xfId="35136" builtinId="9" hidden="1"/>
    <cellStyle name="Followed Hyperlink" xfId="35137" builtinId="9" hidden="1"/>
    <cellStyle name="Followed Hyperlink" xfId="35138" builtinId="9" hidden="1"/>
    <cellStyle name="Followed Hyperlink" xfId="35139" builtinId="9" hidden="1"/>
    <cellStyle name="Followed Hyperlink" xfId="35140" builtinId="9" hidden="1"/>
    <cellStyle name="Followed Hyperlink" xfId="35141" builtinId="9" hidden="1"/>
    <cellStyle name="Followed Hyperlink" xfId="35142" builtinId="9" hidden="1"/>
    <cellStyle name="Followed Hyperlink" xfId="35143" builtinId="9" hidden="1"/>
    <cellStyle name="Followed Hyperlink" xfId="35144"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35215" builtinId="9" hidden="1"/>
    <cellStyle name="Followed Hyperlink" xfId="35216" builtinId="9" hidden="1"/>
    <cellStyle name="Followed Hyperlink" xfId="35217" builtinId="9" hidden="1"/>
    <cellStyle name="Followed Hyperlink" xfId="35218" builtinId="9" hidden="1"/>
    <cellStyle name="Followed Hyperlink" xfId="35219" builtinId="9" hidden="1"/>
    <cellStyle name="Followed Hyperlink" xfId="35220" builtinId="9" hidden="1"/>
    <cellStyle name="Followed Hyperlink" xfId="35221" builtinId="9" hidden="1"/>
    <cellStyle name="Followed Hyperlink" xfId="35222" builtinId="9" hidden="1"/>
    <cellStyle name="Followed Hyperlink" xfId="35223" builtinId="9" hidden="1"/>
    <cellStyle name="Followed Hyperlink" xfId="35224" builtinId="9" hidden="1"/>
    <cellStyle name="Followed Hyperlink" xfId="35225" builtinId="9" hidden="1"/>
    <cellStyle name="Followed Hyperlink" xfId="35226" builtinId="9" hidden="1"/>
    <cellStyle name="Followed Hyperlink" xfId="35227" builtinId="9" hidden="1"/>
    <cellStyle name="Followed Hyperlink" xfId="35228" builtinId="9" hidden="1"/>
    <cellStyle name="Followed Hyperlink" xfId="35229" builtinId="9" hidden="1"/>
    <cellStyle name="Followed Hyperlink" xfId="35230" builtinId="9" hidden="1"/>
    <cellStyle name="Followed Hyperlink" xfId="35231" builtinId="9" hidden="1"/>
    <cellStyle name="Followed Hyperlink" xfId="35232" builtinId="9" hidden="1"/>
    <cellStyle name="Followed Hyperlink" xfId="35233" builtinId="9" hidden="1"/>
    <cellStyle name="Followed Hyperlink" xfId="35234" builtinId="9" hidden="1"/>
    <cellStyle name="Followed Hyperlink" xfId="35235" builtinId="9" hidden="1"/>
    <cellStyle name="Followed Hyperlink" xfId="35236" builtinId="9" hidden="1"/>
    <cellStyle name="Followed Hyperlink" xfId="35237" builtinId="9" hidden="1"/>
    <cellStyle name="Followed Hyperlink" xfId="35238" builtinId="9" hidden="1"/>
    <cellStyle name="Followed Hyperlink" xfId="35239" builtinId="9" hidden="1"/>
    <cellStyle name="Followed Hyperlink" xfId="35240" builtinId="9" hidden="1"/>
    <cellStyle name="Followed Hyperlink" xfId="35241" builtinId="9" hidden="1"/>
    <cellStyle name="Followed Hyperlink" xfId="35242" builtinId="9" hidden="1"/>
    <cellStyle name="Followed Hyperlink" xfId="35243" builtinId="9" hidden="1"/>
    <cellStyle name="Followed Hyperlink" xfId="35244" builtinId="9" hidden="1"/>
    <cellStyle name="Followed Hyperlink" xfId="35245" builtinId="9" hidden="1"/>
    <cellStyle name="Followed Hyperlink" xfId="35246" builtinId="9" hidden="1"/>
    <cellStyle name="Followed Hyperlink" xfId="35247" builtinId="9" hidden="1"/>
    <cellStyle name="Followed Hyperlink" xfId="35248" builtinId="9" hidden="1"/>
    <cellStyle name="Followed Hyperlink" xfId="35249" builtinId="9" hidden="1"/>
    <cellStyle name="Followed Hyperlink" xfId="35250" builtinId="9" hidden="1"/>
    <cellStyle name="Followed Hyperlink" xfId="35251" builtinId="9" hidden="1"/>
    <cellStyle name="Followed Hyperlink" xfId="35252" builtinId="9" hidden="1"/>
    <cellStyle name="Followed Hyperlink" xfId="35253" builtinId="9" hidden="1"/>
    <cellStyle name="Followed Hyperlink" xfId="35254" builtinId="9" hidden="1"/>
    <cellStyle name="Followed Hyperlink" xfId="35255" builtinId="9" hidden="1"/>
    <cellStyle name="Followed Hyperlink" xfId="35256" builtinId="9" hidden="1"/>
    <cellStyle name="Followed Hyperlink" xfId="35257" builtinId="9" hidden="1"/>
    <cellStyle name="Followed Hyperlink" xfId="35258" builtinId="9" hidden="1"/>
    <cellStyle name="Followed Hyperlink" xfId="35259" builtinId="9" hidden="1"/>
    <cellStyle name="Followed Hyperlink" xfId="35260" builtinId="9" hidden="1"/>
    <cellStyle name="Followed Hyperlink" xfId="35261" builtinId="9" hidden="1"/>
    <cellStyle name="Followed Hyperlink" xfId="35262" builtinId="9" hidden="1"/>
    <cellStyle name="Followed Hyperlink" xfId="35263" builtinId="9" hidden="1"/>
    <cellStyle name="Followed Hyperlink" xfId="35264" builtinId="9" hidden="1"/>
    <cellStyle name="Followed Hyperlink" xfId="35265" builtinId="9" hidden="1"/>
    <cellStyle name="Followed Hyperlink" xfId="35266" builtinId="9" hidden="1"/>
    <cellStyle name="Followed Hyperlink" xfId="35267" builtinId="9" hidden="1"/>
    <cellStyle name="Followed Hyperlink" xfId="35268" builtinId="9" hidden="1"/>
    <cellStyle name="Followed Hyperlink" xfId="35269" builtinId="9" hidden="1"/>
    <cellStyle name="Followed Hyperlink" xfId="35270" builtinId="9" hidden="1"/>
    <cellStyle name="Followed Hyperlink" xfId="35271" builtinId="9" hidden="1"/>
    <cellStyle name="Followed Hyperlink" xfId="35272" builtinId="9" hidden="1"/>
    <cellStyle name="Followed Hyperlink" xfId="35273" builtinId="9" hidden="1"/>
    <cellStyle name="Followed Hyperlink" xfId="35274" builtinId="9" hidden="1"/>
    <cellStyle name="Followed Hyperlink" xfId="35275" builtinId="9" hidden="1"/>
    <cellStyle name="Followed Hyperlink" xfId="35276" builtinId="9" hidden="1"/>
    <cellStyle name="Followed Hyperlink" xfId="35277"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5" builtinId="9" hidden="1"/>
    <cellStyle name="Followed Hyperlink" xfId="35286" builtinId="9" hidden="1"/>
    <cellStyle name="Followed Hyperlink" xfId="35287" builtinId="9" hidden="1"/>
    <cellStyle name="Followed Hyperlink" xfId="35288" builtinId="9" hidden="1"/>
    <cellStyle name="Followed Hyperlink" xfId="35289" builtinId="9" hidden="1"/>
    <cellStyle name="Followed Hyperlink" xfId="35290" builtinId="9" hidden="1"/>
    <cellStyle name="Followed Hyperlink" xfId="35291" builtinId="9" hidden="1"/>
    <cellStyle name="Followed Hyperlink" xfId="35292" builtinId="9" hidden="1"/>
    <cellStyle name="Followed Hyperlink" xfId="35293" builtinId="9" hidden="1"/>
    <cellStyle name="Followed Hyperlink" xfId="35294" builtinId="9" hidden="1"/>
    <cellStyle name="Followed Hyperlink" xfId="35295" builtinId="9" hidden="1"/>
    <cellStyle name="Followed Hyperlink" xfId="35296" builtinId="9" hidden="1"/>
    <cellStyle name="Followed Hyperlink" xfId="35297" builtinId="9" hidden="1"/>
    <cellStyle name="Followed Hyperlink" xfId="35298" builtinId="9" hidden="1"/>
    <cellStyle name="Followed Hyperlink" xfId="35299" builtinId="9" hidden="1"/>
    <cellStyle name="Followed Hyperlink" xfId="35300" builtinId="9" hidden="1"/>
    <cellStyle name="Followed Hyperlink" xfId="35301" builtinId="9" hidden="1"/>
    <cellStyle name="Followed Hyperlink" xfId="35302" builtinId="9" hidden="1"/>
    <cellStyle name="Followed Hyperlink" xfId="35303" builtinId="9" hidden="1"/>
    <cellStyle name="Followed Hyperlink" xfId="35304" builtinId="9" hidden="1"/>
    <cellStyle name="Followed Hyperlink" xfId="35305" builtinId="9" hidden="1"/>
    <cellStyle name="Followed Hyperlink" xfId="35306" builtinId="9" hidden="1"/>
    <cellStyle name="Followed Hyperlink" xfId="35307" builtinId="9" hidden="1"/>
    <cellStyle name="Followed Hyperlink" xfId="35308" builtinId="9" hidden="1"/>
    <cellStyle name="Followed Hyperlink" xfId="35309" builtinId="9" hidden="1"/>
    <cellStyle name="Followed Hyperlink" xfId="35310" builtinId="9" hidden="1"/>
    <cellStyle name="Followed Hyperlink" xfId="35311"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50" builtinId="9" hidden="1"/>
    <cellStyle name="Followed Hyperlink" xfId="35552" builtinId="9" hidden="1"/>
    <cellStyle name="Followed Hyperlink" xfId="35554" builtinId="9" hidden="1"/>
    <cellStyle name="Followed Hyperlink" xfId="35556" builtinId="9" hidden="1"/>
    <cellStyle name="Followed Hyperlink" xfId="35558" builtinId="9" hidden="1"/>
    <cellStyle name="Followed Hyperlink" xfId="35560" builtinId="9" hidden="1"/>
    <cellStyle name="Followed Hyperlink" xfId="35562" builtinId="9" hidden="1"/>
    <cellStyle name="Followed Hyperlink" xfId="35564" builtinId="9" hidden="1"/>
    <cellStyle name="Followed Hyperlink" xfId="35566" builtinId="9" hidden="1"/>
    <cellStyle name="Followed Hyperlink" xfId="35568" builtinId="9" hidden="1"/>
    <cellStyle name="Followed Hyperlink" xfId="35570" builtinId="9" hidden="1"/>
    <cellStyle name="Followed Hyperlink" xfId="35572" builtinId="9" hidden="1"/>
    <cellStyle name="Followed Hyperlink" xfId="35574" builtinId="9" hidden="1"/>
    <cellStyle name="Followed Hyperlink" xfId="35576" builtinId="9" hidden="1"/>
    <cellStyle name="Followed Hyperlink" xfId="35578" builtinId="9" hidden="1"/>
    <cellStyle name="Followed Hyperlink" xfId="35580" builtinId="9" hidden="1"/>
    <cellStyle name="Followed Hyperlink" xfId="35582" builtinId="9" hidden="1"/>
    <cellStyle name="Followed Hyperlink" xfId="35584" builtinId="9" hidden="1"/>
    <cellStyle name="Followed Hyperlink" xfId="35586" builtinId="9" hidden="1"/>
    <cellStyle name="Followed Hyperlink" xfId="35588" builtinId="9" hidden="1"/>
    <cellStyle name="Followed Hyperlink" xfId="35590" builtinId="9" hidden="1"/>
    <cellStyle name="Followed Hyperlink" xfId="35592" builtinId="9" hidden="1"/>
    <cellStyle name="Followed Hyperlink" xfId="35594" builtinId="9" hidden="1"/>
    <cellStyle name="Followed Hyperlink" xfId="35596" builtinId="9" hidden="1"/>
    <cellStyle name="Followed Hyperlink" xfId="35598" builtinId="9" hidden="1"/>
    <cellStyle name="Followed Hyperlink" xfId="35600" builtinId="9" hidden="1"/>
    <cellStyle name="Followed Hyperlink" xfId="35602" builtinId="9" hidden="1"/>
    <cellStyle name="Followed Hyperlink" xfId="35604" builtinId="9" hidden="1"/>
    <cellStyle name="Followed Hyperlink" xfId="35606" builtinId="9" hidden="1"/>
    <cellStyle name="Followed Hyperlink" xfId="35608" builtinId="9" hidden="1"/>
    <cellStyle name="Followed Hyperlink" xfId="35610" builtinId="9" hidden="1"/>
    <cellStyle name="Followed Hyperlink" xfId="35612" builtinId="9" hidden="1"/>
    <cellStyle name="Followed Hyperlink" xfId="35614"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2"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1" builtinId="9" hidden="1"/>
    <cellStyle name="Followed Hyperlink" xfId="35863" builtinId="9" hidden="1"/>
    <cellStyle name="Followed Hyperlink" xfId="35865" builtinId="9" hidden="1"/>
    <cellStyle name="Followed Hyperlink" xfId="35867" builtinId="9" hidden="1"/>
    <cellStyle name="Followed Hyperlink" xfId="35869" builtinId="9" hidden="1"/>
    <cellStyle name="Followed Hyperlink" xfId="35871" builtinId="9" hidden="1"/>
    <cellStyle name="Followed Hyperlink" xfId="35873" builtinId="9" hidden="1"/>
    <cellStyle name="Followed Hyperlink" xfId="35875" builtinId="9" hidden="1"/>
    <cellStyle name="Followed Hyperlink" xfId="35877" builtinId="9" hidden="1"/>
    <cellStyle name="Followed Hyperlink" xfId="35879" builtinId="9" hidden="1"/>
    <cellStyle name="Followed Hyperlink" xfId="35881" builtinId="9" hidden="1"/>
    <cellStyle name="Followed Hyperlink" xfId="35883" builtinId="9" hidden="1"/>
    <cellStyle name="Followed Hyperlink" xfId="35885" builtinId="9" hidden="1"/>
    <cellStyle name="Followed Hyperlink" xfId="35887" builtinId="9" hidden="1"/>
    <cellStyle name="Followed Hyperlink" xfId="35889" builtinId="9" hidden="1"/>
    <cellStyle name="Followed Hyperlink" xfId="35891" builtinId="9" hidden="1"/>
    <cellStyle name="Followed Hyperlink" xfId="35893" builtinId="9" hidden="1"/>
    <cellStyle name="Followed Hyperlink" xfId="35895" builtinId="9" hidden="1"/>
    <cellStyle name="Followed Hyperlink" xfId="35897"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6" builtinId="9" hidden="1"/>
    <cellStyle name="Followed Hyperlink" xfId="35968" builtinId="9" hidden="1"/>
    <cellStyle name="Followed Hyperlink" xfId="35970" builtinId="9" hidden="1"/>
    <cellStyle name="Followed Hyperlink" xfId="35972" builtinId="9" hidden="1"/>
    <cellStyle name="Followed Hyperlink" xfId="35974" builtinId="9" hidden="1"/>
    <cellStyle name="Followed Hyperlink" xfId="35976" builtinId="9" hidden="1"/>
    <cellStyle name="Followed Hyperlink" xfId="35978" builtinId="9" hidden="1"/>
    <cellStyle name="Followed Hyperlink" xfId="35980" builtinId="9" hidden="1"/>
    <cellStyle name="Followed Hyperlink" xfId="35982" builtinId="9" hidden="1"/>
    <cellStyle name="Followed Hyperlink" xfId="35984" builtinId="9" hidden="1"/>
    <cellStyle name="Followed Hyperlink" xfId="35986" builtinId="9" hidden="1"/>
    <cellStyle name="Followed Hyperlink" xfId="35988" builtinId="9" hidden="1"/>
    <cellStyle name="Followed Hyperlink" xfId="35990" builtinId="9" hidden="1"/>
    <cellStyle name="Followed Hyperlink" xfId="35992" builtinId="9" hidden="1"/>
    <cellStyle name="Followed Hyperlink" xfId="35994" builtinId="9" hidden="1"/>
    <cellStyle name="Followed Hyperlink" xfId="35996" builtinId="9" hidden="1"/>
    <cellStyle name="Followed Hyperlink" xfId="35998" builtinId="9" hidden="1"/>
    <cellStyle name="Followed Hyperlink" xfId="36000" builtinId="9" hidden="1"/>
    <cellStyle name="Followed Hyperlink" xfId="36002" builtinId="9" hidden="1"/>
    <cellStyle name="Followed Hyperlink" xfId="36004" builtinId="9" hidden="1"/>
    <cellStyle name="Followed Hyperlink" xfId="36006" builtinId="9" hidden="1"/>
    <cellStyle name="Followed Hyperlink" xfId="36008" builtinId="9" hidden="1"/>
    <cellStyle name="Followed Hyperlink" xfId="36010" builtinId="9" hidden="1"/>
    <cellStyle name="Followed Hyperlink" xfId="36012" builtinId="9" hidden="1"/>
    <cellStyle name="Followed Hyperlink" xfId="36014" builtinId="9" hidden="1"/>
    <cellStyle name="Followed Hyperlink" xfId="36016" builtinId="9" hidden="1"/>
    <cellStyle name="Followed Hyperlink" xfId="36018" builtinId="9" hidden="1"/>
    <cellStyle name="Followed Hyperlink" xfId="36020" builtinId="9" hidden="1"/>
    <cellStyle name="Followed Hyperlink" xfId="36022" builtinId="9" hidden="1"/>
    <cellStyle name="Followed Hyperlink" xfId="36024" builtinId="9" hidden="1"/>
    <cellStyle name="Followed Hyperlink" xfId="36026" builtinId="9" hidden="1"/>
    <cellStyle name="Followed Hyperlink" xfId="36028" builtinId="9" hidden="1"/>
    <cellStyle name="Followed Hyperlink" xfId="36030" builtinId="9" hidden="1"/>
    <cellStyle name="Followed Hyperlink" xfId="36032" builtinId="9" hidden="1"/>
    <cellStyle name="Followed Hyperlink" xfId="36034" builtinId="9" hidden="1"/>
    <cellStyle name="Followed Hyperlink" xfId="36036" builtinId="9" hidden="1"/>
    <cellStyle name="Followed Hyperlink" xfId="36038" builtinId="9" hidden="1"/>
    <cellStyle name="Followed Hyperlink" xfId="36040" builtinId="9" hidden="1"/>
    <cellStyle name="Followed Hyperlink" xfId="36042" builtinId="9" hidden="1"/>
    <cellStyle name="Followed Hyperlink" xfId="36044" builtinId="9" hidden="1"/>
    <cellStyle name="Followed Hyperlink" xfId="36046" builtinId="9" hidden="1"/>
    <cellStyle name="Followed Hyperlink" xfId="36048" builtinId="9" hidden="1"/>
    <cellStyle name="Followed Hyperlink" xfId="36050" builtinId="9" hidden="1"/>
    <cellStyle name="Followed Hyperlink" xfId="36052" builtinId="9" hidden="1"/>
    <cellStyle name="Followed Hyperlink" xfId="36054" builtinId="9" hidden="1"/>
    <cellStyle name="Followed Hyperlink" xfId="36056" builtinId="9" hidden="1"/>
    <cellStyle name="Followed Hyperlink" xfId="36058" builtinId="9" hidden="1"/>
    <cellStyle name="Followed Hyperlink" xfId="36060" builtinId="9" hidden="1"/>
    <cellStyle name="Followed Hyperlink" xfId="36062" builtinId="9" hidden="1"/>
    <cellStyle name="Followed Hyperlink" xfId="36064" builtinId="9" hidden="1"/>
    <cellStyle name="Followed Hyperlink" xfId="36066" builtinId="9" hidden="1"/>
    <cellStyle name="Followed Hyperlink" xfId="36068" builtinId="9" hidden="1"/>
    <cellStyle name="Followed Hyperlink" xfId="36070" builtinId="9" hidden="1"/>
    <cellStyle name="Followed Hyperlink" xfId="36072" builtinId="9" hidden="1"/>
    <cellStyle name="Followed Hyperlink" xfId="36074" builtinId="9" hidden="1"/>
    <cellStyle name="Followed Hyperlink" xfId="36076" builtinId="9" hidden="1"/>
    <cellStyle name="Followed Hyperlink" xfId="36078" builtinId="9" hidden="1"/>
    <cellStyle name="Followed Hyperlink" xfId="36080" builtinId="9" hidden="1"/>
    <cellStyle name="Followed Hyperlink" xfId="36082" builtinId="9" hidden="1"/>
    <cellStyle name="Followed Hyperlink" xfId="36084" builtinId="9" hidden="1"/>
    <cellStyle name="Followed Hyperlink" xfId="36086" builtinId="9" hidden="1"/>
    <cellStyle name="Followed Hyperlink" xfId="36088" builtinId="9" hidden="1"/>
    <cellStyle name="Followed Hyperlink" xfId="36090" builtinId="9" hidden="1"/>
    <cellStyle name="Followed Hyperlink" xfId="36092" builtinId="9" hidden="1"/>
    <cellStyle name="Followed Hyperlink" xfId="36094" builtinId="9" hidden="1"/>
    <cellStyle name="Followed Hyperlink" xfId="36096" builtinId="9" hidden="1"/>
    <cellStyle name="Followed Hyperlink" xfId="36098" builtinId="9" hidden="1"/>
    <cellStyle name="Followed Hyperlink" xfId="36100" builtinId="9" hidden="1"/>
    <cellStyle name="Followed Hyperlink" xfId="36102" builtinId="9" hidden="1"/>
    <cellStyle name="Followed Hyperlink" xfId="36104" builtinId="9" hidden="1"/>
    <cellStyle name="Followed Hyperlink" xfId="36106" builtinId="9" hidden="1"/>
    <cellStyle name="Followed Hyperlink" xfId="36108" builtinId="9" hidden="1"/>
    <cellStyle name="Followed Hyperlink" xfId="36110" builtinId="9" hidden="1"/>
    <cellStyle name="Followed Hyperlink" xfId="36112" builtinId="9" hidden="1"/>
    <cellStyle name="Followed Hyperlink" xfId="36114" builtinId="9" hidden="1"/>
    <cellStyle name="Followed Hyperlink" xfId="36116"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4"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58" builtinId="9" hidden="1"/>
    <cellStyle name="Followed Hyperlink" xfId="36260" builtinId="9" hidden="1"/>
    <cellStyle name="Followed Hyperlink" xfId="36262" builtinId="9" hidden="1"/>
    <cellStyle name="Followed Hyperlink" xfId="36264" builtinId="9" hidden="1"/>
    <cellStyle name="Followed Hyperlink" xfId="36266" builtinId="9" hidden="1"/>
    <cellStyle name="Followed Hyperlink" xfId="36268" builtinId="9" hidden="1"/>
    <cellStyle name="Followed Hyperlink" xfId="36270" builtinId="9" hidden="1"/>
    <cellStyle name="Followed Hyperlink" xfId="36272" builtinId="9" hidden="1"/>
    <cellStyle name="Followed Hyperlink" xfId="36274" builtinId="9" hidden="1"/>
    <cellStyle name="Followed Hyperlink" xfId="36276" builtinId="9" hidden="1"/>
    <cellStyle name="Followed Hyperlink" xfId="36278" builtinId="9" hidden="1"/>
    <cellStyle name="Followed Hyperlink" xfId="36280" builtinId="9" hidden="1"/>
    <cellStyle name="Followed Hyperlink" xfId="36282" builtinId="9" hidden="1"/>
    <cellStyle name="Followed Hyperlink" xfId="36284" builtinId="9" hidden="1"/>
    <cellStyle name="Followed Hyperlink" xfId="36286" builtinId="9" hidden="1"/>
    <cellStyle name="Followed Hyperlink" xfId="36288" builtinId="9" hidden="1"/>
    <cellStyle name="Followed Hyperlink" xfId="36290" builtinId="9" hidden="1"/>
    <cellStyle name="Followed Hyperlink" xfId="36292" builtinId="9" hidden="1"/>
    <cellStyle name="Followed Hyperlink" xfId="36294" builtinId="9" hidden="1"/>
    <cellStyle name="Followed Hyperlink" xfId="36296" builtinId="9" hidden="1"/>
    <cellStyle name="Followed Hyperlink" xfId="36298" builtinId="9" hidden="1"/>
    <cellStyle name="Followed Hyperlink" xfId="36300" builtinId="9" hidden="1"/>
    <cellStyle name="Followed Hyperlink" xfId="36302" builtinId="9" hidden="1"/>
    <cellStyle name="Followed Hyperlink" xfId="36304" builtinId="9" hidden="1"/>
    <cellStyle name="Followed Hyperlink" xfId="36306" builtinId="9" hidden="1"/>
    <cellStyle name="Followed Hyperlink" xfId="36308" builtinId="9" hidden="1"/>
    <cellStyle name="Followed Hyperlink" xfId="36310" builtinId="9" hidden="1"/>
    <cellStyle name="Followed Hyperlink" xfId="36312" builtinId="9" hidden="1"/>
    <cellStyle name="Followed Hyperlink" xfId="36314" builtinId="9" hidden="1"/>
    <cellStyle name="Followed Hyperlink" xfId="36316" builtinId="9" hidden="1"/>
    <cellStyle name="Followed Hyperlink" xfId="36318" builtinId="9" hidden="1"/>
    <cellStyle name="Followed Hyperlink" xfId="36320" builtinId="9" hidden="1"/>
    <cellStyle name="Followed Hyperlink" xfId="36322" builtinId="9" hidden="1"/>
    <cellStyle name="Followed Hyperlink" xfId="36324" builtinId="9" hidden="1"/>
    <cellStyle name="Followed Hyperlink" xfId="36326" builtinId="9" hidden="1"/>
    <cellStyle name="Followed Hyperlink" xfId="36328" builtinId="9" hidden="1"/>
    <cellStyle name="Followed Hyperlink" xfId="36330" builtinId="9" hidden="1"/>
    <cellStyle name="Followed Hyperlink" xfId="36332" builtinId="9" hidden="1"/>
    <cellStyle name="Followed Hyperlink" xfId="36334"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2" builtinId="9" hidden="1"/>
    <cellStyle name="Followed Hyperlink" xfId="36354" builtinId="9" hidden="1"/>
    <cellStyle name="Followed Hyperlink" xfId="36356" builtinId="9" hidden="1"/>
    <cellStyle name="Followed Hyperlink" xfId="36358" builtinId="9" hidden="1"/>
    <cellStyle name="Followed Hyperlink" xfId="36360" builtinId="9" hidden="1"/>
    <cellStyle name="Followed Hyperlink" xfId="36362" builtinId="9" hidden="1"/>
    <cellStyle name="Followed Hyperlink" xfId="36364" builtinId="9" hidden="1"/>
    <cellStyle name="Followed Hyperlink" xfId="36366" builtinId="9" hidden="1"/>
    <cellStyle name="Followed Hyperlink" xfId="36368" builtinId="9" hidden="1"/>
    <cellStyle name="Followed Hyperlink" xfId="36370" builtinId="9" hidden="1"/>
    <cellStyle name="Followed Hyperlink" xfId="36372" builtinId="9" hidden="1"/>
    <cellStyle name="Followed Hyperlink" xfId="36374" builtinId="9" hidden="1"/>
    <cellStyle name="Followed Hyperlink" xfId="36376" builtinId="9" hidden="1"/>
    <cellStyle name="Followed Hyperlink" xfId="36378" builtinId="9" hidden="1"/>
    <cellStyle name="Followed Hyperlink" xfId="36380" builtinId="9" hidden="1"/>
    <cellStyle name="Followed Hyperlink" xfId="36382" builtinId="9" hidden="1"/>
    <cellStyle name="Followed Hyperlink" xfId="36384" builtinId="9" hidden="1"/>
    <cellStyle name="Followed Hyperlink" xfId="36386" builtinId="9" hidden="1"/>
    <cellStyle name="Followed Hyperlink" xfId="36388" builtinId="9" hidden="1"/>
    <cellStyle name="Followed Hyperlink" xfId="36390" builtinId="9" hidden="1"/>
    <cellStyle name="Followed Hyperlink" xfId="36392" builtinId="9" hidden="1"/>
    <cellStyle name="Followed Hyperlink" xfId="36394" builtinId="9" hidden="1"/>
    <cellStyle name="Followed Hyperlink" xfId="36396" builtinId="9" hidden="1"/>
    <cellStyle name="Followed Hyperlink" xfId="36398" builtinId="9" hidden="1"/>
    <cellStyle name="Followed Hyperlink" xfId="36400" builtinId="9" hidden="1"/>
    <cellStyle name="Followed Hyperlink" xfId="36402" builtinId="9" hidden="1"/>
    <cellStyle name="Followed Hyperlink" xfId="36404" builtinId="9" hidden="1"/>
    <cellStyle name="Followed Hyperlink" xfId="36406" builtinId="9" hidden="1"/>
    <cellStyle name="Followed Hyperlink" xfId="36408" builtinId="9" hidden="1"/>
    <cellStyle name="Followed Hyperlink" xfId="36410" builtinId="9" hidden="1"/>
    <cellStyle name="Followed Hyperlink" xfId="36412" builtinId="9" hidden="1"/>
    <cellStyle name="Followed Hyperlink" xfId="36414" builtinId="9" hidden="1"/>
    <cellStyle name="Followed Hyperlink" xfId="36416" builtinId="9" hidden="1"/>
    <cellStyle name="Followed Hyperlink" xfId="36418" builtinId="9" hidden="1"/>
    <cellStyle name="Followed Hyperlink" xfId="36420" builtinId="9" hidden="1"/>
    <cellStyle name="Followed Hyperlink" xfId="36422" builtinId="9" hidden="1"/>
    <cellStyle name="Followed Hyperlink" xfId="36424" builtinId="9" hidden="1"/>
    <cellStyle name="Followed Hyperlink" xfId="36426" builtinId="9" hidden="1"/>
    <cellStyle name="Followed Hyperlink" xfId="36428" builtinId="9" hidden="1"/>
    <cellStyle name="Followed Hyperlink" xfId="36430" builtinId="9" hidden="1"/>
    <cellStyle name="Followed Hyperlink" xfId="36432" builtinId="9" hidden="1"/>
    <cellStyle name="Followed Hyperlink" xfId="36434" builtinId="9" hidden="1"/>
    <cellStyle name="Followed Hyperlink" xfId="36436" builtinId="9" hidden="1"/>
    <cellStyle name="Followed Hyperlink" xfId="36438" builtinId="9" hidden="1"/>
    <cellStyle name="Followed Hyperlink" xfId="36440" builtinId="9" hidden="1"/>
    <cellStyle name="Followed Hyperlink" xfId="36442" builtinId="9" hidden="1"/>
    <cellStyle name="Followed Hyperlink" xfId="36444" builtinId="9" hidden="1"/>
    <cellStyle name="Followed Hyperlink" xfId="36446"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1" builtinId="9" hidden="1"/>
    <cellStyle name="Followed Hyperlink" xfId="36503" builtinId="9" hidden="1"/>
    <cellStyle name="Followed Hyperlink" xfId="36505" builtinId="9" hidden="1"/>
    <cellStyle name="Followed Hyperlink" xfId="36507" builtinId="9" hidden="1"/>
    <cellStyle name="Followed Hyperlink" xfId="36509" builtinId="9" hidden="1"/>
    <cellStyle name="Followed Hyperlink" xfId="36511" builtinId="9" hidden="1"/>
    <cellStyle name="Followed Hyperlink" xfId="36513" builtinId="9" hidden="1"/>
    <cellStyle name="Followed Hyperlink" xfId="36515" builtinId="9" hidden="1"/>
    <cellStyle name="Followed Hyperlink" xfId="36517" builtinId="9" hidden="1"/>
    <cellStyle name="Followed Hyperlink" xfId="36519" builtinId="9" hidden="1"/>
    <cellStyle name="Followed Hyperlink" xfId="36521" builtinId="9" hidden="1"/>
    <cellStyle name="Followed Hyperlink" xfId="36523" builtinId="9" hidden="1"/>
    <cellStyle name="Followed Hyperlink" xfId="36525" builtinId="9" hidden="1"/>
    <cellStyle name="Followed Hyperlink" xfId="36527" builtinId="9" hidden="1"/>
    <cellStyle name="Followed Hyperlink" xfId="36529" builtinId="9" hidden="1"/>
    <cellStyle name="Followed Hyperlink" xfId="36531" builtinId="9" hidden="1"/>
    <cellStyle name="Followed Hyperlink" xfId="36533" builtinId="9" hidden="1"/>
    <cellStyle name="Followed Hyperlink" xfId="36535" builtinId="9" hidden="1"/>
    <cellStyle name="Followed Hyperlink" xfId="36537" builtinId="9" hidden="1"/>
    <cellStyle name="Followed Hyperlink" xfId="36539" builtinId="9" hidden="1"/>
    <cellStyle name="Followed Hyperlink" xfId="36541" builtinId="9" hidden="1"/>
    <cellStyle name="Followed Hyperlink" xfId="36543" builtinId="9" hidden="1"/>
    <cellStyle name="Followed Hyperlink" xfId="36545" builtinId="9" hidden="1"/>
    <cellStyle name="Followed Hyperlink" xfId="36547" builtinId="9" hidden="1"/>
    <cellStyle name="Followed Hyperlink" xfId="36549" builtinId="9" hidden="1"/>
    <cellStyle name="Followed Hyperlink" xfId="36551" builtinId="9" hidden="1"/>
    <cellStyle name="Followed Hyperlink" xfId="36553" builtinId="9" hidden="1"/>
    <cellStyle name="Followed Hyperlink" xfId="36555" builtinId="9" hidden="1"/>
    <cellStyle name="Followed Hyperlink" xfId="36557" builtinId="9" hidden="1"/>
    <cellStyle name="Followed Hyperlink" xfId="36559" builtinId="9" hidden="1"/>
    <cellStyle name="Followed Hyperlink" xfId="36561" builtinId="9" hidden="1"/>
    <cellStyle name="Followed Hyperlink" xfId="36563" builtinId="9" hidden="1"/>
    <cellStyle name="Followed Hyperlink" xfId="36565"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5" builtinId="9" hidden="1"/>
    <cellStyle name="Followed Hyperlink" xfId="36907" builtinId="9" hidden="1"/>
    <cellStyle name="Followed Hyperlink" xfId="36909" builtinId="9" hidden="1"/>
    <cellStyle name="Followed Hyperlink" xfId="36911" builtinId="9" hidden="1"/>
    <cellStyle name="Followed Hyperlink" xfId="36913" builtinId="9" hidden="1"/>
    <cellStyle name="Followed Hyperlink" xfId="36915" builtinId="9" hidden="1"/>
    <cellStyle name="Followed Hyperlink" xfId="36917" builtinId="9" hidden="1"/>
    <cellStyle name="Followed Hyperlink" xfId="36919" builtinId="9" hidden="1"/>
    <cellStyle name="Followed Hyperlink" xfId="36921" builtinId="9" hidden="1"/>
    <cellStyle name="Followed Hyperlink" xfId="36923" builtinId="9" hidden="1"/>
    <cellStyle name="Followed Hyperlink" xfId="36925" builtinId="9" hidden="1"/>
    <cellStyle name="Followed Hyperlink" xfId="36927" builtinId="9" hidden="1"/>
    <cellStyle name="Followed Hyperlink" xfId="36929" builtinId="9" hidden="1"/>
    <cellStyle name="Followed Hyperlink" xfId="36931" builtinId="9" hidden="1"/>
    <cellStyle name="Followed Hyperlink" xfId="36933" builtinId="9" hidden="1"/>
    <cellStyle name="Followed Hyperlink" xfId="36935" builtinId="9" hidden="1"/>
    <cellStyle name="Followed Hyperlink" xfId="36937" builtinId="9" hidden="1"/>
    <cellStyle name="Followed Hyperlink" xfId="36939" builtinId="9" hidden="1"/>
    <cellStyle name="Followed Hyperlink" xfId="36941" builtinId="9" hidden="1"/>
    <cellStyle name="Followed Hyperlink" xfId="36943" builtinId="9" hidden="1"/>
    <cellStyle name="Followed Hyperlink" xfId="36945" builtinId="9" hidden="1"/>
    <cellStyle name="Followed Hyperlink" xfId="36947" builtinId="9" hidden="1"/>
    <cellStyle name="Followed Hyperlink" xfId="36949" builtinId="9" hidden="1"/>
    <cellStyle name="Followed Hyperlink" xfId="36951" builtinId="9" hidden="1"/>
    <cellStyle name="Followed Hyperlink" xfId="36953" builtinId="9" hidden="1"/>
    <cellStyle name="Followed Hyperlink" xfId="36955" builtinId="9" hidden="1"/>
    <cellStyle name="Followed Hyperlink" xfId="36957" builtinId="9" hidden="1"/>
    <cellStyle name="Followed Hyperlink" xfId="36959" builtinId="9" hidden="1"/>
    <cellStyle name="Followed Hyperlink" xfId="36961" builtinId="9" hidden="1"/>
    <cellStyle name="Followed Hyperlink" xfId="36963" builtinId="9" hidden="1"/>
    <cellStyle name="Followed Hyperlink" xfId="36965" builtinId="9" hidden="1"/>
    <cellStyle name="Followed Hyperlink" xfId="36967" builtinId="9" hidden="1"/>
    <cellStyle name="Followed Hyperlink" xfId="36969" builtinId="9" hidden="1"/>
    <cellStyle name="Followed Hyperlink" xfId="36971" builtinId="9" hidden="1"/>
    <cellStyle name="Followed Hyperlink" xfId="36973" builtinId="9" hidden="1"/>
    <cellStyle name="Followed Hyperlink" xfId="36975"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39" builtinId="9" hidden="1"/>
    <cellStyle name="Followed Hyperlink" xfId="37141" builtinId="9" hidden="1"/>
    <cellStyle name="Followed Hyperlink" xfId="37143" builtinId="9" hidden="1"/>
    <cellStyle name="Followed Hyperlink" xfId="37145" builtinId="9" hidden="1"/>
    <cellStyle name="Followed Hyperlink" xfId="37147" builtinId="9" hidden="1"/>
    <cellStyle name="Followed Hyperlink" xfId="37149" builtinId="9" hidden="1"/>
    <cellStyle name="Followed Hyperlink" xfId="37151" builtinId="9" hidden="1"/>
    <cellStyle name="Followed Hyperlink" xfId="37153" builtinId="9" hidden="1"/>
    <cellStyle name="Followed Hyperlink" xfId="37155" builtinId="9" hidden="1"/>
    <cellStyle name="Followed Hyperlink" xfId="37157" builtinId="9" hidden="1"/>
    <cellStyle name="Followed Hyperlink" xfId="37159" builtinId="9" hidden="1"/>
    <cellStyle name="Followed Hyperlink" xfId="37161" builtinId="9" hidden="1"/>
    <cellStyle name="Followed Hyperlink" xfId="37163" builtinId="9" hidden="1"/>
    <cellStyle name="Followed Hyperlink" xfId="37165" builtinId="9" hidden="1"/>
    <cellStyle name="Followed Hyperlink" xfId="37167" builtinId="9" hidden="1"/>
    <cellStyle name="Followed Hyperlink" xfId="37169" builtinId="9" hidden="1"/>
    <cellStyle name="Followed Hyperlink" xfId="37171" builtinId="9" hidden="1"/>
    <cellStyle name="Followed Hyperlink" xfId="37173" builtinId="9" hidden="1"/>
    <cellStyle name="Followed Hyperlink" xfId="37175" builtinId="9" hidden="1"/>
    <cellStyle name="Followed Hyperlink" xfId="37177" builtinId="9" hidden="1"/>
    <cellStyle name="Followed Hyperlink" xfId="37179" builtinId="9" hidden="1"/>
    <cellStyle name="Followed Hyperlink" xfId="37181" builtinId="9" hidden="1"/>
    <cellStyle name="Followed Hyperlink" xfId="37183" builtinId="9" hidden="1"/>
    <cellStyle name="Followed Hyperlink" xfId="37185" builtinId="9" hidden="1"/>
    <cellStyle name="Followed Hyperlink" xfId="37187" builtinId="9" hidden="1"/>
    <cellStyle name="Followed Hyperlink" xfId="37189" builtinId="9" hidden="1"/>
    <cellStyle name="Followed Hyperlink" xfId="37191" builtinId="9" hidden="1"/>
    <cellStyle name="Followed Hyperlink" xfId="37193" builtinId="9" hidden="1"/>
    <cellStyle name="Followed Hyperlink" xfId="37195" builtinId="9" hidden="1"/>
    <cellStyle name="Followed Hyperlink" xfId="37197" builtinId="9" hidden="1"/>
    <cellStyle name="Followed Hyperlink" xfId="37199" builtinId="9" hidden="1"/>
    <cellStyle name="Followed Hyperlink" xfId="37201" builtinId="9" hidden="1"/>
    <cellStyle name="Followed Hyperlink" xfId="37203" builtinId="9" hidden="1"/>
    <cellStyle name="Followed Hyperlink" xfId="37205" builtinId="9" hidden="1"/>
    <cellStyle name="Followed Hyperlink" xfId="37207" builtinId="9" hidden="1"/>
    <cellStyle name="Followed Hyperlink" xfId="37209" builtinId="9" hidden="1"/>
    <cellStyle name="Followed Hyperlink" xfId="37211" builtinId="9" hidden="1"/>
    <cellStyle name="Followed Hyperlink" xfId="37213" builtinId="9" hidden="1"/>
    <cellStyle name="Followed Hyperlink" xfId="37215" builtinId="9" hidden="1"/>
    <cellStyle name="Followed Hyperlink" xfId="37217" builtinId="9" hidden="1"/>
    <cellStyle name="Followed Hyperlink" xfId="37219" builtinId="9" hidden="1"/>
    <cellStyle name="Followed Hyperlink" xfId="37221" builtinId="9" hidden="1"/>
    <cellStyle name="Followed Hyperlink" xfId="37223" builtinId="9" hidden="1"/>
    <cellStyle name="Followed Hyperlink" xfId="37225" builtinId="9" hidden="1"/>
    <cellStyle name="Followed Hyperlink" xfId="37227" builtinId="9" hidden="1"/>
    <cellStyle name="Followed Hyperlink" xfId="37229" builtinId="9" hidden="1"/>
    <cellStyle name="Followed Hyperlink" xfId="37231" builtinId="9" hidden="1"/>
    <cellStyle name="Followed Hyperlink" xfId="37233" builtinId="9" hidden="1"/>
    <cellStyle name="Followed Hyperlink" xfId="37235" builtinId="9" hidden="1"/>
    <cellStyle name="Followed Hyperlink" xfId="37237" builtinId="9" hidden="1"/>
    <cellStyle name="Followed Hyperlink" xfId="37239" builtinId="9" hidden="1"/>
    <cellStyle name="Followed Hyperlink" xfId="37241" builtinId="9" hidden="1"/>
    <cellStyle name="Followed Hyperlink" xfId="37243" builtinId="9" hidden="1"/>
    <cellStyle name="Followed Hyperlink" xfId="37245" builtinId="9" hidden="1"/>
    <cellStyle name="Followed Hyperlink" xfId="37247" builtinId="9" hidden="1"/>
    <cellStyle name="Followed Hyperlink" xfId="37249" builtinId="9" hidden="1"/>
    <cellStyle name="Followed Hyperlink" xfId="37251" builtinId="9" hidden="1"/>
    <cellStyle name="Followed Hyperlink" xfId="37253" builtinId="9" hidden="1"/>
    <cellStyle name="Followed Hyperlink" xfId="37255" builtinId="9" hidden="1"/>
    <cellStyle name="Followed Hyperlink" xfId="37257" builtinId="9" hidden="1"/>
    <cellStyle name="Followed Hyperlink" xfId="37259" builtinId="9" hidden="1"/>
    <cellStyle name="Followed Hyperlink" xfId="37261" builtinId="9" hidden="1"/>
    <cellStyle name="Followed Hyperlink" xfId="37263" builtinId="9" hidden="1"/>
    <cellStyle name="Followed Hyperlink" xfId="37265" builtinId="9" hidden="1"/>
    <cellStyle name="Followed Hyperlink" xfId="37267" builtinId="9" hidden="1"/>
    <cellStyle name="Followed Hyperlink" xfId="37269" builtinId="9" hidden="1"/>
    <cellStyle name="Followed Hyperlink" xfId="37271" builtinId="9" hidden="1"/>
    <cellStyle name="Followed Hyperlink" xfId="37273" builtinId="9" hidden="1"/>
    <cellStyle name="Followed Hyperlink" xfId="37275" builtinId="9" hidden="1"/>
    <cellStyle name="Followed Hyperlink" xfId="37277" builtinId="9" hidden="1"/>
    <cellStyle name="Followed Hyperlink" xfId="37279" builtinId="9" hidden="1"/>
    <cellStyle name="Followed Hyperlink" xfId="37281" builtinId="9" hidden="1"/>
    <cellStyle name="Followed Hyperlink" xfId="37283" builtinId="9" hidden="1"/>
    <cellStyle name="Followed Hyperlink" xfId="37285" builtinId="9" hidden="1"/>
    <cellStyle name="Followed Hyperlink" xfId="37287" builtinId="9" hidden="1"/>
    <cellStyle name="Followed Hyperlink" xfId="37289" builtinId="9" hidden="1"/>
    <cellStyle name="Followed Hyperlink" xfId="37291" builtinId="9" hidden="1"/>
    <cellStyle name="Followed Hyperlink" xfId="37293" builtinId="9" hidden="1"/>
    <cellStyle name="Followed Hyperlink" xfId="37295" builtinId="9" hidden="1"/>
    <cellStyle name="Followed Hyperlink" xfId="37297" builtinId="9" hidden="1"/>
    <cellStyle name="Followed Hyperlink" xfId="37299" builtinId="9" hidden="1"/>
    <cellStyle name="Followed Hyperlink" xfId="37301" builtinId="9" hidden="1"/>
    <cellStyle name="Followed Hyperlink" xfId="37303" builtinId="9" hidden="1"/>
    <cellStyle name="Followed Hyperlink" xfId="37305" builtinId="9" hidden="1"/>
    <cellStyle name="Followed Hyperlink" xfId="37307" builtinId="9" hidden="1"/>
    <cellStyle name="Followed Hyperlink" xfId="37309" builtinId="9" hidden="1"/>
    <cellStyle name="Followed Hyperlink" xfId="37311" builtinId="9" hidden="1"/>
    <cellStyle name="Followed Hyperlink" xfId="37313" builtinId="9" hidden="1"/>
    <cellStyle name="Followed Hyperlink" xfId="37315" builtinId="9" hidden="1"/>
    <cellStyle name="Followed Hyperlink" xfId="37317" builtinId="9" hidden="1"/>
    <cellStyle name="Followed Hyperlink" xfId="37319" builtinId="9" hidden="1"/>
    <cellStyle name="Followed Hyperlink" xfId="37321" builtinId="9" hidden="1"/>
    <cellStyle name="Followed Hyperlink" xfId="37323" builtinId="9" hidden="1"/>
    <cellStyle name="Followed Hyperlink" xfId="37325"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3"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67" builtinId="9" hidden="1"/>
    <cellStyle name="Followed Hyperlink" xfId="37469" builtinId="9" hidden="1"/>
    <cellStyle name="Followed Hyperlink" xfId="37471" builtinId="9" hidden="1"/>
    <cellStyle name="Followed Hyperlink" xfId="37473" builtinId="9" hidden="1"/>
    <cellStyle name="Followed Hyperlink" xfId="37475" builtinId="9" hidden="1"/>
    <cellStyle name="Followed Hyperlink" xfId="37477" builtinId="9" hidden="1"/>
    <cellStyle name="Followed Hyperlink" xfId="37479" builtinId="9" hidden="1"/>
    <cellStyle name="Followed Hyperlink" xfId="37481" builtinId="9" hidden="1"/>
    <cellStyle name="Followed Hyperlink" xfId="37483" builtinId="9" hidden="1"/>
    <cellStyle name="Followed Hyperlink" xfId="37485" builtinId="9" hidden="1"/>
    <cellStyle name="Followed Hyperlink" xfId="37487" builtinId="9" hidden="1"/>
    <cellStyle name="Followed Hyperlink" xfId="37489" builtinId="9" hidden="1"/>
    <cellStyle name="Followed Hyperlink" xfId="37491" builtinId="9" hidden="1"/>
    <cellStyle name="Followed Hyperlink" xfId="37493" builtinId="9" hidden="1"/>
    <cellStyle name="Followed Hyperlink" xfId="37495" builtinId="9" hidden="1"/>
    <cellStyle name="Followed Hyperlink" xfId="37497" builtinId="9" hidden="1"/>
    <cellStyle name="Followed Hyperlink" xfId="37499" builtinId="9" hidden="1"/>
    <cellStyle name="Followed Hyperlink" xfId="37501" builtinId="9" hidden="1"/>
    <cellStyle name="Followed Hyperlink" xfId="37503" builtinId="9" hidden="1"/>
    <cellStyle name="Followed Hyperlink" xfId="37505" builtinId="9" hidden="1"/>
    <cellStyle name="Followed Hyperlink" xfId="37507" builtinId="9" hidden="1"/>
    <cellStyle name="Followed Hyperlink" xfId="37509" builtinId="9" hidden="1"/>
    <cellStyle name="Followed Hyperlink" xfId="37511" builtinId="9" hidden="1"/>
    <cellStyle name="Followed Hyperlink" xfId="37513" builtinId="9" hidden="1"/>
    <cellStyle name="Followed Hyperlink" xfId="37515" builtinId="9" hidden="1"/>
    <cellStyle name="Followed Hyperlink" xfId="37517" builtinId="9" hidden="1"/>
    <cellStyle name="Followed Hyperlink" xfId="37519" builtinId="9" hidden="1"/>
    <cellStyle name="Followed Hyperlink" xfId="37521" builtinId="9" hidden="1"/>
    <cellStyle name="Followed Hyperlink" xfId="37523" builtinId="9" hidden="1"/>
    <cellStyle name="Followed Hyperlink" xfId="37525" builtinId="9" hidden="1"/>
    <cellStyle name="Followed Hyperlink" xfId="37527" builtinId="9" hidden="1"/>
    <cellStyle name="Followed Hyperlink" xfId="37529" builtinId="9" hidden="1"/>
    <cellStyle name="Followed Hyperlink" xfId="37531" builtinId="9" hidden="1"/>
    <cellStyle name="Followed Hyperlink" xfId="37533" builtinId="9" hidden="1"/>
    <cellStyle name="Followed Hyperlink" xfId="37535" builtinId="9" hidden="1"/>
    <cellStyle name="Followed Hyperlink" xfId="37537" builtinId="9" hidden="1"/>
    <cellStyle name="Followed Hyperlink" xfId="37539" builtinId="9" hidden="1"/>
    <cellStyle name="Followed Hyperlink" xfId="37541" builtinId="9" hidden="1"/>
    <cellStyle name="Followed Hyperlink" xfId="37543" builtinId="9" hidden="1"/>
    <cellStyle name="Followed Hyperlink" xfId="37545" builtinId="9" hidden="1"/>
    <cellStyle name="Followed Hyperlink" xfId="37547" builtinId="9" hidden="1"/>
    <cellStyle name="Followed Hyperlink" xfId="37549" builtinId="9" hidden="1"/>
    <cellStyle name="Followed Hyperlink" xfId="37551" builtinId="9" hidden="1"/>
    <cellStyle name="Followed Hyperlink" xfId="37553" builtinId="9" hidden="1"/>
    <cellStyle name="Followed Hyperlink" xfId="37555" builtinId="9" hidden="1"/>
    <cellStyle name="Followed Hyperlink" xfId="37557" builtinId="9" hidden="1"/>
    <cellStyle name="Followed Hyperlink" xfId="37559" builtinId="9" hidden="1"/>
    <cellStyle name="Followed Hyperlink" xfId="37561" builtinId="9" hidden="1"/>
    <cellStyle name="Followed Hyperlink" xfId="37563" builtinId="9" hidden="1"/>
    <cellStyle name="Followed Hyperlink" xfId="37565" builtinId="9" hidden="1"/>
    <cellStyle name="Followed Hyperlink" xfId="37567" builtinId="9" hidden="1"/>
    <cellStyle name="Followed Hyperlink" xfId="37569" builtinId="9" hidden="1"/>
    <cellStyle name="Followed Hyperlink" xfId="37571" builtinId="9" hidden="1"/>
    <cellStyle name="Followed Hyperlink" xfId="37573" builtinId="9" hidden="1"/>
    <cellStyle name="Followed Hyperlink" xfId="37575" builtinId="9" hidden="1"/>
    <cellStyle name="Followed Hyperlink" xfId="37577" builtinId="9" hidden="1"/>
    <cellStyle name="Followed Hyperlink" xfId="37579" builtinId="9" hidden="1"/>
    <cellStyle name="Followed Hyperlink" xfId="37581" builtinId="9" hidden="1"/>
    <cellStyle name="Followed Hyperlink" xfId="37583" builtinId="9" hidden="1"/>
    <cellStyle name="Followed Hyperlink" xfId="37585" builtinId="9" hidden="1"/>
    <cellStyle name="Followed Hyperlink" xfId="37587" builtinId="9" hidden="1"/>
    <cellStyle name="Followed Hyperlink" xfId="37589" builtinId="9" hidden="1"/>
    <cellStyle name="Followed Hyperlink" xfId="37591" builtinId="9" hidden="1"/>
    <cellStyle name="Followed Hyperlink" xfId="37593" builtinId="9" hidden="1"/>
    <cellStyle name="Followed Hyperlink" xfId="37595" builtinId="9" hidden="1"/>
    <cellStyle name="Followed Hyperlink" xfId="37597" builtinId="9" hidden="1"/>
    <cellStyle name="Followed Hyperlink" xfId="37599" builtinId="9" hidden="1"/>
    <cellStyle name="Followed Hyperlink" xfId="37601" builtinId="9" hidden="1"/>
    <cellStyle name="Followed Hyperlink" xfId="37603" builtinId="9" hidden="1"/>
    <cellStyle name="Followed Hyperlink" xfId="37605" builtinId="9" hidden="1"/>
    <cellStyle name="Followed Hyperlink" xfId="37607" builtinId="9" hidden="1"/>
    <cellStyle name="Followed Hyperlink" xfId="37609" builtinId="9" hidden="1"/>
    <cellStyle name="Followed Hyperlink" xfId="37611" builtinId="9" hidden="1"/>
    <cellStyle name="Followed Hyperlink" xfId="37613" builtinId="9" hidden="1"/>
    <cellStyle name="Followed Hyperlink" xfId="37615" builtinId="9" hidden="1"/>
    <cellStyle name="Followed Hyperlink" xfId="37617" builtinId="9" hidden="1"/>
    <cellStyle name="Followed Hyperlink" xfId="37619" builtinId="9" hidden="1"/>
    <cellStyle name="Followed Hyperlink" xfId="37621" builtinId="9" hidden="1"/>
    <cellStyle name="Followed Hyperlink" xfId="37623" builtinId="9" hidden="1"/>
    <cellStyle name="Followed Hyperlink" xfId="37625" builtinId="9" hidden="1"/>
    <cellStyle name="Followed Hyperlink" xfId="37627" builtinId="9" hidden="1"/>
    <cellStyle name="Followed Hyperlink" xfId="37629" builtinId="9" hidden="1"/>
    <cellStyle name="Followed Hyperlink" xfId="37631" builtinId="9" hidden="1"/>
    <cellStyle name="Followed Hyperlink" xfId="37633" builtinId="9" hidden="1"/>
    <cellStyle name="Followed Hyperlink" xfId="37635" builtinId="9" hidden="1"/>
    <cellStyle name="Followed Hyperlink" xfId="37637" builtinId="9" hidden="1"/>
    <cellStyle name="Followed Hyperlink" xfId="37639" builtinId="9" hidden="1"/>
    <cellStyle name="Followed Hyperlink" xfId="37641" builtinId="9" hidden="1"/>
    <cellStyle name="Followed Hyperlink" xfId="37643" builtinId="9" hidden="1"/>
    <cellStyle name="Followed Hyperlink" xfId="37645" builtinId="9" hidden="1"/>
    <cellStyle name="Followed Hyperlink" xfId="37647" builtinId="9" hidden="1"/>
    <cellStyle name="Followed Hyperlink" xfId="37649" builtinId="9" hidden="1"/>
    <cellStyle name="Followed Hyperlink" xfId="37651" builtinId="9" hidden="1"/>
    <cellStyle name="Followed Hyperlink" xfId="37653" builtinId="9" hidden="1"/>
    <cellStyle name="Followed Hyperlink" xfId="37655" builtinId="9" hidden="1"/>
    <cellStyle name="Followed Hyperlink" xfId="37657" builtinId="9" hidden="1"/>
    <cellStyle name="Followed Hyperlink" xfId="37659" builtinId="9" hidden="1"/>
    <cellStyle name="Followed Hyperlink" xfId="37661" builtinId="9" hidden="1"/>
    <cellStyle name="Followed Hyperlink" xfId="37663" builtinId="9" hidden="1"/>
    <cellStyle name="Followed Hyperlink" xfId="37665" builtinId="9" hidden="1"/>
    <cellStyle name="Followed Hyperlink" xfId="37667" builtinId="9" hidden="1"/>
    <cellStyle name="Followed Hyperlink" xfId="37669" builtinId="9" hidden="1"/>
    <cellStyle name="Followed Hyperlink" xfId="37671" builtinId="9" hidden="1"/>
    <cellStyle name="Followed Hyperlink" xfId="37673" builtinId="9" hidden="1"/>
    <cellStyle name="Followed Hyperlink" xfId="37675" builtinId="9" hidden="1"/>
    <cellStyle name="Followed Hyperlink" xfId="37677" builtinId="9" hidden="1"/>
    <cellStyle name="Followed Hyperlink" xfId="37679" builtinId="9" hidden="1"/>
    <cellStyle name="Followed Hyperlink" xfId="37681" builtinId="9" hidden="1"/>
    <cellStyle name="Followed Hyperlink" xfId="37683" builtinId="9" hidden="1"/>
    <cellStyle name="Followed Hyperlink" xfId="37685" builtinId="9" hidden="1"/>
    <cellStyle name="Followed Hyperlink" xfId="37687" builtinId="9" hidden="1"/>
    <cellStyle name="Followed Hyperlink" xfId="37689" builtinId="9" hidden="1"/>
    <cellStyle name="Followed Hyperlink" xfId="37691" builtinId="9" hidden="1"/>
    <cellStyle name="Followed Hyperlink" xfId="37693" builtinId="9" hidden="1"/>
    <cellStyle name="Followed Hyperlink" xfId="37695" builtinId="9" hidden="1"/>
    <cellStyle name="Followed Hyperlink" xfId="37697" builtinId="9" hidden="1"/>
    <cellStyle name="Followed Hyperlink" xfId="37699" builtinId="9" hidden="1"/>
    <cellStyle name="Followed Hyperlink" xfId="37701" builtinId="9" hidden="1"/>
    <cellStyle name="Followed Hyperlink" xfId="37727" builtinId="9" hidden="1"/>
    <cellStyle name="Followed Hyperlink" xfId="37729" builtinId="9" hidden="1"/>
    <cellStyle name="Followed Hyperlink" xfId="37731" builtinId="9" hidden="1"/>
    <cellStyle name="Followed Hyperlink" xfId="37733" builtinId="9" hidden="1"/>
    <cellStyle name="Followed Hyperlink" xfId="37735" builtinId="9" hidden="1"/>
    <cellStyle name="Followed Hyperlink" xfId="37737" builtinId="9" hidden="1"/>
    <cellStyle name="Followed Hyperlink" xfId="37739" builtinId="9" hidden="1"/>
    <cellStyle name="Followed Hyperlink" xfId="37741" builtinId="9" hidden="1"/>
    <cellStyle name="Followed Hyperlink" xfId="37743" builtinId="9" hidden="1"/>
    <cellStyle name="Followed Hyperlink" xfId="37745" builtinId="9" hidden="1"/>
    <cellStyle name="Followed Hyperlink" xfId="37747" builtinId="9" hidden="1"/>
    <cellStyle name="Followed Hyperlink" xfId="37749" builtinId="9" hidden="1"/>
    <cellStyle name="Followed Hyperlink" xfId="37751" builtinId="9" hidden="1"/>
    <cellStyle name="Followed Hyperlink" xfId="37753" builtinId="9" hidden="1"/>
    <cellStyle name="Followed Hyperlink" xfId="37755" builtinId="9" hidden="1"/>
    <cellStyle name="Followed Hyperlink" xfId="37757"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5" builtinId="9" hidden="1"/>
    <cellStyle name="Followed Hyperlink" xfId="37887" builtinId="9" hidden="1"/>
    <cellStyle name="Followed Hyperlink" xfId="37889" builtinId="9" hidden="1"/>
    <cellStyle name="Followed Hyperlink" xfId="37891" builtinId="9" hidden="1"/>
    <cellStyle name="Followed Hyperlink" xfId="37893" builtinId="9" hidden="1"/>
    <cellStyle name="Followed Hyperlink" xfId="37895" builtinId="9" hidden="1"/>
    <cellStyle name="Followed Hyperlink" xfId="37897" builtinId="9" hidden="1"/>
    <cellStyle name="Followed Hyperlink" xfId="37899" builtinId="9" hidden="1"/>
    <cellStyle name="Followed Hyperlink" xfId="37901" builtinId="9" hidden="1"/>
    <cellStyle name="Followed Hyperlink" xfId="37903" builtinId="9" hidden="1"/>
    <cellStyle name="Followed Hyperlink" xfId="37905" builtinId="9" hidden="1"/>
    <cellStyle name="Followed Hyperlink" xfId="37907" builtinId="9" hidden="1"/>
    <cellStyle name="Followed Hyperlink" xfId="37909" builtinId="9" hidden="1"/>
    <cellStyle name="Followed Hyperlink" xfId="37911" builtinId="9" hidden="1"/>
    <cellStyle name="Followed Hyperlink" xfId="37913" builtinId="9" hidden="1"/>
    <cellStyle name="Followed Hyperlink" xfId="37915" builtinId="9" hidden="1"/>
    <cellStyle name="Followed Hyperlink" xfId="37917" builtinId="9" hidden="1"/>
    <cellStyle name="Followed Hyperlink" xfId="37919" builtinId="9" hidden="1"/>
    <cellStyle name="Followed Hyperlink" xfId="37921" builtinId="9" hidden="1"/>
    <cellStyle name="Followed Hyperlink" xfId="37923" builtinId="9" hidden="1"/>
    <cellStyle name="Followed Hyperlink" xfId="37925" builtinId="9" hidden="1"/>
    <cellStyle name="Followed Hyperlink" xfId="37927" builtinId="9" hidden="1"/>
    <cellStyle name="Followed Hyperlink" xfId="37929" builtinId="9" hidden="1"/>
    <cellStyle name="Followed Hyperlink" xfId="37931" builtinId="9" hidden="1"/>
    <cellStyle name="Followed Hyperlink" xfId="37933" builtinId="9" hidden="1"/>
    <cellStyle name="Followed Hyperlink" xfId="37935" builtinId="9" hidden="1"/>
    <cellStyle name="Followed Hyperlink" xfId="37937" builtinId="9" hidden="1"/>
    <cellStyle name="Followed Hyperlink" xfId="37939" builtinId="9" hidden="1"/>
    <cellStyle name="Followed Hyperlink" xfId="37941" builtinId="9" hidden="1"/>
    <cellStyle name="Followed Hyperlink" xfId="37943" builtinId="9" hidden="1"/>
    <cellStyle name="Followed Hyperlink" xfId="37945" builtinId="9" hidden="1"/>
    <cellStyle name="Followed Hyperlink" xfId="37947" builtinId="9" hidden="1"/>
    <cellStyle name="Followed Hyperlink" xfId="37949" builtinId="9" hidden="1"/>
    <cellStyle name="Followed Hyperlink" xfId="37951" builtinId="9" hidden="1"/>
    <cellStyle name="Followed Hyperlink" xfId="37953"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5" builtinId="9" hidden="1"/>
    <cellStyle name="Followed Hyperlink" xfId="38097" builtinId="9" hidden="1"/>
    <cellStyle name="Followed Hyperlink" xfId="38099" builtinId="9" hidden="1"/>
    <cellStyle name="Followed Hyperlink" xfId="38101" builtinId="9" hidden="1"/>
    <cellStyle name="Followed Hyperlink" xfId="38103" builtinId="9" hidden="1"/>
    <cellStyle name="Followed Hyperlink" xfId="38105" builtinId="9" hidden="1"/>
    <cellStyle name="Followed Hyperlink" xfId="38107" builtinId="9" hidden="1"/>
    <cellStyle name="Followed Hyperlink" xfId="38109" builtinId="9" hidden="1"/>
    <cellStyle name="Followed Hyperlink" xfId="38111" builtinId="9" hidden="1"/>
    <cellStyle name="Followed Hyperlink" xfId="38113" builtinId="9" hidden="1"/>
    <cellStyle name="Followed Hyperlink" xfId="38115" builtinId="9" hidden="1"/>
    <cellStyle name="Followed Hyperlink" xfId="38117" builtinId="9" hidden="1"/>
    <cellStyle name="Followed Hyperlink" xfId="38119" builtinId="9" hidden="1"/>
    <cellStyle name="Followed Hyperlink" xfId="38121" builtinId="9" hidden="1"/>
    <cellStyle name="Followed Hyperlink" xfId="38123" builtinId="9" hidden="1"/>
    <cellStyle name="Followed Hyperlink" xfId="38125" builtinId="9" hidden="1"/>
    <cellStyle name="Followed Hyperlink" xfId="38127" builtinId="9" hidden="1"/>
    <cellStyle name="Followed Hyperlink" xfId="38129" builtinId="9" hidden="1"/>
    <cellStyle name="Followed Hyperlink" xfId="38131" builtinId="9" hidden="1"/>
    <cellStyle name="Followed Hyperlink" xfId="38133" builtinId="9" hidden="1"/>
    <cellStyle name="Followed Hyperlink" xfId="38135" builtinId="9" hidden="1"/>
    <cellStyle name="Followed Hyperlink" xfId="38137" builtinId="9" hidden="1"/>
    <cellStyle name="Followed Hyperlink" xfId="38139" builtinId="9" hidden="1"/>
    <cellStyle name="Followed Hyperlink" xfId="38141" builtinId="9" hidden="1"/>
    <cellStyle name="Followed Hyperlink" xfId="38143" builtinId="9" hidden="1"/>
    <cellStyle name="Followed Hyperlink" xfId="38145" builtinId="9" hidden="1"/>
    <cellStyle name="Followed Hyperlink" xfId="38147" builtinId="9" hidden="1"/>
    <cellStyle name="Followed Hyperlink" xfId="38149" builtinId="9" hidden="1"/>
    <cellStyle name="Followed Hyperlink" xfId="38151" builtinId="9" hidden="1"/>
    <cellStyle name="Followed Hyperlink" xfId="38153" builtinId="9" hidden="1"/>
    <cellStyle name="Followed Hyperlink" xfId="38155" builtinId="9" hidden="1"/>
    <cellStyle name="Followed Hyperlink" xfId="38157" builtinId="9" hidden="1"/>
    <cellStyle name="Followed Hyperlink" xfId="38159" builtinId="9" hidden="1"/>
    <cellStyle name="Followed Hyperlink" xfId="38161"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89" builtinId="9" hidden="1"/>
    <cellStyle name="Followed Hyperlink" xfId="38291" builtinId="9" hidden="1"/>
    <cellStyle name="Followed Hyperlink" xfId="38293" builtinId="9" hidden="1"/>
    <cellStyle name="Followed Hyperlink" xfId="38295" builtinId="9" hidden="1"/>
    <cellStyle name="Followed Hyperlink" xfId="38297" builtinId="9" hidden="1"/>
    <cellStyle name="Followed Hyperlink" xfId="38299" builtinId="9" hidden="1"/>
    <cellStyle name="Followed Hyperlink" xfId="38301" builtinId="9" hidden="1"/>
    <cellStyle name="Followed Hyperlink" xfId="38303" builtinId="9" hidden="1"/>
    <cellStyle name="Followed Hyperlink" xfId="38305" builtinId="9" hidden="1"/>
    <cellStyle name="Followed Hyperlink" xfId="38307" builtinId="9" hidden="1"/>
    <cellStyle name="Followed Hyperlink" xfId="38309" builtinId="9" hidden="1"/>
    <cellStyle name="Followed Hyperlink" xfId="38311" builtinId="9" hidden="1"/>
    <cellStyle name="Followed Hyperlink" xfId="38313" builtinId="9" hidden="1"/>
    <cellStyle name="Followed Hyperlink" xfId="38315" builtinId="9" hidden="1"/>
    <cellStyle name="Followed Hyperlink" xfId="38317" builtinId="9" hidden="1"/>
    <cellStyle name="Followed Hyperlink" xfId="38319" builtinId="9" hidden="1"/>
    <cellStyle name="Followed Hyperlink" xfId="38321" builtinId="9" hidden="1"/>
    <cellStyle name="Followed Hyperlink" xfId="38323" builtinId="9" hidden="1"/>
    <cellStyle name="Followed Hyperlink" xfId="38325" builtinId="9" hidden="1"/>
    <cellStyle name="Followed Hyperlink" xfId="38327" builtinId="9" hidden="1"/>
    <cellStyle name="Followed Hyperlink" xfId="38329" builtinId="9" hidden="1"/>
    <cellStyle name="Followed Hyperlink" xfId="38331" builtinId="9" hidden="1"/>
    <cellStyle name="Followed Hyperlink" xfId="38333" builtinId="9" hidden="1"/>
    <cellStyle name="Followed Hyperlink" xfId="38335" builtinId="9" hidden="1"/>
    <cellStyle name="Followed Hyperlink" xfId="38337" builtinId="9" hidden="1"/>
    <cellStyle name="Followed Hyperlink" xfId="38339" builtinId="9" hidden="1"/>
    <cellStyle name="Followed Hyperlink" xfId="38341" builtinId="9" hidden="1"/>
    <cellStyle name="Followed Hyperlink" xfId="38343" builtinId="9" hidden="1"/>
    <cellStyle name="Followed Hyperlink" xfId="38345" builtinId="9" hidden="1"/>
    <cellStyle name="Followed Hyperlink" xfId="38347" builtinId="9" hidden="1"/>
    <cellStyle name="Followed Hyperlink" xfId="38349" builtinId="9" hidden="1"/>
    <cellStyle name="Followed Hyperlink" xfId="38351" builtinId="9" hidden="1"/>
    <cellStyle name="Followed Hyperlink" xfId="38353" builtinId="9" hidden="1"/>
    <cellStyle name="Followed Hyperlink" xfId="38355" builtinId="9" hidden="1"/>
    <cellStyle name="Followed Hyperlink" xfId="38357" builtinId="9" hidden="1"/>
    <cellStyle name="Followed Hyperlink" xfId="38359" builtinId="9" hidden="1"/>
    <cellStyle name="Followed Hyperlink" xfId="38361" builtinId="9" hidden="1"/>
    <cellStyle name="Followed Hyperlink" xfId="38363" builtinId="9" hidden="1"/>
    <cellStyle name="Followed Hyperlink" xfId="38365" builtinId="9" hidden="1"/>
    <cellStyle name="Followed Hyperlink" xfId="38367" builtinId="9" hidden="1"/>
    <cellStyle name="Followed Hyperlink" xfId="38369" builtinId="9" hidden="1"/>
    <cellStyle name="Followed Hyperlink" xfId="38371" builtinId="9" hidden="1"/>
    <cellStyle name="Followed Hyperlink" xfId="38373" builtinId="9" hidden="1"/>
    <cellStyle name="Followed Hyperlink" xfId="38375" builtinId="9" hidden="1"/>
    <cellStyle name="Followed Hyperlink" xfId="38377" builtinId="9" hidden="1"/>
    <cellStyle name="Followed Hyperlink" xfId="38379" builtinId="9" hidden="1"/>
    <cellStyle name="Followed Hyperlink" xfId="38381" builtinId="9" hidden="1"/>
    <cellStyle name="Followed Hyperlink" xfId="38383" builtinId="9" hidden="1"/>
    <cellStyle name="Followed Hyperlink" xfId="38385" builtinId="9" hidden="1"/>
    <cellStyle name="Followed Hyperlink" xfId="38387" builtinId="9" hidden="1"/>
    <cellStyle name="Followed Hyperlink" xfId="38389" builtinId="9" hidden="1"/>
    <cellStyle name="Followed Hyperlink" xfId="38391" builtinId="9" hidden="1"/>
    <cellStyle name="Followed Hyperlink" xfId="38393" builtinId="9" hidden="1"/>
    <cellStyle name="Followed Hyperlink" xfId="38395" builtinId="9" hidden="1"/>
    <cellStyle name="Followed Hyperlink" xfId="38397" builtinId="9" hidden="1"/>
    <cellStyle name="Followed Hyperlink" xfId="38399" builtinId="9" hidden="1"/>
    <cellStyle name="Followed Hyperlink" xfId="38401" builtinId="9" hidden="1"/>
    <cellStyle name="Followed Hyperlink" xfId="38403" builtinId="9" hidden="1"/>
    <cellStyle name="Followed Hyperlink" xfId="38405" builtinId="9" hidden="1"/>
    <cellStyle name="Followed Hyperlink" xfId="38407" builtinId="9" hidden="1"/>
    <cellStyle name="Followed Hyperlink" xfId="38409" builtinId="9" hidden="1"/>
    <cellStyle name="Followed Hyperlink" xfId="38411" builtinId="9" hidden="1"/>
    <cellStyle name="Followed Hyperlink" xfId="38413" builtinId="9" hidden="1"/>
    <cellStyle name="Followed Hyperlink" xfId="38415" builtinId="9" hidden="1"/>
    <cellStyle name="Followed Hyperlink" xfId="38417" builtinId="9" hidden="1"/>
    <cellStyle name="Followed Hyperlink" xfId="38419" builtinId="9" hidden="1"/>
    <cellStyle name="Followed Hyperlink" xfId="38421" builtinId="9" hidden="1"/>
    <cellStyle name="Followed Hyperlink" xfId="38423" builtinId="9" hidden="1"/>
    <cellStyle name="Followed Hyperlink" xfId="38425" builtinId="9" hidden="1"/>
    <cellStyle name="Followed Hyperlink" xfId="38427" builtinId="9" hidden="1"/>
    <cellStyle name="Followed Hyperlink" xfId="38429" builtinId="9" hidden="1"/>
    <cellStyle name="Followed Hyperlink" xfId="38431" builtinId="9" hidden="1"/>
    <cellStyle name="Followed Hyperlink" xfId="38433" builtinId="9" hidden="1"/>
    <cellStyle name="Followed Hyperlink" xfId="38435" builtinId="9" hidden="1"/>
    <cellStyle name="Followed Hyperlink" xfId="38437" builtinId="9" hidden="1"/>
    <cellStyle name="Followed Hyperlink" xfId="38439" builtinId="9" hidden="1"/>
    <cellStyle name="Followed Hyperlink" xfId="38441" builtinId="9" hidden="1"/>
    <cellStyle name="Followed Hyperlink" xfId="38443" builtinId="9" hidden="1"/>
    <cellStyle name="Followed Hyperlink" xfId="38445" builtinId="9" hidden="1"/>
    <cellStyle name="Followed Hyperlink" xfId="38447" builtinId="9" hidden="1"/>
    <cellStyle name="Followed Hyperlink" xfId="38449" builtinId="9" hidden="1"/>
    <cellStyle name="Followed Hyperlink" xfId="38451" builtinId="9" hidden="1"/>
    <cellStyle name="Followed Hyperlink" xfId="38453" builtinId="9" hidden="1"/>
    <cellStyle name="Followed Hyperlink" xfId="38455" builtinId="9" hidden="1"/>
    <cellStyle name="Followed Hyperlink" xfId="38457" builtinId="9" hidden="1"/>
    <cellStyle name="Followed Hyperlink" xfId="38459" builtinId="9" hidden="1"/>
    <cellStyle name="Followed Hyperlink" xfId="38461" builtinId="9" hidden="1"/>
    <cellStyle name="Followed Hyperlink" xfId="38463" builtinId="9" hidden="1"/>
    <cellStyle name="Followed Hyperlink" xfId="38465" builtinId="9" hidden="1"/>
    <cellStyle name="Followed Hyperlink" xfId="38467" builtinId="9" hidden="1"/>
    <cellStyle name="Followed Hyperlink" xfId="38469" builtinId="9" hidden="1"/>
    <cellStyle name="Followed Hyperlink" xfId="38471" builtinId="9" hidden="1"/>
    <cellStyle name="Followed Hyperlink" xfId="38473" builtinId="9" hidden="1"/>
    <cellStyle name="Followed Hyperlink" xfId="38475" builtinId="9" hidden="1"/>
    <cellStyle name="Followed Hyperlink" xfId="38477" builtinId="9" hidden="1"/>
    <cellStyle name="Followed Hyperlink" xfId="38479" builtinId="9" hidden="1"/>
    <cellStyle name="Followed Hyperlink" xfId="38481" builtinId="9" hidden="1"/>
    <cellStyle name="Followed Hyperlink" xfId="38483" builtinId="9" hidden="1"/>
    <cellStyle name="Followed Hyperlink" xfId="38485" builtinId="9" hidden="1"/>
    <cellStyle name="Followed Hyperlink" xfId="38487" builtinId="9" hidden="1"/>
    <cellStyle name="Followed Hyperlink" xfId="38489" builtinId="9" hidden="1"/>
    <cellStyle name="Followed Hyperlink" xfId="38491" builtinId="9" hidden="1"/>
    <cellStyle name="Followed Hyperlink" xfId="38493" builtinId="9" hidden="1"/>
    <cellStyle name="Followed Hyperlink" xfId="38495" builtinId="9" hidden="1"/>
    <cellStyle name="Followed Hyperlink" xfId="38497" builtinId="9" hidden="1"/>
    <cellStyle name="Followed Hyperlink" xfId="38499" builtinId="9" hidden="1"/>
    <cellStyle name="Followed Hyperlink" xfId="38501" builtinId="9" hidden="1"/>
    <cellStyle name="Followed Hyperlink" xfId="38503" builtinId="9" hidden="1"/>
    <cellStyle name="Followed Hyperlink" xfId="38505" builtinId="9" hidden="1"/>
    <cellStyle name="Followed Hyperlink" xfId="38507" builtinId="9" hidden="1"/>
    <cellStyle name="Followed Hyperlink" xfId="38509" builtinId="9" hidden="1"/>
    <cellStyle name="Followed Hyperlink" xfId="38511" builtinId="9" hidden="1"/>
    <cellStyle name="Followed Hyperlink" xfId="38513" builtinId="9" hidden="1"/>
    <cellStyle name="Followed Hyperlink" xfId="38515" builtinId="9" hidden="1"/>
    <cellStyle name="Followed Hyperlink" xfId="38517" builtinId="9" hidden="1"/>
    <cellStyle name="Followed Hyperlink" xfId="38519" builtinId="9" hidden="1"/>
    <cellStyle name="Followed Hyperlink" xfId="38521" builtinId="9" hidden="1"/>
    <cellStyle name="Followed Hyperlink" xfId="38523" builtinId="9" hidden="1"/>
    <cellStyle name="Followed Hyperlink" xfId="38525" builtinId="9" hidden="1"/>
    <cellStyle name="Followed Hyperlink" xfId="38527" builtinId="9" hidden="1"/>
    <cellStyle name="Followed Hyperlink" xfId="38529" builtinId="9" hidden="1"/>
    <cellStyle name="Followed Hyperlink" xfId="38531" builtinId="9" hidden="1"/>
    <cellStyle name="Followed Hyperlink" xfId="38533" builtinId="9" hidden="1"/>
    <cellStyle name="Followed Hyperlink" xfId="38535" builtinId="9" hidden="1"/>
    <cellStyle name="Followed Hyperlink" xfId="38537" builtinId="9" hidden="1"/>
    <cellStyle name="Followed Hyperlink" xfId="38539" builtinId="9" hidden="1"/>
    <cellStyle name="Followed Hyperlink" xfId="38541" builtinId="9" hidden="1"/>
    <cellStyle name="Followed Hyperlink" xfId="38543" builtinId="9" hidden="1"/>
    <cellStyle name="Followed Hyperlink" xfId="38545" builtinId="9" hidden="1"/>
    <cellStyle name="Followed Hyperlink" xfId="38547" builtinId="9" hidden="1"/>
    <cellStyle name="Followed Hyperlink" xfId="38549" builtinId="9" hidden="1"/>
    <cellStyle name="Followed Hyperlink" xfId="38551" builtinId="9" hidden="1"/>
    <cellStyle name="Followed Hyperlink" xfId="38553" builtinId="9" hidden="1"/>
    <cellStyle name="Followed Hyperlink" xfId="38555" builtinId="9" hidden="1"/>
    <cellStyle name="Followed Hyperlink" xfId="38557" builtinId="9" hidden="1"/>
    <cellStyle name="Followed Hyperlink" xfId="38559" builtinId="9" hidden="1"/>
    <cellStyle name="Followed Hyperlink" xfId="38561" builtinId="9" hidden="1"/>
    <cellStyle name="Followed Hyperlink" xfId="38563" builtinId="9" hidden="1"/>
    <cellStyle name="Followed Hyperlink" xfId="38565" builtinId="9" hidden="1"/>
    <cellStyle name="Followed Hyperlink" xfId="38567" builtinId="9" hidden="1"/>
    <cellStyle name="Followed Hyperlink" xfId="38569" builtinId="9" hidden="1"/>
    <cellStyle name="Followed Hyperlink" xfId="38571" builtinId="9" hidden="1"/>
    <cellStyle name="Followed Hyperlink" xfId="38573" builtinId="9" hidden="1"/>
    <cellStyle name="Followed Hyperlink" xfId="38575" builtinId="9" hidden="1"/>
    <cellStyle name="Followed Hyperlink" xfId="38577" builtinId="9" hidden="1"/>
    <cellStyle name="Followed Hyperlink" xfId="38579" builtinId="9" hidden="1"/>
    <cellStyle name="Followed Hyperlink" xfId="38581" builtinId="9" hidden="1"/>
    <cellStyle name="Followed Hyperlink" xfId="38583" builtinId="9" hidden="1"/>
    <cellStyle name="Followed Hyperlink" xfId="38585" builtinId="9" hidden="1"/>
    <cellStyle name="Followed Hyperlink" xfId="38587" builtinId="9" hidden="1"/>
    <cellStyle name="Followed Hyperlink" xfId="38589" builtinId="9" hidden="1"/>
    <cellStyle name="Followed Hyperlink" xfId="38591" builtinId="9" hidden="1"/>
    <cellStyle name="Followed Hyperlink" xfId="38593" builtinId="9" hidden="1"/>
    <cellStyle name="Followed Hyperlink" xfId="38595" builtinId="9" hidden="1"/>
    <cellStyle name="Followed Hyperlink" xfId="38597" builtinId="9" hidden="1"/>
    <cellStyle name="Followed Hyperlink" xfId="38599" builtinId="9" hidden="1"/>
    <cellStyle name="Followed Hyperlink" xfId="38601" builtinId="9" hidden="1"/>
    <cellStyle name="Followed Hyperlink" xfId="38603" builtinId="9" hidden="1"/>
    <cellStyle name="Followed Hyperlink" xfId="38605" builtinId="9" hidden="1"/>
    <cellStyle name="Followed Hyperlink" xfId="38607" builtinId="9" hidden="1"/>
    <cellStyle name="Followed Hyperlink" xfId="38609" builtinId="9" hidden="1"/>
    <cellStyle name="Followed Hyperlink" xfId="38611" builtinId="9" hidden="1"/>
    <cellStyle name="Followed Hyperlink" xfId="38613" builtinId="9" hidden="1"/>
    <cellStyle name="Followed Hyperlink" xfId="38615" builtinId="9" hidden="1"/>
    <cellStyle name="Followed Hyperlink" xfId="38617" builtinId="9" hidden="1"/>
    <cellStyle name="Followed Hyperlink" xfId="38619" builtinId="9" hidden="1"/>
    <cellStyle name="Followed Hyperlink" xfId="38621" builtinId="9" hidden="1"/>
    <cellStyle name="Followed Hyperlink" xfId="38623" builtinId="9" hidden="1"/>
    <cellStyle name="Followed Hyperlink" xfId="38625" builtinId="9" hidden="1"/>
    <cellStyle name="Followed Hyperlink" xfId="38627" builtinId="9" hidden="1"/>
    <cellStyle name="Followed Hyperlink" xfId="38629" builtinId="9" hidden="1"/>
    <cellStyle name="Followed Hyperlink" xfId="38631" builtinId="9" hidden="1"/>
    <cellStyle name="Followed Hyperlink" xfId="38633" builtinId="9" hidden="1"/>
    <cellStyle name="Followed Hyperlink" xfId="38635" builtinId="9" hidden="1"/>
    <cellStyle name="Followed Hyperlink" xfId="38637" builtinId="9" hidden="1"/>
    <cellStyle name="Followed Hyperlink" xfId="38639" builtinId="9" hidden="1"/>
    <cellStyle name="Followed Hyperlink" xfId="38641" builtinId="9" hidden="1"/>
    <cellStyle name="Followed Hyperlink" xfId="38643" builtinId="9" hidden="1"/>
    <cellStyle name="Followed Hyperlink" xfId="38645" builtinId="9" hidden="1"/>
    <cellStyle name="Followed Hyperlink" xfId="38647" builtinId="9" hidden="1"/>
    <cellStyle name="Followed Hyperlink" xfId="38649" builtinId="9" hidden="1"/>
    <cellStyle name="Followed Hyperlink" xfId="38651" builtinId="9" hidden="1"/>
    <cellStyle name="Followed Hyperlink" xfId="38653" builtinId="9" hidden="1"/>
    <cellStyle name="Followed Hyperlink" xfId="38655" builtinId="9" hidden="1"/>
    <cellStyle name="Followed Hyperlink" xfId="38657" builtinId="9" hidden="1"/>
    <cellStyle name="Followed Hyperlink" xfId="38659" builtinId="9" hidden="1"/>
    <cellStyle name="Followed Hyperlink" xfId="38661" builtinId="9" hidden="1"/>
    <cellStyle name="Followed Hyperlink" xfId="38663" builtinId="9" hidden="1"/>
    <cellStyle name="Followed Hyperlink" xfId="38665" builtinId="9" hidden="1"/>
    <cellStyle name="Followed Hyperlink" xfId="38667" builtinId="9" hidden="1"/>
    <cellStyle name="Followed Hyperlink" xfId="38669" builtinId="9" hidden="1"/>
    <cellStyle name="Followed Hyperlink" xfId="38671" builtinId="9" hidden="1"/>
    <cellStyle name="Followed Hyperlink" xfId="38673" builtinId="9" hidden="1"/>
    <cellStyle name="Followed Hyperlink" xfId="38675" builtinId="9" hidden="1"/>
    <cellStyle name="Followed Hyperlink" xfId="38677" builtinId="9" hidden="1"/>
    <cellStyle name="Followed Hyperlink" xfId="38679" builtinId="9" hidden="1"/>
    <cellStyle name="Followed Hyperlink" xfId="38681" builtinId="9" hidden="1"/>
    <cellStyle name="Followed Hyperlink" xfId="38683" builtinId="9" hidden="1"/>
    <cellStyle name="Followed Hyperlink" xfId="38685" builtinId="9" hidden="1"/>
    <cellStyle name="Followed Hyperlink" xfId="38687" builtinId="9" hidden="1"/>
    <cellStyle name="Followed Hyperlink" xfId="38689" builtinId="9" hidden="1"/>
    <cellStyle name="Followed Hyperlink" xfId="38691" builtinId="9" hidden="1"/>
    <cellStyle name="Followed Hyperlink" xfId="38693" builtinId="9" hidden="1"/>
    <cellStyle name="Followed Hyperlink" xfId="38695" builtinId="9" hidden="1"/>
    <cellStyle name="Followed Hyperlink" xfId="38697" builtinId="9" hidden="1"/>
    <cellStyle name="Followed Hyperlink" xfId="38699" builtinId="9" hidden="1"/>
    <cellStyle name="Followed Hyperlink" xfId="38701" builtinId="9" hidden="1"/>
    <cellStyle name="Followed Hyperlink" xfId="38703" builtinId="9" hidden="1"/>
    <cellStyle name="Followed Hyperlink" xfId="38705" builtinId="9" hidden="1"/>
    <cellStyle name="Followed Hyperlink" xfId="38707" builtinId="9" hidden="1"/>
    <cellStyle name="Followed Hyperlink" xfId="38709" builtinId="9" hidden="1"/>
    <cellStyle name="Followed Hyperlink" xfId="38711" builtinId="9" hidden="1"/>
    <cellStyle name="Followed Hyperlink" xfId="38713" builtinId="9" hidden="1"/>
    <cellStyle name="Followed Hyperlink" xfId="38715" builtinId="9" hidden="1"/>
    <cellStyle name="Followed Hyperlink" xfId="38717" builtinId="9" hidden="1"/>
    <cellStyle name="Followed Hyperlink" xfId="38719" builtinId="9" hidden="1"/>
    <cellStyle name="Followed Hyperlink" xfId="38721" builtinId="9" hidden="1"/>
    <cellStyle name="Followed Hyperlink" xfId="38723" builtinId="9" hidden="1"/>
    <cellStyle name="Followed Hyperlink" xfId="38725" builtinId="9" hidden="1"/>
    <cellStyle name="Followed Hyperlink" xfId="38727" builtinId="9" hidden="1"/>
    <cellStyle name="Followed Hyperlink" xfId="38729" builtinId="9" hidden="1"/>
    <cellStyle name="Followed Hyperlink" xfId="38731" builtinId="9" hidden="1"/>
    <cellStyle name="Followed Hyperlink" xfId="38733" builtinId="9" hidden="1"/>
    <cellStyle name="Followed Hyperlink" xfId="38735" builtinId="9" hidden="1"/>
    <cellStyle name="Followed Hyperlink" xfId="38737" builtinId="9" hidden="1"/>
    <cellStyle name="Followed Hyperlink" xfId="38739" builtinId="9" hidden="1"/>
    <cellStyle name="Followed Hyperlink" xfId="38741" builtinId="9" hidden="1"/>
    <cellStyle name="Followed Hyperlink" xfId="38743" builtinId="9" hidden="1"/>
    <cellStyle name="Followed Hyperlink" xfId="38745" builtinId="9" hidden="1"/>
    <cellStyle name="Followed Hyperlink" xfId="38747" builtinId="9" hidden="1"/>
    <cellStyle name="Followed Hyperlink" xfId="38749" builtinId="9" hidden="1"/>
    <cellStyle name="Followed Hyperlink" xfId="38751" builtinId="9" hidden="1"/>
    <cellStyle name="Followed Hyperlink" xfId="38753" builtinId="9" hidden="1"/>
    <cellStyle name="Followed Hyperlink" xfId="38755" builtinId="9" hidden="1"/>
    <cellStyle name="Followed Hyperlink" xfId="38757" builtinId="9" hidden="1"/>
    <cellStyle name="Followed Hyperlink" xfId="38759" builtinId="9" hidden="1"/>
    <cellStyle name="Followed Hyperlink" xfId="38761" builtinId="9" hidden="1"/>
    <cellStyle name="Followed Hyperlink" xfId="38763" builtinId="9" hidden="1"/>
    <cellStyle name="Followed Hyperlink" xfId="38765" builtinId="9" hidden="1"/>
    <cellStyle name="Followed Hyperlink" xfId="38767" builtinId="9" hidden="1"/>
    <cellStyle name="Followed Hyperlink" xfId="38769" builtinId="9" hidden="1"/>
    <cellStyle name="Followed Hyperlink" xfId="38771" builtinId="9" hidden="1"/>
    <cellStyle name="Followed Hyperlink" xfId="38773" builtinId="9" hidden="1"/>
    <cellStyle name="Followed Hyperlink" xfId="38775" builtinId="9" hidden="1"/>
    <cellStyle name="Followed Hyperlink" xfId="38777" builtinId="9" hidden="1"/>
    <cellStyle name="Followed Hyperlink" xfId="38779"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19" builtinId="9" hidden="1"/>
    <cellStyle name="Followed Hyperlink" xfId="38921" builtinId="9" hidden="1"/>
    <cellStyle name="Followed Hyperlink" xfId="38923" builtinId="9" hidden="1"/>
    <cellStyle name="Followed Hyperlink" xfId="38925" builtinId="9" hidden="1"/>
    <cellStyle name="Followed Hyperlink" xfId="38927" builtinId="9" hidden="1"/>
    <cellStyle name="Followed Hyperlink" xfId="38929" builtinId="9" hidden="1"/>
    <cellStyle name="Followed Hyperlink" xfId="38931" builtinId="9" hidden="1"/>
    <cellStyle name="Followed Hyperlink" xfId="38933" builtinId="9" hidden="1"/>
    <cellStyle name="Followed Hyperlink" xfId="38935" builtinId="9" hidden="1"/>
    <cellStyle name="Followed Hyperlink" xfId="38937" builtinId="9" hidden="1"/>
    <cellStyle name="Followed Hyperlink" xfId="38939" builtinId="9" hidden="1"/>
    <cellStyle name="Followed Hyperlink" xfId="38941" builtinId="9" hidden="1"/>
    <cellStyle name="Followed Hyperlink" xfId="38943" builtinId="9" hidden="1"/>
    <cellStyle name="Followed Hyperlink" xfId="38945" builtinId="9" hidden="1"/>
    <cellStyle name="Followed Hyperlink" xfId="38947" builtinId="9" hidden="1"/>
    <cellStyle name="Followed Hyperlink" xfId="38949" builtinId="9" hidden="1"/>
    <cellStyle name="Followed Hyperlink" xfId="38951" builtinId="9" hidden="1"/>
    <cellStyle name="Followed Hyperlink" xfId="38953" builtinId="9" hidden="1"/>
    <cellStyle name="Followed Hyperlink" xfId="38955" builtinId="9" hidden="1"/>
    <cellStyle name="Followed Hyperlink" xfId="38957" builtinId="9" hidden="1"/>
    <cellStyle name="Followed Hyperlink" xfId="38959" builtinId="9" hidden="1"/>
    <cellStyle name="Followed Hyperlink" xfId="38961" builtinId="9" hidden="1"/>
    <cellStyle name="Followed Hyperlink" xfId="38963" builtinId="9" hidden="1"/>
    <cellStyle name="Followed Hyperlink" xfId="38965" builtinId="9" hidden="1"/>
    <cellStyle name="Followed Hyperlink" xfId="38967" builtinId="9" hidden="1"/>
    <cellStyle name="Followed Hyperlink" xfId="38969" builtinId="9" hidden="1"/>
    <cellStyle name="Followed Hyperlink" xfId="38971" builtinId="9" hidden="1"/>
    <cellStyle name="Followed Hyperlink" xfId="38973" builtinId="9" hidden="1"/>
    <cellStyle name="Followed Hyperlink" xfId="38975" builtinId="9" hidden="1"/>
    <cellStyle name="Followed Hyperlink" xfId="38977" builtinId="9" hidden="1"/>
    <cellStyle name="Followed Hyperlink" xfId="38979" builtinId="9" hidden="1"/>
    <cellStyle name="Followed Hyperlink" xfId="38981" builtinId="9" hidden="1"/>
    <cellStyle name="Followed Hyperlink" xfId="38983" builtinId="9" hidden="1"/>
    <cellStyle name="Followed Hyperlink" xfId="38985" builtinId="9" hidden="1"/>
    <cellStyle name="Followed Hyperlink" xfId="38987" builtinId="9" hidden="1"/>
    <cellStyle name="Followed Hyperlink" xfId="38989" builtinId="9" hidden="1"/>
    <cellStyle name="Followed Hyperlink" xfId="38991" builtinId="9" hidden="1"/>
    <cellStyle name="Followed Hyperlink" xfId="38993" builtinId="9" hidden="1"/>
    <cellStyle name="Followed Hyperlink" xfId="38995" builtinId="9" hidden="1"/>
    <cellStyle name="Followed Hyperlink" xfId="38997" builtinId="9" hidden="1"/>
    <cellStyle name="Followed Hyperlink" xfId="38999" builtinId="9" hidden="1"/>
    <cellStyle name="Followed Hyperlink" xfId="39001" builtinId="9" hidden="1"/>
    <cellStyle name="Followed Hyperlink" xfId="39003" builtinId="9" hidden="1"/>
    <cellStyle name="Followed Hyperlink" xfId="39005" builtinId="9" hidden="1"/>
    <cellStyle name="Followed Hyperlink" xfId="39007" builtinId="9" hidden="1"/>
    <cellStyle name="Followed Hyperlink" xfId="39009" builtinId="9" hidden="1"/>
    <cellStyle name="Followed Hyperlink" xfId="39011" builtinId="9" hidden="1"/>
    <cellStyle name="Followed Hyperlink" xfId="39013" builtinId="9" hidden="1"/>
    <cellStyle name="Followed Hyperlink" xfId="39015" builtinId="9" hidden="1"/>
    <cellStyle name="Followed Hyperlink" xfId="39017" builtinId="9" hidden="1"/>
    <cellStyle name="Followed Hyperlink" xfId="39019" builtinId="9" hidden="1"/>
    <cellStyle name="Followed Hyperlink" xfId="39021" builtinId="9" hidden="1"/>
    <cellStyle name="Followed Hyperlink" xfId="39023" builtinId="9" hidden="1"/>
    <cellStyle name="Followed Hyperlink" xfId="39025" builtinId="9" hidden="1"/>
    <cellStyle name="Followed Hyperlink" xfId="39027" builtinId="9" hidden="1"/>
    <cellStyle name="Followed Hyperlink" xfId="39029" builtinId="9" hidden="1"/>
    <cellStyle name="Followed Hyperlink" xfId="39031" builtinId="9" hidden="1"/>
    <cellStyle name="Followed Hyperlink" xfId="39033" builtinId="9" hidden="1"/>
    <cellStyle name="Followed Hyperlink" xfId="39035" builtinId="9" hidden="1"/>
    <cellStyle name="Followed Hyperlink" xfId="39037" builtinId="9" hidden="1"/>
    <cellStyle name="Followed Hyperlink" xfId="39039" builtinId="9" hidden="1"/>
    <cellStyle name="Followed Hyperlink" xfId="39041" builtinId="9" hidden="1"/>
    <cellStyle name="Followed Hyperlink" xfId="39043" builtinId="9" hidden="1"/>
    <cellStyle name="Followed Hyperlink" xfId="39045" builtinId="9" hidden="1"/>
    <cellStyle name="Followed Hyperlink" xfId="39047" builtinId="9" hidden="1"/>
    <cellStyle name="Followed Hyperlink" xfId="39049" builtinId="9" hidden="1"/>
    <cellStyle name="Followed Hyperlink" xfId="39051" builtinId="9" hidden="1"/>
    <cellStyle name="Followed Hyperlink" xfId="39053" builtinId="9" hidden="1"/>
    <cellStyle name="Followed Hyperlink" xfId="39055" builtinId="9" hidden="1"/>
    <cellStyle name="Followed Hyperlink" xfId="39057" builtinId="9" hidden="1"/>
    <cellStyle name="Followed Hyperlink" xfId="39059" builtinId="9" hidden="1"/>
    <cellStyle name="Followed Hyperlink" xfId="39061" builtinId="9" hidden="1"/>
    <cellStyle name="Followed Hyperlink" xfId="39063" builtinId="9" hidden="1"/>
    <cellStyle name="Followed Hyperlink" xfId="39065" builtinId="9" hidden="1"/>
    <cellStyle name="Followed Hyperlink" xfId="39067" builtinId="9" hidden="1"/>
    <cellStyle name="Followed Hyperlink" xfId="39069" builtinId="9" hidden="1"/>
    <cellStyle name="Followed Hyperlink" xfId="39071" builtinId="9" hidden="1"/>
    <cellStyle name="Followed Hyperlink" xfId="39073" builtinId="9" hidden="1"/>
    <cellStyle name="Followed Hyperlink" xfId="39075" builtinId="9" hidden="1"/>
    <cellStyle name="Followed Hyperlink" xfId="39077" builtinId="9" hidden="1"/>
    <cellStyle name="Followed Hyperlink" xfId="39079" builtinId="9" hidden="1"/>
    <cellStyle name="Followed Hyperlink" xfId="39081" builtinId="9" hidden="1"/>
    <cellStyle name="Followed Hyperlink" xfId="39083" builtinId="9" hidden="1"/>
    <cellStyle name="Followed Hyperlink" xfId="39085" builtinId="9" hidden="1"/>
    <cellStyle name="Followed Hyperlink" xfId="39087" builtinId="9" hidden="1"/>
    <cellStyle name="Followed Hyperlink" xfId="39089" builtinId="9" hidden="1"/>
    <cellStyle name="Followed Hyperlink" xfId="39091" builtinId="9" hidden="1"/>
    <cellStyle name="Followed Hyperlink" xfId="39093" builtinId="9" hidden="1"/>
    <cellStyle name="Followed Hyperlink" xfId="39095" builtinId="9" hidden="1"/>
    <cellStyle name="Followed Hyperlink" xfId="39097" builtinId="9" hidden="1"/>
    <cellStyle name="Followed Hyperlink" xfId="39099" builtinId="9" hidden="1"/>
    <cellStyle name="Followed Hyperlink" xfId="39101" builtinId="9" hidden="1"/>
    <cellStyle name="Followed Hyperlink" xfId="39103" builtinId="9" hidden="1"/>
    <cellStyle name="Followed Hyperlink" xfId="39105" builtinId="9" hidden="1"/>
    <cellStyle name="Followed Hyperlink" xfId="39107" builtinId="9" hidden="1"/>
    <cellStyle name="Followed Hyperlink" xfId="39109" builtinId="9" hidden="1"/>
    <cellStyle name="Followed Hyperlink" xfId="39111" builtinId="9" hidden="1"/>
    <cellStyle name="Followed Hyperlink" xfId="39113" builtinId="9" hidden="1"/>
    <cellStyle name="Followed Hyperlink" xfId="39115" builtinId="9" hidden="1"/>
    <cellStyle name="Followed Hyperlink" xfId="39117" builtinId="9" hidden="1"/>
    <cellStyle name="Followed Hyperlink" xfId="39119" builtinId="9" hidden="1"/>
    <cellStyle name="Followed Hyperlink" xfId="39121" builtinId="9" hidden="1"/>
    <cellStyle name="Followed Hyperlink" xfId="39123" builtinId="9" hidden="1"/>
    <cellStyle name="Followed Hyperlink" xfId="39125" builtinId="9" hidden="1"/>
    <cellStyle name="Followed Hyperlink" xfId="39127" builtinId="9" hidden="1"/>
    <cellStyle name="Followed Hyperlink" xfId="39129" builtinId="9" hidden="1"/>
    <cellStyle name="Followed Hyperlink" xfId="39131" builtinId="9" hidden="1"/>
    <cellStyle name="Followed Hyperlink" xfId="39133" builtinId="9" hidden="1"/>
    <cellStyle name="Followed Hyperlink" xfId="39135" builtinId="9" hidden="1"/>
    <cellStyle name="Followed Hyperlink" xfId="39137" builtinId="9" hidden="1"/>
    <cellStyle name="Followed Hyperlink" xfId="39139" builtinId="9" hidden="1"/>
    <cellStyle name="Followed Hyperlink" xfId="39141" builtinId="9" hidden="1"/>
    <cellStyle name="Followed Hyperlink" xfId="39143" builtinId="9" hidden="1"/>
    <cellStyle name="Followed Hyperlink" xfId="39145" builtinId="9" hidden="1"/>
    <cellStyle name="Followed Hyperlink" xfId="39147" builtinId="9" hidden="1"/>
    <cellStyle name="Followed Hyperlink" xfId="39149" builtinId="9" hidden="1"/>
    <cellStyle name="Followed Hyperlink" xfId="39151" builtinId="9" hidden="1"/>
    <cellStyle name="Followed Hyperlink" xfId="39153" builtinId="9" hidden="1"/>
    <cellStyle name="Followed Hyperlink" xfId="39155" builtinId="9" hidden="1"/>
    <cellStyle name="Followed Hyperlink" xfId="39157" builtinId="9" hidden="1"/>
    <cellStyle name="Followed Hyperlink" xfId="39159" builtinId="9" hidden="1"/>
    <cellStyle name="Followed Hyperlink" xfId="39161" builtinId="9" hidden="1"/>
    <cellStyle name="Followed Hyperlink" xfId="39163" builtinId="9" hidden="1"/>
    <cellStyle name="Followed Hyperlink" xfId="39165" builtinId="9" hidden="1"/>
    <cellStyle name="Followed Hyperlink" xfId="39167" builtinId="9" hidden="1"/>
    <cellStyle name="Followed Hyperlink" xfId="39169" builtinId="9" hidden="1"/>
    <cellStyle name="Followed Hyperlink" xfId="39171" builtinId="9" hidden="1"/>
    <cellStyle name="Followed Hyperlink" xfId="39173" builtinId="9" hidden="1"/>
    <cellStyle name="Followed Hyperlink" xfId="39175" builtinId="9" hidden="1"/>
    <cellStyle name="Followed Hyperlink" xfId="39177" builtinId="9" hidden="1"/>
    <cellStyle name="Followed Hyperlink" xfId="39179" builtinId="9" hidden="1"/>
    <cellStyle name="Followed Hyperlink" xfId="39181" builtinId="9" hidden="1"/>
    <cellStyle name="Followed Hyperlink" xfId="39183" builtinId="9" hidden="1"/>
    <cellStyle name="Followed Hyperlink" xfId="39185" builtinId="9" hidden="1"/>
    <cellStyle name="Followed Hyperlink" xfId="39187" builtinId="9" hidden="1"/>
    <cellStyle name="Followed Hyperlink" xfId="39189" builtinId="9" hidden="1"/>
    <cellStyle name="Followed Hyperlink" xfId="39191" builtinId="9" hidden="1"/>
    <cellStyle name="Followed Hyperlink" xfId="39193" builtinId="9" hidden="1"/>
    <cellStyle name="Followed Hyperlink" xfId="39195"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7" builtinId="9" hidden="1"/>
    <cellStyle name="Followed Hyperlink" xfId="39339" builtinId="9" hidden="1"/>
    <cellStyle name="Followed Hyperlink" xfId="39341" builtinId="9" hidden="1"/>
    <cellStyle name="Followed Hyperlink" xfId="39343" builtinId="9" hidden="1"/>
    <cellStyle name="Followed Hyperlink" xfId="39345" builtinId="9" hidden="1"/>
    <cellStyle name="Followed Hyperlink" xfId="39347" builtinId="9" hidden="1"/>
    <cellStyle name="Followed Hyperlink" xfId="39349" builtinId="9" hidden="1"/>
    <cellStyle name="Followed Hyperlink" xfId="39351" builtinId="9" hidden="1"/>
    <cellStyle name="Followed Hyperlink" xfId="39353" builtinId="9" hidden="1"/>
    <cellStyle name="Followed Hyperlink" xfId="39355" builtinId="9" hidden="1"/>
    <cellStyle name="Followed Hyperlink" xfId="39357" builtinId="9" hidden="1"/>
    <cellStyle name="Followed Hyperlink" xfId="39359" builtinId="9" hidden="1"/>
    <cellStyle name="Followed Hyperlink" xfId="39361" builtinId="9" hidden="1"/>
    <cellStyle name="Followed Hyperlink" xfId="39363" builtinId="9" hidden="1"/>
    <cellStyle name="Followed Hyperlink" xfId="39365" builtinId="9" hidden="1"/>
    <cellStyle name="Followed Hyperlink" xfId="39367" builtinId="9" hidden="1"/>
    <cellStyle name="Followed Hyperlink" xfId="39369" builtinId="9" hidden="1"/>
    <cellStyle name="Followed Hyperlink" xfId="39371" builtinId="9" hidden="1"/>
    <cellStyle name="Followed Hyperlink" xfId="39373" builtinId="9" hidden="1"/>
    <cellStyle name="Followed Hyperlink" xfId="39375" builtinId="9" hidden="1"/>
    <cellStyle name="Followed Hyperlink" xfId="39377" builtinId="9" hidden="1"/>
    <cellStyle name="Followed Hyperlink" xfId="39379" builtinId="9" hidden="1"/>
    <cellStyle name="Followed Hyperlink" xfId="39381" builtinId="9" hidden="1"/>
    <cellStyle name="Followed Hyperlink" xfId="39383" builtinId="9" hidden="1"/>
    <cellStyle name="Followed Hyperlink" xfId="39385" builtinId="9" hidden="1"/>
    <cellStyle name="Followed Hyperlink" xfId="39387" builtinId="9" hidden="1"/>
    <cellStyle name="Followed Hyperlink" xfId="39389" builtinId="9" hidden="1"/>
    <cellStyle name="Followed Hyperlink" xfId="39391" builtinId="9" hidden="1"/>
    <cellStyle name="Followed Hyperlink" xfId="39393" builtinId="9" hidden="1"/>
    <cellStyle name="Followed Hyperlink" xfId="39395" builtinId="9" hidden="1"/>
    <cellStyle name="Followed Hyperlink" xfId="39397" builtinId="9" hidden="1"/>
    <cellStyle name="Followed Hyperlink" xfId="39399" builtinId="9" hidden="1"/>
    <cellStyle name="Followed Hyperlink" xfId="39401" builtinId="9" hidden="1"/>
    <cellStyle name="Followed Hyperlink" xfId="39403" builtinId="9" hidden="1"/>
    <cellStyle name="Followed Hyperlink" xfId="39405"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Gekoppelde cel" xfId="35333"/>
    <cellStyle name="Goed" xfId="35334"/>
    <cellStyle name="Good 2" xfId="35918"/>
    <cellStyle name="Good 3" xfId="35316"/>
    <cellStyle name="Heading 1 2" xfId="35919"/>
    <cellStyle name="Heading 1 3" xfId="35317"/>
    <cellStyle name="Heading 2 2" xfId="35920"/>
    <cellStyle name="Heading 2 3" xfId="35318"/>
    <cellStyle name="Heading 3 2" xfId="35921"/>
    <cellStyle name="Heading 3 3" xfId="35319"/>
    <cellStyle name="Heading 4 2" xfId="35922"/>
    <cellStyle name="Heading 4 3" xfId="3532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37366" hidden="1"/>
    <cellStyle name="Hyperlink" xfId="37368" hidden="1"/>
    <cellStyle name="Hyperlink" xfId="37370" hidden="1"/>
    <cellStyle name="Hyperlink" xfId="37372" hidden="1"/>
    <cellStyle name="Hyperlink" xfId="37374" hidden="1"/>
    <cellStyle name="Hyperlink" xfId="37376" hidden="1"/>
    <cellStyle name="Hyperlink" xfId="37378" hidden="1"/>
    <cellStyle name="Hyperlink" xfId="37380" hidden="1"/>
    <cellStyle name="Hyperlink" xfId="37382" hidden="1"/>
    <cellStyle name="Hyperlink" xfId="37384" hidden="1"/>
    <cellStyle name="Hyperlink" xfId="37386" hidden="1"/>
    <cellStyle name="Hyperlink" xfId="37388" hidden="1"/>
    <cellStyle name="Hyperlink" xfId="37390" hidden="1"/>
    <cellStyle name="Hyperlink" xfId="37392" hidden="1"/>
    <cellStyle name="Hyperlink" xfId="37394" hidden="1"/>
    <cellStyle name="Hyperlink" xfId="37396" hidden="1"/>
    <cellStyle name="Hyperlink" xfId="37398" hidden="1"/>
    <cellStyle name="Hyperlink" xfId="37400" hidden="1"/>
    <cellStyle name="Hyperlink" xfId="37402" hidden="1"/>
    <cellStyle name="Hyperlink" xfId="37404" hidden="1"/>
    <cellStyle name="Hyperlink" xfId="37406" hidden="1"/>
    <cellStyle name="Hyperlink" xfId="37408" hidden="1"/>
    <cellStyle name="Hyperlink" xfId="37410" hidden="1"/>
    <cellStyle name="Hyperlink" xfId="37412" hidden="1"/>
    <cellStyle name="Hyperlink" xfId="37414" hidden="1"/>
    <cellStyle name="Hyperlink" xfId="37416" hidden="1"/>
    <cellStyle name="Hyperlink" xfId="37418" hidden="1"/>
    <cellStyle name="Hyperlink" xfId="37420" hidden="1"/>
    <cellStyle name="Hyperlink" xfId="37422" hidden="1"/>
    <cellStyle name="Hyperlink" xfId="37424" hidden="1"/>
    <cellStyle name="Hyperlink" xfId="37426" hidden="1"/>
    <cellStyle name="Hyperlink" xfId="37428" hidden="1"/>
    <cellStyle name="Hyperlink" xfId="37430" hidden="1"/>
    <cellStyle name="Hyperlink" xfId="37432" hidden="1"/>
    <cellStyle name="Hyperlink" xfId="37434" hidden="1"/>
    <cellStyle name="Hyperlink" xfId="37436" hidden="1"/>
    <cellStyle name="Hyperlink" xfId="37438" hidden="1"/>
    <cellStyle name="Hyperlink" xfId="37440" hidden="1"/>
    <cellStyle name="Hyperlink" xfId="37442" hidden="1"/>
    <cellStyle name="Hyperlink" xfId="37444" hidden="1"/>
    <cellStyle name="Hyperlink" xfId="37446" hidden="1"/>
    <cellStyle name="Hyperlink" xfId="37448" hidden="1"/>
    <cellStyle name="Hyperlink" xfId="37450" hidden="1"/>
    <cellStyle name="Hyperlink" xfId="37452" hidden="1"/>
    <cellStyle name="Hyperlink" xfId="37454" hidden="1"/>
    <cellStyle name="Hyperlink" xfId="37456" hidden="1"/>
    <cellStyle name="Hyperlink" xfId="37458" hidden="1"/>
    <cellStyle name="Hyperlink" xfId="37460" hidden="1"/>
    <cellStyle name="Hyperlink" xfId="37462" hidden="1"/>
    <cellStyle name="Hyperlink" xfId="37464" hidden="1"/>
    <cellStyle name="Hyperlink" xfId="37466" hidden="1"/>
    <cellStyle name="Hyperlink" xfId="37468" hidden="1"/>
    <cellStyle name="Hyperlink" xfId="37470" hidden="1"/>
    <cellStyle name="Hyperlink" xfId="37472" hidden="1"/>
    <cellStyle name="Hyperlink" xfId="37474" hidden="1"/>
    <cellStyle name="Hyperlink" xfId="37476" hidden="1"/>
    <cellStyle name="Hyperlink" xfId="37478" hidden="1"/>
    <cellStyle name="Hyperlink" xfId="37480" hidden="1"/>
    <cellStyle name="Hyperlink" xfId="37482" hidden="1"/>
    <cellStyle name="Hyperlink" xfId="37484" hidden="1"/>
    <cellStyle name="Hyperlink" xfId="37486" hidden="1"/>
    <cellStyle name="Hyperlink" xfId="37488" hidden="1"/>
    <cellStyle name="Hyperlink" xfId="37490" hidden="1"/>
    <cellStyle name="Hyperlink" xfId="37492" hidden="1"/>
    <cellStyle name="Hyperlink" xfId="37494" hidden="1"/>
    <cellStyle name="Hyperlink" xfId="37496" hidden="1"/>
    <cellStyle name="Hyperlink" xfId="37498" hidden="1"/>
    <cellStyle name="Hyperlink" xfId="37500" hidden="1"/>
    <cellStyle name="Hyperlink" xfId="37502" hidden="1"/>
    <cellStyle name="Hyperlink" xfId="37504" hidden="1"/>
    <cellStyle name="Hyperlink" xfId="37506" hidden="1"/>
    <cellStyle name="Hyperlink" xfId="37508" hidden="1"/>
    <cellStyle name="Hyperlink" xfId="37510" hidden="1"/>
    <cellStyle name="Hyperlink" xfId="37512" hidden="1"/>
    <cellStyle name="Hyperlink" xfId="37514" hidden="1"/>
    <cellStyle name="Hyperlink" xfId="37516" hidden="1"/>
    <cellStyle name="Hyperlink" xfId="37518" hidden="1"/>
    <cellStyle name="Hyperlink" xfId="37520" hidden="1"/>
    <cellStyle name="Hyperlink" xfId="37522" hidden="1"/>
    <cellStyle name="Hyperlink" xfId="37524" hidden="1"/>
    <cellStyle name="Hyperlink" xfId="37526" hidden="1"/>
    <cellStyle name="Hyperlink" xfId="37528" hidden="1"/>
    <cellStyle name="Hyperlink" xfId="37530" hidden="1"/>
    <cellStyle name="Hyperlink" xfId="37532" hidden="1"/>
    <cellStyle name="Hyperlink" xfId="37534" hidden="1"/>
    <cellStyle name="Hyperlink" xfId="37536" hidden="1"/>
    <cellStyle name="Hyperlink" xfId="37538" hidden="1"/>
    <cellStyle name="Hyperlink" xfId="37540" hidden="1"/>
    <cellStyle name="Hyperlink" xfId="37542" hidden="1"/>
    <cellStyle name="Hyperlink" xfId="37544" hidden="1"/>
    <cellStyle name="Hyperlink" xfId="37546" hidden="1"/>
    <cellStyle name="Hyperlink" xfId="37548" hidden="1"/>
    <cellStyle name="Hyperlink" xfId="37550" hidden="1"/>
    <cellStyle name="Hyperlink" xfId="37552" hidden="1"/>
    <cellStyle name="Hyperlink" xfId="37554" hidden="1"/>
    <cellStyle name="Hyperlink" xfId="37556" hidden="1"/>
    <cellStyle name="Hyperlink" xfId="37558" hidden="1"/>
    <cellStyle name="Hyperlink" xfId="37560" hidden="1"/>
    <cellStyle name="Hyperlink" xfId="37562" hidden="1"/>
    <cellStyle name="Hyperlink" xfId="37564" hidden="1"/>
    <cellStyle name="Hyperlink" xfId="37566" hidden="1"/>
    <cellStyle name="Hyperlink" xfId="37568" hidden="1"/>
    <cellStyle name="Hyperlink" xfId="37570" hidden="1"/>
    <cellStyle name="Hyperlink" xfId="37572" hidden="1"/>
    <cellStyle name="Hyperlink" xfId="37574" hidden="1"/>
    <cellStyle name="Hyperlink" xfId="37576" hidden="1"/>
    <cellStyle name="Hyperlink" xfId="37578" hidden="1"/>
    <cellStyle name="Hyperlink" xfId="37580" hidden="1"/>
    <cellStyle name="Hyperlink" xfId="37582" hidden="1"/>
    <cellStyle name="Hyperlink" xfId="37584" hidden="1"/>
    <cellStyle name="Hyperlink" xfId="37586" hidden="1"/>
    <cellStyle name="Hyperlink" xfId="37588" hidden="1"/>
    <cellStyle name="Hyperlink" xfId="37590" hidden="1"/>
    <cellStyle name="Hyperlink" xfId="37592" hidden="1"/>
    <cellStyle name="Hyperlink" xfId="37594" hidden="1"/>
    <cellStyle name="Hyperlink" xfId="37596" hidden="1"/>
    <cellStyle name="Hyperlink" xfId="37598" hidden="1"/>
    <cellStyle name="Hyperlink" xfId="37600" hidden="1"/>
    <cellStyle name="Hyperlink" xfId="37602" hidden="1"/>
    <cellStyle name="Hyperlink" xfId="37604" hidden="1"/>
    <cellStyle name="Hyperlink" xfId="37606" hidden="1"/>
    <cellStyle name="Hyperlink" xfId="37608" hidden="1"/>
    <cellStyle name="Hyperlink" xfId="37610" hidden="1"/>
    <cellStyle name="Hyperlink" xfId="37612" hidden="1"/>
    <cellStyle name="Hyperlink" xfId="37614" hidden="1"/>
    <cellStyle name="Hyperlink" xfId="37616" hidden="1"/>
    <cellStyle name="Hyperlink" xfId="37618" hidden="1"/>
    <cellStyle name="Hyperlink" xfId="37620" hidden="1"/>
    <cellStyle name="Hyperlink" xfId="37622" hidden="1"/>
    <cellStyle name="Hyperlink" xfId="37624" hidden="1"/>
    <cellStyle name="Hyperlink" xfId="37626" hidden="1"/>
    <cellStyle name="Hyperlink" xfId="37628" hidden="1"/>
    <cellStyle name="Hyperlink" xfId="37630" hidden="1"/>
    <cellStyle name="Hyperlink" xfId="37632" hidden="1"/>
    <cellStyle name="Hyperlink" xfId="37634" hidden="1"/>
    <cellStyle name="Hyperlink" xfId="37636" hidden="1"/>
    <cellStyle name="Hyperlink" xfId="37638" hidden="1"/>
    <cellStyle name="Hyperlink" xfId="37640" hidden="1"/>
    <cellStyle name="Hyperlink" xfId="37642" hidden="1"/>
    <cellStyle name="Hyperlink" xfId="37644" hidden="1"/>
    <cellStyle name="Hyperlink" xfId="37646" hidden="1"/>
    <cellStyle name="Hyperlink" xfId="37648" hidden="1"/>
    <cellStyle name="Hyperlink" xfId="37650" hidden="1"/>
    <cellStyle name="Hyperlink" xfId="37652" hidden="1"/>
    <cellStyle name="Hyperlink" xfId="37654" hidden="1"/>
    <cellStyle name="Hyperlink" xfId="37656" hidden="1"/>
    <cellStyle name="Hyperlink" xfId="37658" hidden="1"/>
    <cellStyle name="Hyperlink" xfId="37660" hidden="1"/>
    <cellStyle name="Hyperlink" xfId="37662" hidden="1"/>
    <cellStyle name="Hyperlink" xfId="37664" hidden="1"/>
    <cellStyle name="Hyperlink" xfId="37666" hidden="1"/>
    <cellStyle name="Hyperlink" xfId="37668" hidden="1"/>
    <cellStyle name="Hyperlink" xfId="37670" hidden="1"/>
    <cellStyle name="Hyperlink" xfId="37672" hidden="1"/>
    <cellStyle name="Hyperlink" xfId="37674" hidden="1"/>
    <cellStyle name="Hyperlink" xfId="37676" hidden="1"/>
    <cellStyle name="Hyperlink" xfId="37678" hidden="1"/>
    <cellStyle name="Hyperlink" xfId="37680" hidden="1"/>
    <cellStyle name="Hyperlink" xfId="37682" hidden="1"/>
    <cellStyle name="Hyperlink" xfId="37684" hidden="1"/>
    <cellStyle name="Hyperlink" xfId="37686" hidden="1"/>
    <cellStyle name="Hyperlink" xfId="37688" hidden="1"/>
    <cellStyle name="Hyperlink" xfId="37690" hidden="1"/>
    <cellStyle name="Hyperlink" xfId="37692" hidden="1"/>
    <cellStyle name="Hyperlink" xfId="37694" hidden="1"/>
    <cellStyle name="Hyperlink" xfId="37696" hidden="1"/>
    <cellStyle name="Hyperlink" xfId="37698" hidden="1"/>
    <cellStyle name="Hyperlink" xfId="37700" hidden="1"/>
    <cellStyle name="Hyperlink" xfId="37726" hidden="1"/>
    <cellStyle name="Hyperlink" xfId="37728" hidden="1"/>
    <cellStyle name="Hyperlink" xfId="37730" hidden="1"/>
    <cellStyle name="Hyperlink" xfId="37732" hidden="1"/>
    <cellStyle name="Hyperlink" xfId="37734" hidden="1"/>
    <cellStyle name="Hyperlink" xfId="37736" hidden="1"/>
    <cellStyle name="Hyperlink" xfId="37738" hidden="1"/>
    <cellStyle name="Hyperlink" xfId="37740" hidden="1"/>
    <cellStyle name="Hyperlink" xfId="37742" hidden="1"/>
    <cellStyle name="Hyperlink" xfId="37744" hidden="1"/>
    <cellStyle name="Hyperlink" xfId="37746" hidden="1"/>
    <cellStyle name="Hyperlink" xfId="37748" hidden="1"/>
    <cellStyle name="Hyperlink" xfId="37750" hidden="1"/>
    <cellStyle name="Hyperlink" xfId="37752" hidden="1"/>
    <cellStyle name="Hyperlink" xfId="37754" hidden="1"/>
    <cellStyle name="Hyperlink" xfId="37756" hidden="1"/>
    <cellStyle name="Hyperlink" xfId="37758" hidden="1"/>
    <cellStyle name="Hyperlink" xfId="37760" hidden="1"/>
    <cellStyle name="Hyperlink" xfId="37762" hidden="1"/>
    <cellStyle name="Hyperlink" xfId="37764" hidden="1"/>
    <cellStyle name="Hyperlink" xfId="37766" hidden="1"/>
    <cellStyle name="Hyperlink" xfId="37768" hidden="1"/>
    <cellStyle name="Hyperlink" xfId="37770" hidden="1"/>
    <cellStyle name="Hyperlink" xfId="37772" hidden="1"/>
    <cellStyle name="Hyperlink" xfId="37774" hidden="1"/>
    <cellStyle name="Hyperlink" xfId="37776" hidden="1"/>
    <cellStyle name="Hyperlink" xfId="37778" hidden="1"/>
    <cellStyle name="Hyperlink" xfId="37780" hidden="1"/>
    <cellStyle name="Hyperlink" xfId="37782" hidden="1"/>
    <cellStyle name="Hyperlink" xfId="37784" hidden="1"/>
    <cellStyle name="Hyperlink" xfId="37786" hidden="1"/>
    <cellStyle name="Hyperlink" xfId="37788" hidden="1"/>
    <cellStyle name="Hyperlink" xfId="37790" hidden="1"/>
    <cellStyle name="Hyperlink" xfId="37792" hidden="1"/>
    <cellStyle name="Hyperlink" xfId="37794" hidden="1"/>
    <cellStyle name="Hyperlink" xfId="37796" hidden="1"/>
    <cellStyle name="Hyperlink" xfId="37798" hidden="1"/>
    <cellStyle name="Hyperlink" xfId="37800" hidden="1"/>
    <cellStyle name="Hyperlink" xfId="37802" hidden="1"/>
    <cellStyle name="Hyperlink" xfId="37804" hidden="1"/>
    <cellStyle name="Hyperlink" xfId="37806" hidden="1"/>
    <cellStyle name="Hyperlink" xfId="37808" hidden="1"/>
    <cellStyle name="Hyperlink" xfId="37810" hidden="1"/>
    <cellStyle name="Hyperlink" xfId="37812" hidden="1"/>
    <cellStyle name="Hyperlink" xfId="37814" hidden="1"/>
    <cellStyle name="Hyperlink" xfId="37816" hidden="1"/>
    <cellStyle name="Hyperlink" xfId="37818" hidden="1"/>
    <cellStyle name="Hyperlink" xfId="37820" hidden="1"/>
    <cellStyle name="Hyperlink" xfId="37822" hidden="1"/>
    <cellStyle name="Hyperlink" xfId="37824" hidden="1"/>
    <cellStyle name="Hyperlink" xfId="37826" hidden="1"/>
    <cellStyle name="Hyperlink" xfId="37828" hidden="1"/>
    <cellStyle name="Hyperlink" xfId="37830" hidden="1"/>
    <cellStyle name="Hyperlink" xfId="37832" hidden="1"/>
    <cellStyle name="Hyperlink" xfId="37834" hidden="1"/>
    <cellStyle name="Hyperlink" xfId="37836" hidden="1"/>
    <cellStyle name="Hyperlink" xfId="37838" hidden="1"/>
    <cellStyle name="Hyperlink" xfId="37840" hidden="1"/>
    <cellStyle name="Hyperlink" xfId="37842" hidden="1"/>
    <cellStyle name="Hyperlink" xfId="37844" hidden="1"/>
    <cellStyle name="Hyperlink" xfId="37846" hidden="1"/>
    <cellStyle name="Hyperlink" xfId="37848" hidden="1"/>
    <cellStyle name="Hyperlink" xfId="37850" hidden="1"/>
    <cellStyle name="Hyperlink" xfId="37852" hidden="1"/>
    <cellStyle name="Hyperlink" xfId="37854" hidden="1"/>
    <cellStyle name="Hyperlink" xfId="37856" hidden="1"/>
    <cellStyle name="Hyperlink" xfId="37858" hidden="1"/>
    <cellStyle name="Hyperlink" xfId="37860" hidden="1"/>
    <cellStyle name="Hyperlink" xfId="37862" hidden="1"/>
    <cellStyle name="Hyperlink" xfId="37864" hidden="1"/>
    <cellStyle name="Hyperlink" xfId="37866" hidden="1"/>
    <cellStyle name="Hyperlink" xfId="37868" hidden="1"/>
    <cellStyle name="Hyperlink" xfId="37870" hidden="1"/>
    <cellStyle name="Hyperlink" xfId="37872" hidden="1"/>
    <cellStyle name="Hyperlink" xfId="37874" hidden="1"/>
    <cellStyle name="Hyperlink" xfId="37876" hidden="1"/>
    <cellStyle name="Hyperlink" xfId="37878" hidden="1"/>
    <cellStyle name="Hyperlink" xfId="37880" hidden="1"/>
    <cellStyle name="Hyperlink" xfId="37882" hidden="1"/>
    <cellStyle name="Hyperlink" xfId="37884" hidden="1"/>
    <cellStyle name="Hyperlink" xfId="37886" hidden="1"/>
    <cellStyle name="Hyperlink" xfId="37888" hidden="1"/>
    <cellStyle name="Hyperlink" xfId="37890" hidden="1"/>
    <cellStyle name="Hyperlink" xfId="37892" hidden="1"/>
    <cellStyle name="Hyperlink" xfId="37894" hidden="1"/>
    <cellStyle name="Hyperlink" xfId="37896" hidden="1"/>
    <cellStyle name="Hyperlink" xfId="37898" hidden="1"/>
    <cellStyle name="Hyperlink" xfId="37900" hidden="1"/>
    <cellStyle name="Hyperlink" xfId="37902" hidden="1"/>
    <cellStyle name="Hyperlink" xfId="37904" hidden="1"/>
    <cellStyle name="Hyperlink" xfId="37906" hidden="1"/>
    <cellStyle name="Hyperlink" xfId="37908" hidden="1"/>
    <cellStyle name="Hyperlink" xfId="37910" hidden="1"/>
    <cellStyle name="Hyperlink" xfId="37912" hidden="1"/>
    <cellStyle name="Hyperlink" xfId="37914" hidden="1"/>
    <cellStyle name="Hyperlink" xfId="37916" hidden="1"/>
    <cellStyle name="Hyperlink" xfId="37918" hidden="1"/>
    <cellStyle name="Hyperlink" xfId="37920" hidden="1"/>
    <cellStyle name="Hyperlink" xfId="37922" hidden="1"/>
    <cellStyle name="Hyperlink" xfId="37924" hidden="1"/>
    <cellStyle name="Hyperlink" xfId="37926" hidden="1"/>
    <cellStyle name="Hyperlink" xfId="37928" hidden="1"/>
    <cellStyle name="Hyperlink" xfId="37930" hidden="1"/>
    <cellStyle name="Hyperlink" xfId="37932" hidden="1"/>
    <cellStyle name="Hyperlink" xfId="37934" hidden="1"/>
    <cellStyle name="Hyperlink" xfId="37936" hidden="1"/>
    <cellStyle name="Hyperlink" xfId="37938" hidden="1"/>
    <cellStyle name="Hyperlink" xfId="37940" hidden="1"/>
    <cellStyle name="Hyperlink" xfId="37942" hidden="1"/>
    <cellStyle name="Hyperlink" xfId="37944" hidden="1"/>
    <cellStyle name="Hyperlink" xfId="37946" hidden="1"/>
    <cellStyle name="Hyperlink" xfId="37948" hidden="1"/>
    <cellStyle name="Hyperlink" xfId="37950" hidden="1"/>
    <cellStyle name="Hyperlink" xfId="37952" hidden="1"/>
    <cellStyle name="Hyperlink" xfId="37954" hidden="1"/>
    <cellStyle name="Hyperlink" xfId="37956" hidden="1"/>
    <cellStyle name="Hyperlink" xfId="37958" hidden="1"/>
    <cellStyle name="Hyperlink" xfId="37960" hidden="1"/>
    <cellStyle name="Hyperlink" xfId="37962" hidden="1"/>
    <cellStyle name="Hyperlink" xfId="37964" hidden="1"/>
    <cellStyle name="Hyperlink" xfId="37966" hidden="1"/>
    <cellStyle name="Hyperlink" xfId="37968" hidden="1"/>
    <cellStyle name="Hyperlink" xfId="37970" hidden="1"/>
    <cellStyle name="Hyperlink" xfId="37972" hidden="1"/>
    <cellStyle name="Hyperlink" xfId="37974" hidden="1"/>
    <cellStyle name="Hyperlink" xfId="37976" hidden="1"/>
    <cellStyle name="Hyperlink" xfId="37978" hidden="1"/>
    <cellStyle name="Hyperlink" xfId="37980" hidden="1"/>
    <cellStyle name="Hyperlink" xfId="37982" hidden="1"/>
    <cellStyle name="Hyperlink" xfId="37984" hidden="1"/>
    <cellStyle name="Hyperlink" xfId="37986" hidden="1"/>
    <cellStyle name="Hyperlink" xfId="37988" hidden="1"/>
    <cellStyle name="Hyperlink" xfId="37990" hidden="1"/>
    <cellStyle name="Hyperlink" xfId="37992" hidden="1"/>
    <cellStyle name="Hyperlink" xfId="37994" hidden="1"/>
    <cellStyle name="Hyperlink" xfId="37996" hidden="1"/>
    <cellStyle name="Hyperlink" xfId="37998" hidden="1"/>
    <cellStyle name="Hyperlink" xfId="38000" hidden="1"/>
    <cellStyle name="Hyperlink" xfId="38002" hidden="1"/>
    <cellStyle name="Hyperlink" xfId="38004" hidden="1"/>
    <cellStyle name="Hyperlink" xfId="38006" hidden="1"/>
    <cellStyle name="Hyperlink" xfId="38008" hidden="1"/>
    <cellStyle name="Hyperlink" xfId="38010" hidden="1"/>
    <cellStyle name="Hyperlink" xfId="38012" hidden="1"/>
    <cellStyle name="Hyperlink" xfId="38014" hidden="1"/>
    <cellStyle name="Hyperlink" xfId="38016" hidden="1"/>
    <cellStyle name="Hyperlink" xfId="38018" hidden="1"/>
    <cellStyle name="Hyperlink" xfId="38020" hidden="1"/>
    <cellStyle name="Hyperlink" xfId="38022" hidden="1"/>
    <cellStyle name="Hyperlink" xfId="38024" hidden="1"/>
    <cellStyle name="Hyperlink" xfId="38026" hidden="1"/>
    <cellStyle name="Hyperlink" xfId="38028" hidden="1"/>
    <cellStyle name="Hyperlink" xfId="38030" hidden="1"/>
    <cellStyle name="Hyperlink" xfId="38032" hidden="1"/>
    <cellStyle name="Hyperlink" xfId="38034" hidden="1"/>
    <cellStyle name="Hyperlink" xfId="38036" hidden="1"/>
    <cellStyle name="Hyperlink" xfId="38038" hidden="1"/>
    <cellStyle name="Hyperlink" xfId="38040" hidden="1"/>
    <cellStyle name="Hyperlink" xfId="38042" hidden="1"/>
    <cellStyle name="Hyperlink" xfId="38044" hidden="1"/>
    <cellStyle name="Hyperlink" xfId="38046" hidden="1"/>
    <cellStyle name="Hyperlink" xfId="38048" hidden="1"/>
    <cellStyle name="Hyperlink" xfId="38050" hidden="1"/>
    <cellStyle name="Hyperlink" xfId="38052" hidden="1"/>
    <cellStyle name="Hyperlink" xfId="38054" hidden="1"/>
    <cellStyle name="Hyperlink" xfId="38056" hidden="1"/>
    <cellStyle name="Hyperlink" xfId="38058" hidden="1"/>
    <cellStyle name="Hyperlink" xfId="38060" hidden="1"/>
    <cellStyle name="Hyperlink" xfId="38062" hidden="1"/>
    <cellStyle name="Hyperlink" xfId="38064" hidden="1"/>
    <cellStyle name="Hyperlink" xfId="38066" hidden="1"/>
    <cellStyle name="Hyperlink" xfId="38068" hidden="1"/>
    <cellStyle name="Hyperlink" xfId="38070" hidden="1"/>
    <cellStyle name="Hyperlink" xfId="38072" hidden="1"/>
    <cellStyle name="Hyperlink" xfId="38074" hidden="1"/>
    <cellStyle name="Hyperlink" xfId="38076" hidden="1"/>
    <cellStyle name="Hyperlink" xfId="38078" hidden="1"/>
    <cellStyle name="Hyperlink" xfId="38080" hidden="1"/>
    <cellStyle name="Hyperlink" xfId="38082" hidden="1"/>
    <cellStyle name="Hyperlink" xfId="38084" hidden="1"/>
    <cellStyle name="Hyperlink" xfId="38086" hidden="1"/>
    <cellStyle name="Hyperlink" xfId="38088" hidden="1"/>
    <cellStyle name="Hyperlink" xfId="38090" hidden="1"/>
    <cellStyle name="Hyperlink" xfId="38092" hidden="1"/>
    <cellStyle name="Hyperlink" xfId="38094" hidden="1"/>
    <cellStyle name="Hyperlink" xfId="38096" hidden="1"/>
    <cellStyle name="Hyperlink" xfId="38098" hidden="1"/>
    <cellStyle name="Hyperlink" xfId="38100" hidden="1"/>
    <cellStyle name="Hyperlink" xfId="38102" hidden="1"/>
    <cellStyle name="Hyperlink" xfId="38104" hidden="1"/>
    <cellStyle name="Hyperlink" xfId="38106" hidden="1"/>
    <cellStyle name="Hyperlink" xfId="38108" hidden="1"/>
    <cellStyle name="Hyperlink" xfId="38110" hidden="1"/>
    <cellStyle name="Hyperlink" xfId="38112" hidden="1"/>
    <cellStyle name="Hyperlink" xfId="38114" hidden="1"/>
    <cellStyle name="Hyperlink" xfId="38116" hidden="1"/>
    <cellStyle name="Hyperlink" xfId="38118" hidden="1"/>
    <cellStyle name="Hyperlink" xfId="38120" hidden="1"/>
    <cellStyle name="Hyperlink" xfId="38122" hidden="1"/>
    <cellStyle name="Hyperlink" xfId="38124" hidden="1"/>
    <cellStyle name="Hyperlink" xfId="38126" hidden="1"/>
    <cellStyle name="Hyperlink" xfId="38128" hidden="1"/>
    <cellStyle name="Hyperlink" xfId="38130" hidden="1"/>
    <cellStyle name="Hyperlink" xfId="38132" hidden="1"/>
    <cellStyle name="Hyperlink" xfId="38134" hidden="1"/>
    <cellStyle name="Hyperlink" xfId="38136" hidden="1"/>
    <cellStyle name="Hyperlink" xfId="38138" hidden="1"/>
    <cellStyle name="Hyperlink" xfId="38140" hidden="1"/>
    <cellStyle name="Hyperlink" xfId="38142" hidden="1"/>
    <cellStyle name="Hyperlink" xfId="38144" hidden="1"/>
    <cellStyle name="Hyperlink" xfId="38146" hidden="1"/>
    <cellStyle name="Hyperlink" xfId="38148" hidden="1"/>
    <cellStyle name="Hyperlink" xfId="38150" hidden="1"/>
    <cellStyle name="Hyperlink" xfId="38152" hidden="1"/>
    <cellStyle name="Hyperlink" xfId="38154" hidden="1"/>
    <cellStyle name="Hyperlink" xfId="38156" hidden="1"/>
    <cellStyle name="Hyperlink" xfId="38158" hidden="1"/>
    <cellStyle name="Hyperlink" xfId="38160" hidden="1"/>
    <cellStyle name="Hyperlink" xfId="38162" hidden="1"/>
    <cellStyle name="Hyperlink" xfId="38164" hidden="1"/>
    <cellStyle name="Hyperlink" xfId="38166" hidden="1"/>
    <cellStyle name="Hyperlink" xfId="38168" hidden="1"/>
    <cellStyle name="Hyperlink" xfId="38170" hidden="1"/>
    <cellStyle name="Hyperlink" xfId="38172" hidden="1"/>
    <cellStyle name="Hyperlink" xfId="38174" hidden="1"/>
    <cellStyle name="Hyperlink" xfId="38176" hidden="1"/>
    <cellStyle name="Hyperlink" xfId="38178" hidden="1"/>
    <cellStyle name="Hyperlink" xfId="38180" hidden="1"/>
    <cellStyle name="Hyperlink" xfId="38182" hidden="1"/>
    <cellStyle name="Hyperlink" xfId="38184" hidden="1"/>
    <cellStyle name="Hyperlink" xfId="38186" hidden="1"/>
    <cellStyle name="Hyperlink" xfId="38188" hidden="1"/>
    <cellStyle name="Hyperlink" xfId="38190" hidden="1"/>
    <cellStyle name="Hyperlink" xfId="38192" hidden="1"/>
    <cellStyle name="Hyperlink" xfId="38194" hidden="1"/>
    <cellStyle name="Hyperlink" xfId="38196" hidden="1"/>
    <cellStyle name="Hyperlink" xfId="38198" hidden="1"/>
    <cellStyle name="Hyperlink" xfId="38200" hidden="1"/>
    <cellStyle name="Hyperlink" xfId="38202" hidden="1"/>
    <cellStyle name="Hyperlink" xfId="38204" hidden="1"/>
    <cellStyle name="Hyperlink" xfId="38206" hidden="1"/>
    <cellStyle name="Hyperlink" xfId="38208" hidden="1"/>
    <cellStyle name="Hyperlink" xfId="38210" hidden="1"/>
    <cellStyle name="Hyperlink" xfId="38212" hidden="1"/>
    <cellStyle name="Hyperlink" xfId="38214" hidden="1"/>
    <cellStyle name="Hyperlink" xfId="38216" hidden="1"/>
    <cellStyle name="Hyperlink" xfId="38218" hidden="1"/>
    <cellStyle name="Hyperlink" xfId="38220" hidden="1"/>
    <cellStyle name="Hyperlink" xfId="38222" hidden="1"/>
    <cellStyle name="Hyperlink" xfId="38224" hidden="1"/>
    <cellStyle name="Hyperlink" xfId="38226" hidden="1"/>
    <cellStyle name="Hyperlink" xfId="38228" hidden="1"/>
    <cellStyle name="Hyperlink" xfId="38230" hidden="1"/>
    <cellStyle name="Hyperlink" xfId="38232" hidden="1"/>
    <cellStyle name="Hyperlink" xfId="38234" hidden="1"/>
    <cellStyle name="Hyperlink" xfId="38236" hidden="1"/>
    <cellStyle name="Hyperlink" xfId="38238" hidden="1"/>
    <cellStyle name="Hyperlink" xfId="38240" hidden="1"/>
    <cellStyle name="Hyperlink" xfId="38242" hidden="1"/>
    <cellStyle name="Hyperlink" xfId="38244" hidden="1"/>
    <cellStyle name="Hyperlink" xfId="38246" hidden="1"/>
    <cellStyle name="Hyperlink" xfId="38248" hidden="1"/>
    <cellStyle name="Hyperlink" xfId="38250" hidden="1"/>
    <cellStyle name="Hyperlink" xfId="38252" hidden="1"/>
    <cellStyle name="Hyperlink" xfId="38254" hidden="1"/>
    <cellStyle name="Hyperlink" xfId="38256" hidden="1"/>
    <cellStyle name="Hyperlink" xfId="38258" hidden="1"/>
    <cellStyle name="Hyperlink" xfId="38260" hidden="1"/>
    <cellStyle name="Hyperlink" xfId="38262" hidden="1"/>
    <cellStyle name="Hyperlink" xfId="38264" hidden="1"/>
    <cellStyle name="Hyperlink" xfId="38266" hidden="1"/>
    <cellStyle name="Hyperlink" xfId="38268" hidden="1"/>
    <cellStyle name="Hyperlink" xfId="38270" hidden="1"/>
    <cellStyle name="Hyperlink" xfId="38272" hidden="1"/>
    <cellStyle name="Hyperlink" xfId="38274" hidden="1"/>
    <cellStyle name="Hyperlink" xfId="38276" hidden="1"/>
    <cellStyle name="Hyperlink" xfId="38278" hidden="1"/>
    <cellStyle name="Hyperlink" xfId="38280" hidden="1"/>
    <cellStyle name="Hyperlink" xfId="38282" hidden="1"/>
    <cellStyle name="Hyperlink" xfId="38284" hidden="1"/>
    <cellStyle name="Hyperlink" xfId="38286" hidden="1"/>
    <cellStyle name="Hyperlink" xfId="38288" hidden="1"/>
    <cellStyle name="Hyperlink" xfId="38290" hidden="1"/>
    <cellStyle name="Hyperlink" xfId="38292" hidden="1"/>
    <cellStyle name="Hyperlink" xfId="38294" hidden="1"/>
    <cellStyle name="Hyperlink" xfId="38296" hidden="1"/>
    <cellStyle name="Hyperlink" xfId="38298" hidden="1"/>
    <cellStyle name="Hyperlink" xfId="38300" hidden="1"/>
    <cellStyle name="Hyperlink" xfId="38302" hidden="1"/>
    <cellStyle name="Hyperlink" xfId="38304" hidden="1"/>
    <cellStyle name="Hyperlink" xfId="38306" hidden="1"/>
    <cellStyle name="Hyperlink" xfId="38308" hidden="1"/>
    <cellStyle name="Hyperlink" xfId="38310" hidden="1"/>
    <cellStyle name="Hyperlink" xfId="38312" hidden="1"/>
    <cellStyle name="Hyperlink" xfId="38314" hidden="1"/>
    <cellStyle name="Hyperlink" xfId="38316" hidden="1"/>
    <cellStyle name="Hyperlink" xfId="38318" hidden="1"/>
    <cellStyle name="Hyperlink" xfId="38320" hidden="1"/>
    <cellStyle name="Hyperlink" xfId="38322" hidden="1"/>
    <cellStyle name="Hyperlink" xfId="38324" hidden="1"/>
    <cellStyle name="Hyperlink" xfId="38326" hidden="1"/>
    <cellStyle name="Hyperlink" xfId="38328" hidden="1"/>
    <cellStyle name="Hyperlink" xfId="38330" hidden="1"/>
    <cellStyle name="Hyperlink" xfId="38332" hidden="1"/>
    <cellStyle name="Hyperlink" xfId="38334" hidden="1"/>
    <cellStyle name="Hyperlink" xfId="38336" hidden="1"/>
    <cellStyle name="Hyperlink" xfId="38338" hidden="1"/>
    <cellStyle name="Hyperlink" xfId="38340" hidden="1"/>
    <cellStyle name="Hyperlink" xfId="38342" hidden="1"/>
    <cellStyle name="Hyperlink" xfId="38344" hidden="1"/>
    <cellStyle name="Hyperlink" xfId="38346" hidden="1"/>
    <cellStyle name="Hyperlink" xfId="38348" hidden="1"/>
    <cellStyle name="Hyperlink" xfId="38350" hidden="1"/>
    <cellStyle name="Hyperlink" xfId="38352" hidden="1"/>
    <cellStyle name="Hyperlink" xfId="38354" hidden="1"/>
    <cellStyle name="Hyperlink" xfId="38356" hidden="1"/>
    <cellStyle name="Hyperlink" xfId="38358" hidden="1"/>
    <cellStyle name="Hyperlink" xfId="38360" hidden="1"/>
    <cellStyle name="Hyperlink" xfId="38362" hidden="1"/>
    <cellStyle name="Hyperlink" xfId="38364" hidden="1"/>
    <cellStyle name="Hyperlink" xfId="38366" hidden="1"/>
    <cellStyle name="Hyperlink" xfId="38368" hidden="1"/>
    <cellStyle name="Hyperlink" xfId="38370" hidden="1"/>
    <cellStyle name="Hyperlink" xfId="38372" hidden="1"/>
    <cellStyle name="Hyperlink" xfId="38374" hidden="1"/>
    <cellStyle name="Hyperlink" xfId="38376" hidden="1"/>
    <cellStyle name="Hyperlink" xfId="38378" hidden="1"/>
    <cellStyle name="Hyperlink" xfId="38380" hidden="1"/>
    <cellStyle name="Hyperlink" xfId="38382" hidden="1"/>
    <cellStyle name="Hyperlink" xfId="38384" hidden="1"/>
    <cellStyle name="Hyperlink" xfId="38386" hidden="1"/>
    <cellStyle name="Hyperlink" xfId="38388" hidden="1"/>
    <cellStyle name="Hyperlink" xfId="38390" hidden="1"/>
    <cellStyle name="Hyperlink" xfId="38392" hidden="1"/>
    <cellStyle name="Hyperlink" xfId="38394" hidden="1"/>
    <cellStyle name="Hyperlink" xfId="38396" hidden="1"/>
    <cellStyle name="Hyperlink" xfId="38398" hidden="1"/>
    <cellStyle name="Hyperlink" xfId="38400" hidden="1"/>
    <cellStyle name="Hyperlink" xfId="38402" hidden="1"/>
    <cellStyle name="Hyperlink" xfId="38404" hidden="1"/>
    <cellStyle name="Hyperlink" xfId="38406" hidden="1"/>
    <cellStyle name="Hyperlink" xfId="38408" hidden="1"/>
    <cellStyle name="Hyperlink" xfId="38410" hidden="1"/>
    <cellStyle name="Hyperlink" xfId="38412" hidden="1"/>
    <cellStyle name="Hyperlink" xfId="38414" hidden="1"/>
    <cellStyle name="Hyperlink" xfId="38416" hidden="1"/>
    <cellStyle name="Hyperlink" xfId="38418" hidden="1"/>
    <cellStyle name="Hyperlink" xfId="38420" hidden="1"/>
    <cellStyle name="Hyperlink" xfId="38422" hidden="1"/>
    <cellStyle name="Hyperlink" xfId="38424" hidden="1"/>
    <cellStyle name="Hyperlink" xfId="38426" hidden="1"/>
    <cellStyle name="Hyperlink" xfId="38428" hidden="1"/>
    <cellStyle name="Hyperlink" xfId="38430" hidden="1"/>
    <cellStyle name="Hyperlink" xfId="38432" hidden="1"/>
    <cellStyle name="Hyperlink" xfId="38434" hidden="1"/>
    <cellStyle name="Hyperlink" xfId="38436" hidden="1"/>
    <cellStyle name="Hyperlink" xfId="38438" hidden="1"/>
    <cellStyle name="Hyperlink" xfId="38440" hidden="1"/>
    <cellStyle name="Hyperlink" xfId="38442" hidden="1"/>
    <cellStyle name="Hyperlink" xfId="38444" hidden="1"/>
    <cellStyle name="Hyperlink" xfId="38446" hidden="1"/>
    <cellStyle name="Hyperlink" xfId="38448" hidden="1"/>
    <cellStyle name="Hyperlink" xfId="38450" hidden="1"/>
    <cellStyle name="Hyperlink" xfId="38452" hidden="1"/>
    <cellStyle name="Hyperlink" xfId="38454" hidden="1"/>
    <cellStyle name="Hyperlink" xfId="38456" hidden="1"/>
    <cellStyle name="Hyperlink" xfId="38458" hidden="1"/>
    <cellStyle name="Hyperlink" xfId="38460" hidden="1"/>
    <cellStyle name="Hyperlink" xfId="38462" hidden="1"/>
    <cellStyle name="Hyperlink" xfId="38464" hidden="1"/>
    <cellStyle name="Hyperlink" xfId="38466" hidden="1"/>
    <cellStyle name="Hyperlink" xfId="38468" hidden="1"/>
    <cellStyle name="Hyperlink" xfId="38470" hidden="1"/>
    <cellStyle name="Hyperlink" xfId="38472" hidden="1"/>
    <cellStyle name="Hyperlink" xfId="38474" hidden="1"/>
    <cellStyle name="Hyperlink" xfId="38476" hidden="1"/>
    <cellStyle name="Hyperlink" xfId="38478" hidden="1"/>
    <cellStyle name="Hyperlink" xfId="38480" hidden="1"/>
    <cellStyle name="Hyperlink" xfId="38482" hidden="1"/>
    <cellStyle name="Hyperlink" xfId="38484" hidden="1"/>
    <cellStyle name="Hyperlink" xfId="38486" hidden="1"/>
    <cellStyle name="Hyperlink" xfId="38488" hidden="1"/>
    <cellStyle name="Hyperlink" xfId="38490" hidden="1"/>
    <cellStyle name="Hyperlink" xfId="38492" hidden="1"/>
    <cellStyle name="Hyperlink" xfId="38494" hidden="1"/>
    <cellStyle name="Hyperlink" xfId="38496" hidden="1"/>
    <cellStyle name="Hyperlink" xfId="38498" hidden="1"/>
    <cellStyle name="Hyperlink" xfId="38500" hidden="1"/>
    <cellStyle name="Hyperlink" xfId="38502" hidden="1"/>
    <cellStyle name="Hyperlink" xfId="38504" hidden="1"/>
    <cellStyle name="Hyperlink" xfId="38506" hidden="1"/>
    <cellStyle name="Hyperlink" xfId="38508" hidden="1"/>
    <cellStyle name="Hyperlink" xfId="38510" hidden="1"/>
    <cellStyle name="Hyperlink" xfId="38512" hidden="1"/>
    <cellStyle name="Hyperlink" xfId="38514" hidden="1"/>
    <cellStyle name="Hyperlink" xfId="38516" hidden="1"/>
    <cellStyle name="Hyperlink" xfId="38518" hidden="1"/>
    <cellStyle name="Hyperlink" xfId="38520" hidden="1"/>
    <cellStyle name="Hyperlink" xfId="38522" hidden="1"/>
    <cellStyle name="Hyperlink" xfId="38524" hidden="1"/>
    <cellStyle name="Hyperlink" xfId="38526" hidden="1"/>
    <cellStyle name="Hyperlink" xfId="38528" hidden="1"/>
    <cellStyle name="Hyperlink" xfId="38530" hidden="1"/>
    <cellStyle name="Hyperlink" xfId="38532" hidden="1"/>
    <cellStyle name="Hyperlink" xfId="38534" hidden="1"/>
    <cellStyle name="Hyperlink" xfId="38536" hidden="1"/>
    <cellStyle name="Hyperlink" xfId="38538" hidden="1"/>
    <cellStyle name="Hyperlink" xfId="38540" hidden="1"/>
    <cellStyle name="Hyperlink" xfId="38542" hidden="1"/>
    <cellStyle name="Hyperlink" xfId="38544" hidden="1"/>
    <cellStyle name="Hyperlink" xfId="38546" hidden="1"/>
    <cellStyle name="Hyperlink" xfId="38548" hidden="1"/>
    <cellStyle name="Hyperlink" xfId="38550" hidden="1"/>
    <cellStyle name="Hyperlink" xfId="38552" hidden="1"/>
    <cellStyle name="Hyperlink" xfId="38554" hidden="1"/>
    <cellStyle name="Hyperlink" xfId="38556" hidden="1"/>
    <cellStyle name="Hyperlink" xfId="38558" hidden="1"/>
    <cellStyle name="Hyperlink" xfId="38560" hidden="1"/>
    <cellStyle name="Hyperlink" xfId="38562" hidden="1"/>
    <cellStyle name="Hyperlink" xfId="38564" hidden="1"/>
    <cellStyle name="Hyperlink" xfId="38566" hidden="1"/>
    <cellStyle name="Hyperlink" xfId="38568" hidden="1"/>
    <cellStyle name="Hyperlink" xfId="38570" hidden="1"/>
    <cellStyle name="Hyperlink" xfId="38572" hidden="1"/>
    <cellStyle name="Hyperlink" xfId="38574" hidden="1"/>
    <cellStyle name="Hyperlink" xfId="38576" hidden="1"/>
    <cellStyle name="Hyperlink" xfId="38578" hidden="1"/>
    <cellStyle name="Hyperlink" xfId="38580" hidden="1"/>
    <cellStyle name="Hyperlink" xfId="38582" hidden="1"/>
    <cellStyle name="Hyperlink" xfId="38584" hidden="1"/>
    <cellStyle name="Hyperlink" xfId="38586" hidden="1"/>
    <cellStyle name="Hyperlink" xfId="38588" hidden="1"/>
    <cellStyle name="Hyperlink" xfId="38590" hidden="1"/>
    <cellStyle name="Hyperlink" xfId="38592" hidden="1"/>
    <cellStyle name="Hyperlink" xfId="38594" hidden="1"/>
    <cellStyle name="Hyperlink" xfId="38596" hidden="1"/>
    <cellStyle name="Hyperlink" xfId="38598" hidden="1"/>
    <cellStyle name="Hyperlink" xfId="38600" hidden="1"/>
    <cellStyle name="Hyperlink" xfId="38602" hidden="1"/>
    <cellStyle name="Hyperlink" xfId="38604" hidden="1"/>
    <cellStyle name="Hyperlink" xfId="38606" hidden="1"/>
    <cellStyle name="Hyperlink" xfId="38608" hidden="1"/>
    <cellStyle name="Hyperlink" xfId="38610" hidden="1"/>
    <cellStyle name="Hyperlink" xfId="38612" hidden="1"/>
    <cellStyle name="Hyperlink" xfId="38614" hidden="1"/>
    <cellStyle name="Hyperlink" xfId="38616" hidden="1"/>
    <cellStyle name="Hyperlink" xfId="38618" hidden="1"/>
    <cellStyle name="Hyperlink" xfId="38620" hidden="1"/>
    <cellStyle name="Hyperlink" xfId="38622" hidden="1"/>
    <cellStyle name="Hyperlink" xfId="38624" hidden="1"/>
    <cellStyle name="Hyperlink" xfId="38626" hidden="1"/>
    <cellStyle name="Hyperlink" xfId="38628" hidden="1"/>
    <cellStyle name="Hyperlink" xfId="38630" hidden="1"/>
    <cellStyle name="Hyperlink" xfId="38632" hidden="1"/>
    <cellStyle name="Hyperlink" xfId="38634" hidden="1"/>
    <cellStyle name="Hyperlink" xfId="38636" hidden="1"/>
    <cellStyle name="Hyperlink" xfId="38638" hidden="1"/>
    <cellStyle name="Hyperlink" xfId="38640" hidden="1"/>
    <cellStyle name="Hyperlink" xfId="38642" hidden="1"/>
    <cellStyle name="Hyperlink" xfId="38644" hidden="1"/>
    <cellStyle name="Hyperlink" xfId="38646" hidden="1"/>
    <cellStyle name="Hyperlink" xfId="38648" hidden="1"/>
    <cellStyle name="Hyperlink" xfId="38650" hidden="1"/>
    <cellStyle name="Hyperlink" xfId="38652" hidden="1"/>
    <cellStyle name="Hyperlink" xfId="38654" hidden="1"/>
    <cellStyle name="Hyperlink" xfId="38656" hidden="1"/>
    <cellStyle name="Hyperlink" xfId="38658" hidden="1"/>
    <cellStyle name="Hyperlink" xfId="38660" hidden="1"/>
    <cellStyle name="Hyperlink" xfId="38662" hidden="1"/>
    <cellStyle name="Hyperlink" xfId="38664" hidden="1"/>
    <cellStyle name="Hyperlink" xfId="38666" hidden="1"/>
    <cellStyle name="Hyperlink" xfId="38668" hidden="1"/>
    <cellStyle name="Hyperlink" xfId="38670" hidden="1"/>
    <cellStyle name="Hyperlink" xfId="38672" hidden="1"/>
    <cellStyle name="Hyperlink" xfId="38674" hidden="1"/>
    <cellStyle name="Hyperlink" xfId="38676" hidden="1"/>
    <cellStyle name="Hyperlink" xfId="38678" hidden="1"/>
    <cellStyle name="Hyperlink" xfId="38680" hidden="1"/>
    <cellStyle name="Hyperlink" xfId="38682" hidden="1"/>
    <cellStyle name="Hyperlink" xfId="38684" hidden="1"/>
    <cellStyle name="Hyperlink" xfId="38686" hidden="1"/>
    <cellStyle name="Hyperlink" xfId="38688" hidden="1"/>
    <cellStyle name="Hyperlink" xfId="38690" hidden="1"/>
    <cellStyle name="Hyperlink" xfId="38692" hidden="1"/>
    <cellStyle name="Hyperlink" xfId="38694" hidden="1"/>
    <cellStyle name="Hyperlink" xfId="38696" hidden="1"/>
    <cellStyle name="Hyperlink" xfId="38698" hidden="1"/>
    <cellStyle name="Hyperlink" xfId="38700" hidden="1"/>
    <cellStyle name="Hyperlink" xfId="38702" hidden="1"/>
    <cellStyle name="Hyperlink" xfId="38704" hidden="1"/>
    <cellStyle name="Hyperlink" xfId="38706" hidden="1"/>
    <cellStyle name="Hyperlink" xfId="38708" hidden="1"/>
    <cellStyle name="Hyperlink" xfId="38710" hidden="1"/>
    <cellStyle name="Hyperlink" xfId="38712" hidden="1"/>
    <cellStyle name="Hyperlink" xfId="38714" hidden="1"/>
    <cellStyle name="Hyperlink" xfId="38716" hidden="1"/>
    <cellStyle name="Hyperlink" xfId="38718" hidden="1"/>
    <cellStyle name="Hyperlink" xfId="38720" hidden="1"/>
    <cellStyle name="Hyperlink" xfId="38722" hidden="1"/>
    <cellStyle name="Hyperlink" xfId="38724" hidden="1"/>
    <cellStyle name="Hyperlink" xfId="38726" hidden="1"/>
    <cellStyle name="Hyperlink" xfId="38728" hidden="1"/>
    <cellStyle name="Hyperlink" xfId="38730" hidden="1"/>
    <cellStyle name="Hyperlink" xfId="38732" hidden="1"/>
    <cellStyle name="Hyperlink" xfId="38734" hidden="1"/>
    <cellStyle name="Hyperlink" xfId="38736" hidden="1"/>
    <cellStyle name="Hyperlink" xfId="38738" hidden="1"/>
    <cellStyle name="Hyperlink" xfId="38740" hidden="1"/>
    <cellStyle name="Hyperlink" xfId="38742" hidden="1"/>
    <cellStyle name="Hyperlink" xfId="38744" hidden="1"/>
    <cellStyle name="Hyperlink" xfId="38746" hidden="1"/>
    <cellStyle name="Hyperlink" xfId="38748" hidden="1"/>
    <cellStyle name="Hyperlink" xfId="38750" hidden="1"/>
    <cellStyle name="Hyperlink" xfId="38752" hidden="1"/>
    <cellStyle name="Hyperlink" xfId="38754" hidden="1"/>
    <cellStyle name="Hyperlink" xfId="38756" hidden="1"/>
    <cellStyle name="Hyperlink" xfId="38758" hidden="1"/>
    <cellStyle name="Hyperlink" xfId="38760" hidden="1"/>
    <cellStyle name="Hyperlink" xfId="38762" hidden="1"/>
    <cellStyle name="Hyperlink" xfId="38764" hidden="1"/>
    <cellStyle name="Hyperlink" xfId="38766" hidden="1"/>
    <cellStyle name="Hyperlink" xfId="38768" hidden="1"/>
    <cellStyle name="Hyperlink" xfId="38770" hidden="1"/>
    <cellStyle name="Hyperlink" xfId="38772" hidden="1"/>
    <cellStyle name="Hyperlink" xfId="38774" hidden="1"/>
    <cellStyle name="Hyperlink" xfId="38776" hidden="1"/>
    <cellStyle name="Hyperlink" xfId="38778" hidden="1"/>
    <cellStyle name="Hyperlink" xfId="38780" hidden="1"/>
    <cellStyle name="Hyperlink" xfId="38782" hidden="1"/>
    <cellStyle name="Hyperlink" xfId="38784" hidden="1"/>
    <cellStyle name="Hyperlink" xfId="38786" hidden="1"/>
    <cellStyle name="Hyperlink" xfId="38788" hidden="1"/>
    <cellStyle name="Hyperlink" xfId="38790" hidden="1"/>
    <cellStyle name="Hyperlink" xfId="38792" hidden="1"/>
    <cellStyle name="Hyperlink" xfId="38794" hidden="1"/>
    <cellStyle name="Hyperlink" xfId="38796" hidden="1"/>
    <cellStyle name="Hyperlink" xfId="38798" hidden="1"/>
    <cellStyle name="Hyperlink" xfId="38800" hidden="1"/>
    <cellStyle name="Hyperlink" xfId="38802" hidden="1"/>
    <cellStyle name="Hyperlink" xfId="38804" hidden="1"/>
    <cellStyle name="Hyperlink" xfId="38806" hidden="1"/>
    <cellStyle name="Hyperlink" xfId="38808" hidden="1"/>
    <cellStyle name="Hyperlink" xfId="38810" hidden="1"/>
    <cellStyle name="Hyperlink" xfId="38812" hidden="1"/>
    <cellStyle name="Hyperlink" xfId="38814" hidden="1"/>
    <cellStyle name="Hyperlink" xfId="38816" hidden="1"/>
    <cellStyle name="Hyperlink" xfId="38818" hidden="1"/>
    <cellStyle name="Hyperlink" xfId="38820" hidden="1"/>
    <cellStyle name="Hyperlink" xfId="38822" hidden="1"/>
    <cellStyle name="Hyperlink" xfId="38824" hidden="1"/>
    <cellStyle name="Hyperlink" xfId="38826" hidden="1"/>
    <cellStyle name="Hyperlink" xfId="38828" hidden="1"/>
    <cellStyle name="Hyperlink" xfId="38830" hidden="1"/>
    <cellStyle name="Hyperlink" xfId="38832" hidden="1"/>
    <cellStyle name="Hyperlink" xfId="38834" hidden="1"/>
    <cellStyle name="Hyperlink" xfId="38836" hidden="1"/>
    <cellStyle name="Hyperlink" xfId="38838" hidden="1"/>
    <cellStyle name="Hyperlink" xfId="38840" hidden="1"/>
    <cellStyle name="Hyperlink" xfId="38842" hidden="1"/>
    <cellStyle name="Hyperlink" xfId="38844" hidden="1"/>
    <cellStyle name="Hyperlink" xfId="38846" hidden="1"/>
    <cellStyle name="Hyperlink" xfId="38848" hidden="1"/>
    <cellStyle name="Hyperlink" xfId="38850" hidden="1"/>
    <cellStyle name="Hyperlink" xfId="38852" hidden="1"/>
    <cellStyle name="Hyperlink" xfId="38854" hidden="1"/>
    <cellStyle name="Hyperlink" xfId="38856" hidden="1"/>
    <cellStyle name="Hyperlink" xfId="38858" hidden="1"/>
    <cellStyle name="Hyperlink" xfId="38860" hidden="1"/>
    <cellStyle name="Hyperlink" xfId="38862" hidden="1"/>
    <cellStyle name="Hyperlink" xfId="38864" hidden="1"/>
    <cellStyle name="Hyperlink" xfId="38866" hidden="1"/>
    <cellStyle name="Hyperlink" xfId="38868" hidden="1"/>
    <cellStyle name="Hyperlink" xfId="38870" hidden="1"/>
    <cellStyle name="Hyperlink" xfId="38872" hidden="1"/>
    <cellStyle name="Hyperlink" xfId="38874" hidden="1"/>
    <cellStyle name="Hyperlink" xfId="38876" hidden="1"/>
    <cellStyle name="Hyperlink" xfId="38878" hidden="1"/>
    <cellStyle name="Hyperlink" xfId="38880" hidden="1"/>
    <cellStyle name="Hyperlink" xfId="38882" hidden="1"/>
    <cellStyle name="Hyperlink" xfId="38884" hidden="1"/>
    <cellStyle name="Hyperlink" xfId="38886" hidden="1"/>
    <cellStyle name="Hyperlink" xfId="38888" hidden="1"/>
    <cellStyle name="Hyperlink" xfId="38890" hidden="1"/>
    <cellStyle name="Hyperlink" xfId="38892" hidden="1"/>
    <cellStyle name="Hyperlink" xfId="38894" hidden="1"/>
    <cellStyle name="Hyperlink" xfId="38896" hidden="1"/>
    <cellStyle name="Hyperlink" xfId="38898" hidden="1"/>
    <cellStyle name="Hyperlink" xfId="38900" hidden="1"/>
    <cellStyle name="Hyperlink" xfId="38902" hidden="1"/>
    <cellStyle name="Hyperlink" xfId="38904" hidden="1"/>
    <cellStyle name="Hyperlink" xfId="38906" hidden="1"/>
    <cellStyle name="Hyperlink" xfId="38908" hidden="1"/>
    <cellStyle name="Hyperlink" xfId="38910" hidden="1"/>
    <cellStyle name="Hyperlink" xfId="38912" hidden="1"/>
    <cellStyle name="Hyperlink" xfId="38914" hidden="1"/>
    <cellStyle name="Hyperlink" xfId="38916" hidden="1"/>
    <cellStyle name="Hyperlink" xfId="38918" hidden="1"/>
    <cellStyle name="Hyperlink" xfId="38920" hidden="1"/>
    <cellStyle name="Hyperlink" xfId="38922" hidden="1"/>
    <cellStyle name="Hyperlink" xfId="38924" hidden="1"/>
    <cellStyle name="Hyperlink" xfId="38926" hidden="1"/>
    <cellStyle name="Hyperlink" xfId="38928" hidden="1"/>
    <cellStyle name="Hyperlink" xfId="38930" hidden="1"/>
    <cellStyle name="Hyperlink" xfId="38932" hidden="1"/>
    <cellStyle name="Hyperlink" xfId="38934" hidden="1"/>
    <cellStyle name="Hyperlink" xfId="38936" hidden="1"/>
    <cellStyle name="Hyperlink" xfId="38938" hidden="1"/>
    <cellStyle name="Hyperlink" xfId="38940" hidden="1"/>
    <cellStyle name="Hyperlink" xfId="38942" hidden="1"/>
    <cellStyle name="Hyperlink" xfId="38944" hidden="1"/>
    <cellStyle name="Hyperlink" xfId="38946" hidden="1"/>
    <cellStyle name="Hyperlink" xfId="38948" hidden="1"/>
    <cellStyle name="Hyperlink" xfId="38950" hidden="1"/>
    <cellStyle name="Hyperlink" xfId="38952" hidden="1"/>
    <cellStyle name="Hyperlink" xfId="38954" hidden="1"/>
    <cellStyle name="Hyperlink" xfId="38956" hidden="1"/>
    <cellStyle name="Hyperlink" xfId="38958" hidden="1"/>
    <cellStyle name="Hyperlink" xfId="38960" hidden="1"/>
    <cellStyle name="Hyperlink" xfId="38962" hidden="1"/>
    <cellStyle name="Hyperlink" xfId="38964" hidden="1"/>
    <cellStyle name="Hyperlink" xfId="38966" hidden="1"/>
    <cellStyle name="Hyperlink" xfId="38968" hidden="1"/>
    <cellStyle name="Hyperlink" xfId="38970" hidden="1"/>
    <cellStyle name="Hyperlink" xfId="38972" hidden="1"/>
    <cellStyle name="Hyperlink" xfId="38974" hidden="1"/>
    <cellStyle name="Hyperlink" xfId="38976" hidden="1"/>
    <cellStyle name="Hyperlink" xfId="38978" hidden="1"/>
    <cellStyle name="Hyperlink" xfId="38980" hidden="1"/>
    <cellStyle name="Hyperlink" xfId="38982" hidden="1"/>
    <cellStyle name="Hyperlink" xfId="38984" hidden="1"/>
    <cellStyle name="Hyperlink" xfId="38986" hidden="1"/>
    <cellStyle name="Hyperlink" xfId="38988" hidden="1"/>
    <cellStyle name="Hyperlink" xfId="38990" hidden="1"/>
    <cellStyle name="Hyperlink" xfId="38992" hidden="1"/>
    <cellStyle name="Hyperlink" xfId="38994" hidden="1"/>
    <cellStyle name="Hyperlink" xfId="38996" hidden="1"/>
    <cellStyle name="Hyperlink" xfId="38998" hidden="1"/>
    <cellStyle name="Hyperlink" xfId="39000" hidden="1"/>
    <cellStyle name="Hyperlink" xfId="39002" hidden="1"/>
    <cellStyle name="Hyperlink" xfId="39004" hidden="1"/>
    <cellStyle name="Hyperlink" xfId="39006" hidden="1"/>
    <cellStyle name="Hyperlink" xfId="39008" hidden="1"/>
    <cellStyle name="Hyperlink" xfId="39010" hidden="1"/>
    <cellStyle name="Hyperlink" xfId="39012" hidden="1"/>
    <cellStyle name="Hyperlink" xfId="39014" hidden="1"/>
    <cellStyle name="Hyperlink" xfId="39016" hidden="1"/>
    <cellStyle name="Hyperlink" xfId="39018" hidden="1"/>
    <cellStyle name="Hyperlink" xfId="39020" hidden="1"/>
    <cellStyle name="Hyperlink" xfId="39022" hidden="1"/>
    <cellStyle name="Hyperlink" xfId="39024" hidden="1"/>
    <cellStyle name="Hyperlink" xfId="39026" hidden="1"/>
    <cellStyle name="Hyperlink" xfId="39028" hidden="1"/>
    <cellStyle name="Hyperlink" xfId="39030" hidden="1"/>
    <cellStyle name="Hyperlink" xfId="39032" hidden="1"/>
    <cellStyle name="Hyperlink" xfId="39034" hidden="1"/>
    <cellStyle name="Hyperlink" xfId="39036" hidden="1"/>
    <cellStyle name="Hyperlink" xfId="39038" hidden="1"/>
    <cellStyle name="Hyperlink" xfId="39040" hidden="1"/>
    <cellStyle name="Hyperlink" xfId="39042" hidden="1"/>
    <cellStyle name="Hyperlink" xfId="39044" hidden="1"/>
    <cellStyle name="Hyperlink" xfId="39046" hidden="1"/>
    <cellStyle name="Hyperlink" xfId="39048" hidden="1"/>
    <cellStyle name="Hyperlink" xfId="39050" hidden="1"/>
    <cellStyle name="Hyperlink" xfId="39052" hidden="1"/>
    <cellStyle name="Hyperlink" xfId="39054" hidden="1"/>
    <cellStyle name="Hyperlink" xfId="39056" hidden="1"/>
    <cellStyle name="Hyperlink" xfId="39058" hidden="1"/>
    <cellStyle name="Hyperlink" xfId="39060" hidden="1"/>
    <cellStyle name="Hyperlink" xfId="39062" hidden="1"/>
    <cellStyle name="Hyperlink" xfId="39064" hidden="1"/>
    <cellStyle name="Hyperlink" xfId="39066" hidden="1"/>
    <cellStyle name="Hyperlink" xfId="39068" hidden="1"/>
    <cellStyle name="Hyperlink" xfId="39070" hidden="1"/>
    <cellStyle name="Hyperlink" xfId="39072" hidden="1"/>
    <cellStyle name="Hyperlink" xfId="39074" hidden="1"/>
    <cellStyle name="Hyperlink" xfId="39076" hidden="1"/>
    <cellStyle name="Hyperlink" xfId="39078" hidden="1"/>
    <cellStyle name="Hyperlink" xfId="39080" hidden="1"/>
    <cellStyle name="Hyperlink" xfId="39082" hidden="1"/>
    <cellStyle name="Hyperlink" xfId="39084" hidden="1"/>
    <cellStyle name="Hyperlink" xfId="39086" hidden="1"/>
    <cellStyle name="Hyperlink" xfId="39088" hidden="1"/>
    <cellStyle name="Hyperlink" xfId="39090" hidden="1"/>
    <cellStyle name="Hyperlink" xfId="39092" hidden="1"/>
    <cellStyle name="Hyperlink" xfId="39094" hidden="1"/>
    <cellStyle name="Hyperlink" xfId="39096" hidden="1"/>
    <cellStyle name="Hyperlink" xfId="39098" hidden="1"/>
    <cellStyle name="Hyperlink" xfId="39100" hidden="1"/>
    <cellStyle name="Hyperlink" xfId="39102" hidden="1"/>
    <cellStyle name="Hyperlink" xfId="39104" hidden="1"/>
    <cellStyle name="Hyperlink" xfId="39106" hidden="1"/>
    <cellStyle name="Hyperlink" xfId="39108" hidden="1"/>
    <cellStyle name="Hyperlink" xfId="39110" hidden="1"/>
    <cellStyle name="Hyperlink" xfId="39112" hidden="1"/>
    <cellStyle name="Hyperlink" xfId="39114" hidden="1"/>
    <cellStyle name="Hyperlink" xfId="39116" hidden="1"/>
    <cellStyle name="Hyperlink" xfId="39118" hidden="1"/>
    <cellStyle name="Hyperlink" xfId="39120" hidden="1"/>
    <cellStyle name="Hyperlink" xfId="39122" hidden="1"/>
    <cellStyle name="Hyperlink" xfId="39124" hidden="1"/>
    <cellStyle name="Hyperlink" xfId="39126" hidden="1"/>
    <cellStyle name="Hyperlink" xfId="39128" hidden="1"/>
    <cellStyle name="Hyperlink" xfId="39130" hidden="1"/>
    <cellStyle name="Hyperlink" xfId="39132" hidden="1"/>
    <cellStyle name="Hyperlink" xfId="39134" hidden="1"/>
    <cellStyle name="Hyperlink" xfId="39136" hidden="1"/>
    <cellStyle name="Hyperlink" xfId="39138" hidden="1"/>
    <cellStyle name="Hyperlink" xfId="39140" hidden="1"/>
    <cellStyle name="Hyperlink" xfId="39142" hidden="1"/>
    <cellStyle name="Hyperlink" xfId="39144" hidden="1"/>
    <cellStyle name="Hyperlink" xfId="39146" hidden="1"/>
    <cellStyle name="Hyperlink" xfId="39148" hidden="1"/>
    <cellStyle name="Hyperlink" xfId="39150" hidden="1"/>
    <cellStyle name="Hyperlink" xfId="39152" hidden="1"/>
    <cellStyle name="Hyperlink" xfId="39154" hidden="1"/>
    <cellStyle name="Hyperlink" xfId="39156" hidden="1"/>
    <cellStyle name="Hyperlink" xfId="39158" hidden="1"/>
    <cellStyle name="Hyperlink" xfId="39160" hidden="1"/>
    <cellStyle name="Hyperlink" xfId="39162" hidden="1"/>
    <cellStyle name="Hyperlink" xfId="39164" hidden="1"/>
    <cellStyle name="Hyperlink" xfId="39166" hidden="1"/>
    <cellStyle name="Hyperlink" xfId="39168" hidden="1"/>
    <cellStyle name="Hyperlink" xfId="39170" hidden="1"/>
    <cellStyle name="Hyperlink" xfId="39172" hidden="1"/>
    <cellStyle name="Hyperlink" xfId="39174" hidden="1"/>
    <cellStyle name="Hyperlink" xfId="39176" hidden="1"/>
    <cellStyle name="Hyperlink" xfId="39178" hidden="1"/>
    <cellStyle name="Hyperlink" xfId="39180" hidden="1"/>
    <cellStyle name="Hyperlink" xfId="39182" hidden="1"/>
    <cellStyle name="Hyperlink" xfId="39184" hidden="1"/>
    <cellStyle name="Hyperlink" xfId="39186" hidden="1"/>
    <cellStyle name="Hyperlink" xfId="39188" hidden="1"/>
    <cellStyle name="Hyperlink" xfId="39190" hidden="1"/>
    <cellStyle name="Hyperlink" xfId="39192" hidden="1"/>
    <cellStyle name="Hyperlink" xfId="39194" hidden="1"/>
    <cellStyle name="Hyperlink" xfId="39196" hidden="1"/>
    <cellStyle name="Hyperlink" xfId="39198" hidden="1"/>
    <cellStyle name="Hyperlink" xfId="39200" hidden="1"/>
    <cellStyle name="Hyperlink" xfId="39202" hidden="1"/>
    <cellStyle name="Hyperlink" xfId="39204" hidden="1"/>
    <cellStyle name="Hyperlink" xfId="39206" hidden="1"/>
    <cellStyle name="Hyperlink" xfId="39208" hidden="1"/>
    <cellStyle name="Hyperlink" xfId="39210" hidden="1"/>
    <cellStyle name="Hyperlink" xfId="39212" hidden="1"/>
    <cellStyle name="Hyperlink" xfId="39214" hidden="1"/>
    <cellStyle name="Hyperlink" xfId="39216" hidden="1"/>
    <cellStyle name="Hyperlink" xfId="39218" hidden="1"/>
    <cellStyle name="Hyperlink" xfId="39220" hidden="1"/>
    <cellStyle name="Hyperlink" xfId="39222" hidden="1"/>
    <cellStyle name="Hyperlink" xfId="39224" hidden="1"/>
    <cellStyle name="Hyperlink" xfId="39226" hidden="1"/>
    <cellStyle name="Hyperlink" xfId="39228" hidden="1"/>
    <cellStyle name="Hyperlink" xfId="39230" hidden="1"/>
    <cellStyle name="Hyperlink" xfId="39232" hidden="1"/>
    <cellStyle name="Hyperlink" xfId="39234" hidden="1"/>
    <cellStyle name="Hyperlink" xfId="39236" hidden="1"/>
    <cellStyle name="Hyperlink" xfId="39238" hidden="1"/>
    <cellStyle name="Hyperlink" xfId="39240" hidden="1"/>
    <cellStyle name="Hyperlink" xfId="39242" hidden="1"/>
    <cellStyle name="Hyperlink" xfId="39244" hidden="1"/>
    <cellStyle name="Hyperlink" xfId="39246" hidden="1"/>
    <cellStyle name="Hyperlink" xfId="39248" hidden="1"/>
    <cellStyle name="Hyperlink" xfId="39250" hidden="1"/>
    <cellStyle name="Hyperlink" xfId="39252" hidden="1"/>
    <cellStyle name="Hyperlink" xfId="39254" hidden="1"/>
    <cellStyle name="Hyperlink" xfId="39256" hidden="1"/>
    <cellStyle name="Hyperlink" xfId="39258" hidden="1"/>
    <cellStyle name="Hyperlink" xfId="39260" hidden="1"/>
    <cellStyle name="Hyperlink" xfId="39262" hidden="1"/>
    <cellStyle name="Hyperlink" xfId="39264" hidden="1"/>
    <cellStyle name="Hyperlink" xfId="39266" hidden="1"/>
    <cellStyle name="Hyperlink" xfId="39268" hidden="1"/>
    <cellStyle name="Hyperlink" xfId="39270" hidden="1"/>
    <cellStyle name="Hyperlink" xfId="39272" hidden="1"/>
    <cellStyle name="Hyperlink" xfId="39274" hidden="1"/>
    <cellStyle name="Hyperlink" xfId="39276" hidden="1"/>
    <cellStyle name="Hyperlink" xfId="39278" hidden="1"/>
    <cellStyle name="Hyperlink" xfId="39280" hidden="1"/>
    <cellStyle name="Hyperlink" xfId="39282" hidden="1"/>
    <cellStyle name="Hyperlink" xfId="39284" hidden="1"/>
    <cellStyle name="Hyperlink" xfId="39286" hidden="1"/>
    <cellStyle name="Hyperlink" xfId="39288" hidden="1"/>
    <cellStyle name="Hyperlink" xfId="39290" hidden="1"/>
    <cellStyle name="Hyperlink" xfId="39292" hidden="1"/>
    <cellStyle name="Hyperlink" xfId="39294" hidden="1"/>
    <cellStyle name="Hyperlink" xfId="39296" hidden="1"/>
    <cellStyle name="Hyperlink" xfId="39298" hidden="1"/>
    <cellStyle name="Hyperlink" xfId="39300" hidden="1"/>
    <cellStyle name="Hyperlink" xfId="39302" hidden="1"/>
    <cellStyle name="Hyperlink" xfId="39304" hidden="1"/>
    <cellStyle name="Hyperlink" xfId="39306" hidden="1"/>
    <cellStyle name="Hyperlink" xfId="39308" hidden="1"/>
    <cellStyle name="Hyperlink" xfId="39310" hidden="1"/>
    <cellStyle name="Hyperlink" xfId="39312" hidden="1"/>
    <cellStyle name="Hyperlink" xfId="39314" hidden="1"/>
    <cellStyle name="Hyperlink" xfId="39316" hidden="1"/>
    <cellStyle name="Hyperlink" xfId="39318" hidden="1"/>
    <cellStyle name="Hyperlink" xfId="39320" hidden="1"/>
    <cellStyle name="Hyperlink" xfId="39322" hidden="1"/>
    <cellStyle name="Hyperlink" xfId="39324" hidden="1"/>
    <cellStyle name="Hyperlink" xfId="39326" hidden="1"/>
    <cellStyle name="Hyperlink" xfId="39328" hidden="1"/>
    <cellStyle name="Hyperlink" xfId="39330" hidden="1"/>
    <cellStyle name="Hyperlink" xfId="39332" hidden="1"/>
    <cellStyle name="Hyperlink" xfId="39334" hidden="1"/>
    <cellStyle name="Hyperlink" xfId="39336" hidden="1"/>
    <cellStyle name="Hyperlink" xfId="39338" hidden="1"/>
    <cellStyle name="Hyperlink" xfId="39340" hidden="1"/>
    <cellStyle name="Hyperlink" xfId="39342" hidden="1"/>
    <cellStyle name="Hyperlink" xfId="39344" hidden="1"/>
    <cellStyle name="Hyperlink" xfId="39346" hidden="1"/>
    <cellStyle name="Hyperlink" xfId="39348" hidden="1"/>
    <cellStyle name="Hyperlink" xfId="39350" hidden="1"/>
    <cellStyle name="Hyperlink" xfId="39352" hidden="1"/>
    <cellStyle name="Hyperlink" xfId="39354" hidden="1"/>
    <cellStyle name="Hyperlink" xfId="39356" hidden="1"/>
    <cellStyle name="Hyperlink" xfId="39358" hidden="1"/>
    <cellStyle name="Hyperlink" xfId="39360" hidden="1"/>
    <cellStyle name="Hyperlink" xfId="39362" hidden="1"/>
    <cellStyle name="Hyperlink" xfId="39364" hidden="1"/>
    <cellStyle name="Hyperlink" xfId="39366" hidden="1"/>
    <cellStyle name="Hyperlink" xfId="39368" hidden="1"/>
    <cellStyle name="Hyperlink" xfId="39370" hidden="1"/>
    <cellStyle name="Hyperlink" xfId="39372" hidden="1"/>
    <cellStyle name="Hyperlink" xfId="39374" hidden="1"/>
    <cellStyle name="Hyperlink" xfId="39376" hidden="1"/>
    <cellStyle name="Hyperlink" xfId="39378" hidden="1"/>
    <cellStyle name="Hyperlink" xfId="39380" hidden="1"/>
    <cellStyle name="Hyperlink" xfId="39382" hidden="1"/>
    <cellStyle name="Hyperlink" xfId="39384" hidden="1"/>
    <cellStyle name="Hyperlink" xfId="39386" hidden="1"/>
    <cellStyle name="Hyperlink" xfId="39388" hidden="1"/>
    <cellStyle name="Hyperlink" xfId="39390" hidden="1"/>
    <cellStyle name="Hyperlink" xfId="39392" hidden="1"/>
    <cellStyle name="Hyperlink" xfId="39394" hidden="1"/>
    <cellStyle name="Hyperlink" xfId="39396" hidden="1"/>
    <cellStyle name="Hyperlink" xfId="39398" hidden="1"/>
    <cellStyle name="Hyperlink" xfId="39400" hidden="1"/>
    <cellStyle name="Hyperlink" xfId="39402" hidden="1"/>
    <cellStyle name="Hyperlink" xfId="39404" hidden="1"/>
    <cellStyle name="Hyperlink" xfId="39406" hidden="1"/>
    <cellStyle name="Hyperlink" xfId="39408" hidden="1"/>
    <cellStyle name="Hyperlink" xfId="39410" hidden="1"/>
    <cellStyle name="Hyperlink" xfId="39412" hidden="1"/>
    <cellStyle name="Hyperlink" xfId="39414" hidden="1"/>
    <cellStyle name="Hyperlink" xfId="39416" hidden="1"/>
    <cellStyle name="Hyperlink" xfId="39418" hidden="1"/>
    <cellStyle name="Hyperlink" xfId="39420" hidden="1"/>
    <cellStyle name="Hyperlink" xfId="39422" hidden="1"/>
    <cellStyle name="Hyperlink" xfId="39424" hidden="1"/>
    <cellStyle name="Hyperlink" xfId="39426" hidden="1"/>
    <cellStyle name="Hyperlink" xfId="39428" hidden="1"/>
    <cellStyle name="Hyperlink" xfId="39430" hidden="1"/>
    <cellStyle name="Hyperlink" xfId="39432" hidden="1"/>
    <cellStyle name="Hyperlink" xfId="39434" hidden="1"/>
    <cellStyle name="Hyperlink" xfId="39436" hidden="1"/>
    <cellStyle name="Hyperlink" xfId="39438" hidden="1"/>
    <cellStyle name="Hyperlink" xfId="39440" hidden="1"/>
    <cellStyle name="Hyperlink" xfId="39442" hidden="1"/>
    <cellStyle name="Hyperlink" xfId="39444" hidden="1"/>
    <cellStyle name="Hyperlink" xfId="599"/>
    <cellStyle name="Hyperlink 10" xfId="35363"/>
    <cellStyle name="Hyperlink 100" xfId="35543"/>
    <cellStyle name="Hyperlink 101" xfId="35545"/>
    <cellStyle name="Hyperlink 102" xfId="35547"/>
    <cellStyle name="Hyperlink 103" xfId="35549"/>
    <cellStyle name="Hyperlink 104" xfId="35551"/>
    <cellStyle name="Hyperlink 105" xfId="35553"/>
    <cellStyle name="Hyperlink 106" xfId="35555"/>
    <cellStyle name="Hyperlink 107" xfId="35557"/>
    <cellStyle name="Hyperlink 108" xfId="35559"/>
    <cellStyle name="Hyperlink 109" xfId="35561"/>
    <cellStyle name="Hyperlink 11" xfId="35365"/>
    <cellStyle name="Hyperlink 110" xfId="35563"/>
    <cellStyle name="Hyperlink 111" xfId="35565"/>
    <cellStyle name="Hyperlink 112" xfId="35567"/>
    <cellStyle name="Hyperlink 113" xfId="35569"/>
    <cellStyle name="Hyperlink 114" xfId="35571"/>
    <cellStyle name="Hyperlink 115" xfId="35573"/>
    <cellStyle name="Hyperlink 116" xfId="35575"/>
    <cellStyle name="Hyperlink 117" xfId="35577"/>
    <cellStyle name="Hyperlink 118" xfId="35579"/>
    <cellStyle name="Hyperlink 119" xfId="35581"/>
    <cellStyle name="Hyperlink 12" xfId="35367"/>
    <cellStyle name="Hyperlink 120" xfId="35583"/>
    <cellStyle name="Hyperlink 121" xfId="35585"/>
    <cellStyle name="Hyperlink 122" xfId="35587"/>
    <cellStyle name="Hyperlink 123" xfId="35589"/>
    <cellStyle name="Hyperlink 124" xfId="35591"/>
    <cellStyle name="Hyperlink 125" xfId="35593"/>
    <cellStyle name="Hyperlink 126" xfId="35595"/>
    <cellStyle name="Hyperlink 127" xfId="35597"/>
    <cellStyle name="Hyperlink 128" xfId="35599"/>
    <cellStyle name="Hyperlink 129" xfId="35601"/>
    <cellStyle name="Hyperlink 13" xfId="35369"/>
    <cellStyle name="Hyperlink 130" xfId="35603"/>
    <cellStyle name="Hyperlink 131" xfId="35605"/>
    <cellStyle name="Hyperlink 132" xfId="35607"/>
    <cellStyle name="Hyperlink 133" xfId="35609"/>
    <cellStyle name="Hyperlink 134" xfId="35611"/>
    <cellStyle name="Hyperlink 135" xfId="35613"/>
    <cellStyle name="Hyperlink 136" xfId="35615"/>
    <cellStyle name="Hyperlink 137" xfId="35617"/>
    <cellStyle name="Hyperlink 138" xfId="35619"/>
    <cellStyle name="Hyperlink 139" xfId="35621"/>
    <cellStyle name="Hyperlink 14" xfId="35371"/>
    <cellStyle name="Hyperlink 140" xfId="35623"/>
    <cellStyle name="Hyperlink 141" xfId="35625"/>
    <cellStyle name="Hyperlink 142" xfId="35627"/>
    <cellStyle name="Hyperlink 143" xfId="35629"/>
    <cellStyle name="Hyperlink 144" xfId="35631"/>
    <cellStyle name="Hyperlink 145" xfId="35633"/>
    <cellStyle name="Hyperlink 146" xfId="35635"/>
    <cellStyle name="Hyperlink 147" xfId="35637"/>
    <cellStyle name="Hyperlink 148" xfId="35639"/>
    <cellStyle name="Hyperlink 149" xfId="35641"/>
    <cellStyle name="Hyperlink 15" xfId="35373"/>
    <cellStyle name="Hyperlink 150" xfId="35643"/>
    <cellStyle name="Hyperlink 151" xfId="35645"/>
    <cellStyle name="Hyperlink 152" xfId="35647"/>
    <cellStyle name="Hyperlink 153" xfId="35649"/>
    <cellStyle name="Hyperlink 154" xfId="35651"/>
    <cellStyle name="Hyperlink 155" xfId="35653"/>
    <cellStyle name="Hyperlink 156" xfId="35655"/>
    <cellStyle name="Hyperlink 157" xfId="35657"/>
    <cellStyle name="Hyperlink 158" xfId="35659"/>
    <cellStyle name="Hyperlink 159" xfId="35661"/>
    <cellStyle name="Hyperlink 16" xfId="35375"/>
    <cellStyle name="Hyperlink 160" xfId="35663"/>
    <cellStyle name="Hyperlink 161" xfId="35665"/>
    <cellStyle name="Hyperlink 162" xfId="35667"/>
    <cellStyle name="Hyperlink 163" xfId="35669"/>
    <cellStyle name="Hyperlink 164" xfId="35671"/>
    <cellStyle name="Hyperlink 165" xfId="35673"/>
    <cellStyle name="Hyperlink 166" xfId="35675"/>
    <cellStyle name="Hyperlink 167" xfId="35677"/>
    <cellStyle name="Hyperlink 168" xfId="35679"/>
    <cellStyle name="Hyperlink 169" xfId="35681"/>
    <cellStyle name="Hyperlink 17" xfId="35377"/>
    <cellStyle name="Hyperlink 170" xfId="35683"/>
    <cellStyle name="Hyperlink 171" xfId="35685"/>
    <cellStyle name="Hyperlink 172" xfId="35687"/>
    <cellStyle name="Hyperlink 173" xfId="35689"/>
    <cellStyle name="Hyperlink 174" xfId="35691"/>
    <cellStyle name="Hyperlink 175" xfId="35693"/>
    <cellStyle name="Hyperlink 176" xfId="35695"/>
    <cellStyle name="Hyperlink 177" xfId="35697"/>
    <cellStyle name="Hyperlink 178" xfId="35699"/>
    <cellStyle name="Hyperlink 179" xfId="35701"/>
    <cellStyle name="Hyperlink 18" xfId="35379"/>
    <cellStyle name="Hyperlink 180" xfId="35703"/>
    <cellStyle name="Hyperlink 181" xfId="35705"/>
    <cellStyle name="Hyperlink 182" xfId="35707"/>
    <cellStyle name="Hyperlink 183" xfId="35709"/>
    <cellStyle name="Hyperlink 184" xfId="35711"/>
    <cellStyle name="Hyperlink 185" xfId="35713"/>
    <cellStyle name="Hyperlink 186" xfId="35715"/>
    <cellStyle name="Hyperlink 187" xfId="35717"/>
    <cellStyle name="Hyperlink 188" xfId="35719"/>
    <cellStyle name="Hyperlink 189" xfId="35721"/>
    <cellStyle name="Hyperlink 19" xfId="35381"/>
    <cellStyle name="Hyperlink 190" xfId="35723"/>
    <cellStyle name="Hyperlink 191" xfId="35725"/>
    <cellStyle name="Hyperlink 192" xfId="35727"/>
    <cellStyle name="Hyperlink 193" xfId="35729"/>
    <cellStyle name="Hyperlink 194" xfId="35731"/>
    <cellStyle name="Hyperlink 195" xfId="35733"/>
    <cellStyle name="Hyperlink 196" xfId="35735"/>
    <cellStyle name="Hyperlink 197" xfId="35737"/>
    <cellStyle name="Hyperlink 198" xfId="35739"/>
    <cellStyle name="Hyperlink 199" xfId="35741"/>
    <cellStyle name="Hyperlink 2" xfId="860"/>
    <cellStyle name="Hyperlink 20" xfId="35383"/>
    <cellStyle name="Hyperlink 200" xfId="35743"/>
    <cellStyle name="Hyperlink 201" xfId="35745"/>
    <cellStyle name="Hyperlink 202" xfId="35747"/>
    <cellStyle name="Hyperlink 203" xfId="35749"/>
    <cellStyle name="Hyperlink 204" xfId="35751"/>
    <cellStyle name="Hyperlink 205" xfId="35753"/>
    <cellStyle name="Hyperlink 206" xfId="35755"/>
    <cellStyle name="Hyperlink 207" xfId="35757"/>
    <cellStyle name="Hyperlink 208" xfId="35759"/>
    <cellStyle name="Hyperlink 209" xfId="35761"/>
    <cellStyle name="Hyperlink 21" xfId="35385"/>
    <cellStyle name="Hyperlink 210" xfId="35763"/>
    <cellStyle name="Hyperlink 211" xfId="35765"/>
    <cellStyle name="Hyperlink 212" xfId="35767"/>
    <cellStyle name="Hyperlink 213" xfId="35769"/>
    <cellStyle name="Hyperlink 214" xfId="35771"/>
    <cellStyle name="Hyperlink 215" xfId="35773"/>
    <cellStyle name="Hyperlink 216" xfId="35775"/>
    <cellStyle name="Hyperlink 217" xfId="35777"/>
    <cellStyle name="Hyperlink 218" xfId="35779"/>
    <cellStyle name="Hyperlink 219" xfId="35781"/>
    <cellStyle name="Hyperlink 22" xfId="35387"/>
    <cellStyle name="Hyperlink 220" xfId="35783"/>
    <cellStyle name="Hyperlink 221" xfId="35785"/>
    <cellStyle name="Hyperlink 222" xfId="35787"/>
    <cellStyle name="Hyperlink 223" xfId="35789"/>
    <cellStyle name="Hyperlink 224" xfId="35791"/>
    <cellStyle name="Hyperlink 225" xfId="35793"/>
    <cellStyle name="Hyperlink 226" xfId="35795"/>
    <cellStyle name="Hyperlink 227" xfId="35797"/>
    <cellStyle name="Hyperlink 228" xfId="35799"/>
    <cellStyle name="Hyperlink 229" xfId="35801"/>
    <cellStyle name="Hyperlink 23" xfId="35389"/>
    <cellStyle name="Hyperlink 230" xfId="35803"/>
    <cellStyle name="Hyperlink 231" xfId="35805"/>
    <cellStyle name="Hyperlink 232" xfId="35807"/>
    <cellStyle name="Hyperlink 233" xfId="35809"/>
    <cellStyle name="Hyperlink 234" xfId="35811"/>
    <cellStyle name="Hyperlink 235" xfId="35813"/>
    <cellStyle name="Hyperlink 236" xfId="35815"/>
    <cellStyle name="Hyperlink 237" xfId="35817"/>
    <cellStyle name="Hyperlink 238" xfId="35819"/>
    <cellStyle name="Hyperlink 239" xfId="35821"/>
    <cellStyle name="Hyperlink 24" xfId="35391"/>
    <cellStyle name="Hyperlink 240" xfId="35823"/>
    <cellStyle name="Hyperlink 241" xfId="35825"/>
    <cellStyle name="Hyperlink 242" xfId="35827"/>
    <cellStyle name="Hyperlink 243" xfId="35829"/>
    <cellStyle name="Hyperlink 244" xfId="35831"/>
    <cellStyle name="Hyperlink 245" xfId="35833"/>
    <cellStyle name="Hyperlink 246" xfId="35835"/>
    <cellStyle name="Hyperlink 247" xfId="35837"/>
    <cellStyle name="Hyperlink 248" xfId="35839"/>
    <cellStyle name="Hyperlink 249" xfId="35841"/>
    <cellStyle name="Hyperlink 25" xfId="35393"/>
    <cellStyle name="Hyperlink 250" xfId="35843"/>
    <cellStyle name="Hyperlink 251" xfId="35845"/>
    <cellStyle name="Hyperlink 252" xfId="35847"/>
    <cellStyle name="Hyperlink 253" xfId="35849"/>
    <cellStyle name="Hyperlink 254" xfId="35851"/>
    <cellStyle name="Hyperlink 255" xfId="35853"/>
    <cellStyle name="Hyperlink 256" xfId="35855"/>
    <cellStyle name="Hyperlink 257" xfId="35857"/>
    <cellStyle name="Hyperlink 258" xfId="35860"/>
    <cellStyle name="Hyperlink 259" xfId="35862"/>
    <cellStyle name="Hyperlink 26" xfId="35395"/>
    <cellStyle name="Hyperlink 260" xfId="35864"/>
    <cellStyle name="Hyperlink 261" xfId="35866"/>
    <cellStyle name="Hyperlink 262" xfId="35868"/>
    <cellStyle name="Hyperlink 263" xfId="35870"/>
    <cellStyle name="Hyperlink 264" xfId="35872"/>
    <cellStyle name="Hyperlink 265" xfId="35874"/>
    <cellStyle name="Hyperlink 266" xfId="35876"/>
    <cellStyle name="Hyperlink 267" xfId="35878"/>
    <cellStyle name="Hyperlink 268" xfId="35880"/>
    <cellStyle name="Hyperlink 269" xfId="35882"/>
    <cellStyle name="Hyperlink 27" xfId="35397"/>
    <cellStyle name="Hyperlink 270" xfId="35884"/>
    <cellStyle name="Hyperlink 271" xfId="35886"/>
    <cellStyle name="Hyperlink 272" xfId="35888"/>
    <cellStyle name="Hyperlink 273" xfId="35890"/>
    <cellStyle name="Hyperlink 274" xfId="35892"/>
    <cellStyle name="Hyperlink 275" xfId="35894"/>
    <cellStyle name="Hyperlink 276" xfId="35896"/>
    <cellStyle name="Hyperlink 277" xfId="35898"/>
    <cellStyle name="Hyperlink 278" xfId="35900"/>
    <cellStyle name="Hyperlink 279" xfId="35902"/>
    <cellStyle name="Hyperlink 28" xfId="35399"/>
    <cellStyle name="Hyperlink 280" xfId="35904"/>
    <cellStyle name="Hyperlink 281" xfId="35906"/>
    <cellStyle name="Hyperlink 282" xfId="35908"/>
    <cellStyle name="Hyperlink 283" xfId="35910"/>
    <cellStyle name="Hyperlink 284" xfId="35912"/>
    <cellStyle name="Hyperlink 285" xfId="35935"/>
    <cellStyle name="Hyperlink 286" xfId="35937"/>
    <cellStyle name="Hyperlink 287" xfId="35939"/>
    <cellStyle name="Hyperlink 288" xfId="35941"/>
    <cellStyle name="Hyperlink 289" xfId="35943"/>
    <cellStyle name="Hyperlink 29" xfId="35401"/>
    <cellStyle name="Hyperlink 290" xfId="35945"/>
    <cellStyle name="Hyperlink 291" xfId="35947"/>
    <cellStyle name="Hyperlink 292" xfId="35949"/>
    <cellStyle name="Hyperlink 293" xfId="35951"/>
    <cellStyle name="Hyperlink 294" xfId="35953"/>
    <cellStyle name="Hyperlink 295" xfId="35955"/>
    <cellStyle name="Hyperlink 296" xfId="35957"/>
    <cellStyle name="Hyperlink 297" xfId="35959"/>
    <cellStyle name="Hyperlink 298" xfId="35961"/>
    <cellStyle name="Hyperlink 299" xfId="35963"/>
    <cellStyle name="Hyperlink 3" xfId="35349"/>
    <cellStyle name="Hyperlink 30" xfId="35403"/>
    <cellStyle name="Hyperlink 300" xfId="35965"/>
    <cellStyle name="Hyperlink 301" xfId="35967"/>
    <cellStyle name="Hyperlink 302" xfId="35969"/>
    <cellStyle name="Hyperlink 303" xfId="35971"/>
    <cellStyle name="Hyperlink 304" xfId="35973"/>
    <cellStyle name="Hyperlink 305" xfId="35975"/>
    <cellStyle name="Hyperlink 306" xfId="35977"/>
    <cellStyle name="Hyperlink 307" xfId="35979"/>
    <cellStyle name="Hyperlink 308" xfId="35981"/>
    <cellStyle name="Hyperlink 309" xfId="35983"/>
    <cellStyle name="Hyperlink 31" xfId="35405"/>
    <cellStyle name="Hyperlink 310" xfId="35985"/>
    <cellStyle name="Hyperlink 311" xfId="35987"/>
    <cellStyle name="Hyperlink 312" xfId="35989"/>
    <cellStyle name="Hyperlink 313" xfId="35991"/>
    <cellStyle name="Hyperlink 314" xfId="35993"/>
    <cellStyle name="Hyperlink 315" xfId="35995"/>
    <cellStyle name="Hyperlink 316" xfId="35997"/>
    <cellStyle name="Hyperlink 317" xfId="35999"/>
    <cellStyle name="Hyperlink 318" xfId="36001"/>
    <cellStyle name="Hyperlink 319" xfId="36003"/>
    <cellStyle name="Hyperlink 32" xfId="35407"/>
    <cellStyle name="Hyperlink 320" xfId="36005"/>
    <cellStyle name="Hyperlink 321" xfId="36007"/>
    <cellStyle name="Hyperlink 322" xfId="36009"/>
    <cellStyle name="Hyperlink 323" xfId="36011"/>
    <cellStyle name="Hyperlink 324" xfId="36013"/>
    <cellStyle name="Hyperlink 325" xfId="36015"/>
    <cellStyle name="Hyperlink 326" xfId="36017"/>
    <cellStyle name="Hyperlink 327" xfId="36019"/>
    <cellStyle name="Hyperlink 328" xfId="36021"/>
    <cellStyle name="Hyperlink 329" xfId="36023"/>
    <cellStyle name="Hyperlink 33" xfId="35409"/>
    <cellStyle name="Hyperlink 330" xfId="36025"/>
    <cellStyle name="Hyperlink 331" xfId="36027"/>
    <cellStyle name="Hyperlink 332" xfId="36029"/>
    <cellStyle name="Hyperlink 333" xfId="36031"/>
    <cellStyle name="Hyperlink 334" xfId="36033"/>
    <cellStyle name="Hyperlink 335" xfId="36035"/>
    <cellStyle name="Hyperlink 336" xfId="36037"/>
    <cellStyle name="Hyperlink 337" xfId="36039"/>
    <cellStyle name="Hyperlink 338" xfId="36041"/>
    <cellStyle name="Hyperlink 339" xfId="36043"/>
    <cellStyle name="Hyperlink 34" xfId="35411"/>
    <cellStyle name="Hyperlink 340" xfId="36045"/>
    <cellStyle name="Hyperlink 341" xfId="36047"/>
    <cellStyle name="Hyperlink 342" xfId="36049"/>
    <cellStyle name="Hyperlink 343" xfId="36051"/>
    <cellStyle name="Hyperlink 344" xfId="36053"/>
    <cellStyle name="Hyperlink 345" xfId="36055"/>
    <cellStyle name="Hyperlink 346" xfId="36057"/>
    <cellStyle name="Hyperlink 347" xfId="36059"/>
    <cellStyle name="Hyperlink 348" xfId="36061"/>
    <cellStyle name="Hyperlink 349" xfId="36063"/>
    <cellStyle name="Hyperlink 35" xfId="35413"/>
    <cellStyle name="Hyperlink 350" xfId="36065"/>
    <cellStyle name="Hyperlink 351" xfId="36067"/>
    <cellStyle name="Hyperlink 352" xfId="36069"/>
    <cellStyle name="Hyperlink 353" xfId="36071"/>
    <cellStyle name="Hyperlink 354" xfId="36073"/>
    <cellStyle name="Hyperlink 355" xfId="36075"/>
    <cellStyle name="Hyperlink 356" xfId="36077"/>
    <cellStyle name="Hyperlink 357" xfId="36079"/>
    <cellStyle name="Hyperlink 358" xfId="36081"/>
    <cellStyle name="Hyperlink 359" xfId="36083"/>
    <cellStyle name="Hyperlink 36" xfId="35415"/>
    <cellStyle name="Hyperlink 360" xfId="36085"/>
    <cellStyle name="Hyperlink 361" xfId="36087"/>
    <cellStyle name="Hyperlink 362" xfId="36089"/>
    <cellStyle name="Hyperlink 363" xfId="36091"/>
    <cellStyle name="Hyperlink 364" xfId="36093"/>
    <cellStyle name="Hyperlink 365" xfId="36095"/>
    <cellStyle name="Hyperlink 366" xfId="36097"/>
    <cellStyle name="Hyperlink 367" xfId="36099"/>
    <cellStyle name="Hyperlink 368" xfId="36101"/>
    <cellStyle name="Hyperlink 369" xfId="36103"/>
    <cellStyle name="Hyperlink 37" xfId="35417"/>
    <cellStyle name="Hyperlink 370" xfId="36105"/>
    <cellStyle name="Hyperlink 371" xfId="36107"/>
    <cellStyle name="Hyperlink 372" xfId="36109"/>
    <cellStyle name="Hyperlink 373" xfId="36111"/>
    <cellStyle name="Hyperlink 374" xfId="36113"/>
    <cellStyle name="Hyperlink 375" xfId="36115"/>
    <cellStyle name="Hyperlink 376" xfId="36117"/>
    <cellStyle name="Hyperlink 377" xfId="36119"/>
    <cellStyle name="Hyperlink 378" xfId="36121"/>
    <cellStyle name="Hyperlink 379" xfId="36123"/>
    <cellStyle name="Hyperlink 38" xfId="35419"/>
    <cellStyle name="Hyperlink 380" xfId="36125"/>
    <cellStyle name="Hyperlink 381" xfId="36127"/>
    <cellStyle name="Hyperlink 382" xfId="36129"/>
    <cellStyle name="Hyperlink 383" xfId="36131"/>
    <cellStyle name="Hyperlink 384" xfId="36133"/>
    <cellStyle name="Hyperlink 385" xfId="36135"/>
    <cellStyle name="Hyperlink 386" xfId="36137"/>
    <cellStyle name="Hyperlink 387" xfId="36139"/>
    <cellStyle name="Hyperlink 388" xfId="36141"/>
    <cellStyle name="Hyperlink 389" xfId="36143"/>
    <cellStyle name="Hyperlink 39" xfId="35421"/>
    <cellStyle name="Hyperlink 390" xfId="36145"/>
    <cellStyle name="Hyperlink 391" xfId="36147"/>
    <cellStyle name="Hyperlink 392" xfId="36149"/>
    <cellStyle name="Hyperlink 393" xfId="36151"/>
    <cellStyle name="Hyperlink 394" xfId="36153"/>
    <cellStyle name="Hyperlink 395" xfId="36155"/>
    <cellStyle name="Hyperlink 396" xfId="36157"/>
    <cellStyle name="Hyperlink 397" xfId="36159"/>
    <cellStyle name="Hyperlink 398" xfId="36161"/>
    <cellStyle name="Hyperlink 399" xfId="36163"/>
    <cellStyle name="Hyperlink 4" xfId="35351"/>
    <cellStyle name="Hyperlink 40" xfId="35423"/>
    <cellStyle name="Hyperlink 400" xfId="36165"/>
    <cellStyle name="Hyperlink 401" xfId="36167"/>
    <cellStyle name="Hyperlink 402" xfId="36169"/>
    <cellStyle name="Hyperlink 403" xfId="36171"/>
    <cellStyle name="Hyperlink 404" xfId="36173"/>
    <cellStyle name="Hyperlink 405" xfId="36175"/>
    <cellStyle name="Hyperlink 406" xfId="36177"/>
    <cellStyle name="Hyperlink 407" xfId="36179"/>
    <cellStyle name="Hyperlink 408" xfId="36181"/>
    <cellStyle name="Hyperlink 409" xfId="36183"/>
    <cellStyle name="Hyperlink 41" xfId="35425"/>
    <cellStyle name="Hyperlink 410" xfId="36185"/>
    <cellStyle name="Hyperlink 411" xfId="36187"/>
    <cellStyle name="Hyperlink 412" xfId="36189"/>
    <cellStyle name="Hyperlink 413" xfId="36191"/>
    <cellStyle name="Hyperlink 414" xfId="36193"/>
    <cellStyle name="Hyperlink 415" xfId="36195"/>
    <cellStyle name="Hyperlink 416" xfId="36197"/>
    <cellStyle name="Hyperlink 417" xfId="36199"/>
    <cellStyle name="Hyperlink 418" xfId="36201"/>
    <cellStyle name="Hyperlink 419" xfId="36203"/>
    <cellStyle name="Hyperlink 42" xfId="35427"/>
    <cellStyle name="Hyperlink 420" xfId="36205"/>
    <cellStyle name="Hyperlink 421" xfId="36207"/>
    <cellStyle name="Hyperlink 422" xfId="36209"/>
    <cellStyle name="Hyperlink 423" xfId="36211"/>
    <cellStyle name="Hyperlink 424" xfId="36213"/>
    <cellStyle name="Hyperlink 425" xfId="36215"/>
    <cellStyle name="Hyperlink 426" xfId="36217"/>
    <cellStyle name="Hyperlink 427" xfId="36219"/>
    <cellStyle name="Hyperlink 428" xfId="36221"/>
    <cellStyle name="Hyperlink 429" xfId="36223"/>
    <cellStyle name="Hyperlink 43" xfId="35429"/>
    <cellStyle name="Hyperlink 430" xfId="36225"/>
    <cellStyle name="Hyperlink 431" xfId="36227"/>
    <cellStyle name="Hyperlink 432" xfId="36229"/>
    <cellStyle name="Hyperlink 433" xfId="36231"/>
    <cellStyle name="Hyperlink 434" xfId="36233"/>
    <cellStyle name="Hyperlink 435" xfId="36235"/>
    <cellStyle name="Hyperlink 436" xfId="36237"/>
    <cellStyle name="Hyperlink 437" xfId="36239"/>
    <cellStyle name="Hyperlink 438" xfId="36241"/>
    <cellStyle name="Hyperlink 439" xfId="36243"/>
    <cellStyle name="Hyperlink 44" xfId="35431"/>
    <cellStyle name="Hyperlink 440" xfId="36245"/>
    <cellStyle name="Hyperlink 441" xfId="36247"/>
    <cellStyle name="Hyperlink 442" xfId="36249"/>
    <cellStyle name="Hyperlink 443" xfId="36251"/>
    <cellStyle name="Hyperlink 444" xfId="36253"/>
    <cellStyle name="Hyperlink 445" xfId="36255"/>
    <cellStyle name="Hyperlink 446" xfId="36257"/>
    <cellStyle name="Hyperlink 447" xfId="36259"/>
    <cellStyle name="Hyperlink 448" xfId="36261"/>
    <cellStyle name="Hyperlink 449" xfId="36263"/>
    <cellStyle name="Hyperlink 45" xfId="35433"/>
    <cellStyle name="Hyperlink 450" xfId="36265"/>
    <cellStyle name="Hyperlink 451" xfId="36267"/>
    <cellStyle name="Hyperlink 452" xfId="36269"/>
    <cellStyle name="Hyperlink 453" xfId="36271"/>
    <cellStyle name="Hyperlink 454" xfId="36273"/>
    <cellStyle name="Hyperlink 455" xfId="36275"/>
    <cellStyle name="Hyperlink 456" xfId="36277"/>
    <cellStyle name="Hyperlink 457" xfId="36279"/>
    <cellStyle name="Hyperlink 458" xfId="36281"/>
    <cellStyle name="Hyperlink 459" xfId="36283"/>
    <cellStyle name="Hyperlink 46" xfId="35435"/>
    <cellStyle name="Hyperlink 460" xfId="36285"/>
    <cellStyle name="Hyperlink 461" xfId="36287"/>
    <cellStyle name="Hyperlink 462" xfId="36289"/>
    <cellStyle name="Hyperlink 463" xfId="36291"/>
    <cellStyle name="Hyperlink 464" xfId="36293"/>
    <cellStyle name="Hyperlink 465" xfId="36295"/>
    <cellStyle name="Hyperlink 466" xfId="36297"/>
    <cellStyle name="Hyperlink 467" xfId="36299"/>
    <cellStyle name="Hyperlink 468" xfId="36301"/>
    <cellStyle name="Hyperlink 469" xfId="36303"/>
    <cellStyle name="Hyperlink 47" xfId="35437"/>
    <cellStyle name="Hyperlink 470" xfId="36305"/>
    <cellStyle name="Hyperlink 471" xfId="36307"/>
    <cellStyle name="Hyperlink 472" xfId="36309"/>
    <cellStyle name="Hyperlink 473" xfId="36311"/>
    <cellStyle name="Hyperlink 474" xfId="36313"/>
    <cellStyle name="Hyperlink 475" xfId="36315"/>
    <cellStyle name="Hyperlink 476" xfId="36317"/>
    <cellStyle name="Hyperlink 477" xfId="36319"/>
    <cellStyle name="Hyperlink 478" xfId="36321"/>
    <cellStyle name="Hyperlink 479" xfId="36323"/>
    <cellStyle name="Hyperlink 48" xfId="35439"/>
    <cellStyle name="Hyperlink 480" xfId="36325"/>
    <cellStyle name="Hyperlink 481" xfId="36327"/>
    <cellStyle name="Hyperlink 482" xfId="36329"/>
    <cellStyle name="Hyperlink 483" xfId="36331"/>
    <cellStyle name="Hyperlink 484" xfId="36333"/>
    <cellStyle name="Hyperlink 485" xfId="36335"/>
    <cellStyle name="Hyperlink 486" xfId="36337"/>
    <cellStyle name="Hyperlink 487" xfId="36339"/>
    <cellStyle name="Hyperlink 488" xfId="36341"/>
    <cellStyle name="Hyperlink 489" xfId="36343"/>
    <cellStyle name="Hyperlink 49" xfId="35441"/>
    <cellStyle name="Hyperlink 490" xfId="36345"/>
    <cellStyle name="Hyperlink 491" xfId="36347"/>
    <cellStyle name="Hyperlink 492" xfId="36349"/>
    <cellStyle name="Hyperlink 493" xfId="36351"/>
    <cellStyle name="Hyperlink 494" xfId="36353"/>
    <cellStyle name="Hyperlink 495" xfId="36355"/>
    <cellStyle name="Hyperlink 496" xfId="36357"/>
    <cellStyle name="Hyperlink 497" xfId="36359"/>
    <cellStyle name="Hyperlink 498" xfId="36361"/>
    <cellStyle name="Hyperlink 499" xfId="36363"/>
    <cellStyle name="Hyperlink 5" xfId="35353"/>
    <cellStyle name="Hyperlink 50" xfId="35443"/>
    <cellStyle name="Hyperlink 500" xfId="36365"/>
    <cellStyle name="Hyperlink 501" xfId="36367"/>
    <cellStyle name="Hyperlink 502" xfId="36369"/>
    <cellStyle name="Hyperlink 503" xfId="36371"/>
    <cellStyle name="Hyperlink 504" xfId="36373"/>
    <cellStyle name="Hyperlink 505" xfId="36375"/>
    <cellStyle name="Hyperlink 506" xfId="36377"/>
    <cellStyle name="Hyperlink 507" xfId="36379"/>
    <cellStyle name="Hyperlink 508" xfId="36381"/>
    <cellStyle name="Hyperlink 509" xfId="36383"/>
    <cellStyle name="Hyperlink 51" xfId="35445"/>
    <cellStyle name="Hyperlink 510" xfId="36385"/>
    <cellStyle name="Hyperlink 511" xfId="36387"/>
    <cellStyle name="Hyperlink 512" xfId="36389"/>
    <cellStyle name="Hyperlink 513" xfId="36391"/>
    <cellStyle name="Hyperlink 514" xfId="36393"/>
    <cellStyle name="Hyperlink 515" xfId="36395"/>
    <cellStyle name="Hyperlink 516" xfId="36397"/>
    <cellStyle name="Hyperlink 517" xfId="36399"/>
    <cellStyle name="Hyperlink 518" xfId="36401"/>
    <cellStyle name="Hyperlink 519" xfId="36403"/>
    <cellStyle name="Hyperlink 52" xfId="35447"/>
    <cellStyle name="Hyperlink 520" xfId="36405"/>
    <cellStyle name="Hyperlink 521" xfId="36407"/>
    <cellStyle name="Hyperlink 522" xfId="36409"/>
    <cellStyle name="Hyperlink 523" xfId="36411"/>
    <cellStyle name="Hyperlink 524" xfId="36413"/>
    <cellStyle name="Hyperlink 525" xfId="36415"/>
    <cellStyle name="Hyperlink 526" xfId="36417"/>
    <cellStyle name="Hyperlink 527" xfId="36419"/>
    <cellStyle name="Hyperlink 528" xfId="36421"/>
    <cellStyle name="Hyperlink 529" xfId="36423"/>
    <cellStyle name="Hyperlink 53" xfId="35449"/>
    <cellStyle name="Hyperlink 530" xfId="36425"/>
    <cellStyle name="Hyperlink 531" xfId="36427"/>
    <cellStyle name="Hyperlink 532" xfId="36429"/>
    <cellStyle name="Hyperlink 533" xfId="36431"/>
    <cellStyle name="Hyperlink 534" xfId="36433"/>
    <cellStyle name="Hyperlink 535" xfId="36435"/>
    <cellStyle name="Hyperlink 536" xfId="36437"/>
    <cellStyle name="Hyperlink 537" xfId="36439"/>
    <cellStyle name="Hyperlink 538" xfId="36441"/>
    <cellStyle name="Hyperlink 539" xfId="36443"/>
    <cellStyle name="Hyperlink 54" xfId="35451"/>
    <cellStyle name="Hyperlink 540" xfId="36445"/>
    <cellStyle name="Hyperlink 541" xfId="36447"/>
    <cellStyle name="Hyperlink 542" xfId="36449"/>
    <cellStyle name="Hyperlink 543" xfId="36451"/>
    <cellStyle name="Hyperlink 544" xfId="36453"/>
    <cellStyle name="Hyperlink 545" xfId="36455"/>
    <cellStyle name="Hyperlink 546" xfId="36457"/>
    <cellStyle name="Hyperlink 547" xfId="36459"/>
    <cellStyle name="Hyperlink 548" xfId="36461"/>
    <cellStyle name="Hyperlink 549" xfId="36463"/>
    <cellStyle name="Hyperlink 55" xfId="35453"/>
    <cellStyle name="Hyperlink 550" xfId="36465"/>
    <cellStyle name="Hyperlink 551" xfId="36467"/>
    <cellStyle name="Hyperlink 552" xfId="36469"/>
    <cellStyle name="Hyperlink 553" xfId="36471"/>
    <cellStyle name="Hyperlink 554" xfId="36473"/>
    <cellStyle name="Hyperlink 555" xfId="36475"/>
    <cellStyle name="Hyperlink 556" xfId="36477"/>
    <cellStyle name="Hyperlink 557" xfId="36479"/>
    <cellStyle name="Hyperlink 558" xfId="36481"/>
    <cellStyle name="Hyperlink 559" xfId="36483"/>
    <cellStyle name="Hyperlink 56" xfId="35455"/>
    <cellStyle name="Hyperlink 560" xfId="36485"/>
    <cellStyle name="Hyperlink 561" xfId="36487"/>
    <cellStyle name="Hyperlink 562" xfId="36489"/>
    <cellStyle name="Hyperlink 563" xfId="36491"/>
    <cellStyle name="Hyperlink 564" xfId="36493"/>
    <cellStyle name="Hyperlink 565" xfId="36495"/>
    <cellStyle name="Hyperlink 566" xfId="36497"/>
    <cellStyle name="Hyperlink 567" xfId="36500"/>
    <cellStyle name="Hyperlink 568" xfId="36502"/>
    <cellStyle name="Hyperlink 569" xfId="36504"/>
    <cellStyle name="Hyperlink 57" xfId="35457"/>
    <cellStyle name="Hyperlink 570" xfId="36506"/>
    <cellStyle name="Hyperlink 571" xfId="36508"/>
    <cellStyle name="Hyperlink 572" xfId="36510"/>
    <cellStyle name="Hyperlink 573" xfId="36512"/>
    <cellStyle name="Hyperlink 574" xfId="36514"/>
    <cellStyle name="Hyperlink 575" xfId="36516"/>
    <cellStyle name="Hyperlink 576" xfId="36518"/>
    <cellStyle name="Hyperlink 577" xfId="36520"/>
    <cellStyle name="Hyperlink 578" xfId="36522"/>
    <cellStyle name="Hyperlink 579" xfId="36524"/>
    <cellStyle name="Hyperlink 58" xfId="35459"/>
    <cellStyle name="Hyperlink 580" xfId="36526"/>
    <cellStyle name="Hyperlink 581" xfId="36528"/>
    <cellStyle name="Hyperlink 582" xfId="36530"/>
    <cellStyle name="Hyperlink 583" xfId="36532"/>
    <cellStyle name="Hyperlink 584" xfId="36534"/>
    <cellStyle name="Hyperlink 585" xfId="36536"/>
    <cellStyle name="Hyperlink 586" xfId="36538"/>
    <cellStyle name="Hyperlink 587" xfId="36540"/>
    <cellStyle name="Hyperlink 588" xfId="36542"/>
    <cellStyle name="Hyperlink 589" xfId="36544"/>
    <cellStyle name="Hyperlink 59" xfId="35461"/>
    <cellStyle name="Hyperlink 590" xfId="36546"/>
    <cellStyle name="Hyperlink 591" xfId="36548"/>
    <cellStyle name="Hyperlink 592" xfId="36550"/>
    <cellStyle name="Hyperlink 593" xfId="36552"/>
    <cellStyle name="Hyperlink 594" xfId="36554"/>
    <cellStyle name="Hyperlink 595" xfId="36556"/>
    <cellStyle name="Hyperlink 596" xfId="36558"/>
    <cellStyle name="Hyperlink 597" xfId="36560"/>
    <cellStyle name="Hyperlink 598" xfId="36562"/>
    <cellStyle name="Hyperlink 599" xfId="36564"/>
    <cellStyle name="Hyperlink 6" xfId="35355"/>
    <cellStyle name="Hyperlink 60" xfId="35463"/>
    <cellStyle name="Hyperlink 600" xfId="36566"/>
    <cellStyle name="Hyperlink 601" xfId="36568"/>
    <cellStyle name="Hyperlink 602" xfId="36570"/>
    <cellStyle name="Hyperlink 603" xfId="36572"/>
    <cellStyle name="Hyperlink 604" xfId="36574"/>
    <cellStyle name="Hyperlink 605" xfId="36576"/>
    <cellStyle name="Hyperlink 606" xfId="36578"/>
    <cellStyle name="Hyperlink 607" xfId="36580"/>
    <cellStyle name="Hyperlink 608" xfId="36582"/>
    <cellStyle name="Hyperlink 609" xfId="36584"/>
    <cellStyle name="Hyperlink 61" xfId="35465"/>
    <cellStyle name="Hyperlink 610" xfId="36586"/>
    <cellStyle name="Hyperlink 611" xfId="36588"/>
    <cellStyle name="Hyperlink 612" xfId="36590"/>
    <cellStyle name="Hyperlink 613" xfId="36592"/>
    <cellStyle name="Hyperlink 614" xfId="36594"/>
    <cellStyle name="Hyperlink 615" xfId="36596"/>
    <cellStyle name="Hyperlink 616" xfId="36598"/>
    <cellStyle name="Hyperlink 617" xfId="36600"/>
    <cellStyle name="Hyperlink 618" xfId="36602"/>
    <cellStyle name="Hyperlink 619" xfId="36604"/>
    <cellStyle name="Hyperlink 62" xfId="35467"/>
    <cellStyle name="Hyperlink 620" xfId="36606"/>
    <cellStyle name="Hyperlink 621" xfId="36608"/>
    <cellStyle name="Hyperlink 622" xfId="36610"/>
    <cellStyle name="Hyperlink 623" xfId="36612"/>
    <cellStyle name="Hyperlink 624" xfId="36614"/>
    <cellStyle name="Hyperlink 625" xfId="36616"/>
    <cellStyle name="Hyperlink 626" xfId="36618"/>
    <cellStyle name="Hyperlink 627" xfId="36620"/>
    <cellStyle name="Hyperlink 628" xfId="36622"/>
    <cellStyle name="Hyperlink 629" xfId="36624"/>
    <cellStyle name="Hyperlink 63" xfId="35469"/>
    <cellStyle name="Hyperlink 630" xfId="36626"/>
    <cellStyle name="Hyperlink 631" xfId="36628"/>
    <cellStyle name="Hyperlink 632" xfId="36630"/>
    <cellStyle name="Hyperlink 633" xfId="36632"/>
    <cellStyle name="Hyperlink 634" xfId="36634"/>
    <cellStyle name="Hyperlink 635" xfId="36636"/>
    <cellStyle name="Hyperlink 636" xfId="36638"/>
    <cellStyle name="Hyperlink 637" xfId="36640"/>
    <cellStyle name="Hyperlink 638" xfId="36642"/>
    <cellStyle name="Hyperlink 639" xfId="36644"/>
    <cellStyle name="Hyperlink 64" xfId="35471"/>
    <cellStyle name="Hyperlink 640" xfId="36646"/>
    <cellStyle name="Hyperlink 641" xfId="36648"/>
    <cellStyle name="Hyperlink 642" xfId="36650"/>
    <cellStyle name="Hyperlink 643" xfId="36652"/>
    <cellStyle name="Hyperlink 644" xfId="36654"/>
    <cellStyle name="Hyperlink 645" xfId="36656"/>
    <cellStyle name="Hyperlink 646" xfId="36658"/>
    <cellStyle name="Hyperlink 647" xfId="36660"/>
    <cellStyle name="Hyperlink 648" xfId="36662"/>
    <cellStyle name="Hyperlink 649" xfId="36664"/>
    <cellStyle name="Hyperlink 65" xfId="35473"/>
    <cellStyle name="Hyperlink 650" xfId="36666"/>
    <cellStyle name="Hyperlink 651" xfId="36668"/>
    <cellStyle name="Hyperlink 652" xfId="36670"/>
    <cellStyle name="Hyperlink 653" xfId="36672"/>
    <cellStyle name="Hyperlink 654" xfId="36674"/>
    <cellStyle name="Hyperlink 655" xfId="36676"/>
    <cellStyle name="Hyperlink 656" xfId="36678"/>
    <cellStyle name="Hyperlink 657" xfId="36680"/>
    <cellStyle name="Hyperlink 658" xfId="36682"/>
    <cellStyle name="Hyperlink 659" xfId="36684"/>
    <cellStyle name="Hyperlink 66" xfId="35475"/>
    <cellStyle name="Hyperlink 660" xfId="36686"/>
    <cellStyle name="Hyperlink 661" xfId="36688"/>
    <cellStyle name="Hyperlink 662" xfId="36690"/>
    <cellStyle name="Hyperlink 663" xfId="36692"/>
    <cellStyle name="Hyperlink 664" xfId="36694"/>
    <cellStyle name="Hyperlink 665" xfId="36696"/>
    <cellStyle name="Hyperlink 666" xfId="36698"/>
    <cellStyle name="Hyperlink 667" xfId="36700"/>
    <cellStyle name="Hyperlink 668" xfId="36702"/>
    <cellStyle name="Hyperlink 669" xfId="36704"/>
    <cellStyle name="Hyperlink 67" xfId="35477"/>
    <cellStyle name="Hyperlink 670" xfId="36706"/>
    <cellStyle name="Hyperlink 671" xfId="36708"/>
    <cellStyle name="Hyperlink 672" xfId="36710"/>
    <cellStyle name="Hyperlink 673" xfId="36712"/>
    <cellStyle name="Hyperlink 674" xfId="36714"/>
    <cellStyle name="Hyperlink 675" xfId="36716"/>
    <cellStyle name="Hyperlink 676" xfId="36718"/>
    <cellStyle name="Hyperlink 677" xfId="36720"/>
    <cellStyle name="Hyperlink 678" xfId="36722"/>
    <cellStyle name="Hyperlink 679" xfId="36724"/>
    <cellStyle name="Hyperlink 68" xfId="35479"/>
    <cellStyle name="Hyperlink 680" xfId="36726"/>
    <cellStyle name="Hyperlink 681" xfId="36728"/>
    <cellStyle name="Hyperlink 682" xfId="36730"/>
    <cellStyle name="Hyperlink 683" xfId="36732"/>
    <cellStyle name="Hyperlink 684" xfId="36734"/>
    <cellStyle name="Hyperlink 685" xfId="36736"/>
    <cellStyle name="Hyperlink 686" xfId="36738"/>
    <cellStyle name="Hyperlink 687" xfId="36740"/>
    <cellStyle name="Hyperlink 688" xfId="36742"/>
    <cellStyle name="Hyperlink 689" xfId="36744"/>
    <cellStyle name="Hyperlink 69" xfId="35481"/>
    <cellStyle name="Hyperlink 690" xfId="36746"/>
    <cellStyle name="Hyperlink 691" xfId="36748"/>
    <cellStyle name="Hyperlink 692" xfId="36750"/>
    <cellStyle name="Hyperlink 693" xfId="36752"/>
    <cellStyle name="Hyperlink 694" xfId="36754"/>
    <cellStyle name="Hyperlink 695" xfId="36756"/>
    <cellStyle name="Hyperlink 696" xfId="36758"/>
    <cellStyle name="Hyperlink 697" xfId="36760"/>
    <cellStyle name="Hyperlink 698" xfId="36762"/>
    <cellStyle name="Hyperlink 699" xfId="36764"/>
    <cellStyle name="Hyperlink 7" xfId="35357"/>
    <cellStyle name="Hyperlink 70" xfId="35483"/>
    <cellStyle name="Hyperlink 700" xfId="36766"/>
    <cellStyle name="Hyperlink 701" xfId="36768"/>
    <cellStyle name="Hyperlink 702" xfId="36770"/>
    <cellStyle name="Hyperlink 703" xfId="36772"/>
    <cellStyle name="Hyperlink 704" xfId="36774"/>
    <cellStyle name="Hyperlink 705" xfId="36776"/>
    <cellStyle name="Hyperlink 706" xfId="36778"/>
    <cellStyle name="Hyperlink 707" xfId="36780"/>
    <cellStyle name="Hyperlink 708" xfId="36782"/>
    <cellStyle name="Hyperlink 709" xfId="36784"/>
    <cellStyle name="Hyperlink 71" xfId="35485"/>
    <cellStyle name="Hyperlink 710" xfId="36786"/>
    <cellStyle name="Hyperlink 711" xfId="36788"/>
    <cellStyle name="Hyperlink 712" xfId="36790"/>
    <cellStyle name="Hyperlink 713" xfId="36792"/>
    <cellStyle name="Hyperlink 714" xfId="36794"/>
    <cellStyle name="Hyperlink 715" xfId="36796"/>
    <cellStyle name="Hyperlink 716" xfId="36798"/>
    <cellStyle name="Hyperlink 717" xfId="36800"/>
    <cellStyle name="Hyperlink 718" xfId="36802"/>
    <cellStyle name="Hyperlink 719" xfId="36804"/>
    <cellStyle name="Hyperlink 72" xfId="35487"/>
    <cellStyle name="Hyperlink 720" xfId="36806"/>
    <cellStyle name="Hyperlink 721" xfId="36808"/>
    <cellStyle name="Hyperlink 722" xfId="36810"/>
    <cellStyle name="Hyperlink 723" xfId="36812"/>
    <cellStyle name="Hyperlink 724" xfId="36814"/>
    <cellStyle name="Hyperlink 725" xfId="36816"/>
    <cellStyle name="Hyperlink 726" xfId="36818"/>
    <cellStyle name="Hyperlink 727" xfId="36820"/>
    <cellStyle name="Hyperlink 728" xfId="36822"/>
    <cellStyle name="Hyperlink 729" xfId="36824"/>
    <cellStyle name="Hyperlink 73" xfId="35489"/>
    <cellStyle name="Hyperlink 730" xfId="36826"/>
    <cellStyle name="Hyperlink 731" xfId="36828"/>
    <cellStyle name="Hyperlink 732" xfId="36830"/>
    <cellStyle name="Hyperlink 733" xfId="36832"/>
    <cellStyle name="Hyperlink 734" xfId="36834"/>
    <cellStyle name="Hyperlink 735" xfId="36836"/>
    <cellStyle name="Hyperlink 736" xfId="36838"/>
    <cellStyle name="Hyperlink 737" xfId="36840"/>
    <cellStyle name="Hyperlink 738" xfId="36842"/>
    <cellStyle name="Hyperlink 739" xfId="36844"/>
    <cellStyle name="Hyperlink 74" xfId="35491"/>
    <cellStyle name="Hyperlink 740" xfId="36846"/>
    <cellStyle name="Hyperlink 741" xfId="36848"/>
    <cellStyle name="Hyperlink 742" xfId="36850"/>
    <cellStyle name="Hyperlink 743" xfId="36852"/>
    <cellStyle name="Hyperlink 744" xfId="36854"/>
    <cellStyle name="Hyperlink 745" xfId="36856"/>
    <cellStyle name="Hyperlink 746" xfId="36858"/>
    <cellStyle name="Hyperlink 747" xfId="36860"/>
    <cellStyle name="Hyperlink 748" xfId="36862"/>
    <cellStyle name="Hyperlink 749" xfId="36864"/>
    <cellStyle name="Hyperlink 75" xfId="35493"/>
    <cellStyle name="Hyperlink 750" xfId="36866"/>
    <cellStyle name="Hyperlink 751" xfId="36868"/>
    <cellStyle name="Hyperlink 752" xfId="36870"/>
    <cellStyle name="Hyperlink 753" xfId="36872"/>
    <cellStyle name="Hyperlink 754" xfId="36874"/>
    <cellStyle name="Hyperlink 755" xfId="36876"/>
    <cellStyle name="Hyperlink 756" xfId="36878"/>
    <cellStyle name="Hyperlink 757" xfId="36880"/>
    <cellStyle name="Hyperlink 758" xfId="36882"/>
    <cellStyle name="Hyperlink 759" xfId="36884"/>
    <cellStyle name="Hyperlink 76" xfId="35495"/>
    <cellStyle name="Hyperlink 760" xfId="36886"/>
    <cellStyle name="Hyperlink 761" xfId="36888"/>
    <cellStyle name="Hyperlink 762" xfId="36890"/>
    <cellStyle name="Hyperlink 763" xfId="36892"/>
    <cellStyle name="Hyperlink 764" xfId="36894"/>
    <cellStyle name="Hyperlink 765" xfId="36896"/>
    <cellStyle name="Hyperlink 766" xfId="36898"/>
    <cellStyle name="Hyperlink 767" xfId="36900"/>
    <cellStyle name="Hyperlink 768" xfId="36902"/>
    <cellStyle name="Hyperlink 769" xfId="36904"/>
    <cellStyle name="Hyperlink 77" xfId="35497"/>
    <cellStyle name="Hyperlink 770" xfId="36906"/>
    <cellStyle name="Hyperlink 771" xfId="36908"/>
    <cellStyle name="Hyperlink 772" xfId="36910"/>
    <cellStyle name="Hyperlink 773" xfId="36912"/>
    <cellStyle name="Hyperlink 774" xfId="36914"/>
    <cellStyle name="Hyperlink 775" xfId="36916"/>
    <cellStyle name="Hyperlink 776" xfId="36918"/>
    <cellStyle name="Hyperlink 777" xfId="36920"/>
    <cellStyle name="Hyperlink 778" xfId="36922"/>
    <cellStyle name="Hyperlink 779" xfId="36924"/>
    <cellStyle name="Hyperlink 78" xfId="35499"/>
    <cellStyle name="Hyperlink 780" xfId="36926"/>
    <cellStyle name="Hyperlink 781" xfId="36928"/>
    <cellStyle name="Hyperlink 782" xfId="36930"/>
    <cellStyle name="Hyperlink 783" xfId="36932"/>
    <cellStyle name="Hyperlink 784" xfId="36934"/>
    <cellStyle name="Hyperlink 785" xfId="36936"/>
    <cellStyle name="Hyperlink 786" xfId="36938"/>
    <cellStyle name="Hyperlink 787" xfId="36940"/>
    <cellStyle name="Hyperlink 788" xfId="36942"/>
    <cellStyle name="Hyperlink 789" xfId="36944"/>
    <cellStyle name="Hyperlink 79" xfId="35501"/>
    <cellStyle name="Hyperlink 790" xfId="36946"/>
    <cellStyle name="Hyperlink 791" xfId="36948"/>
    <cellStyle name="Hyperlink 792" xfId="36950"/>
    <cellStyle name="Hyperlink 793" xfId="36952"/>
    <cellStyle name="Hyperlink 794" xfId="36954"/>
    <cellStyle name="Hyperlink 795" xfId="36956"/>
    <cellStyle name="Hyperlink 796" xfId="36958"/>
    <cellStyle name="Hyperlink 797" xfId="36960"/>
    <cellStyle name="Hyperlink 798" xfId="36962"/>
    <cellStyle name="Hyperlink 799" xfId="36964"/>
    <cellStyle name="Hyperlink 8" xfId="35359"/>
    <cellStyle name="Hyperlink 80" xfId="35503"/>
    <cellStyle name="Hyperlink 800" xfId="36966"/>
    <cellStyle name="Hyperlink 801" xfId="36968"/>
    <cellStyle name="Hyperlink 802" xfId="36970"/>
    <cellStyle name="Hyperlink 803" xfId="36972"/>
    <cellStyle name="Hyperlink 804" xfId="36974"/>
    <cellStyle name="Hyperlink 805" xfId="36976"/>
    <cellStyle name="Hyperlink 806" xfId="36978"/>
    <cellStyle name="Hyperlink 807" xfId="36980"/>
    <cellStyle name="Hyperlink 808" xfId="36982"/>
    <cellStyle name="Hyperlink 809" xfId="36984"/>
    <cellStyle name="Hyperlink 81" xfId="35505"/>
    <cellStyle name="Hyperlink 810" xfId="36986"/>
    <cellStyle name="Hyperlink 811" xfId="36988"/>
    <cellStyle name="Hyperlink 812" xfId="36990"/>
    <cellStyle name="Hyperlink 813" xfId="36992"/>
    <cellStyle name="Hyperlink 814" xfId="36994"/>
    <cellStyle name="Hyperlink 815" xfId="36996"/>
    <cellStyle name="Hyperlink 816" xfId="36998"/>
    <cellStyle name="Hyperlink 817" xfId="37000"/>
    <cellStyle name="Hyperlink 818" xfId="37002"/>
    <cellStyle name="Hyperlink 819" xfId="37004"/>
    <cellStyle name="Hyperlink 82" xfId="35507"/>
    <cellStyle name="Hyperlink 820" xfId="37006"/>
    <cellStyle name="Hyperlink 821" xfId="37008"/>
    <cellStyle name="Hyperlink 822" xfId="37010"/>
    <cellStyle name="Hyperlink 823" xfId="37012"/>
    <cellStyle name="Hyperlink 824" xfId="37014"/>
    <cellStyle name="Hyperlink 825" xfId="37016"/>
    <cellStyle name="Hyperlink 826" xfId="37018"/>
    <cellStyle name="Hyperlink 827" xfId="37020"/>
    <cellStyle name="Hyperlink 828" xfId="37022"/>
    <cellStyle name="Hyperlink 829" xfId="37024"/>
    <cellStyle name="Hyperlink 83" xfId="35509"/>
    <cellStyle name="Hyperlink 830" xfId="37026"/>
    <cellStyle name="Hyperlink 831" xfId="37028"/>
    <cellStyle name="Hyperlink 832" xfId="37030"/>
    <cellStyle name="Hyperlink 833" xfId="37032"/>
    <cellStyle name="Hyperlink 834" xfId="37034"/>
    <cellStyle name="Hyperlink 835" xfId="37036"/>
    <cellStyle name="Hyperlink 836" xfId="37038"/>
    <cellStyle name="Hyperlink 837" xfId="37040"/>
    <cellStyle name="Hyperlink 838" xfId="37042"/>
    <cellStyle name="Hyperlink 839" xfId="37044"/>
    <cellStyle name="Hyperlink 84" xfId="35511"/>
    <cellStyle name="Hyperlink 840" xfId="37046"/>
    <cellStyle name="Hyperlink 841" xfId="37048"/>
    <cellStyle name="Hyperlink 842" xfId="37050"/>
    <cellStyle name="Hyperlink 843" xfId="37052"/>
    <cellStyle name="Hyperlink 844" xfId="37054"/>
    <cellStyle name="Hyperlink 845" xfId="37056"/>
    <cellStyle name="Hyperlink 846" xfId="37058"/>
    <cellStyle name="Hyperlink 847" xfId="37060"/>
    <cellStyle name="Hyperlink 848" xfId="37062"/>
    <cellStyle name="Hyperlink 849" xfId="37064"/>
    <cellStyle name="Hyperlink 85" xfId="35513"/>
    <cellStyle name="Hyperlink 850" xfId="37066"/>
    <cellStyle name="Hyperlink 851" xfId="37068"/>
    <cellStyle name="Hyperlink 852" xfId="37070"/>
    <cellStyle name="Hyperlink 853" xfId="37072"/>
    <cellStyle name="Hyperlink 854" xfId="37074"/>
    <cellStyle name="Hyperlink 855" xfId="37076"/>
    <cellStyle name="Hyperlink 856" xfId="37078"/>
    <cellStyle name="Hyperlink 857" xfId="37080"/>
    <cellStyle name="Hyperlink 858" xfId="37082"/>
    <cellStyle name="Hyperlink 859" xfId="37084"/>
    <cellStyle name="Hyperlink 86" xfId="35515"/>
    <cellStyle name="Hyperlink 860" xfId="37086"/>
    <cellStyle name="Hyperlink 861" xfId="37088"/>
    <cellStyle name="Hyperlink 862" xfId="37090"/>
    <cellStyle name="Hyperlink 863" xfId="37092"/>
    <cellStyle name="Hyperlink 864" xfId="37094"/>
    <cellStyle name="Hyperlink 865" xfId="37096"/>
    <cellStyle name="Hyperlink 866" xfId="37098"/>
    <cellStyle name="Hyperlink 867" xfId="37100"/>
    <cellStyle name="Hyperlink 868" xfId="37102"/>
    <cellStyle name="Hyperlink 869" xfId="37104"/>
    <cellStyle name="Hyperlink 87" xfId="35517"/>
    <cellStyle name="Hyperlink 870" xfId="37106"/>
    <cellStyle name="Hyperlink 871" xfId="37108"/>
    <cellStyle name="Hyperlink 872" xfId="37110"/>
    <cellStyle name="Hyperlink 873" xfId="37112"/>
    <cellStyle name="Hyperlink 874" xfId="37114"/>
    <cellStyle name="Hyperlink 875" xfId="37116"/>
    <cellStyle name="Hyperlink 876" xfId="37118"/>
    <cellStyle name="Hyperlink 877" xfId="37120"/>
    <cellStyle name="Hyperlink 878" xfId="37122"/>
    <cellStyle name="Hyperlink 879" xfId="37124"/>
    <cellStyle name="Hyperlink 88" xfId="35519"/>
    <cellStyle name="Hyperlink 880" xfId="37126"/>
    <cellStyle name="Hyperlink 881" xfId="37128"/>
    <cellStyle name="Hyperlink 882" xfId="37130"/>
    <cellStyle name="Hyperlink 883" xfId="37132"/>
    <cellStyle name="Hyperlink 884" xfId="37134"/>
    <cellStyle name="Hyperlink 885" xfId="37136"/>
    <cellStyle name="Hyperlink 886" xfId="37138"/>
    <cellStyle name="Hyperlink 887" xfId="37140"/>
    <cellStyle name="Hyperlink 888" xfId="37142"/>
    <cellStyle name="Hyperlink 889" xfId="37144"/>
    <cellStyle name="Hyperlink 89" xfId="35521"/>
    <cellStyle name="Hyperlink 890" xfId="37146"/>
    <cellStyle name="Hyperlink 891" xfId="37148"/>
    <cellStyle name="Hyperlink 892" xfId="37150"/>
    <cellStyle name="Hyperlink 893" xfId="37152"/>
    <cellStyle name="Hyperlink 894" xfId="37154"/>
    <cellStyle name="Hyperlink 895" xfId="37156"/>
    <cellStyle name="Hyperlink 896" xfId="37158"/>
    <cellStyle name="Hyperlink 897" xfId="37160"/>
    <cellStyle name="Hyperlink 898" xfId="37162"/>
    <cellStyle name="Hyperlink 899" xfId="37164"/>
    <cellStyle name="Hyperlink 9" xfId="35361"/>
    <cellStyle name="Hyperlink 90" xfId="35523"/>
    <cellStyle name="Hyperlink 900" xfId="37166"/>
    <cellStyle name="Hyperlink 901" xfId="37168"/>
    <cellStyle name="Hyperlink 902" xfId="37170"/>
    <cellStyle name="Hyperlink 903" xfId="37172"/>
    <cellStyle name="Hyperlink 904" xfId="37174"/>
    <cellStyle name="Hyperlink 905" xfId="37176"/>
    <cellStyle name="Hyperlink 906" xfId="37178"/>
    <cellStyle name="Hyperlink 907" xfId="37180"/>
    <cellStyle name="Hyperlink 908" xfId="37182"/>
    <cellStyle name="Hyperlink 909" xfId="37184"/>
    <cellStyle name="Hyperlink 91" xfId="35525"/>
    <cellStyle name="Hyperlink 910" xfId="37186"/>
    <cellStyle name="Hyperlink 911" xfId="37188"/>
    <cellStyle name="Hyperlink 912" xfId="37190"/>
    <cellStyle name="Hyperlink 913" xfId="37192"/>
    <cellStyle name="Hyperlink 914" xfId="37194"/>
    <cellStyle name="Hyperlink 915" xfId="37196"/>
    <cellStyle name="Hyperlink 916" xfId="37198"/>
    <cellStyle name="Hyperlink 917" xfId="37200"/>
    <cellStyle name="Hyperlink 918" xfId="37202"/>
    <cellStyle name="Hyperlink 919" xfId="37204"/>
    <cellStyle name="Hyperlink 92" xfId="35527"/>
    <cellStyle name="Hyperlink 920" xfId="37206"/>
    <cellStyle name="Hyperlink 921" xfId="37208"/>
    <cellStyle name="Hyperlink 922" xfId="37210"/>
    <cellStyle name="Hyperlink 923" xfId="37212"/>
    <cellStyle name="Hyperlink 924" xfId="37214"/>
    <cellStyle name="Hyperlink 925" xfId="37216"/>
    <cellStyle name="Hyperlink 926" xfId="37218"/>
    <cellStyle name="Hyperlink 927" xfId="37220"/>
    <cellStyle name="Hyperlink 928" xfId="37222"/>
    <cellStyle name="Hyperlink 929" xfId="37224"/>
    <cellStyle name="Hyperlink 93" xfId="35529"/>
    <cellStyle name="Hyperlink 930" xfId="37226"/>
    <cellStyle name="Hyperlink 931" xfId="37228"/>
    <cellStyle name="Hyperlink 932" xfId="37230"/>
    <cellStyle name="Hyperlink 933" xfId="37232"/>
    <cellStyle name="Hyperlink 934" xfId="37234"/>
    <cellStyle name="Hyperlink 935" xfId="37236"/>
    <cellStyle name="Hyperlink 936" xfId="37238"/>
    <cellStyle name="Hyperlink 937" xfId="37240"/>
    <cellStyle name="Hyperlink 938" xfId="37242"/>
    <cellStyle name="Hyperlink 939" xfId="37244"/>
    <cellStyle name="Hyperlink 94" xfId="35531"/>
    <cellStyle name="Hyperlink 940" xfId="37246"/>
    <cellStyle name="Hyperlink 941" xfId="37248"/>
    <cellStyle name="Hyperlink 942" xfId="37250"/>
    <cellStyle name="Hyperlink 943" xfId="37252"/>
    <cellStyle name="Hyperlink 944" xfId="37254"/>
    <cellStyle name="Hyperlink 945" xfId="37256"/>
    <cellStyle name="Hyperlink 946" xfId="37258"/>
    <cellStyle name="Hyperlink 947" xfId="37260"/>
    <cellStyle name="Hyperlink 948" xfId="37262"/>
    <cellStyle name="Hyperlink 949" xfId="37264"/>
    <cellStyle name="Hyperlink 95" xfId="35533"/>
    <cellStyle name="Hyperlink 950" xfId="37266"/>
    <cellStyle name="Hyperlink 951" xfId="37268"/>
    <cellStyle name="Hyperlink 952" xfId="37270"/>
    <cellStyle name="Hyperlink 953" xfId="37272"/>
    <cellStyle name="Hyperlink 954" xfId="37274"/>
    <cellStyle name="Hyperlink 955" xfId="37276"/>
    <cellStyle name="Hyperlink 956" xfId="37278"/>
    <cellStyle name="Hyperlink 957" xfId="37280"/>
    <cellStyle name="Hyperlink 958" xfId="37282"/>
    <cellStyle name="Hyperlink 959" xfId="37284"/>
    <cellStyle name="Hyperlink 96" xfId="35535"/>
    <cellStyle name="Hyperlink 960" xfId="37286"/>
    <cellStyle name="Hyperlink 961" xfId="37288"/>
    <cellStyle name="Hyperlink 962" xfId="37290"/>
    <cellStyle name="Hyperlink 963" xfId="37292"/>
    <cellStyle name="Hyperlink 964" xfId="37294"/>
    <cellStyle name="Hyperlink 965" xfId="37296"/>
    <cellStyle name="Hyperlink 966" xfId="37298"/>
    <cellStyle name="Hyperlink 967" xfId="37300"/>
    <cellStyle name="Hyperlink 968" xfId="37302"/>
    <cellStyle name="Hyperlink 969" xfId="37304"/>
    <cellStyle name="Hyperlink 97" xfId="35537"/>
    <cellStyle name="Hyperlink 970" xfId="37306"/>
    <cellStyle name="Hyperlink 971" xfId="37308"/>
    <cellStyle name="Hyperlink 972" xfId="37310"/>
    <cellStyle name="Hyperlink 973" xfId="37312"/>
    <cellStyle name="Hyperlink 974" xfId="37314"/>
    <cellStyle name="Hyperlink 975" xfId="37316"/>
    <cellStyle name="Hyperlink 976" xfId="37318"/>
    <cellStyle name="Hyperlink 977" xfId="37320"/>
    <cellStyle name="Hyperlink 978" xfId="37322"/>
    <cellStyle name="Hyperlink 979" xfId="37324"/>
    <cellStyle name="Hyperlink 98" xfId="35539"/>
    <cellStyle name="Hyperlink 980" xfId="37326"/>
    <cellStyle name="Hyperlink 981" xfId="37328"/>
    <cellStyle name="Hyperlink 982" xfId="37330"/>
    <cellStyle name="Hyperlink 983" xfId="37332"/>
    <cellStyle name="Hyperlink 984" xfId="37334"/>
    <cellStyle name="Hyperlink 985" xfId="37336"/>
    <cellStyle name="Hyperlink 986" xfId="37338"/>
    <cellStyle name="Hyperlink 987" xfId="37340"/>
    <cellStyle name="Hyperlink 988" xfId="37342"/>
    <cellStyle name="Hyperlink 989" xfId="37344"/>
    <cellStyle name="Hyperlink 99" xfId="35541"/>
    <cellStyle name="Hyperlink 990" xfId="37346"/>
    <cellStyle name="Hyperlink 991" xfId="37348"/>
    <cellStyle name="Hyperlink 992" xfId="37350"/>
    <cellStyle name="Hyperlink 993" xfId="37352"/>
    <cellStyle name="Hyperlink 994" xfId="37354"/>
    <cellStyle name="Hyperlink 995" xfId="37356"/>
    <cellStyle name="Hyperlink 996" xfId="37358"/>
    <cellStyle name="Hyperlink 997" xfId="37360"/>
    <cellStyle name="Hyperlink 998" xfId="37362"/>
    <cellStyle name="Hyperlink 999" xfId="37364"/>
    <cellStyle name="Input 2" xfId="35923"/>
    <cellStyle name="Input 3" xfId="35321"/>
    <cellStyle name="Invoer" xfId="35335"/>
    <cellStyle name="Kop 1" xfId="35336"/>
    <cellStyle name="Kop 2" xfId="35337"/>
    <cellStyle name="Kop 3" xfId="35338"/>
    <cellStyle name="Kop 4" xfId="35339"/>
    <cellStyle name="Linked Cell 2" xfId="35924"/>
    <cellStyle name="Linked Cell 3" xfId="35322"/>
    <cellStyle name="Neutraal" xfId="35340"/>
    <cellStyle name="Neutral 2" xfId="35925"/>
    <cellStyle name="Neutral 3" xfId="35323"/>
    <cellStyle name="Normal" xfId="0" builtinId="0"/>
    <cellStyle name="Normal 10" xfId="37712"/>
    <cellStyle name="Normal 10 2 2" xfId="596"/>
    <cellStyle name="Normal 11" xfId="37708"/>
    <cellStyle name="Normal 11 2" xfId="37721"/>
    <cellStyle name="Normal 12" xfId="37713"/>
    <cellStyle name="Normal 13" xfId="856"/>
    <cellStyle name="Normal 14" xfId="595"/>
    <cellStyle name="Normal 18" xfId="597"/>
    <cellStyle name="Normal 2" xfId="591"/>
    <cellStyle name="Normal 2 10" xfId="37714"/>
    <cellStyle name="Normal 2 11" xfId="598"/>
    <cellStyle name="Normal 2 2" xfId="861"/>
    <cellStyle name="Normal 2 2 2" xfId="35926"/>
    <cellStyle name="Normal 2 2 3" xfId="35932"/>
    <cellStyle name="Normal 2 3" xfId="35933"/>
    <cellStyle name="Normal 2 3 2" xfId="37715"/>
    <cellStyle name="Normal 2 4" xfId="37704"/>
    <cellStyle name="Normal 2 4 2" xfId="37717"/>
    <cellStyle name="Normal 2 5" xfId="37705"/>
    <cellStyle name="Normal 2 5 2" xfId="37718"/>
    <cellStyle name="Normal 2 6" xfId="37706"/>
    <cellStyle name="Normal 2 6 2" xfId="37719"/>
    <cellStyle name="Normal 2 7" xfId="37707"/>
    <cellStyle name="Normal 2 7 2" xfId="37720"/>
    <cellStyle name="Normal 2 8" xfId="37709"/>
    <cellStyle name="Normal 2 8 2" xfId="37722"/>
    <cellStyle name="Normal 2 9" xfId="37710"/>
    <cellStyle name="Normal 2 9 2" xfId="37723"/>
    <cellStyle name="Normal 3" xfId="590"/>
    <cellStyle name="Normal 3 10" xfId="37725"/>
    <cellStyle name="Normal 3 2" xfId="35348"/>
    <cellStyle name="Normal 3 2 2" xfId="35934"/>
    <cellStyle name="Normal 3 2 3" xfId="36499"/>
    <cellStyle name="Normal 4" xfId="381"/>
    <cellStyle name="Normal 4 2" xfId="862"/>
    <cellStyle name="Normal 5" xfId="593"/>
    <cellStyle name="Normal 5 2" xfId="859"/>
    <cellStyle name="Normal 5 3" xfId="853"/>
    <cellStyle name="Normal 5 4" xfId="722"/>
    <cellStyle name="Normal 6" xfId="592"/>
    <cellStyle name="Normal 6 2" xfId="37716"/>
    <cellStyle name="Normal 6 3" xfId="857"/>
    <cellStyle name="Normal 7" xfId="594"/>
    <cellStyle name="Normal 7 2" xfId="1665"/>
    <cellStyle name="Normal 8" xfId="37711"/>
    <cellStyle name="Normal 9" xfId="37702"/>
    <cellStyle name="Note 2" xfId="35927"/>
    <cellStyle name="Note 3" xfId="35324"/>
    <cellStyle name="Notitie" xfId="35341"/>
    <cellStyle name="Ongeldig" xfId="35342"/>
    <cellStyle name="Output 2" xfId="35928"/>
    <cellStyle name="Output 3" xfId="35325"/>
    <cellStyle name="Percent 2" xfId="854"/>
    <cellStyle name="Standaard_qualitative_risk_questions_v_1.2" xfId="35326"/>
    <cellStyle name="Titel" xfId="35343"/>
    <cellStyle name="Title 2" xfId="35929"/>
    <cellStyle name="Title 3" xfId="35327"/>
    <cellStyle name="Totaal" xfId="35344"/>
    <cellStyle name="Total 2" xfId="35930"/>
    <cellStyle name="Total 3" xfId="35328"/>
    <cellStyle name="Uitvoer" xfId="35345"/>
    <cellStyle name="Verklarende tekst" xfId="35346"/>
    <cellStyle name="Waarschuwingstekst" xfId="35347"/>
    <cellStyle name="Warning Text 2" xfId="35931"/>
    <cellStyle name="Warning Text 3" xfId="35329"/>
    <cellStyle name="عادي_استمارة الإنفاق" xfId="35330"/>
  </cellStyles>
  <dxfs count="754">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ill>
        <patternFill>
          <bgColor rgb="FFC4BD97"/>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rgb="FF9C0006"/>
      </font>
      <fill>
        <patternFill patternType="none">
          <bgColor auto="1"/>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753"/>
      <tableStyleElement type="headerRow" dxfId="752"/>
    </tableStyle>
  </tableStyles>
  <colors>
    <mruColors>
      <color rgb="FF00D600"/>
      <color rgb="FF9BF094"/>
      <color rgb="FF7BEC72"/>
      <color rgb="FFFF99CC"/>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0"/>
  <sheetViews>
    <sheetView tabSelected="1" zoomScaleNormal="100" zoomScalePageLayoutView="130" workbookViewId="0">
      <pane xSplit="2" ySplit="1" topLeftCell="C906" activePane="bottomRight" state="frozen"/>
      <selection pane="topRight" activeCell="C1" sqref="C1"/>
      <selection pane="bottomLeft" activeCell="A2" sqref="A2"/>
      <selection pane="bottomRight" activeCell="H929" sqref="H929"/>
    </sheetView>
  </sheetViews>
  <sheetFormatPr defaultRowHeight="15.75" customHeight="1"/>
  <cols>
    <col min="1" max="1" width="13.85546875" style="55" customWidth="1"/>
    <col min="2" max="2" width="13" style="55" customWidth="1"/>
    <col min="3" max="3" width="5.7109375" style="55" customWidth="1"/>
    <col min="4" max="4" width="7.28515625" style="55" customWidth="1"/>
    <col min="5" max="5" width="19" style="55" customWidth="1"/>
    <col min="6" max="8" width="7.42578125" style="55" customWidth="1"/>
    <col min="9" max="9" width="13.42578125" style="55" customWidth="1"/>
    <col min="10" max="10" width="9" style="55" customWidth="1"/>
    <col min="11" max="11" width="47.7109375" style="56" customWidth="1"/>
    <col min="12" max="12" width="12.7109375" style="55" customWidth="1"/>
    <col min="13" max="13" width="18.28515625" style="55" customWidth="1"/>
    <col min="14" max="14" width="11.5703125" style="55" customWidth="1"/>
    <col min="15" max="16" width="11.42578125" style="55" customWidth="1"/>
    <col min="17" max="19" width="4.7109375" style="55" customWidth="1"/>
    <col min="20" max="20" width="7.28515625" style="55" customWidth="1"/>
    <col min="21" max="21" width="5.7109375" style="55" customWidth="1"/>
    <col min="22" max="22" width="9.7109375" style="55" customWidth="1"/>
    <col min="23" max="28" width="17.28515625" style="55" customWidth="1"/>
    <col min="29" max="16384" width="9.140625" style="55"/>
  </cols>
  <sheetData>
    <row r="1" spans="1:24" s="39" customFormat="1" ht="13.5" customHeight="1">
      <c r="A1" s="39" t="s">
        <v>0</v>
      </c>
      <c r="B1" s="40" t="s">
        <v>1</v>
      </c>
      <c r="C1" s="40" t="s">
        <v>2048</v>
      </c>
      <c r="D1" s="40" t="s">
        <v>1957</v>
      </c>
      <c r="E1" s="40" t="s">
        <v>1958</v>
      </c>
      <c r="F1" s="40" t="s">
        <v>1959</v>
      </c>
      <c r="G1" s="40" t="s">
        <v>1960</v>
      </c>
      <c r="H1" s="40" t="s">
        <v>1961</v>
      </c>
      <c r="I1" s="41" t="s">
        <v>6</v>
      </c>
      <c r="J1" s="42" t="s">
        <v>2677</v>
      </c>
      <c r="K1" s="40" t="s">
        <v>1963</v>
      </c>
      <c r="L1" s="43" t="s">
        <v>3</v>
      </c>
      <c r="M1" s="44" t="s">
        <v>1962</v>
      </c>
      <c r="N1" s="45" t="s">
        <v>4</v>
      </c>
      <c r="O1" s="46" t="s">
        <v>5</v>
      </c>
      <c r="P1" s="40" t="s">
        <v>8</v>
      </c>
      <c r="Q1" s="40" t="s">
        <v>7</v>
      </c>
      <c r="R1" s="40" t="s">
        <v>1996</v>
      </c>
      <c r="S1" s="40" t="s">
        <v>1997</v>
      </c>
      <c r="T1" s="47" t="s">
        <v>1964</v>
      </c>
      <c r="U1" s="47" t="s">
        <v>1965</v>
      </c>
      <c r="V1" s="47" t="s">
        <v>1966</v>
      </c>
      <c r="W1" s="48" t="s">
        <v>1999</v>
      </c>
      <c r="X1" s="39" t="s">
        <v>1967</v>
      </c>
    </row>
    <row r="2" spans="1:24" s="39" customFormat="1" ht="15">
      <c r="A2" s="39" t="s">
        <v>1923</v>
      </c>
      <c r="B2" s="49" t="s">
        <v>1969</v>
      </c>
      <c r="C2" s="49"/>
      <c r="D2" s="49"/>
      <c r="E2" s="49"/>
      <c r="F2" s="50"/>
      <c r="G2" s="50"/>
      <c r="H2" s="50"/>
      <c r="I2" s="51"/>
      <c r="J2" s="50"/>
      <c r="K2" s="60"/>
      <c r="L2" s="52"/>
      <c r="M2" s="48"/>
      <c r="N2" s="53"/>
      <c r="O2" s="54"/>
      <c r="P2" s="50"/>
      <c r="Q2" s="50"/>
      <c r="R2" s="50"/>
      <c r="S2" s="50"/>
      <c r="T2" s="50"/>
      <c r="U2" s="50"/>
      <c r="V2" s="50"/>
      <c r="W2" s="50"/>
      <c r="X2" s="50"/>
    </row>
    <row r="3" spans="1:24" ht="15">
      <c r="A3" s="55" t="s">
        <v>1924</v>
      </c>
      <c r="B3" s="55" t="s">
        <v>1970</v>
      </c>
    </row>
    <row r="4" spans="1:24" ht="15">
      <c r="A4" s="55" t="s">
        <v>1925</v>
      </c>
      <c r="B4" s="55" t="s">
        <v>1925</v>
      </c>
    </row>
    <row r="5" spans="1:24" ht="15">
      <c r="A5" s="55" t="s">
        <v>1971</v>
      </c>
      <c r="B5" s="55" t="s">
        <v>1971</v>
      </c>
    </row>
    <row r="6" spans="1:24" ht="15">
      <c r="A6" s="55" t="s">
        <v>1972</v>
      </c>
      <c r="B6" s="55" t="s">
        <v>1973</v>
      </c>
    </row>
    <row r="7" spans="1:24" ht="15">
      <c r="A7" s="55" t="s">
        <v>1974</v>
      </c>
      <c r="B7" s="55" t="s">
        <v>1975</v>
      </c>
    </row>
    <row r="8" spans="1:24" ht="15">
      <c r="A8" s="55" t="s">
        <v>1815</v>
      </c>
      <c r="B8" s="55" t="s">
        <v>1976</v>
      </c>
      <c r="F8" s="55" t="str">
        <f>D8&amp;E8</f>
        <v/>
      </c>
      <c r="O8" s="55" t="s">
        <v>1977</v>
      </c>
    </row>
    <row r="9" spans="1:24" ht="15">
      <c r="A9" s="55" t="s">
        <v>1815</v>
      </c>
      <c r="B9" s="55" t="s">
        <v>2433</v>
      </c>
      <c r="F9" s="55" t="str">
        <f>D9&amp;E9</f>
        <v/>
      </c>
      <c r="O9" s="55" t="s">
        <v>2434</v>
      </c>
    </row>
    <row r="10" spans="1:24" ht="15">
      <c r="A10" s="55" t="s">
        <v>1815</v>
      </c>
      <c r="B10" s="55" t="s">
        <v>1978</v>
      </c>
      <c r="O10" s="55" t="s">
        <v>1979</v>
      </c>
    </row>
    <row r="11" spans="1:24" ht="15">
      <c r="A11" s="55" t="s">
        <v>1815</v>
      </c>
      <c r="B11" s="55" t="s">
        <v>1980</v>
      </c>
      <c r="O11" s="55" t="str">
        <f>"concat('"&amp;settings!$B$2&amp;"'"&amp;",'_',${starttime_str})"</f>
        <v>concat('GAMBIA_EL_F2_TEST_G9','_',${starttime_str})</v>
      </c>
    </row>
    <row r="12" spans="1:24" ht="15">
      <c r="A12" s="55" t="s">
        <v>1815</v>
      </c>
      <c r="B12" s="55" t="s">
        <v>1981</v>
      </c>
      <c r="O12" s="55" t="s">
        <v>2490</v>
      </c>
    </row>
    <row r="13" spans="1:24" ht="15">
      <c r="A13" s="55" t="s">
        <v>1815</v>
      </c>
      <c r="B13" s="55" t="s">
        <v>2491</v>
      </c>
      <c r="O13" s="55" t="s">
        <v>2492</v>
      </c>
    </row>
    <row r="14" spans="1:24" ht="14.25" customHeight="1">
      <c r="A14" s="55" t="s">
        <v>1815</v>
      </c>
      <c r="B14" s="55" t="s">
        <v>2643</v>
      </c>
      <c r="O14" s="55" t="s">
        <v>2644</v>
      </c>
    </row>
    <row r="15" spans="1:24" ht="15">
      <c r="A15" s="55" t="s">
        <v>1815</v>
      </c>
      <c r="B15" s="55" t="s">
        <v>2493</v>
      </c>
      <c r="O15" s="55" t="s">
        <v>2494</v>
      </c>
    </row>
    <row r="16" spans="1:24" ht="15">
      <c r="A16" s="55" t="s">
        <v>1815</v>
      </c>
      <c r="B16" s="55" t="s">
        <v>2495</v>
      </c>
      <c r="O16" s="55" t="s">
        <v>2496</v>
      </c>
    </row>
    <row r="17" spans="1:24" ht="15">
      <c r="A17" s="72" t="s">
        <v>1815</v>
      </c>
      <c r="B17" s="72" t="s">
        <v>2486</v>
      </c>
      <c r="C17" s="71"/>
      <c r="D17" s="71"/>
      <c r="E17" s="68"/>
      <c r="F17" s="68"/>
      <c r="G17" s="71"/>
      <c r="H17" s="71"/>
      <c r="I17" s="68"/>
      <c r="J17" s="68"/>
      <c r="K17" s="68"/>
      <c r="L17" s="68"/>
      <c r="M17" s="68"/>
      <c r="N17" s="68"/>
      <c r="O17" s="73" t="s">
        <v>2487</v>
      </c>
      <c r="P17" s="71"/>
      <c r="Q17" s="71"/>
      <c r="R17" s="71"/>
      <c r="S17" s="71"/>
      <c r="T17" s="69"/>
      <c r="U17" s="69"/>
      <c r="V17" s="69"/>
      <c r="W17" s="68"/>
      <c r="X17" s="70"/>
    </row>
    <row r="18" spans="1:24" ht="15">
      <c r="A18" s="72" t="s">
        <v>1815</v>
      </c>
      <c r="B18" s="72" t="s">
        <v>2488</v>
      </c>
      <c r="C18" s="71"/>
      <c r="D18" s="71"/>
      <c r="E18" s="68"/>
      <c r="F18" s="68"/>
      <c r="G18" s="71"/>
      <c r="H18" s="71"/>
      <c r="I18" s="68"/>
      <c r="J18" s="68"/>
      <c r="K18" s="68"/>
      <c r="L18" s="68"/>
      <c r="M18" s="68"/>
      <c r="N18" s="68"/>
      <c r="O18" s="73" t="s">
        <v>2489</v>
      </c>
      <c r="P18" s="71"/>
      <c r="Q18" s="71"/>
      <c r="R18" s="71"/>
      <c r="S18" s="71"/>
      <c r="T18" s="69"/>
      <c r="U18" s="69"/>
      <c r="V18" s="69"/>
      <c r="W18" s="68"/>
      <c r="X18" s="70"/>
    </row>
    <row r="19" spans="1:24" ht="15">
      <c r="A19" s="55" t="s">
        <v>1815</v>
      </c>
      <c r="B19" s="55" t="s">
        <v>1153</v>
      </c>
      <c r="O19" s="55" t="str">
        <f>"concat('"&amp;settings!$B$2&amp;"'"&amp;")"</f>
        <v>concat('GAMBIA_EL_F2_TEST_G9')</v>
      </c>
    </row>
    <row r="20" spans="1:24" ht="15">
      <c r="A20" s="55" t="s">
        <v>1815</v>
      </c>
      <c r="B20" s="55" t="s">
        <v>2642</v>
      </c>
      <c r="O20" s="55" t="s">
        <v>2768</v>
      </c>
    </row>
    <row r="21" spans="1:24" ht="14.25" customHeight="1">
      <c r="A21" s="55" t="s">
        <v>1815</v>
      </c>
      <c r="B21" s="55" t="s">
        <v>2498</v>
      </c>
      <c r="O21" s="55" t="s">
        <v>2497</v>
      </c>
    </row>
    <row r="23" spans="1:24" ht="13.5" customHeight="1">
      <c r="A23" s="55" t="s">
        <v>1888</v>
      </c>
      <c r="B23" s="55" t="s">
        <v>2503</v>
      </c>
      <c r="E23" s="55" t="s">
        <v>1982</v>
      </c>
      <c r="I23" s="55" t="s">
        <v>1983</v>
      </c>
      <c r="W23" s="55" t="s">
        <v>1983</v>
      </c>
    </row>
    <row r="24" spans="1:24" ht="15" customHeight="1">
      <c r="A24" s="55" t="s">
        <v>9</v>
      </c>
      <c r="B24" s="55" t="s">
        <v>2502</v>
      </c>
      <c r="I24" s="55" t="s">
        <v>2648</v>
      </c>
      <c r="W24" s="55" t="s">
        <v>2000</v>
      </c>
    </row>
    <row r="25" spans="1:24" ht="13.5" customHeight="1">
      <c r="A25" s="55" t="s">
        <v>10</v>
      </c>
      <c r="B25" s="55" t="s">
        <v>2526</v>
      </c>
      <c r="E25" s="55" t="s">
        <v>2504</v>
      </c>
      <c r="I25" s="55" t="s">
        <v>2505</v>
      </c>
    </row>
    <row r="26" spans="1:24" ht="13.5" customHeight="1">
      <c r="A26" s="55" t="s">
        <v>10</v>
      </c>
      <c r="B26" s="55" t="s">
        <v>2527</v>
      </c>
      <c r="E26" s="55" t="s">
        <v>2509</v>
      </c>
      <c r="I26" s="55" t="s">
        <v>2506</v>
      </c>
    </row>
    <row r="27" spans="1:24" ht="13.5" customHeight="1">
      <c r="A27" s="55" t="s">
        <v>10</v>
      </c>
      <c r="B27" s="55" t="s">
        <v>2528</v>
      </c>
      <c r="E27" s="55" t="s">
        <v>2649</v>
      </c>
      <c r="I27" s="55" t="s">
        <v>2507</v>
      </c>
    </row>
    <row r="28" spans="1:24" ht="15" customHeight="1">
      <c r="A28" s="55" t="s">
        <v>11</v>
      </c>
      <c r="W28" s="55" t="s">
        <v>2000</v>
      </c>
    </row>
    <row r="29" spans="1:24" ht="13.5" customHeight="1">
      <c r="A29" s="55" t="s">
        <v>1889</v>
      </c>
      <c r="B29" s="55" t="s">
        <v>2025</v>
      </c>
      <c r="E29" s="56" t="s">
        <v>2508</v>
      </c>
      <c r="R29" s="55" t="s">
        <v>1926</v>
      </c>
    </row>
    <row r="30" spans="1:24" ht="15" customHeight="1">
      <c r="A30" s="55" t="s">
        <v>9</v>
      </c>
      <c r="B30" s="55" t="s">
        <v>2063</v>
      </c>
      <c r="I30" s="55" t="s">
        <v>2028</v>
      </c>
      <c r="W30" s="55" t="s">
        <v>2000</v>
      </c>
    </row>
    <row r="31" spans="1:24" ht="15">
      <c r="A31" s="55" t="s">
        <v>2455</v>
      </c>
      <c r="B31" s="55" t="s">
        <v>2456</v>
      </c>
      <c r="E31" s="55" t="s">
        <v>2510</v>
      </c>
      <c r="I31" s="55" t="s">
        <v>2650</v>
      </c>
      <c r="J31" s="55" t="s">
        <v>1926</v>
      </c>
    </row>
    <row r="32" spans="1:24" ht="15">
      <c r="A32" s="55" t="s">
        <v>1815</v>
      </c>
      <c r="B32" s="55" t="s">
        <v>2475</v>
      </c>
      <c r="E32" s="55" t="s">
        <v>2521</v>
      </c>
      <c r="O32" s="67" t="s">
        <v>2647</v>
      </c>
    </row>
    <row r="33" spans="1:23" ht="15">
      <c r="A33" s="55" t="s">
        <v>2511</v>
      </c>
      <c r="B33" s="55" t="s">
        <v>2619</v>
      </c>
      <c r="E33" s="55" t="s">
        <v>2513</v>
      </c>
      <c r="F33" s="55" t="s">
        <v>2514</v>
      </c>
      <c r="I33" s="55" t="s">
        <v>2652</v>
      </c>
      <c r="J33" s="55" t="s">
        <v>1926</v>
      </c>
      <c r="K33" s="56" t="s">
        <v>2522</v>
      </c>
      <c r="O33" s="67"/>
    </row>
    <row r="34" spans="1:23" ht="15">
      <c r="A34" s="55" t="s">
        <v>13</v>
      </c>
      <c r="B34" s="55" t="s">
        <v>2620</v>
      </c>
      <c r="E34" s="55" t="s">
        <v>2515</v>
      </c>
      <c r="I34" s="55" t="s">
        <v>2654</v>
      </c>
      <c r="J34" s="55" t="s">
        <v>1926</v>
      </c>
      <c r="K34" s="56" t="s">
        <v>2522</v>
      </c>
      <c r="N34" s="75" t="s">
        <v>2621</v>
      </c>
      <c r="O34" s="67"/>
      <c r="S34" s="55" t="s">
        <v>1926</v>
      </c>
    </row>
    <row r="35" spans="1:23" ht="15">
      <c r="A35" s="55" t="s">
        <v>1815</v>
      </c>
      <c r="B35" s="55" t="s">
        <v>2622</v>
      </c>
      <c r="E35" s="55" t="s">
        <v>2513</v>
      </c>
      <c r="N35" s="74"/>
      <c r="O35" s="67" t="s">
        <v>2645</v>
      </c>
    </row>
    <row r="36" spans="1:23" ht="15">
      <c r="A36" s="55" t="s">
        <v>2512</v>
      </c>
      <c r="B36" s="55" t="s">
        <v>2623</v>
      </c>
      <c r="E36" s="55" t="s">
        <v>2516</v>
      </c>
      <c r="F36" s="55" t="s">
        <v>2517</v>
      </c>
      <c r="I36" s="55" t="s">
        <v>2651</v>
      </c>
      <c r="J36" s="55" t="s">
        <v>1926</v>
      </c>
      <c r="K36" s="56" t="s">
        <v>2522</v>
      </c>
      <c r="N36" s="74"/>
      <c r="O36" s="67"/>
    </row>
    <row r="37" spans="1:23" ht="15">
      <c r="A37" s="55" t="s">
        <v>13</v>
      </c>
      <c r="B37" s="55" t="s">
        <v>2624</v>
      </c>
      <c r="E37" s="55" t="s">
        <v>2518</v>
      </c>
      <c r="I37" s="55" t="s">
        <v>2655</v>
      </c>
      <c r="J37" s="55" t="s">
        <v>1926</v>
      </c>
      <c r="K37" s="56" t="s">
        <v>2522</v>
      </c>
      <c r="N37" s="75" t="s">
        <v>2625</v>
      </c>
      <c r="O37" s="67"/>
      <c r="S37" s="55" t="s">
        <v>1926</v>
      </c>
    </row>
    <row r="38" spans="1:23" ht="15">
      <c r="A38" s="55" t="s">
        <v>1815</v>
      </c>
      <c r="B38" s="55" t="s">
        <v>2626</v>
      </c>
      <c r="E38" s="55" t="s">
        <v>2516</v>
      </c>
      <c r="O38" s="67" t="s">
        <v>2646</v>
      </c>
    </row>
    <row r="39" spans="1:23" ht="15">
      <c r="A39" s="55" t="s">
        <v>13</v>
      </c>
      <c r="B39" s="55" t="s">
        <v>2627</v>
      </c>
      <c r="E39" s="55" t="s">
        <v>2519</v>
      </c>
      <c r="I39" s="55" t="s">
        <v>2656</v>
      </c>
      <c r="J39" s="55" t="s">
        <v>1926</v>
      </c>
      <c r="K39" s="56" t="s">
        <v>2522</v>
      </c>
      <c r="O39" s="67"/>
    </row>
    <row r="40" spans="1:23" ht="15">
      <c r="A40" s="55" t="s">
        <v>13</v>
      </c>
      <c r="B40" s="55" t="s">
        <v>2628</v>
      </c>
      <c r="E40" s="55" t="s">
        <v>2520</v>
      </c>
      <c r="I40" s="55" t="s">
        <v>2657</v>
      </c>
      <c r="J40" s="55" t="s">
        <v>1926</v>
      </c>
      <c r="K40" s="56" t="s">
        <v>2522</v>
      </c>
      <c r="O40" s="67"/>
    </row>
    <row r="41" spans="1:23" ht="15">
      <c r="A41" s="55" t="s">
        <v>14</v>
      </c>
      <c r="B41" s="55" t="s">
        <v>2629</v>
      </c>
      <c r="E41" s="55" t="s">
        <v>2523</v>
      </c>
      <c r="I41" s="55" t="s">
        <v>2658</v>
      </c>
      <c r="J41" s="55" t="s">
        <v>1926</v>
      </c>
      <c r="K41" s="56" t="s">
        <v>2522</v>
      </c>
      <c r="O41" s="67"/>
    </row>
    <row r="42" spans="1:23" ht="15">
      <c r="A42" s="55" t="s">
        <v>14</v>
      </c>
      <c r="B42" s="55" t="s">
        <v>2630</v>
      </c>
      <c r="E42" s="55" t="s">
        <v>2524</v>
      </c>
      <c r="I42" s="55" t="s">
        <v>2659</v>
      </c>
      <c r="J42" s="55" t="s">
        <v>1926</v>
      </c>
      <c r="K42" s="56" t="s">
        <v>2522</v>
      </c>
      <c r="O42" s="67"/>
    </row>
    <row r="43" spans="1:23" ht="15" customHeight="1">
      <c r="A43" s="55" t="s">
        <v>11</v>
      </c>
      <c r="W43" s="55" t="s">
        <v>2000</v>
      </c>
    </row>
    <row r="44" spans="1:23" ht="15" customHeight="1">
      <c r="A44" s="55" t="s">
        <v>9</v>
      </c>
      <c r="B44" s="55" t="s">
        <v>2525</v>
      </c>
      <c r="I44" s="55" t="s">
        <v>2028</v>
      </c>
      <c r="W44" s="55" t="s">
        <v>2000</v>
      </c>
    </row>
    <row r="45" spans="1:23" ht="15">
      <c r="A45" s="55" t="s">
        <v>1949</v>
      </c>
      <c r="B45" s="55" t="s">
        <v>2432</v>
      </c>
      <c r="E45" s="55" t="s">
        <v>2530</v>
      </c>
      <c r="I45" s="55" t="s">
        <v>2660</v>
      </c>
      <c r="J45" s="55" t="s">
        <v>1926</v>
      </c>
      <c r="K45" s="56" t="s">
        <v>2522</v>
      </c>
      <c r="O45" s="67"/>
    </row>
    <row r="46" spans="1:23" ht="15">
      <c r="A46" s="55" t="s">
        <v>1815</v>
      </c>
      <c r="B46" s="55" t="s">
        <v>2476</v>
      </c>
      <c r="E46" s="55" t="s">
        <v>2530</v>
      </c>
      <c r="O46" s="67" t="s">
        <v>2499</v>
      </c>
    </row>
    <row r="47" spans="1:23" ht="15">
      <c r="A47" s="55" t="s">
        <v>13</v>
      </c>
      <c r="B47" s="55" t="s">
        <v>2631</v>
      </c>
      <c r="E47" s="55" t="s">
        <v>2531</v>
      </c>
      <c r="I47" s="55" t="s">
        <v>2661</v>
      </c>
      <c r="J47" s="55" t="s">
        <v>1926</v>
      </c>
      <c r="K47" s="56" t="s">
        <v>2522</v>
      </c>
      <c r="O47" s="67"/>
    </row>
    <row r="48" spans="1:23" ht="15">
      <c r="A48" s="55" t="s">
        <v>2529</v>
      </c>
      <c r="B48" s="55" t="s">
        <v>2632</v>
      </c>
      <c r="E48" s="55" t="s">
        <v>2532</v>
      </c>
      <c r="I48" s="55" t="s">
        <v>2653</v>
      </c>
      <c r="J48" s="55" t="s">
        <v>1926</v>
      </c>
      <c r="K48" s="56" t="s">
        <v>2522</v>
      </c>
      <c r="O48" s="67"/>
    </row>
    <row r="49" spans="1:23" ht="15" customHeight="1">
      <c r="A49" s="55" t="s">
        <v>11</v>
      </c>
      <c r="W49" s="55" t="s">
        <v>2000</v>
      </c>
    </row>
    <row r="50" spans="1:23" ht="15" customHeight="1">
      <c r="A50" s="55" t="s">
        <v>9</v>
      </c>
      <c r="B50" s="55" t="s">
        <v>2535</v>
      </c>
      <c r="I50" s="55" t="s">
        <v>2536</v>
      </c>
      <c r="W50" s="55" t="s">
        <v>2000</v>
      </c>
    </row>
    <row r="51" spans="1:23" ht="15" customHeight="1">
      <c r="A51" s="55" t="s">
        <v>2537</v>
      </c>
      <c r="B51" s="55" t="s">
        <v>2633</v>
      </c>
      <c r="E51" s="55" t="s">
        <v>2539</v>
      </c>
      <c r="I51" s="55" t="s">
        <v>2545</v>
      </c>
      <c r="J51" s="55" t="s">
        <v>1926</v>
      </c>
      <c r="K51" s="56" t="s">
        <v>2522</v>
      </c>
    </row>
    <row r="52" spans="1:23" ht="15" customHeight="1">
      <c r="A52" s="55" t="s">
        <v>1815</v>
      </c>
      <c r="B52" s="55" t="s">
        <v>2634</v>
      </c>
      <c r="O52" s="55" t="s">
        <v>2635</v>
      </c>
    </row>
    <row r="53" spans="1:23" ht="15" customHeight="1">
      <c r="A53" s="55" t="s">
        <v>2538</v>
      </c>
      <c r="B53" s="55" t="s">
        <v>2636</v>
      </c>
      <c r="E53" s="55" t="s">
        <v>2540</v>
      </c>
      <c r="I53" s="55" t="s">
        <v>2546</v>
      </c>
      <c r="J53" s="55" t="s">
        <v>1926</v>
      </c>
      <c r="K53" s="56" t="s">
        <v>2522</v>
      </c>
      <c r="L53" s="55" t="s">
        <v>2547</v>
      </c>
    </row>
    <row r="54" spans="1:23" ht="15" customHeight="1">
      <c r="A54" s="55" t="s">
        <v>13</v>
      </c>
      <c r="B54" s="55" t="s">
        <v>2637</v>
      </c>
      <c r="E54" s="55" t="s">
        <v>2541</v>
      </c>
      <c r="I54" s="55" t="s">
        <v>2548</v>
      </c>
      <c r="J54" s="55" t="s">
        <v>1926</v>
      </c>
      <c r="K54" s="56" t="s">
        <v>2522</v>
      </c>
    </row>
    <row r="55" spans="1:23" ht="15" customHeight="1">
      <c r="A55" s="55" t="s">
        <v>13</v>
      </c>
      <c r="B55" s="55" t="s">
        <v>2638</v>
      </c>
      <c r="E55" s="55" t="s">
        <v>2542</v>
      </c>
      <c r="I55" s="55" t="s">
        <v>2549</v>
      </c>
      <c r="J55" s="55" t="s">
        <v>1926</v>
      </c>
      <c r="K55" s="56" t="s">
        <v>2522</v>
      </c>
    </row>
    <row r="56" spans="1:23" ht="15" customHeight="1">
      <c r="A56" s="55" t="s">
        <v>13</v>
      </c>
      <c r="B56" s="55" t="s">
        <v>2639</v>
      </c>
      <c r="E56" s="55" t="s">
        <v>2543</v>
      </c>
      <c r="I56" s="55" t="s">
        <v>2550</v>
      </c>
      <c r="J56" s="55" t="s">
        <v>1926</v>
      </c>
      <c r="K56" s="56" t="s">
        <v>2522</v>
      </c>
    </row>
    <row r="57" spans="1:23" ht="15" customHeight="1">
      <c r="A57" s="55" t="s">
        <v>13</v>
      </c>
      <c r="B57" s="55" t="s">
        <v>2640</v>
      </c>
      <c r="E57" s="55" t="s">
        <v>2542</v>
      </c>
      <c r="I57" s="55" t="s">
        <v>2551</v>
      </c>
      <c r="J57" s="55" t="s">
        <v>1926</v>
      </c>
      <c r="K57" s="56" t="s">
        <v>2522</v>
      </c>
    </row>
    <row r="58" spans="1:23" ht="15" customHeight="1">
      <c r="A58" s="55" t="s">
        <v>2538</v>
      </c>
      <c r="B58" s="55" t="s">
        <v>2641</v>
      </c>
      <c r="E58" s="55" t="s">
        <v>2544</v>
      </c>
      <c r="I58" s="55" t="s">
        <v>2552</v>
      </c>
      <c r="J58" s="55" t="s">
        <v>1926</v>
      </c>
      <c r="K58" s="56" t="s">
        <v>2522</v>
      </c>
    </row>
    <row r="59" spans="1:23" ht="15" customHeight="1">
      <c r="A59" s="55" t="s">
        <v>11</v>
      </c>
      <c r="W59" s="55" t="s">
        <v>2000</v>
      </c>
    </row>
    <row r="60" spans="1:23" ht="13.5" customHeight="1">
      <c r="A60" s="55" t="s">
        <v>1890</v>
      </c>
      <c r="B60" s="55" t="s">
        <v>1891</v>
      </c>
      <c r="E60" s="55" t="s">
        <v>1892</v>
      </c>
      <c r="I60" s="55" t="s">
        <v>2678</v>
      </c>
      <c r="J60" s="55" t="s">
        <v>1926</v>
      </c>
      <c r="N60" s="8"/>
    </row>
    <row r="61" spans="1:23" ht="13.5" customHeight="1">
      <c r="A61" s="55" t="s">
        <v>11</v>
      </c>
      <c r="W61" s="55" t="s">
        <v>1983</v>
      </c>
    </row>
    <row r="62" spans="1:23" ht="13.5" customHeight="1"/>
    <row r="63" spans="1:23" ht="13.5" customHeight="1">
      <c r="A63" s="55" t="s">
        <v>1913</v>
      </c>
      <c r="B63" s="55" t="s">
        <v>2027</v>
      </c>
      <c r="E63" s="55" t="s">
        <v>2553</v>
      </c>
      <c r="I63" s="55" t="s">
        <v>1983</v>
      </c>
      <c r="W63" s="55" t="s">
        <v>1983</v>
      </c>
    </row>
    <row r="64" spans="1:23" ht="15" customHeight="1">
      <c r="A64" s="55" t="s">
        <v>9</v>
      </c>
      <c r="B64" s="55" t="s">
        <v>2666</v>
      </c>
      <c r="I64" s="55" t="s">
        <v>12</v>
      </c>
      <c r="N64" s="55" t="s">
        <v>1954</v>
      </c>
      <c r="W64" s="55" t="s">
        <v>2000</v>
      </c>
    </row>
    <row r="65" spans="1:23" ht="15" customHeight="1">
      <c r="A65" s="55" t="s">
        <v>10</v>
      </c>
      <c r="B65" s="55" t="s">
        <v>2039</v>
      </c>
      <c r="E65" s="55" t="s">
        <v>2554</v>
      </c>
    </row>
    <row r="66" spans="1:23" ht="15" customHeight="1">
      <c r="A66" s="55" t="s">
        <v>11</v>
      </c>
      <c r="W66" s="55" t="s">
        <v>2000</v>
      </c>
    </row>
    <row r="67" spans="1:23" ht="15" customHeight="1">
      <c r="A67" s="55" t="s">
        <v>9</v>
      </c>
      <c r="B67" s="55" t="s">
        <v>2064</v>
      </c>
      <c r="I67" s="55" t="s">
        <v>12</v>
      </c>
      <c r="N67" s="55" t="s">
        <v>1954</v>
      </c>
      <c r="W67" s="55" t="s">
        <v>2000</v>
      </c>
    </row>
    <row r="68" spans="1:23" ht="15">
      <c r="A68" s="55" t="s">
        <v>1950</v>
      </c>
      <c r="B68" s="55" t="s">
        <v>1224</v>
      </c>
      <c r="E68" s="55" t="s">
        <v>1998</v>
      </c>
      <c r="I68" s="55" t="s">
        <v>2667</v>
      </c>
      <c r="J68" s="55" t="s">
        <v>1926</v>
      </c>
      <c r="K68" s="56" t="str">
        <f xml:space="preserve"> "Sorry, question " &amp; LEFT(E68, 6) &amp; " is required!"</f>
        <v>Sorry, question [1.01] is required!</v>
      </c>
    </row>
    <row r="69" spans="1:23" ht="15">
      <c r="A69" s="55" t="s">
        <v>1815</v>
      </c>
      <c r="B69" s="55" t="s">
        <v>2474</v>
      </c>
      <c r="O69" s="67" t="s">
        <v>2500</v>
      </c>
    </row>
    <row r="70" spans="1:23" ht="15">
      <c r="A70" s="55" t="s">
        <v>1951</v>
      </c>
      <c r="B70" s="55" t="s">
        <v>1952</v>
      </c>
      <c r="E70" s="55" t="s">
        <v>481</v>
      </c>
      <c r="F70" s="55" t="s">
        <v>481</v>
      </c>
      <c r="I70" s="55" t="s">
        <v>1989</v>
      </c>
      <c r="J70" s="55" t="s">
        <v>1926</v>
      </c>
      <c r="N70" s="55" t="s">
        <v>2485</v>
      </c>
    </row>
    <row r="71" spans="1:23" ht="15" customHeight="1">
      <c r="A71" s="55" t="s">
        <v>10</v>
      </c>
      <c r="B71" s="55" t="s">
        <v>1225</v>
      </c>
      <c r="E71" s="55" t="s">
        <v>2401</v>
      </c>
    </row>
    <row r="72" spans="1:23" ht="15" customHeight="1">
      <c r="A72" s="55" t="s">
        <v>15</v>
      </c>
      <c r="B72" s="55" t="s">
        <v>1226</v>
      </c>
      <c r="E72" s="55" t="s">
        <v>16</v>
      </c>
      <c r="I72" s="55" t="s">
        <v>2533</v>
      </c>
      <c r="J72" s="55" t="s">
        <v>1926</v>
      </c>
      <c r="K72" s="56" t="str">
        <f t="shared" ref="K72:K77" si="0">"Sorry, question " &amp; LEFT(E72, 6) &amp; " is required!"</f>
        <v>Sorry, question [1.03] is required!</v>
      </c>
    </row>
    <row r="73" spans="1:23" ht="15" customHeight="1">
      <c r="A73" s="55" t="s">
        <v>17</v>
      </c>
      <c r="B73" s="55" t="s">
        <v>1227</v>
      </c>
      <c r="E73" s="55" t="s">
        <v>18</v>
      </c>
      <c r="F73" s="55" t="s">
        <v>2410</v>
      </c>
      <c r="I73" s="55" t="s">
        <v>2107</v>
      </c>
      <c r="J73" s="55" t="s">
        <v>1926</v>
      </c>
      <c r="K73" s="56" t="str">
        <f t="shared" si="0"/>
        <v>Sorry, question [1.04] is required!</v>
      </c>
      <c r="L73" s="55" t="s">
        <v>1939</v>
      </c>
      <c r="M73" s="55" t="s">
        <v>2417</v>
      </c>
    </row>
    <row r="74" spans="1:23" ht="15" customHeight="1">
      <c r="A74" s="55" t="s">
        <v>19</v>
      </c>
      <c r="B74" s="55" t="s">
        <v>1228</v>
      </c>
      <c r="E74" s="55" t="s">
        <v>20</v>
      </c>
      <c r="J74" s="55" t="s">
        <v>1926</v>
      </c>
      <c r="K74" s="56" t="str">
        <f t="shared" si="0"/>
        <v>Sorry, question [1.05] is required!</v>
      </c>
    </row>
    <row r="75" spans="1:23" ht="15" customHeight="1">
      <c r="A75" s="55" t="s">
        <v>21</v>
      </c>
      <c r="B75" s="55" t="s">
        <v>1229</v>
      </c>
      <c r="E75" s="55" t="s">
        <v>22</v>
      </c>
      <c r="I75" s="55" t="s">
        <v>2533</v>
      </c>
      <c r="J75" s="55" t="s">
        <v>1926</v>
      </c>
      <c r="K75" s="56" t="str">
        <f t="shared" si="0"/>
        <v>Sorry, question [1.06] is required!</v>
      </c>
      <c r="N75" s="55" t="s">
        <v>1230</v>
      </c>
    </row>
    <row r="76" spans="1:23" ht="15" customHeight="1">
      <c r="A76" s="55" t="s">
        <v>23</v>
      </c>
      <c r="B76" s="55" t="s">
        <v>1231</v>
      </c>
      <c r="E76" s="55" t="s">
        <v>24</v>
      </c>
      <c r="I76" s="55" t="s">
        <v>2533</v>
      </c>
      <c r="J76" s="55" t="s">
        <v>1926</v>
      </c>
      <c r="K76" s="56" t="str">
        <f t="shared" si="0"/>
        <v>Sorry, question [1.07] is required!</v>
      </c>
    </row>
    <row r="77" spans="1:23" ht="15" customHeight="1">
      <c r="A77" s="55" t="s">
        <v>25</v>
      </c>
      <c r="B77" s="55" t="s">
        <v>1232</v>
      </c>
      <c r="E77" s="55" t="s">
        <v>26</v>
      </c>
      <c r="J77" s="55" t="s">
        <v>1926</v>
      </c>
      <c r="K77" s="56" t="str">
        <f t="shared" si="0"/>
        <v>Sorry, question [1.08] is required!</v>
      </c>
      <c r="L77" s="55" t="s">
        <v>2085</v>
      </c>
      <c r="M77" s="55" t="s">
        <v>2418</v>
      </c>
      <c r="N77" s="55" t="s">
        <v>1233</v>
      </c>
    </row>
    <row r="78" spans="1:23" ht="15" customHeight="1">
      <c r="A78" s="55" t="s">
        <v>11</v>
      </c>
      <c r="W78" s="55" t="s">
        <v>2000</v>
      </c>
    </row>
    <row r="79" spans="1:23" ht="15" customHeight="1">
      <c r="A79" s="55" t="s">
        <v>9</v>
      </c>
      <c r="B79" s="55" t="s">
        <v>2060</v>
      </c>
      <c r="I79" s="55" t="s">
        <v>12</v>
      </c>
      <c r="N79" s="55" t="s">
        <v>1954</v>
      </c>
      <c r="W79" s="55" t="s">
        <v>2000</v>
      </c>
    </row>
    <row r="80" spans="1:23" ht="15" customHeight="1">
      <c r="A80" s="55" t="s">
        <v>27</v>
      </c>
      <c r="B80" s="55" t="s">
        <v>1234</v>
      </c>
      <c r="E80" s="55" t="s">
        <v>28</v>
      </c>
      <c r="I80" s="55" t="s">
        <v>2533</v>
      </c>
      <c r="J80" s="55" t="s">
        <v>1926</v>
      </c>
      <c r="K80" s="56" t="str">
        <f t="shared" ref="K80:K81" si="1">"Sorry, question " &amp; LEFT(E80, 6) &amp; " is required!"</f>
        <v>Sorry, question [1.09] is required!</v>
      </c>
    </row>
    <row r="81" spans="1:23" ht="15" customHeight="1">
      <c r="A81" s="55" t="s">
        <v>29</v>
      </c>
      <c r="B81" s="55" t="s">
        <v>1235</v>
      </c>
      <c r="E81" s="55" t="s">
        <v>30</v>
      </c>
      <c r="J81" s="55" t="s">
        <v>1926</v>
      </c>
      <c r="K81" s="56" t="str">
        <f t="shared" si="1"/>
        <v>Sorry, question [1.10] is required!</v>
      </c>
    </row>
    <row r="82" spans="1:23" ht="15" customHeight="1">
      <c r="A82" s="55" t="s">
        <v>31</v>
      </c>
      <c r="B82" s="55" t="s">
        <v>1236</v>
      </c>
      <c r="E82" s="55" t="s">
        <v>481</v>
      </c>
      <c r="F82" s="55" t="s">
        <v>481</v>
      </c>
      <c r="I82" s="55" t="s">
        <v>1989</v>
      </c>
      <c r="J82" s="55" t="s">
        <v>1926</v>
      </c>
      <c r="K82" s="56" t="s">
        <v>2668</v>
      </c>
      <c r="N82" s="55" t="s">
        <v>1237</v>
      </c>
    </row>
    <row r="83" spans="1:23" ht="15" customHeight="1">
      <c r="A83" s="59" t="s">
        <v>2435</v>
      </c>
      <c r="B83" s="55" t="s">
        <v>1238</v>
      </c>
      <c r="E83" s="55" t="s">
        <v>33</v>
      </c>
      <c r="I83" s="55" t="s">
        <v>2501</v>
      </c>
      <c r="J83" s="55" t="s">
        <v>1926</v>
      </c>
      <c r="K83" s="56" t="str">
        <f t="shared" ref="K83" si="2">"Sorry, question " &amp; LEFT(E83, 6) &amp; " is required!"</f>
        <v>Sorry, question [1.11] is required!</v>
      </c>
    </row>
    <row r="84" spans="1:23" ht="15" customHeight="1">
      <c r="A84" s="55" t="s">
        <v>34</v>
      </c>
      <c r="B84" s="55" t="s">
        <v>1239</v>
      </c>
      <c r="E84" s="55" t="s">
        <v>481</v>
      </c>
      <c r="F84" s="55" t="s">
        <v>481</v>
      </c>
      <c r="I84" s="55" t="s">
        <v>1989</v>
      </c>
      <c r="J84" s="55" t="s">
        <v>1926</v>
      </c>
      <c r="K84" s="56" t="s">
        <v>2668</v>
      </c>
      <c r="N84" s="55" t="s">
        <v>1240</v>
      </c>
    </row>
    <row r="85" spans="1:23" ht="15" customHeight="1">
      <c r="A85" s="55" t="s">
        <v>11</v>
      </c>
      <c r="W85" s="55" t="s">
        <v>2000</v>
      </c>
    </row>
    <row r="86" spans="1:23" ht="15" customHeight="1">
      <c r="A86" s="55" t="s">
        <v>35</v>
      </c>
      <c r="B86" s="55" t="s">
        <v>2065</v>
      </c>
      <c r="I86" s="55" t="s">
        <v>2028</v>
      </c>
      <c r="N86" s="55" t="s">
        <v>1954</v>
      </c>
      <c r="W86" s="55" t="s">
        <v>2000</v>
      </c>
    </row>
    <row r="87" spans="1:23" ht="15" customHeight="1">
      <c r="A87" s="55" t="s">
        <v>36</v>
      </c>
      <c r="B87" s="55" t="s">
        <v>2040</v>
      </c>
      <c r="E87" s="55" t="s">
        <v>37</v>
      </c>
      <c r="F87" s="55" t="s">
        <v>1809</v>
      </c>
      <c r="I87" s="55" t="s">
        <v>2029</v>
      </c>
      <c r="N87" s="57" t="s">
        <v>2463</v>
      </c>
    </row>
    <row r="88" spans="1:23" ht="15" customHeight="1">
      <c r="A88" s="55" t="s">
        <v>38</v>
      </c>
      <c r="B88" s="55" t="s">
        <v>1241</v>
      </c>
      <c r="E88" s="55" t="s">
        <v>39</v>
      </c>
      <c r="I88" s="55" t="s">
        <v>2662</v>
      </c>
      <c r="J88" s="55" t="s">
        <v>1926</v>
      </c>
      <c r="L88" s="55" t="s">
        <v>2734</v>
      </c>
      <c r="M88" s="55" t="s">
        <v>2334</v>
      </c>
      <c r="N88" s="57" t="s">
        <v>2463</v>
      </c>
    </row>
    <row r="89" spans="1:23" ht="15" customHeight="1">
      <c r="A89" s="55" t="s">
        <v>40</v>
      </c>
      <c r="B89" s="55" t="s">
        <v>1242</v>
      </c>
      <c r="E89" s="55" t="s">
        <v>41</v>
      </c>
      <c r="I89" s="55" t="s">
        <v>2663</v>
      </c>
      <c r="J89" s="55" t="s">
        <v>1926</v>
      </c>
      <c r="K89" s="56" t="s">
        <v>2332</v>
      </c>
      <c r="L89" s="55" t="s">
        <v>2031</v>
      </c>
      <c r="M89" s="55" t="s">
        <v>2335</v>
      </c>
      <c r="N89" s="57" t="s">
        <v>2463</v>
      </c>
    </row>
    <row r="90" spans="1:23" ht="15" customHeight="1">
      <c r="A90" s="55" t="s">
        <v>43</v>
      </c>
      <c r="B90" s="55" t="s">
        <v>2041</v>
      </c>
      <c r="E90" s="55" t="s">
        <v>44</v>
      </c>
      <c r="F90" s="55" t="s">
        <v>1809</v>
      </c>
      <c r="I90" s="55" t="s">
        <v>2030</v>
      </c>
    </row>
    <row r="91" spans="1:23" ht="15" customHeight="1">
      <c r="A91" s="55" t="s">
        <v>45</v>
      </c>
      <c r="B91" s="55" t="s">
        <v>1243</v>
      </c>
      <c r="E91" s="55" t="s">
        <v>46</v>
      </c>
      <c r="I91" s="55" t="s">
        <v>2664</v>
      </c>
      <c r="J91" s="55" t="s">
        <v>1926</v>
      </c>
      <c r="K91" s="56" t="str">
        <f t="shared" ref="K91" si="3">"Sorry, question " &amp; LEFT(E91, 6) &amp; " is required!"</f>
        <v>Sorry, question YEARS is required!</v>
      </c>
      <c r="L91" s="55" t="s">
        <v>2734</v>
      </c>
      <c r="M91" s="55" t="s">
        <v>2336</v>
      </c>
    </row>
    <row r="92" spans="1:23" ht="15" customHeight="1">
      <c r="A92" s="55" t="s">
        <v>47</v>
      </c>
      <c r="B92" s="55" t="s">
        <v>2003</v>
      </c>
      <c r="E92" s="55" t="s">
        <v>48</v>
      </c>
      <c r="I92" s="55" t="s">
        <v>2665</v>
      </c>
      <c r="J92" s="55" t="s">
        <v>1926</v>
      </c>
      <c r="K92" s="56" t="s">
        <v>2333</v>
      </c>
      <c r="L92" s="55" t="s">
        <v>2031</v>
      </c>
      <c r="M92" s="55" t="s">
        <v>2337</v>
      </c>
    </row>
    <row r="93" spans="1:23" ht="15" customHeight="1">
      <c r="A93" s="55" t="s">
        <v>10</v>
      </c>
      <c r="B93" s="55" t="s">
        <v>2002</v>
      </c>
      <c r="E93" s="55" t="s">
        <v>1988</v>
      </c>
      <c r="J93" s="55" t="s">
        <v>1926</v>
      </c>
      <c r="N93" s="55" t="s">
        <v>1947</v>
      </c>
      <c r="R93" s="55" t="s">
        <v>1926</v>
      </c>
    </row>
    <row r="94" spans="1:23" ht="15" customHeight="1">
      <c r="A94" s="55" t="s">
        <v>42</v>
      </c>
      <c r="W94" s="55" t="s">
        <v>2000</v>
      </c>
    </row>
    <row r="95" spans="1:23" ht="15" customHeight="1">
      <c r="A95" s="55" t="s">
        <v>10</v>
      </c>
      <c r="B95" s="55" t="s">
        <v>1943</v>
      </c>
      <c r="E95" s="55" t="s">
        <v>1942</v>
      </c>
      <c r="J95" s="55" t="s">
        <v>1926</v>
      </c>
      <c r="N95" s="55" t="s">
        <v>1948</v>
      </c>
      <c r="R95" s="55" t="s">
        <v>1926</v>
      </c>
    </row>
    <row r="96" spans="1:23" ht="15" customHeight="1">
      <c r="A96" s="55" t="s">
        <v>9</v>
      </c>
      <c r="B96" s="55" t="s">
        <v>2061</v>
      </c>
      <c r="I96" s="55" t="s">
        <v>12</v>
      </c>
      <c r="N96" s="55" t="s">
        <v>1954</v>
      </c>
      <c r="W96" s="55" t="s">
        <v>2000</v>
      </c>
    </row>
    <row r="97" spans="1:23" ht="15" customHeight="1">
      <c r="A97" s="55" t="s">
        <v>49</v>
      </c>
      <c r="B97" s="55" t="s">
        <v>1244</v>
      </c>
      <c r="E97" s="55" t="s">
        <v>50</v>
      </c>
      <c r="J97" s="55" t="s">
        <v>1926</v>
      </c>
      <c r="K97" s="56" t="str">
        <f t="shared" ref="K97" si="4">"Sorry, question " &amp; LEFT(E97, 6) &amp; " is required!"</f>
        <v>Sorry, question [1.14] is required!</v>
      </c>
    </row>
    <row r="98" spans="1:23" ht="15" customHeight="1">
      <c r="A98" s="55" t="s">
        <v>51</v>
      </c>
      <c r="B98" s="55" t="s">
        <v>1245</v>
      </c>
      <c r="E98" s="55" t="s">
        <v>481</v>
      </c>
      <c r="F98" s="55" t="s">
        <v>481</v>
      </c>
      <c r="I98" s="55" t="s">
        <v>1989</v>
      </c>
      <c r="J98" s="55" t="s">
        <v>1926</v>
      </c>
      <c r="K98" s="56" t="s">
        <v>2668</v>
      </c>
      <c r="N98" s="55" t="s">
        <v>1246</v>
      </c>
    </row>
    <row r="99" spans="1:23" ht="15" customHeight="1">
      <c r="A99" s="55" t="s">
        <v>21</v>
      </c>
      <c r="B99" s="55" t="s">
        <v>1257</v>
      </c>
      <c r="E99" s="55" t="s">
        <v>2346</v>
      </c>
      <c r="I99" s="55" t="s">
        <v>2533</v>
      </c>
      <c r="J99" s="55" t="s">
        <v>1926</v>
      </c>
      <c r="K99" s="56" t="str">
        <f t="shared" ref="K99" si="5">"Sorry, question " &amp; LEFT(E99, 6) &amp; " is required!"</f>
        <v>Sorry, question (1.15) is required!</v>
      </c>
    </row>
    <row r="100" spans="1:23" ht="15" customHeight="1">
      <c r="A100" s="55" t="s">
        <v>11</v>
      </c>
      <c r="W100" s="55" t="s">
        <v>2000</v>
      </c>
    </row>
    <row r="101" spans="1:23" ht="15" customHeight="1">
      <c r="A101" s="55" t="s">
        <v>52</v>
      </c>
      <c r="B101" s="55" t="s">
        <v>2066</v>
      </c>
      <c r="I101" s="55" t="s">
        <v>12</v>
      </c>
      <c r="N101" s="55" t="s">
        <v>1954</v>
      </c>
      <c r="W101" s="55" t="s">
        <v>2000</v>
      </c>
    </row>
    <row r="102" spans="1:23" ht="15" customHeight="1">
      <c r="A102" s="55" t="s">
        <v>10</v>
      </c>
      <c r="B102" s="55" t="s">
        <v>2042</v>
      </c>
      <c r="E102" s="55" t="s">
        <v>2032</v>
      </c>
      <c r="F102" s="55" t="s">
        <v>2033</v>
      </c>
    </row>
    <row r="103" spans="1:23" ht="15" customHeight="1">
      <c r="A103" s="55" t="s">
        <v>10</v>
      </c>
      <c r="B103" s="55" t="s">
        <v>2043</v>
      </c>
      <c r="E103" s="55" t="s">
        <v>2034</v>
      </c>
    </row>
    <row r="104" spans="1:23" ht="15" customHeight="1">
      <c r="A104" s="55" t="s">
        <v>53</v>
      </c>
      <c r="B104" s="55" t="s">
        <v>1247</v>
      </c>
      <c r="C104" s="55" t="str">
        <f>RIGHT(B104, 1)&amp;"."</f>
        <v>a.</v>
      </c>
      <c r="D104" s="55" t="s">
        <v>54</v>
      </c>
      <c r="E104" s="55" t="str">
        <f>C104&amp;D104</f>
        <v>a.Supervise Community Health Worker (CHW)</v>
      </c>
      <c r="I104" s="55" t="s">
        <v>2533</v>
      </c>
      <c r="J104" s="55" t="s">
        <v>1926</v>
      </c>
      <c r="K104" s="56" t="str">
        <f>"Sorry, question [1.16]" &amp; LEFT(E104, 1) &amp; " is required!"</f>
        <v>Sorry, question [1.16]a is required!</v>
      </c>
    </row>
    <row r="105" spans="1:23" ht="15" customHeight="1">
      <c r="A105" s="55" t="s">
        <v>56</v>
      </c>
      <c r="B105" s="55" t="s">
        <v>1248</v>
      </c>
      <c r="C105" s="55" t="str">
        <f t="shared" ref="C105:C113" si="6">RIGHT(B105, 1)&amp;"."</f>
        <v>b.</v>
      </c>
      <c r="D105" s="55" t="s">
        <v>2555</v>
      </c>
      <c r="E105" s="55" t="str">
        <f t="shared" ref="E105:E113" si="7">C105&amp;D105</f>
        <v>b.Supervise Community Birth Companion (CBC)</v>
      </c>
      <c r="I105" s="55" t="s">
        <v>2533</v>
      </c>
      <c r="J105" s="55" t="s">
        <v>1926</v>
      </c>
      <c r="K105" s="56" t="str">
        <f t="shared" ref="K105:K113" si="8">"Sorry, question [1.16]" &amp; LEFT(E105, 1) &amp; " is required!"</f>
        <v>Sorry, question [1.16]b is required!</v>
      </c>
    </row>
    <row r="106" spans="1:23" ht="15" customHeight="1">
      <c r="A106" s="55" t="s">
        <v>57</v>
      </c>
      <c r="B106" s="55" t="s">
        <v>1249</v>
      </c>
      <c r="C106" s="55" t="str">
        <f t="shared" si="6"/>
        <v>c.</v>
      </c>
      <c r="D106" s="55" t="s">
        <v>58</v>
      </c>
      <c r="E106" s="55" t="str">
        <f t="shared" si="7"/>
        <v>c.Curative consultation for children</v>
      </c>
      <c r="I106" s="55" t="s">
        <v>2533</v>
      </c>
      <c r="J106" s="55" t="s">
        <v>1926</v>
      </c>
      <c r="K106" s="56" t="str">
        <f t="shared" si="8"/>
        <v>Sorry, question [1.16]c is required!</v>
      </c>
    </row>
    <row r="107" spans="1:23" ht="15" customHeight="1">
      <c r="A107" s="55" t="s">
        <v>59</v>
      </c>
      <c r="B107" s="55" t="s">
        <v>1250</v>
      </c>
      <c r="C107" s="55" t="str">
        <f t="shared" si="6"/>
        <v>d.</v>
      </c>
      <c r="D107" s="55" t="s">
        <v>60</v>
      </c>
      <c r="E107" s="55" t="str">
        <f t="shared" si="7"/>
        <v>d.Curative consultation for adults</v>
      </c>
      <c r="I107" s="55" t="s">
        <v>2533</v>
      </c>
      <c r="J107" s="55" t="s">
        <v>1926</v>
      </c>
      <c r="K107" s="56" t="str">
        <f t="shared" si="8"/>
        <v>Sorry, question [1.16]d is required!</v>
      </c>
    </row>
    <row r="108" spans="1:23" ht="15" customHeight="1">
      <c r="A108" s="55" t="s">
        <v>61</v>
      </c>
      <c r="B108" s="55" t="s">
        <v>1251</v>
      </c>
      <c r="C108" s="55" t="str">
        <f t="shared" si="6"/>
        <v>e.</v>
      </c>
      <c r="D108" s="55" t="s">
        <v>62</v>
      </c>
      <c r="E108" s="55" t="str">
        <f t="shared" si="7"/>
        <v>e.Family planning consultation</v>
      </c>
      <c r="I108" s="55" t="s">
        <v>2533</v>
      </c>
      <c r="J108" s="55" t="s">
        <v>1926</v>
      </c>
      <c r="K108" s="56" t="str">
        <f t="shared" si="8"/>
        <v>Sorry, question [1.16]e is required!</v>
      </c>
    </row>
    <row r="109" spans="1:23" ht="15" customHeight="1">
      <c r="A109" s="55" t="s">
        <v>63</v>
      </c>
      <c r="B109" s="55" t="s">
        <v>1252</v>
      </c>
      <c r="C109" s="55" t="str">
        <f t="shared" si="6"/>
        <v>f.</v>
      </c>
      <c r="D109" s="55" t="s">
        <v>64</v>
      </c>
      <c r="E109" s="55" t="str">
        <f t="shared" si="7"/>
        <v>f.Antenatal care consultation (ANC)</v>
      </c>
      <c r="I109" s="55" t="s">
        <v>2533</v>
      </c>
      <c r="J109" s="55" t="s">
        <v>1926</v>
      </c>
      <c r="K109" s="56" t="str">
        <f t="shared" si="8"/>
        <v>Sorry, question [1.16]f is required!</v>
      </c>
    </row>
    <row r="110" spans="1:23" ht="15" customHeight="1">
      <c r="A110" s="55" t="s">
        <v>65</v>
      </c>
      <c r="B110" s="55" t="s">
        <v>1253</v>
      </c>
      <c r="C110" s="55" t="str">
        <f t="shared" si="6"/>
        <v>g.</v>
      </c>
      <c r="D110" s="55" t="s">
        <v>66</v>
      </c>
      <c r="E110" s="55" t="str">
        <f t="shared" si="7"/>
        <v>g.Postnatal care consultation (PNC)</v>
      </c>
      <c r="I110" s="55" t="s">
        <v>2533</v>
      </c>
      <c r="J110" s="55" t="s">
        <v>1926</v>
      </c>
      <c r="K110" s="56" t="str">
        <f t="shared" si="8"/>
        <v>Sorry, question [1.16]g is required!</v>
      </c>
    </row>
    <row r="111" spans="1:23" ht="15" customHeight="1">
      <c r="A111" s="55" t="s">
        <v>67</v>
      </c>
      <c r="B111" s="55" t="s">
        <v>1254</v>
      </c>
      <c r="C111" s="55" t="str">
        <f t="shared" si="6"/>
        <v>h.</v>
      </c>
      <c r="D111" s="55" t="s">
        <v>68</v>
      </c>
      <c r="E111" s="55" t="str">
        <f t="shared" si="7"/>
        <v>h.Deliveries in facility</v>
      </c>
      <c r="I111" s="55" t="s">
        <v>2533</v>
      </c>
      <c r="J111" s="55" t="s">
        <v>1926</v>
      </c>
      <c r="K111" s="56" t="str">
        <f t="shared" si="8"/>
        <v>Sorry, question [1.16]h is required!</v>
      </c>
    </row>
    <row r="112" spans="1:23" ht="15" customHeight="1">
      <c r="A112" s="55" t="s">
        <v>69</v>
      </c>
      <c r="B112" s="55" t="s">
        <v>1255</v>
      </c>
      <c r="C112" s="55" t="str">
        <f t="shared" si="6"/>
        <v>i.</v>
      </c>
      <c r="D112" s="55" t="s">
        <v>70</v>
      </c>
      <c r="E112" s="55" t="str">
        <f t="shared" si="7"/>
        <v>i.Deliveries at home</v>
      </c>
      <c r="I112" s="55" t="s">
        <v>2533</v>
      </c>
      <c r="J112" s="55" t="s">
        <v>1926</v>
      </c>
      <c r="K112" s="56" t="str">
        <f t="shared" si="8"/>
        <v>Sorry, question [1.16]i is required!</v>
      </c>
    </row>
    <row r="113" spans="1:23" ht="15" customHeight="1">
      <c r="A113" s="55" t="s">
        <v>71</v>
      </c>
      <c r="B113" s="55" t="s">
        <v>1256</v>
      </c>
      <c r="C113" s="55" t="str">
        <f t="shared" si="6"/>
        <v>j.</v>
      </c>
      <c r="D113" s="55" t="s">
        <v>72</v>
      </c>
      <c r="E113" s="55" t="str">
        <f t="shared" si="7"/>
        <v>j.Tuberculosis diagnosis/treatment</v>
      </c>
      <c r="I113" s="55" t="s">
        <v>2533</v>
      </c>
      <c r="J113" s="55" t="s">
        <v>1926</v>
      </c>
      <c r="K113" s="56" t="str">
        <f t="shared" si="8"/>
        <v>Sorry, question [1.16]j is required!</v>
      </c>
    </row>
    <row r="114" spans="1:23" ht="15" customHeight="1">
      <c r="A114" s="55" t="s">
        <v>73</v>
      </c>
      <c r="W114" s="55" t="s">
        <v>2000</v>
      </c>
    </row>
    <row r="115" spans="1:23" ht="15" customHeight="1">
      <c r="A115" s="55" t="s">
        <v>74</v>
      </c>
      <c r="B115" s="55" t="s">
        <v>2067</v>
      </c>
      <c r="I115" s="55" t="s">
        <v>12</v>
      </c>
      <c r="N115" s="55" t="s">
        <v>1954</v>
      </c>
      <c r="W115" s="55" t="s">
        <v>2000</v>
      </c>
    </row>
    <row r="116" spans="1:23" ht="15" customHeight="1">
      <c r="A116" s="55" t="s">
        <v>10</v>
      </c>
      <c r="B116" s="55" t="s">
        <v>2044</v>
      </c>
      <c r="E116" s="55" t="s">
        <v>2034</v>
      </c>
    </row>
    <row r="117" spans="1:23" ht="15" customHeight="1">
      <c r="A117" s="55" t="s">
        <v>75</v>
      </c>
      <c r="B117" s="55" t="s">
        <v>1258</v>
      </c>
      <c r="C117" s="55" t="str">
        <f t="shared" ref="C117:C125" si="9">RIGHT(B117, 1)&amp;"."</f>
        <v>k.</v>
      </c>
      <c r="D117" s="55" t="s">
        <v>76</v>
      </c>
      <c r="E117" s="55" t="str">
        <f t="shared" ref="E117:E125" si="10">C117&amp;D117</f>
        <v>k.Vaccinations</v>
      </c>
      <c r="I117" s="55" t="s">
        <v>2533</v>
      </c>
      <c r="J117" s="55" t="s">
        <v>1926</v>
      </c>
      <c r="K117" s="56" t="str">
        <f>"Sorry, question [1.16]" &amp; LEFT(E117, 1) &amp; " is required!"</f>
        <v>Sorry, question [1.16]k is required!</v>
      </c>
    </row>
    <row r="118" spans="1:23" ht="15" customHeight="1">
      <c r="A118" s="55" t="s">
        <v>77</v>
      </c>
      <c r="B118" s="55" t="s">
        <v>1259</v>
      </c>
      <c r="C118" s="55" t="str">
        <f t="shared" si="9"/>
        <v>l.</v>
      </c>
      <c r="D118" s="55" t="s">
        <v>78</v>
      </c>
      <c r="E118" s="55" t="str">
        <f t="shared" si="10"/>
        <v>l.Growth monitoring /Nutrition counselling</v>
      </c>
      <c r="I118" s="55" t="s">
        <v>2533</v>
      </c>
      <c r="J118" s="55" t="s">
        <v>1926</v>
      </c>
      <c r="K118" s="56" t="str">
        <f t="shared" ref="K118:K125" si="11">"Sorry, question [1.16]" &amp; LEFT(E118, 1) &amp; " is required!"</f>
        <v>Sorry, question [1.16]l is required!</v>
      </c>
    </row>
    <row r="119" spans="1:23" ht="15" customHeight="1">
      <c r="A119" s="55" t="s">
        <v>79</v>
      </c>
      <c r="B119" s="55" t="s">
        <v>1260</v>
      </c>
      <c r="C119" s="55" t="str">
        <f t="shared" si="9"/>
        <v>m.</v>
      </c>
      <c r="D119" s="55" t="s">
        <v>80</v>
      </c>
      <c r="E119" s="55" t="str">
        <f t="shared" si="10"/>
        <v>m.Malaria treatment</v>
      </c>
      <c r="I119" s="55" t="s">
        <v>2533</v>
      </c>
      <c r="J119" s="55" t="s">
        <v>1926</v>
      </c>
      <c r="K119" s="56" t="str">
        <f t="shared" si="11"/>
        <v>Sorry, question [1.16]m is required!</v>
      </c>
    </row>
    <row r="120" spans="1:23" ht="15" customHeight="1">
      <c r="A120" s="55" t="s">
        <v>81</v>
      </c>
      <c r="B120" s="55" t="s">
        <v>1261</v>
      </c>
      <c r="C120" s="55" t="str">
        <f t="shared" si="9"/>
        <v>n.</v>
      </c>
      <c r="D120" s="55" t="s">
        <v>82</v>
      </c>
      <c r="E120" s="55" t="str">
        <f t="shared" si="10"/>
        <v>n.Community Health Worker training</v>
      </c>
      <c r="I120" s="55" t="s">
        <v>2533</v>
      </c>
      <c r="J120" s="55" t="s">
        <v>1926</v>
      </c>
      <c r="K120" s="56" t="str">
        <f t="shared" si="11"/>
        <v>Sorry, question [1.16]n is required!</v>
      </c>
    </row>
    <row r="121" spans="1:23" ht="15" customHeight="1">
      <c r="A121" s="55" t="s">
        <v>83</v>
      </c>
      <c r="B121" s="55" t="s">
        <v>1262</v>
      </c>
      <c r="C121" s="55" t="str">
        <f t="shared" si="9"/>
        <v>o.</v>
      </c>
      <c r="D121" s="55" t="s">
        <v>84</v>
      </c>
      <c r="E121" s="55" t="str">
        <f t="shared" si="10"/>
        <v>o.Treatment of disability and chronic diseases</v>
      </c>
      <c r="I121" s="55" t="s">
        <v>2533</v>
      </c>
      <c r="J121" s="55" t="s">
        <v>1926</v>
      </c>
      <c r="K121" s="56" t="str">
        <f t="shared" si="11"/>
        <v>Sorry, question [1.16]o is required!</v>
      </c>
    </row>
    <row r="122" spans="1:23" ht="15" customHeight="1">
      <c r="A122" s="55" t="s">
        <v>85</v>
      </c>
      <c r="B122" s="55" t="s">
        <v>1263</v>
      </c>
      <c r="C122" s="55" t="str">
        <f t="shared" si="9"/>
        <v>p.</v>
      </c>
      <c r="D122" s="55" t="s">
        <v>86</v>
      </c>
      <c r="E122" s="55" t="str">
        <f t="shared" si="10"/>
        <v>p.HIV/AIDS testing and counseling</v>
      </c>
      <c r="I122" s="55" t="s">
        <v>2533</v>
      </c>
      <c r="J122" s="55" t="s">
        <v>1926</v>
      </c>
      <c r="K122" s="56" t="str">
        <f t="shared" si="11"/>
        <v>Sorry, question [1.16]p is required!</v>
      </c>
    </row>
    <row r="123" spans="1:23" ht="15" customHeight="1">
      <c r="A123" s="55" t="s">
        <v>87</v>
      </c>
      <c r="B123" s="55" t="s">
        <v>1264</v>
      </c>
      <c r="C123" s="55" t="str">
        <f t="shared" si="9"/>
        <v>q.</v>
      </c>
      <c r="D123" s="55" t="s">
        <v>88</v>
      </c>
      <c r="E123" s="55" t="str">
        <f t="shared" si="10"/>
        <v>q.HIV/AIDS treatment (Anti retroviral therapy, ART)</v>
      </c>
      <c r="I123" s="55" t="s">
        <v>2533</v>
      </c>
      <c r="J123" s="55" t="s">
        <v>1926</v>
      </c>
      <c r="K123" s="56" t="str">
        <f t="shared" si="11"/>
        <v>Sorry, question [1.16]q is required!</v>
      </c>
    </row>
    <row r="124" spans="1:23" ht="15" customHeight="1">
      <c r="A124" s="55" t="s">
        <v>89</v>
      </c>
      <c r="B124" s="55" t="s">
        <v>1265</v>
      </c>
      <c r="C124" s="55" t="str">
        <f t="shared" si="9"/>
        <v>r.</v>
      </c>
      <c r="D124" s="55" t="s">
        <v>90</v>
      </c>
      <c r="E124" s="55" t="str">
        <f t="shared" si="10"/>
        <v>r.Male circumcision</v>
      </c>
      <c r="I124" s="55" t="s">
        <v>2533</v>
      </c>
      <c r="J124" s="55" t="s">
        <v>1926</v>
      </c>
      <c r="K124" s="56" t="str">
        <f t="shared" si="11"/>
        <v>Sorry, question [1.16]r is required!</v>
      </c>
    </row>
    <row r="125" spans="1:23" ht="15" customHeight="1">
      <c r="A125" s="55" t="s">
        <v>91</v>
      </c>
      <c r="B125" s="55" t="s">
        <v>1266</v>
      </c>
      <c r="C125" s="55" t="str">
        <f t="shared" si="9"/>
        <v>s.</v>
      </c>
      <c r="D125" s="55" t="s">
        <v>92</v>
      </c>
      <c r="E125" s="55" t="str">
        <f t="shared" si="10"/>
        <v>s.Other, specify:</v>
      </c>
      <c r="I125" s="55" t="s">
        <v>2533</v>
      </c>
      <c r="J125" s="55" t="s">
        <v>1926</v>
      </c>
      <c r="K125" s="56" t="str">
        <f t="shared" si="11"/>
        <v>Sorry, question [1.16]s is required!</v>
      </c>
    </row>
    <row r="126" spans="1:23" ht="15" customHeight="1">
      <c r="A126" s="55" t="s">
        <v>93</v>
      </c>
      <c r="B126" s="55" t="s">
        <v>1267</v>
      </c>
      <c r="E126" s="55" t="s">
        <v>481</v>
      </c>
      <c r="F126" s="55" t="s">
        <v>481</v>
      </c>
      <c r="I126" s="55" t="s">
        <v>1989</v>
      </c>
      <c r="J126" s="55" t="s">
        <v>1926</v>
      </c>
      <c r="K126" s="56" t="s">
        <v>2668</v>
      </c>
      <c r="N126" s="55" t="s">
        <v>1268</v>
      </c>
    </row>
    <row r="127" spans="1:23" ht="15" customHeight="1">
      <c r="A127" s="55" t="s">
        <v>11</v>
      </c>
      <c r="W127" s="55" t="s">
        <v>2000</v>
      </c>
    </row>
    <row r="128" spans="1:23" ht="15" customHeight="1">
      <c r="A128" s="55" t="s">
        <v>94</v>
      </c>
      <c r="W128" s="55" t="s">
        <v>1983</v>
      </c>
    </row>
    <row r="129" spans="1:23" ht="15" customHeight="1"/>
    <row r="130" spans="1:23" ht="15" customHeight="1">
      <c r="A130" s="55" t="s">
        <v>95</v>
      </c>
      <c r="B130" s="55" t="s">
        <v>1159</v>
      </c>
      <c r="E130" s="55" t="s">
        <v>2557</v>
      </c>
      <c r="I130" s="55" t="s">
        <v>1983</v>
      </c>
      <c r="N130" s="55" t="s">
        <v>1954</v>
      </c>
      <c r="W130" s="55" t="s">
        <v>1983</v>
      </c>
    </row>
    <row r="131" spans="1:23" ht="15" customHeight="1">
      <c r="A131" s="55" t="s">
        <v>9</v>
      </c>
      <c r="B131" s="55" t="s">
        <v>2442</v>
      </c>
      <c r="I131" s="55" t="s">
        <v>12</v>
      </c>
      <c r="N131" s="55" t="s">
        <v>1954</v>
      </c>
      <c r="W131" s="55" t="s">
        <v>2000</v>
      </c>
    </row>
    <row r="132" spans="1:23" ht="15" customHeight="1">
      <c r="A132" s="55" t="s">
        <v>10</v>
      </c>
      <c r="B132" s="55" t="s">
        <v>2038</v>
      </c>
      <c r="E132" s="55" t="s">
        <v>2556</v>
      </c>
    </row>
    <row r="133" spans="1:23" ht="15" customHeight="1">
      <c r="A133" s="55" t="s">
        <v>11</v>
      </c>
      <c r="W133" s="55" t="s">
        <v>2000</v>
      </c>
    </row>
    <row r="134" spans="1:23" ht="15" customHeight="1">
      <c r="A134" s="55" t="s">
        <v>9</v>
      </c>
      <c r="B134" s="55" t="s">
        <v>2062</v>
      </c>
      <c r="I134" s="55" t="s">
        <v>12</v>
      </c>
      <c r="N134" s="55" t="s">
        <v>1954</v>
      </c>
      <c r="W134" s="55" t="s">
        <v>2000</v>
      </c>
    </row>
    <row r="135" spans="1:23" ht="15" customHeight="1">
      <c r="A135" s="55" t="s">
        <v>10</v>
      </c>
      <c r="B135" s="55" t="s">
        <v>2037</v>
      </c>
      <c r="E135" s="55" t="s">
        <v>1917</v>
      </c>
      <c r="F135" s="56" t="s">
        <v>2679</v>
      </c>
    </row>
    <row r="136" spans="1:23" ht="15" customHeight="1">
      <c r="A136" s="55" t="s">
        <v>1163</v>
      </c>
      <c r="B136" s="55" t="s">
        <v>1269</v>
      </c>
      <c r="C136" s="55" t="str">
        <f t="shared" ref="C136:C141" si="12">RIGHT(B136,1)&amp;". "</f>
        <v xml:space="preserve">a. </v>
      </c>
      <c r="D136" s="55" t="s">
        <v>96</v>
      </c>
      <c r="E136" s="55" t="str">
        <f t="shared" ref="E136:E141" si="13">C136&amp;D136</f>
        <v>a. Integrated Management of Childhood Illness (IMCI)</v>
      </c>
      <c r="I136" s="55" t="s">
        <v>2533</v>
      </c>
      <c r="J136" s="55" t="s">
        <v>1926</v>
      </c>
      <c r="K136" s="56" t="str">
        <f>"Sorry, question [2.01]" &amp; LEFT(E136, 1) &amp; " is required!"</f>
        <v>Sorry, question [2.01]a is required!</v>
      </c>
    </row>
    <row r="137" spans="1:23" ht="15" customHeight="1">
      <c r="A137" s="55" t="s">
        <v>1163</v>
      </c>
      <c r="B137" s="55" t="s">
        <v>1270</v>
      </c>
      <c r="C137" s="55" t="str">
        <f t="shared" si="12"/>
        <v xml:space="preserve">b. </v>
      </c>
      <c r="D137" s="55" t="s">
        <v>97</v>
      </c>
      <c r="E137" s="55" t="str">
        <f t="shared" si="13"/>
        <v>b. Malaria</v>
      </c>
      <c r="I137" s="55" t="s">
        <v>2533</v>
      </c>
      <c r="J137" s="55" t="s">
        <v>1926</v>
      </c>
      <c r="K137" s="56" t="str">
        <f t="shared" ref="K137:K141" si="14">"Sorry, question [2.01]" &amp; LEFT(E137, 1) &amp; " is required!"</f>
        <v>Sorry, question [2.01]b is required!</v>
      </c>
    </row>
    <row r="138" spans="1:23" ht="15" customHeight="1">
      <c r="A138" s="55" t="s">
        <v>1163</v>
      </c>
      <c r="B138" s="55" t="s">
        <v>1271</v>
      </c>
      <c r="C138" s="55" t="str">
        <f t="shared" si="12"/>
        <v xml:space="preserve">c. </v>
      </c>
      <c r="D138" s="55" t="s">
        <v>98</v>
      </c>
      <c r="E138" s="55" t="str">
        <f t="shared" si="13"/>
        <v>c. Tuberculosis diagnosis and treatment</v>
      </c>
      <c r="I138" s="55" t="s">
        <v>2533</v>
      </c>
      <c r="J138" s="55" t="s">
        <v>1926</v>
      </c>
      <c r="K138" s="56" t="str">
        <f t="shared" si="14"/>
        <v>Sorry, question [2.01]c is required!</v>
      </c>
    </row>
    <row r="139" spans="1:23" ht="15" customHeight="1">
      <c r="A139" s="55" t="s">
        <v>1163</v>
      </c>
      <c r="B139" s="55" t="s">
        <v>1272</v>
      </c>
      <c r="C139" s="55" t="str">
        <f t="shared" si="12"/>
        <v xml:space="preserve">d. </v>
      </c>
      <c r="D139" s="55" t="s">
        <v>99</v>
      </c>
      <c r="E139" s="55" t="str">
        <f t="shared" si="13"/>
        <v>d. Family planning</v>
      </c>
      <c r="I139" s="55" t="s">
        <v>2533</v>
      </c>
      <c r="J139" s="55" t="s">
        <v>1926</v>
      </c>
      <c r="K139" s="56" t="str">
        <f t="shared" si="14"/>
        <v>Sorry, question [2.01]d is required!</v>
      </c>
    </row>
    <row r="140" spans="1:23" ht="15" customHeight="1">
      <c r="A140" s="55" t="s">
        <v>1163</v>
      </c>
      <c r="B140" s="55" t="s">
        <v>1273</v>
      </c>
      <c r="C140" s="55" t="str">
        <f t="shared" si="12"/>
        <v xml:space="preserve">e. </v>
      </c>
      <c r="D140" s="55" t="s">
        <v>100</v>
      </c>
      <c r="E140" s="55" t="str">
        <f t="shared" si="13"/>
        <v>e. Antenatal care</v>
      </c>
      <c r="I140" s="55" t="s">
        <v>2533</v>
      </c>
      <c r="J140" s="55" t="s">
        <v>1926</v>
      </c>
      <c r="K140" s="56" t="str">
        <f t="shared" si="14"/>
        <v>Sorry, question [2.01]e is required!</v>
      </c>
    </row>
    <row r="141" spans="1:23" ht="15" customHeight="1">
      <c r="A141" s="55" t="s">
        <v>1163</v>
      </c>
      <c r="B141" s="55" t="s">
        <v>1274</v>
      </c>
      <c r="C141" s="55" t="str">
        <f t="shared" si="12"/>
        <v xml:space="preserve">f. </v>
      </c>
      <c r="D141" s="55" t="s">
        <v>101</v>
      </c>
      <c r="E141" s="55" t="str">
        <f t="shared" si="13"/>
        <v>f. Labor and delivery</v>
      </c>
      <c r="I141" s="55" t="s">
        <v>2533</v>
      </c>
      <c r="J141" s="55" t="s">
        <v>1926</v>
      </c>
      <c r="K141" s="56" t="str">
        <f t="shared" si="14"/>
        <v>Sorry, question [2.01]f is required!</v>
      </c>
    </row>
    <row r="142" spans="1:23" ht="15" customHeight="1">
      <c r="A142" s="55" t="s">
        <v>11</v>
      </c>
      <c r="W142" s="55" t="s">
        <v>2000</v>
      </c>
    </row>
    <row r="143" spans="1:23" ht="15" customHeight="1">
      <c r="A143" s="55" t="s">
        <v>9</v>
      </c>
      <c r="B143" s="55" t="s">
        <v>2068</v>
      </c>
      <c r="I143" s="55" t="s">
        <v>12</v>
      </c>
      <c r="N143" s="55" t="s">
        <v>1954</v>
      </c>
      <c r="W143" s="55" t="s">
        <v>2000</v>
      </c>
    </row>
    <row r="144" spans="1:23" ht="15" customHeight="1">
      <c r="A144" s="55" t="s">
        <v>10</v>
      </c>
      <c r="B144" s="55" t="s">
        <v>2045</v>
      </c>
      <c r="F144" s="55" t="s">
        <v>2046</v>
      </c>
    </row>
    <row r="145" spans="1:23" ht="15" customHeight="1">
      <c r="A145" s="55" t="s">
        <v>1163</v>
      </c>
      <c r="B145" s="55" t="s">
        <v>1275</v>
      </c>
      <c r="C145" s="55" t="str">
        <f t="shared" ref="C145:C157" si="15">RIGHT(B145,1)&amp;". "</f>
        <v xml:space="preserve">g. </v>
      </c>
      <c r="D145" s="55" t="s">
        <v>102</v>
      </c>
      <c r="E145" s="55" t="str">
        <f t="shared" ref="E145:E157" si="16">C145&amp;D145</f>
        <v>g. Emergency Obstetric and Newborn Care</v>
      </c>
      <c r="I145" s="55" t="s">
        <v>2533</v>
      </c>
      <c r="J145" s="55" t="s">
        <v>1926</v>
      </c>
      <c r="K145" s="56" t="str">
        <f t="shared" ref="K145:K157" si="17">"Sorry, question [2.01]" &amp; LEFT(E145, 1) &amp; " is required!"</f>
        <v>Sorry, question [2.01]g is required!</v>
      </c>
    </row>
    <row r="146" spans="1:23" ht="15" customHeight="1">
      <c r="A146" s="55" t="s">
        <v>1163</v>
      </c>
      <c r="B146" s="55" t="s">
        <v>1276</v>
      </c>
      <c r="C146" s="55" t="str">
        <f t="shared" si="15"/>
        <v xml:space="preserve">h. </v>
      </c>
      <c r="D146" s="55" t="s">
        <v>103</v>
      </c>
      <c r="E146" s="55" t="str">
        <f t="shared" si="16"/>
        <v>h. Newborn Care</v>
      </c>
      <c r="I146" s="55" t="s">
        <v>2533</v>
      </c>
      <c r="J146" s="55" t="s">
        <v>1926</v>
      </c>
      <c r="K146" s="56" t="str">
        <f t="shared" si="17"/>
        <v>Sorry, question [2.01]h is required!</v>
      </c>
    </row>
    <row r="147" spans="1:23" ht="15" customHeight="1">
      <c r="A147" s="55" t="s">
        <v>1163</v>
      </c>
      <c r="B147" s="55" t="s">
        <v>1277</v>
      </c>
      <c r="C147" s="55" t="str">
        <f t="shared" si="15"/>
        <v xml:space="preserve">i. </v>
      </c>
      <c r="D147" s="55" t="s">
        <v>104</v>
      </c>
      <c r="E147" s="55" t="str">
        <f t="shared" si="16"/>
        <v>i. Postnatal / Postpartum care</v>
      </c>
      <c r="I147" s="55" t="s">
        <v>2533</v>
      </c>
      <c r="J147" s="55" t="s">
        <v>1926</v>
      </c>
      <c r="K147" s="56" t="str">
        <f t="shared" si="17"/>
        <v>Sorry, question [2.01]i is required!</v>
      </c>
    </row>
    <row r="148" spans="1:23" ht="15" customHeight="1">
      <c r="A148" s="55" t="s">
        <v>1163</v>
      </c>
      <c r="B148" s="55" t="s">
        <v>1278</v>
      </c>
      <c r="C148" s="55" t="str">
        <f t="shared" si="15"/>
        <v xml:space="preserve">j. </v>
      </c>
      <c r="D148" s="55" t="s">
        <v>105</v>
      </c>
      <c r="E148" s="55" t="str">
        <f t="shared" si="16"/>
        <v>j. Breastfeeding</v>
      </c>
      <c r="I148" s="55" t="s">
        <v>2533</v>
      </c>
      <c r="J148" s="55" t="s">
        <v>1926</v>
      </c>
      <c r="K148" s="56" t="str">
        <f t="shared" si="17"/>
        <v>Sorry, question [2.01]j is required!</v>
      </c>
    </row>
    <row r="149" spans="1:23" ht="15" customHeight="1">
      <c r="A149" s="55" t="s">
        <v>1163</v>
      </c>
      <c r="B149" s="55" t="s">
        <v>1279</v>
      </c>
      <c r="C149" s="55" t="str">
        <f t="shared" si="15"/>
        <v xml:space="preserve">k. </v>
      </c>
      <c r="D149" s="55" t="s">
        <v>106</v>
      </c>
      <c r="E149" s="55" t="str">
        <f t="shared" si="16"/>
        <v>k. Mental Health</v>
      </c>
      <c r="I149" s="55" t="s">
        <v>2533</v>
      </c>
      <c r="J149" s="55" t="s">
        <v>1926</v>
      </c>
      <c r="K149" s="56" t="str">
        <f t="shared" si="17"/>
        <v>Sorry, question [2.01]k is required!</v>
      </c>
    </row>
    <row r="150" spans="1:23" ht="15" customHeight="1">
      <c r="A150" s="55" t="s">
        <v>1163</v>
      </c>
      <c r="B150" s="55" t="s">
        <v>1280</v>
      </c>
      <c r="C150" s="55" t="str">
        <f t="shared" si="15"/>
        <v xml:space="preserve">l. </v>
      </c>
      <c r="D150" s="55" t="s">
        <v>107</v>
      </c>
      <c r="E150" s="55" t="str">
        <f t="shared" si="16"/>
        <v>l. Nutrition and growth monitoring</v>
      </c>
      <c r="I150" s="55" t="s">
        <v>2533</v>
      </c>
      <c r="J150" s="55" t="s">
        <v>1926</v>
      </c>
      <c r="K150" s="56" t="str">
        <f t="shared" si="17"/>
        <v>Sorry, question [2.01]l is required!</v>
      </c>
    </row>
    <row r="151" spans="1:23" ht="15" customHeight="1">
      <c r="A151" s="55" t="s">
        <v>1163</v>
      </c>
      <c r="B151" s="55" t="s">
        <v>1281</v>
      </c>
      <c r="C151" s="55" t="str">
        <f t="shared" si="15"/>
        <v xml:space="preserve">m. </v>
      </c>
      <c r="D151" s="55" t="s">
        <v>86</v>
      </c>
      <c r="E151" s="55" t="str">
        <f t="shared" si="16"/>
        <v>m. HIV/AIDS testing and counseling</v>
      </c>
      <c r="I151" s="55" t="s">
        <v>2533</v>
      </c>
      <c r="J151" s="55" t="s">
        <v>1926</v>
      </c>
      <c r="K151" s="56" t="str">
        <f t="shared" si="17"/>
        <v>Sorry, question [2.01]m is required!</v>
      </c>
    </row>
    <row r="152" spans="1:23" ht="15" customHeight="1">
      <c r="A152" s="55" t="s">
        <v>1163</v>
      </c>
      <c r="B152" s="55" t="s">
        <v>1282</v>
      </c>
      <c r="C152" s="55" t="str">
        <f t="shared" si="15"/>
        <v xml:space="preserve">n. </v>
      </c>
      <c r="D152" s="55" t="s">
        <v>108</v>
      </c>
      <c r="E152" s="55" t="str">
        <f t="shared" si="16"/>
        <v>n. HIV/AIDS treatment and follow-up (Antiretroviral therapy, ART)</v>
      </c>
      <c r="I152" s="55" t="s">
        <v>2533</v>
      </c>
      <c r="J152" s="55" t="s">
        <v>1926</v>
      </c>
      <c r="K152" s="56" t="str">
        <f t="shared" si="17"/>
        <v>Sorry, question [2.01]n is required!</v>
      </c>
    </row>
    <row r="153" spans="1:23" ht="15" customHeight="1">
      <c r="A153" s="55" t="s">
        <v>1163</v>
      </c>
      <c r="B153" s="55" t="s">
        <v>1283</v>
      </c>
      <c r="C153" s="55" t="str">
        <f t="shared" si="15"/>
        <v xml:space="preserve">o. </v>
      </c>
      <c r="D153" s="55" t="s">
        <v>109</v>
      </c>
      <c r="E153" s="55" t="str">
        <f t="shared" si="16"/>
        <v>o. Prevention of mother to child transmission of HIV/AIDS (PMTCT)</v>
      </c>
      <c r="I153" s="55" t="s">
        <v>2533</v>
      </c>
      <c r="J153" s="55" t="s">
        <v>1926</v>
      </c>
      <c r="K153" s="56" t="str">
        <f t="shared" si="17"/>
        <v>Sorry, question [2.01]o is required!</v>
      </c>
    </row>
    <row r="154" spans="1:23" ht="15" customHeight="1">
      <c r="A154" s="55" t="s">
        <v>1163</v>
      </c>
      <c r="B154" s="55" t="s">
        <v>1284</v>
      </c>
      <c r="C154" s="55" t="str">
        <f t="shared" si="15"/>
        <v xml:space="preserve">p. </v>
      </c>
      <c r="D154" s="55" t="s">
        <v>110</v>
      </c>
      <c r="E154" s="55" t="str">
        <f t="shared" si="16"/>
        <v>p. Management of Sexually Transmitted Infections (STI)</v>
      </c>
      <c r="I154" s="55" t="s">
        <v>2533</v>
      </c>
      <c r="J154" s="55" t="s">
        <v>1926</v>
      </c>
      <c r="K154" s="56" t="str">
        <f t="shared" si="17"/>
        <v>Sorry, question [2.01]p is required!</v>
      </c>
    </row>
    <row r="155" spans="1:23" ht="15" customHeight="1">
      <c r="A155" s="55" t="s">
        <v>1163</v>
      </c>
      <c r="B155" s="55" t="s">
        <v>1285</v>
      </c>
      <c r="C155" s="55" t="str">
        <f t="shared" si="15"/>
        <v xml:space="preserve">q. </v>
      </c>
      <c r="D155" s="55" t="s">
        <v>111</v>
      </c>
      <c r="E155" s="55" t="str">
        <f t="shared" si="16"/>
        <v>q. Immunization / Vaccination</v>
      </c>
      <c r="I155" s="55" t="s">
        <v>2533</v>
      </c>
      <c r="J155" s="55" t="s">
        <v>1926</v>
      </c>
      <c r="K155" s="56" t="str">
        <f t="shared" si="17"/>
        <v>Sorry, question [2.01]q is required!</v>
      </c>
    </row>
    <row r="156" spans="1:23" ht="15" customHeight="1">
      <c r="A156" s="55" t="s">
        <v>1163</v>
      </c>
      <c r="B156" s="55" t="s">
        <v>1286</v>
      </c>
      <c r="C156" s="55" t="str">
        <f t="shared" si="15"/>
        <v xml:space="preserve">r. </v>
      </c>
      <c r="D156" s="55" t="s">
        <v>112</v>
      </c>
      <c r="E156" s="55" t="str">
        <f t="shared" si="16"/>
        <v>r. Adult curative care</v>
      </c>
      <c r="I156" s="55" t="s">
        <v>2533</v>
      </c>
      <c r="J156" s="55" t="s">
        <v>1926</v>
      </c>
      <c r="K156" s="56" t="str">
        <f t="shared" si="17"/>
        <v>Sorry, question [2.01]r is required!</v>
      </c>
    </row>
    <row r="157" spans="1:23" ht="15" customHeight="1">
      <c r="A157" s="55" t="s">
        <v>1163</v>
      </c>
      <c r="B157" s="55" t="s">
        <v>1287</v>
      </c>
      <c r="C157" s="55" t="str">
        <f t="shared" si="15"/>
        <v xml:space="preserve">s. </v>
      </c>
      <c r="D157" s="55" t="s">
        <v>113</v>
      </c>
      <c r="E157" s="55" t="str">
        <f t="shared" si="16"/>
        <v>s. Management and administration</v>
      </c>
      <c r="I157" s="55" t="s">
        <v>2533</v>
      </c>
      <c r="J157" s="55" t="s">
        <v>1926</v>
      </c>
      <c r="K157" s="56" t="str">
        <f t="shared" si="17"/>
        <v>Sorry, question [2.01]s is required!</v>
      </c>
    </row>
    <row r="158" spans="1:23" ht="15" customHeight="1">
      <c r="A158" s="55" t="s">
        <v>11</v>
      </c>
      <c r="W158" s="55" t="s">
        <v>2000</v>
      </c>
    </row>
    <row r="159" spans="1:23" ht="15" customHeight="1">
      <c r="A159" s="55" t="s">
        <v>9</v>
      </c>
      <c r="B159" s="55" t="s">
        <v>2069</v>
      </c>
      <c r="I159" s="55" t="s">
        <v>12</v>
      </c>
      <c r="N159" s="55" t="s">
        <v>1954</v>
      </c>
      <c r="W159" s="55" t="s">
        <v>2000</v>
      </c>
    </row>
    <row r="160" spans="1:23" ht="15" customHeight="1">
      <c r="A160" s="55" t="s">
        <v>10</v>
      </c>
      <c r="B160" s="55" t="s">
        <v>2047</v>
      </c>
      <c r="F160" s="56" t="s">
        <v>2046</v>
      </c>
    </row>
    <row r="161" spans="1:23" ht="15" customHeight="1">
      <c r="A161" s="55" t="s">
        <v>1163</v>
      </c>
      <c r="B161" s="55" t="s">
        <v>1288</v>
      </c>
      <c r="C161" s="55" t="str">
        <f>RIGHT(B161,1)&amp;". "</f>
        <v xml:space="preserve">t. </v>
      </c>
      <c r="D161" s="55" t="s">
        <v>114</v>
      </c>
      <c r="E161" s="55" t="str">
        <f t="shared" ref="E161:E170" si="18">C161&amp;D161</f>
        <v>t. Community Health / Outreach</v>
      </c>
      <c r="I161" s="55" t="s">
        <v>2533</v>
      </c>
      <c r="J161" s="55" t="s">
        <v>1926</v>
      </c>
      <c r="K161" s="56" t="str">
        <f t="shared" ref="K161:K165" si="19">"Sorry, question [2.01]" &amp; LEFT(E161, 1) &amp; " is required!"</f>
        <v>Sorry, question [2.01]t is required!</v>
      </c>
    </row>
    <row r="162" spans="1:23" ht="15" customHeight="1">
      <c r="A162" s="55" t="s">
        <v>1163</v>
      </c>
      <c r="B162" s="55" t="s">
        <v>2049</v>
      </c>
      <c r="C162" s="55" t="str">
        <f>RIGHT(B162,1)&amp;". "</f>
        <v xml:space="preserve">v. </v>
      </c>
      <c r="D162" s="55" t="s">
        <v>2053</v>
      </c>
      <c r="E162" s="55" t="str">
        <f t="shared" si="18"/>
        <v>v. SBCC</v>
      </c>
      <c r="I162" s="55" t="s">
        <v>2533</v>
      </c>
      <c r="J162" s="55" t="s">
        <v>1926</v>
      </c>
      <c r="K162" s="56" t="str">
        <f t="shared" si="19"/>
        <v>Sorry, question [2.01]v is required!</v>
      </c>
    </row>
    <row r="163" spans="1:23" ht="15" customHeight="1">
      <c r="A163" s="55" t="s">
        <v>1163</v>
      </c>
      <c r="B163" s="55" t="s">
        <v>2050</v>
      </c>
      <c r="C163" s="55" t="str">
        <f>RIGHT(B163,1)&amp;". "</f>
        <v xml:space="preserve">w. </v>
      </c>
      <c r="D163" s="55" t="s">
        <v>2054</v>
      </c>
      <c r="E163" s="55" t="str">
        <f t="shared" si="18"/>
        <v>w. Community mobilization</v>
      </c>
      <c r="I163" s="55" t="s">
        <v>2533</v>
      </c>
      <c r="J163" s="55" t="s">
        <v>1926</v>
      </c>
      <c r="K163" s="56" t="str">
        <f t="shared" si="19"/>
        <v>Sorry, question [2.01]w is required!</v>
      </c>
    </row>
    <row r="164" spans="1:23" ht="15" customHeight="1">
      <c r="A164" s="55" t="s">
        <v>1163</v>
      </c>
      <c r="B164" s="55" t="s">
        <v>2051</v>
      </c>
      <c r="C164" s="55" t="str">
        <f>RIGHT(B164,1)&amp;". "</f>
        <v xml:space="preserve">x. </v>
      </c>
      <c r="D164" s="55" t="s">
        <v>2055</v>
      </c>
      <c r="E164" s="55" t="str">
        <f t="shared" si="18"/>
        <v>x. Financial management</v>
      </c>
      <c r="I164" s="55" t="s">
        <v>2533</v>
      </c>
      <c r="J164" s="55" t="s">
        <v>1926</v>
      </c>
      <c r="K164" s="56" t="str">
        <f t="shared" si="19"/>
        <v>Sorry, question [2.01]x is required!</v>
      </c>
    </row>
    <row r="165" spans="1:23" ht="15" customHeight="1">
      <c r="A165" s="55" t="s">
        <v>1163</v>
      </c>
      <c r="B165" s="55" t="s">
        <v>2052</v>
      </c>
      <c r="C165" s="55" t="str">
        <f>RIGHT(B165,1)&amp;". "</f>
        <v xml:space="preserve">y. </v>
      </c>
      <c r="D165" s="55" t="s">
        <v>2056</v>
      </c>
      <c r="E165" s="55" t="str">
        <f t="shared" si="18"/>
        <v>y. Results-based financing</v>
      </c>
      <c r="I165" s="55" t="s">
        <v>2533</v>
      </c>
      <c r="J165" s="55" t="s">
        <v>1926</v>
      </c>
      <c r="K165" s="56" t="str">
        <f t="shared" si="19"/>
        <v>Sorry, question [2.01]y is required!</v>
      </c>
    </row>
    <row r="166" spans="1:23" ht="15" customHeight="1">
      <c r="A166" s="55" t="s">
        <v>1163</v>
      </c>
      <c r="B166" s="55" t="s">
        <v>2672</v>
      </c>
      <c r="C166" s="55" t="s">
        <v>2669</v>
      </c>
      <c r="D166" s="55" t="s">
        <v>1119</v>
      </c>
      <c r="E166" s="55" t="str">
        <f t="shared" si="18"/>
        <v>u. Other, specify</v>
      </c>
      <c r="I166" s="55" t="s">
        <v>2533</v>
      </c>
      <c r="J166" s="55" t="s">
        <v>1926</v>
      </c>
      <c r="K166" s="56" t="str">
        <f>"Sorry, question [2.01]" &amp; LEFT(E166, 2) &amp; " is required!"</f>
        <v>Sorry, question [2.01]u. is required!</v>
      </c>
    </row>
    <row r="167" spans="1:23" ht="15" customHeight="1">
      <c r="A167" s="55" t="s">
        <v>13</v>
      </c>
      <c r="B167" s="55" t="s">
        <v>2673</v>
      </c>
      <c r="E167" s="55" t="s">
        <v>2670</v>
      </c>
      <c r="F167" s="55" t="s">
        <v>2671</v>
      </c>
      <c r="I167" s="55" t="s">
        <v>1989</v>
      </c>
      <c r="J167" s="55" t="s">
        <v>1926</v>
      </c>
      <c r="K167" s="56" t="s">
        <v>2668</v>
      </c>
      <c r="N167" s="55" t="s">
        <v>2674</v>
      </c>
    </row>
    <row r="168" spans="1:23" ht="15" customHeight="1">
      <c r="A168" s="55" t="s">
        <v>1163</v>
      </c>
      <c r="B168" s="55" t="s">
        <v>1927</v>
      </c>
      <c r="C168" s="55" t="str">
        <f>RIGHT(B168,2)&amp;". "</f>
        <v xml:space="preserve">u2. </v>
      </c>
      <c r="D168" s="55" t="s">
        <v>1928</v>
      </c>
      <c r="E168" s="55" t="str">
        <f t="shared" si="18"/>
        <v>u2. Other, specify2:</v>
      </c>
      <c r="J168" s="55" t="s">
        <v>1926</v>
      </c>
      <c r="K168" s="56" t="str">
        <f>"Sorry, question [2.01]" &amp; LEFT(E168, 2) &amp; " is required!"</f>
        <v>Sorry, question [2.01]u2 is required!</v>
      </c>
      <c r="N168" s="55" t="s">
        <v>1930</v>
      </c>
      <c r="R168" s="55" t="s">
        <v>1926</v>
      </c>
    </row>
    <row r="169" spans="1:23" ht="15" customHeight="1">
      <c r="A169" s="55" t="s">
        <v>13</v>
      </c>
      <c r="B169" s="55" t="s">
        <v>2005</v>
      </c>
      <c r="E169" s="55" t="s">
        <v>2057</v>
      </c>
      <c r="F169" s="55" t="s">
        <v>1991</v>
      </c>
      <c r="I169" s="55" t="s">
        <v>1989</v>
      </c>
      <c r="J169" s="55" t="s">
        <v>1926</v>
      </c>
      <c r="K169" s="56" t="s">
        <v>2668</v>
      </c>
      <c r="N169" s="55" t="s">
        <v>1931</v>
      </c>
      <c r="R169" s="55" t="s">
        <v>1926</v>
      </c>
    </row>
    <row r="170" spans="1:23" ht="15" customHeight="1">
      <c r="A170" s="55" t="s">
        <v>1163</v>
      </c>
      <c r="B170" s="55" t="s">
        <v>2004</v>
      </c>
      <c r="C170" s="55" t="str">
        <f>RIGHT(B170,2)&amp;". "</f>
        <v xml:space="preserve">u3. </v>
      </c>
      <c r="D170" s="55" t="s">
        <v>1929</v>
      </c>
      <c r="E170" s="55" t="str">
        <f t="shared" si="18"/>
        <v>u3. Other, specify3:</v>
      </c>
      <c r="J170" s="55" t="s">
        <v>1926</v>
      </c>
      <c r="K170" s="56" t="str">
        <f>"Sorry, question [2.01]" &amp; LEFT(E170, 2) &amp; " is required!"</f>
        <v>Sorry, question [2.01]u3 is required!</v>
      </c>
      <c r="N170" s="55" t="s">
        <v>1931</v>
      </c>
      <c r="R170" s="55" t="s">
        <v>1926</v>
      </c>
    </row>
    <row r="171" spans="1:23" ht="15" customHeight="1">
      <c r="A171" s="55" t="s">
        <v>13</v>
      </c>
      <c r="B171" s="55" t="s">
        <v>2006</v>
      </c>
      <c r="E171" s="55" t="s">
        <v>2058</v>
      </c>
      <c r="F171" s="55" t="s">
        <v>1990</v>
      </c>
      <c r="I171" s="55" t="s">
        <v>1989</v>
      </c>
      <c r="J171" s="55" t="s">
        <v>1926</v>
      </c>
      <c r="K171" s="56" t="s">
        <v>2668</v>
      </c>
      <c r="N171" s="55" t="s">
        <v>1932</v>
      </c>
      <c r="R171" s="55" t="s">
        <v>1926</v>
      </c>
    </row>
    <row r="172" spans="1:23" ht="15" customHeight="1">
      <c r="A172" s="55" t="s">
        <v>11</v>
      </c>
      <c r="W172" s="55" t="s">
        <v>2000</v>
      </c>
    </row>
    <row r="173" spans="1:23" ht="15" customHeight="1">
      <c r="A173" s="55" t="s">
        <v>117</v>
      </c>
      <c r="B173" s="55" t="s">
        <v>2070</v>
      </c>
      <c r="I173" s="55" t="s">
        <v>12</v>
      </c>
      <c r="N173" s="55" t="s">
        <v>1954</v>
      </c>
      <c r="W173" s="55" t="s">
        <v>2000</v>
      </c>
    </row>
    <row r="174" spans="1:23" ht="15" customHeight="1">
      <c r="A174" s="55" t="s">
        <v>115</v>
      </c>
      <c r="B174" s="55" t="s">
        <v>1289</v>
      </c>
      <c r="E174" s="55" t="s">
        <v>116</v>
      </c>
      <c r="I174" s="55" t="s">
        <v>2533</v>
      </c>
      <c r="J174" s="55" t="s">
        <v>1926</v>
      </c>
    </row>
    <row r="175" spans="1:23" ht="15" customHeight="1">
      <c r="A175" s="55" t="s">
        <v>10</v>
      </c>
      <c r="B175" s="55" t="s">
        <v>2059</v>
      </c>
      <c r="E175" s="55" t="s">
        <v>118</v>
      </c>
      <c r="F175" s="55" t="s">
        <v>2007</v>
      </c>
      <c r="N175" s="55" t="s">
        <v>1290</v>
      </c>
    </row>
    <row r="176" spans="1:23" ht="15" customHeight="1">
      <c r="A176" s="55" t="s">
        <v>119</v>
      </c>
      <c r="B176" s="55" t="s">
        <v>1291</v>
      </c>
      <c r="C176" s="55" t="str">
        <f t="shared" ref="C176:C190" si="20">RIGHT(B176,1)&amp;". "</f>
        <v xml:space="preserve">a. </v>
      </c>
      <c r="D176" s="55" t="s">
        <v>120</v>
      </c>
      <c r="E176" s="55" t="str">
        <f t="shared" ref="E176:E190" si="21">C176&amp;D176</f>
        <v>a. INTEGRATED MANAGEMENT OF CHILDHOOD ILLNESS (IMCI)</v>
      </c>
      <c r="I176" s="55" t="s">
        <v>2533</v>
      </c>
      <c r="J176" s="55" t="s">
        <v>1926</v>
      </c>
      <c r="K176" s="56" t="str">
        <f>"Sorry, question [2.02]" &amp; LEFT(E176, 1) &amp; " is required!"</f>
        <v>Sorry, question [2.02]a is required!</v>
      </c>
      <c r="N176" s="55" t="s">
        <v>1290</v>
      </c>
    </row>
    <row r="177" spans="1:23" ht="15" customHeight="1">
      <c r="A177" s="55" t="s">
        <v>121</v>
      </c>
      <c r="B177" s="55" t="s">
        <v>1292</v>
      </c>
      <c r="C177" s="55" t="str">
        <f t="shared" si="20"/>
        <v xml:space="preserve">b. </v>
      </c>
      <c r="D177" s="55" t="s">
        <v>122</v>
      </c>
      <c r="E177" s="55" t="str">
        <f t="shared" si="21"/>
        <v>b. MALARIA</v>
      </c>
      <c r="I177" s="55" t="s">
        <v>2533</v>
      </c>
      <c r="J177" s="55" t="s">
        <v>1926</v>
      </c>
      <c r="K177" s="56" t="str">
        <f t="shared" ref="K177:K191" si="22">"Sorry, question [2.02]" &amp; LEFT(E177, 1) &amp; " is required!"</f>
        <v>Sorry, question [2.02]b is required!</v>
      </c>
      <c r="N177" s="55" t="s">
        <v>1290</v>
      </c>
    </row>
    <row r="178" spans="1:23" ht="15" customHeight="1">
      <c r="A178" s="55" t="s">
        <v>123</v>
      </c>
      <c r="B178" s="55" t="s">
        <v>1293</v>
      </c>
      <c r="C178" s="55" t="str">
        <f t="shared" si="20"/>
        <v xml:space="preserve">c. </v>
      </c>
      <c r="D178" s="55" t="s">
        <v>124</v>
      </c>
      <c r="E178" s="55" t="str">
        <f t="shared" si="21"/>
        <v>c. TUBERCULOSIS DIAGNOSIS AND TREATMENT</v>
      </c>
      <c r="I178" s="55" t="s">
        <v>2533</v>
      </c>
      <c r="J178" s="55" t="s">
        <v>1926</v>
      </c>
      <c r="K178" s="56" t="str">
        <f t="shared" si="22"/>
        <v>Sorry, question [2.02]c is required!</v>
      </c>
      <c r="N178" s="55" t="s">
        <v>1290</v>
      </c>
    </row>
    <row r="179" spans="1:23" ht="15" customHeight="1">
      <c r="A179" s="55" t="s">
        <v>125</v>
      </c>
      <c r="B179" s="55" t="s">
        <v>1294</v>
      </c>
      <c r="C179" s="55" t="str">
        <f t="shared" si="20"/>
        <v xml:space="preserve">d. </v>
      </c>
      <c r="D179" s="55" t="s">
        <v>126</v>
      </c>
      <c r="E179" s="55" t="str">
        <f t="shared" si="21"/>
        <v>d. FAMILY PLANNING</v>
      </c>
      <c r="I179" s="55" t="s">
        <v>2533</v>
      </c>
      <c r="J179" s="55" t="s">
        <v>1926</v>
      </c>
      <c r="K179" s="56" t="str">
        <f t="shared" si="22"/>
        <v>Sorry, question [2.02]d is required!</v>
      </c>
      <c r="N179" s="55" t="s">
        <v>1290</v>
      </c>
    </row>
    <row r="180" spans="1:23" ht="15" customHeight="1">
      <c r="A180" s="55" t="s">
        <v>127</v>
      </c>
      <c r="B180" s="55" t="s">
        <v>1295</v>
      </c>
      <c r="C180" s="55" t="str">
        <f t="shared" si="20"/>
        <v xml:space="preserve">e. </v>
      </c>
      <c r="D180" s="55" t="s">
        <v>128</v>
      </c>
      <c r="E180" s="55" t="str">
        <f t="shared" si="21"/>
        <v>e. ANTENATAL CARE</v>
      </c>
      <c r="I180" s="55" t="s">
        <v>2533</v>
      </c>
      <c r="J180" s="55" t="s">
        <v>1926</v>
      </c>
      <c r="K180" s="56" t="str">
        <f t="shared" si="22"/>
        <v>Sorry, question [2.02]e is required!</v>
      </c>
      <c r="N180" s="55" t="s">
        <v>1290</v>
      </c>
    </row>
    <row r="181" spans="1:23" ht="15" customHeight="1">
      <c r="A181" s="55" t="s">
        <v>129</v>
      </c>
      <c r="B181" s="55" t="s">
        <v>1296</v>
      </c>
      <c r="C181" s="55" t="str">
        <f t="shared" si="20"/>
        <v xml:space="preserve">f. </v>
      </c>
      <c r="D181" s="55" t="s">
        <v>130</v>
      </c>
      <c r="E181" s="55" t="str">
        <f t="shared" si="21"/>
        <v>f. LABOR AND DELIVERY</v>
      </c>
      <c r="I181" s="55" t="s">
        <v>2533</v>
      </c>
      <c r="J181" s="55" t="s">
        <v>1926</v>
      </c>
      <c r="K181" s="56" t="str">
        <f t="shared" si="22"/>
        <v>Sorry, question [2.02]f is required!</v>
      </c>
      <c r="N181" s="55" t="s">
        <v>1290</v>
      </c>
    </row>
    <row r="182" spans="1:23" ht="15" customHeight="1">
      <c r="A182" s="55" t="s">
        <v>131</v>
      </c>
      <c r="B182" s="55" t="s">
        <v>1297</v>
      </c>
      <c r="C182" s="55" t="str">
        <f t="shared" si="20"/>
        <v xml:space="preserve">g. </v>
      </c>
      <c r="D182" s="55" t="s">
        <v>132</v>
      </c>
      <c r="E182" s="55" t="str">
        <f t="shared" si="21"/>
        <v>g. EMERGENCY OBSTETRIC AND NEWBORN CARE</v>
      </c>
      <c r="I182" s="55" t="s">
        <v>2533</v>
      </c>
      <c r="J182" s="55" t="s">
        <v>1926</v>
      </c>
      <c r="K182" s="56" t="str">
        <f t="shared" si="22"/>
        <v>Sorry, question [2.02]g is required!</v>
      </c>
      <c r="N182" s="55" t="s">
        <v>1290</v>
      </c>
    </row>
    <row r="183" spans="1:23" ht="15" customHeight="1">
      <c r="A183" s="55" t="s">
        <v>133</v>
      </c>
      <c r="B183" s="55" t="s">
        <v>1298</v>
      </c>
      <c r="C183" s="55" t="str">
        <f t="shared" si="20"/>
        <v xml:space="preserve">h. </v>
      </c>
      <c r="D183" s="55" t="s">
        <v>134</v>
      </c>
      <c r="E183" s="55" t="str">
        <f t="shared" si="21"/>
        <v>h. NEWBORN CARE</v>
      </c>
      <c r="I183" s="55" t="s">
        <v>2533</v>
      </c>
      <c r="J183" s="55" t="s">
        <v>1926</v>
      </c>
      <c r="K183" s="56" t="str">
        <f t="shared" si="22"/>
        <v>Sorry, question [2.02]h is required!</v>
      </c>
      <c r="N183" s="55" t="s">
        <v>1290</v>
      </c>
    </row>
    <row r="184" spans="1:23" ht="15" customHeight="1">
      <c r="A184" s="55" t="s">
        <v>135</v>
      </c>
      <c r="B184" s="55" t="s">
        <v>1299</v>
      </c>
      <c r="C184" s="55" t="str">
        <f t="shared" si="20"/>
        <v xml:space="preserve">i. </v>
      </c>
      <c r="D184" s="55" t="s">
        <v>136</v>
      </c>
      <c r="E184" s="55" t="str">
        <f t="shared" si="21"/>
        <v>i. POSTNATAL / POSTPARTUM CARE</v>
      </c>
      <c r="I184" s="55" t="s">
        <v>2533</v>
      </c>
      <c r="J184" s="55" t="s">
        <v>1926</v>
      </c>
      <c r="K184" s="56" t="str">
        <f t="shared" si="22"/>
        <v>Sorry, question [2.02]i is required!</v>
      </c>
      <c r="N184" s="55" t="s">
        <v>1290</v>
      </c>
    </row>
    <row r="185" spans="1:23" ht="15" customHeight="1">
      <c r="A185" s="55" t="s">
        <v>11</v>
      </c>
      <c r="W185" s="55" t="s">
        <v>2000</v>
      </c>
    </row>
    <row r="186" spans="1:23" ht="15" customHeight="1">
      <c r="A186" s="55" t="s">
        <v>9</v>
      </c>
      <c r="B186" s="55" t="s">
        <v>2728</v>
      </c>
      <c r="I186" s="55" t="s">
        <v>12</v>
      </c>
      <c r="N186" s="55" t="s">
        <v>1290</v>
      </c>
      <c r="W186" s="55" t="s">
        <v>2000</v>
      </c>
    </row>
    <row r="187" spans="1:23" ht="15" customHeight="1">
      <c r="A187" s="55" t="s">
        <v>137</v>
      </c>
      <c r="B187" s="55" t="s">
        <v>1300</v>
      </c>
      <c r="C187" s="55" t="str">
        <f t="shared" si="20"/>
        <v xml:space="preserve">j. </v>
      </c>
      <c r="D187" s="55" t="s">
        <v>138</v>
      </c>
      <c r="E187" s="55" t="str">
        <f t="shared" si="21"/>
        <v>j. BREASTFEEDING</v>
      </c>
      <c r="I187" s="55" t="s">
        <v>2533</v>
      </c>
      <c r="J187" s="55" t="s">
        <v>1926</v>
      </c>
      <c r="K187" s="56" t="str">
        <f t="shared" si="22"/>
        <v>Sorry, question [2.02]j is required!</v>
      </c>
      <c r="N187" s="55" t="s">
        <v>1290</v>
      </c>
    </row>
    <row r="188" spans="1:23" ht="15" customHeight="1">
      <c r="A188" s="55" t="s">
        <v>139</v>
      </c>
      <c r="B188" s="55" t="s">
        <v>1301</v>
      </c>
      <c r="C188" s="55" t="str">
        <f t="shared" si="20"/>
        <v xml:space="preserve">k. </v>
      </c>
      <c r="D188" s="55" t="s">
        <v>140</v>
      </c>
      <c r="E188" s="55" t="str">
        <f t="shared" si="21"/>
        <v>k. MENTAL HEALTH</v>
      </c>
      <c r="I188" s="55" t="s">
        <v>2533</v>
      </c>
      <c r="J188" s="55" t="s">
        <v>1926</v>
      </c>
      <c r="K188" s="56" t="str">
        <f t="shared" si="22"/>
        <v>Sorry, question [2.02]k is required!</v>
      </c>
      <c r="N188" s="55" t="s">
        <v>1290</v>
      </c>
    </row>
    <row r="189" spans="1:23" ht="15" customHeight="1">
      <c r="A189" s="55" t="s">
        <v>141</v>
      </c>
      <c r="B189" s="55" t="s">
        <v>1302</v>
      </c>
      <c r="C189" s="55" t="str">
        <f t="shared" si="20"/>
        <v xml:space="preserve">l. </v>
      </c>
      <c r="D189" s="55" t="s">
        <v>142</v>
      </c>
      <c r="E189" s="55" t="str">
        <f t="shared" si="21"/>
        <v>l. NUTRITION AND GROWTH MONITORING</v>
      </c>
      <c r="I189" s="55" t="s">
        <v>2533</v>
      </c>
      <c r="J189" s="55" t="s">
        <v>1926</v>
      </c>
      <c r="K189" s="56" t="str">
        <f t="shared" si="22"/>
        <v>Sorry, question [2.02]l is required!</v>
      </c>
      <c r="N189" s="55" t="s">
        <v>1290</v>
      </c>
    </row>
    <row r="190" spans="1:23" ht="15" customHeight="1">
      <c r="A190" s="55" t="s">
        <v>143</v>
      </c>
      <c r="B190" s="55" t="s">
        <v>1303</v>
      </c>
      <c r="C190" s="55" t="str">
        <f t="shared" si="20"/>
        <v xml:space="preserve">m. </v>
      </c>
      <c r="D190" s="55" t="s">
        <v>144</v>
      </c>
      <c r="E190" s="55" t="str">
        <f t="shared" si="21"/>
        <v>m. HIV/AIDS TESTING AND COUNSELING</v>
      </c>
      <c r="I190" s="55" t="s">
        <v>2533</v>
      </c>
      <c r="J190" s="55" t="s">
        <v>1926</v>
      </c>
      <c r="K190" s="56" t="str">
        <f t="shared" si="22"/>
        <v>Sorry, question [2.02]m is required!</v>
      </c>
      <c r="N190" s="55" t="s">
        <v>1290</v>
      </c>
    </row>
    <row r="191" spans="1:23" ht="15" customHeight="1">
      <c r="A191" s="55" t="s">
        <v>21</v>
      </c>
      <c r="B191" s="55" t="s">
        <v>2389</v>
      </c>
      <c r="C191" s="55" t="str">
        <f t="shared" ref="C191" si="23">RIGHT(B191,1)&amp;". "</f>
        <v xml:space="preserve">n. </v>
      </c>
      <c r="D191" s="55" t="s">
        <v>2390</v>
      </c>
      <c r="E191" s="55" t="str">
        <f t="shared" ref="E191" si="24">C191&amp;D191</f>
        <v>n. HIV/AIDS TREATMENT AND FOLLOW-UP (ANTI RETROVIRAL THERAPY, ART)</v>
      </c>
      <c r="I191" s="55" t="s">
        <v>2533</v>
      </c>
      <c r="J191" s="55" t="s">
        <v>1926</v>
      </c>
      <c r="K191" s="56" t="str">
        <f t="shared" si="22"/>
        <v>Sorry, question [2.02]n is required!</v>
      </c>
      <c r="N191" s="55" t="s">
        <v>1290</v>
      </c>
    </row>
    <row r="192" spans="1:23" ht="15" customHeight="1">
      <c r="A192" s="55" t="s">
        <v>145</v>
      </c>
      <c r="B192" s="55" t="s">
        <v>1304</v>
      </c>
      <c r="C192" s="55" t="str">
        <f>RIGHT(B192,1)&amp;". "</f>
        <v xml:space="preserve">o. </v>
      </c>
      <c r="D192" s="55" t="s">
        <v>146</v>
      </c>
      <c r="E192" s="55" t="str">
        <f>C192&amp;D192</f>
        <v>o. PREVENTION OF MOTHER TO CHILD TRANSMISSION OF HIV/AIDS (PMTCT)</v>
      </c>
      <c r="I192" s="55" t="s">
        <v>2533</v>
      </c>
      <c r="J192" s="55" t="s">
        <v>1926</v>
      </c>
      <c r="K192" s="56" t="str">
        <f>"Sorry, question [2.02]" &amp; LEFT(E192, 1) &amp; " is required!"</f>
        <v>Sorry, question [2.02]o is required!</v>
      </c>
      <c r="N192" s="55" t="s">
        <v>1290</v>
      </c>
    </row>
    <row r="193" spans="1:23" ht="15" customHeight="1">
      <c r="A193" s="55" t="s">
        <v>147</v>
      </c>
      <c r="B193" s="55" t="s">
        <v>1305</v>
      </c>
      <c r="C193" s="55" t="str">
        <f>RIGHT(B193,1)&amp;". "</f>
        <v xml:space="preserve">p. </v>
      </c>
      <c r="D193" s="55" t="s">
        <v>148</v>
      </c>
      <c r="E193" s="55" t="str">
        <f>C193&amp;D193</f>
        <v>p. MANAGEMENT OF SEXUALLY TRANSMITTED INFECTIONS (STI)</v>
      </c>
      <c r="I193" s="55" t="s">
        <v>2533</v>
      </c>
      <c r="J193" s="55" t="s">
        <v>1926</v>
      </c>
      <c r="K193" s="56" t="str">
        <f>"Sorry, question [2.02]" &amp; LEFT(E193, 1) &amp; " is required!"</f>
        <v>Sorry, question [2.02]p is required!</v>
      </c>
      <c r="N193" s="55" t="s">
        <v>1290</v>
      </c>
    </row>
    <row r="194" spans="1:23" ht="15" customHeight="1">
      <c r="A194" s="55" t="s">
        <v>149</v>
      </c>
      <c r="B194" s="55" t="s">
        <v>1306</v>
      </c>
      <c r="C194" s="55" t="str">
        <f>RIGHT(B194,1)&amp;". "</f>
        <v xml:space="preserve">q. </v>
      </c>
      <c r="D194" s="55" t="s">
        <v>150</v>
      </c>
      <c r="E194" s="55" t="str">
        <f>C194&amp;D194</f>
        <v>q. IMMUNIZATION / VACCINATION</v>
      </c>
      <c r="I194" s="55" t="s">
        <v>2533</v>
      </c>
      <c r="J194" s="55" t="s">
        <v>1926</v>
      </c>
      <c r="K194" s="56" t="str">
        <f>"Sorry, question [2.02]" &amp; LEFT(E194, 1) &amp; " is required!"</f>
        <v>Sorry, question [2.02]q is required!</v>
      </c>
      <c r="N194" s="55" t="s">
        <v>1290</v>
      </c>
    </row>
    <row r="195" spans="1:23" ht="15" customHeight="1">
      <c r="A195" s="55" t="s">
        <v>11</v>
      </c>
      <c r="W195" s="55" t="s">
        <v>2000</v>
      </c>
    </row>
    <row r="196" spans="1:23" ht="15" customHeight="1">
      <c r="A196" s="55" t="s">
        <v>9</v>
      </c>
      <c r="B196" s="55" t="s">
        <v>2729</v>
      </c>
      <c r="I196" s="55" t="s">
        <v>12</v>
      </c>
      <c r="N196" s="55" t="s">
        <v>1290</v>
      </c>
      <c r="W196" s="55" t="s">
        <v>2000</v>
      </c>
    </row>
    <row r="197" spans="1:23" ht="15" customHeight="1">
      <c r="A197" s="55" t="s">
        <v>151</v>
      </c>
      <c r="B197" s="55" t="s">
        <v>1307</v>
      </c>
      <c r="C197" s="55" t="str">
        <f t="shared" ref="C197:C204" si="25">RIGHT(B197,1)&amp;". "</f>
        <v xml:space="preserve">r. </v>
      </c>
      <c r="D197" s="55" t="s">
        <v>152</v>
      </c>
      <c r="E197" s="55" t="str">
        <f t="shared" ref="E197:E204" si="26">C197&amp;D197</f>
        <v>r. ADULT CURATIVE CARE</v>
      </c>
      <c r="I197" s="55" t="s">
        <v>2533</v>
      </c>
      <c r="J197" s="55" t="s">
        <v>1926</v>
      </c>
      <c r="K197" s="56" t="str">
        <f t="shared" ref="K197:K204" si="27">"Sorry, question [2.02]" &amp; LEFT(E197, 1) &amp; " is required!"</f>
        <v>Sorry, question [2.02]r is required!</v>
      </c>
      <c r="N197" s="55" t="s">
        <v>1290</v>
      </c>
    </row>
    <row r="198" spans="1:23" ht="15" customHeight="1">
      <c r="A198" s="55" t="s">
        <v>153</v>
      </c>
      <c r="B198" s="55" t="s">
        <v>1308</v>
      </c>
      <c r="C198" s="55" t="str">
        <f t="shared" si="25"/>
        <v xml:space="preserve">s. </v>
      </c>
      <c r="D198" s="55" t="s">
        <v>154</v>
      </c>
      <c r="E198" s="55" t="str">
        <f t="shared" si="26"/>
        <v>s. MANAGEMENT AND ADMINISTRATION</v>
      </c>
      <c r="I198" s="55" t="s">
        <v>2533</v>
      </c>
      <c r="J198" s="55" t="s">
        <v>1926</v>
      </c>
      <c r="K198" s="56" t="str">
        <f t="shared" si="27"/>
        <v>Sorry, question [2.02]s is required!</v>
      </c>
      <c r="N198" s="55" t="s">
        <v>1290</v>
      </c>
    </row>
    <row r="199" spans="1:23" ht="15" customHeight="1">
      <c r="A199" s="55" t="s">
        <v>155</v>
      </c>
      <c r="B199" s="55" t="s">
        <v>1309</v>
      </c>
      <c r="C199" s="55" t="str">
        <f t="shared" si="25"/>
        <v xml:space="preserve">t. </v>
      </c>
      <c r="D199" s="55" t="s">
        <v>156</v>
      </c>
      <c r="E199" s="55" t="str">
        <f t="shared" si="26"/>
        <v>t. COMMUNITY HEALTH / OUTREACH</v>
      </c>
      <c r="I199" s="55" t="s">
        <v>2533</v>
      </c>
      <c r="J199" s="55" t="s">
        <v>1926</v>
      </c>
      <c r="K199" s="56" t="str">
        <f t="shared" si="27"/>
        <v>Sorry, question [2.02]t is required!</v>
      </c>
      <c r="N199" s="55" t="s">
        <v>1290</v>
      </c>
    </row>
    <row r="200" spans="1:23" ht="15" customHeight="1">
      <c r="A200" s="55" t="s">
        <v>21</v>
      </c>
      <c r="B200" s="55" t="s">
        <v>2071</v>
      </c>
      <c r="C200" s="55" t="str">
        <f t="shared" si="25"/>
        <v xml:space="preserve">v. </v>
      </c>
      <c r="D200" s="55" t="s">
        <v>2053</v>
      </c>
      <c r="E200" s="55" t="str">
        <f t="shared" si="26"/>
        <v>v. SBCC</v>
      </c>
      <c r="I200" s="55" t="s">
        <v>2533</v>
      </c>
      <c r="J200" s="55" t="s">
        <v>1926</v>
      </c>
      <c r="K200" s="56" t="str">
        <f t="shared" si="27"/>
        <v>Sorry, question [2.02]v is required!</v>
      </c>
      <c r="N200" s="55" t="s">
        <v>1290</v>
      </c>
    </row>
    <row r="201" spans="1:23" ht="15" customHeight="1">
      <c r="A201" s="55" t="s">
        <v>21</v>
      </c>
      <c r="B201" s="55" t="s">
        <v>2072</v>
      </c>
      <c r="C201" s="55" t="str">
        <f t="shared" si="25"/>
        <v xml:space="preserve">w. </v>
      </c>
      <c r="D201" s="55" t="s">
        <v>2075</v>
      </c>
      <c r="E201" s="55" t="str">
        <f t="shared" si="26"/>
        <v>w. COMMUNITY MOBILIZATION</v>
      </c>
      <c r="I201" s="55" t="s">
        <v>2533</v>
      </c>
      <c r="J201" s="55" t="s">
        <v>1926</v>
      </c>
      <c r="K201" s="56" t="str">
        <f t="shared" si="27"/>
        <v>Sorry, question [2.02]w is required!</v>
      </c>
      <c r="N201" s="55" t="s">
        <v>1290</v>
      </c>
    </row>
    <row r="202" spans="1:23" ht="15" customHeight="1">
      <c r="A202" s="55" t="s">
        <v>21</v>
      </c>
      <c r="B202" s="55" t="s">
        <v>2073</v>
      </c>
      <c r="C202" s="55" t="str">
        <f t="shared" si="25"/>
        <v xml:space="preserve">x. </v>
      </c>
      <c r="D202" s="55" t="s">
        <v>2076</v>
      </c>
      <c r="E202" s="55" t="str">
        <f t="shared" si="26"/>
        <v>x. FINANCIAL MANAGEMENT</v>
      </c>
      <c r="I202" s="55" t="s">
        <v>2533</v>
      </c>
      <c r="J202" s="55" t="s">
        <v>1926</v>
      </c>
      <c r="K202" s="56" t="str">
        <f t="shared" si="27"/>
        <v>Sorry, question [2.02]x is required!</v>
      </c>
      <c r="N202" s="55" t="s">
        <v>1290</v>
      </c>
    </row>
    <row r="203" spans="1:23" ht="15" customHeight="1">
      <c r="A203" s="55" t="s">
        <v>21</v>
      </c>
      <c r="B203" s="55" t="s">
        <v>2074</v>
      </c>
      <c r="C203" s="55" t="str">
        <f t="shared" si="25"/>
        <v xml:space="preserve">y. </v>
      </c>
      <c r="D203" s="55" t="s">
        <v>2077</v>
      </c>
      <c r="E203" s="55" t="str">
        <f t="shared" si="26"/>
        <v>y. RESULTS-BASED FINANCING</v>
      </c>
      <c r="I203" s="55" t="s">
        <v>2533</v>
      </c>
      <c r="J203" s="55" t="s">
        <v>1926</v>
      </c>
      <c r="K203" s="56" t="str">
        <f t="shared" si="27"/>
        <v>Sorry, question [2.02]y is required!</v>
      </c>
      <c r="N203" s="55" t="s">
        <v>1290</v>
      </c>
    </row>
    <row r="204" spans="1:23" ht="15" customHeight="1">
      <c r="A204" s="55" t="s">
        <v>157</v>
      </c>
      <c r="B204" s="55" t="s">
        <v>1310</v>
      </c>
      <c r="C204" s="55" t="str">
        <f t="shared" si="25"/>
        <v xml:space="preserve">u. </v>
      </c>
      <c r="D204" s="55" t="s">
        <v>158</v>
      </c>
      <c r="E204" s="55" t="str">
        <f t="shared" si="26"/>
        <v>u. OTHER, SPECIFY:</v>
      </c>
      <c r="I204" s="55" t="s">
        <v>2533</v>
      </c>
      <c r="J204" s="55" t="s">
        <v>1926</v>
      </c>
      <c r="K204" s="56" t="str">
        <f t="shared" si="27"/>
        <v>Sorry, question [2.02]u is required!</v>
      </c>
      <c r="L204" s="55" t="s">
        <v>2772</v>
      </c>
      <c r="M204" s="76" t="s">
        <v>2775</v>
      </c>
      <c r="N204" s="55" t="s">
        <v>1290</v>
      </c>
    </row>
    <row r="205" spans="1:23" ht="15" customHeight="1">
      <c r="A205" s="55" t="s">
        <v>159</v>
      </c>
      <c r="B205" s="55" t="s">
        <v>1311</v>
      </c>
      <c r="E205" s="55" t="s">
        <v>160</v>
      </c>
      <c r="F205" s="55" t="s">
        <v>32</v>
      </c>
      <c r="I205" s="55" t="s">
        <v>1989</v>
      </c>
      <c r="J205" s="55" t="s">
        <v>1926</v>
      </c>
      <c r="K205" s="56" t="s">
        <v>2668</v>
      </c>
      <c r="N205" s="55" t="s">
        <v>1312</v>
      </c>
    </row>
    <row r="206" spans="1:23" ht="15" customHeight="1">
      <c r="A206" s="55" t="s">
        <v>161</v>
      </c>
      <c r="W206" s="55" t="s">
        <v>2000</v>
      </c>
    </row>
    <row r="207" spans="1:23" ht="15" customHeight="1">
      <c r="A207" s="55" t="s">
        <v>2078</v>
      </c>
      <c r="B207" s="55" t="s">
        <v>2079</v>
      </c>
      <c r="D207" s="55" t="s">
        <v>2388</v>
      </c>
      <c r="E207" s="55" t="s">
        <v>2388</v>
      </c>
      <c r="J207" s="55" t="s">
        <v>1926</v>
      </c>
      <c r="K207" s="56" t="str">
        <f>"Sorry, question " &amp; LEFT(E207, 8) &amp; " is required!"</f>
        <v>Sorry, question [2.04_N] is required!</v>
      </c>
      <c r="N207" s="55" t="s">
        <v>2082</v>
      </c>
    </row>
    <row r="208" spans="1:23" ht="15" customHeight="1">
      <c r="A208" s="55" t="s">
        <v>162</v>
      </c>
      <c r="W208" s="55" t="s">
        <v>1983</v>
      </c>
    </row>
    <row r="209" spans="1:23" ht="15" customHeight="1"/>
    <row r="210" spans="1:23" ht="15" customHeight="1">
      <c r="A210" s="55" t="s">
        <v>163</v>
      </c>
      <c r="B210" s="55" t="s">
        <v>2083</v>
      </c>
      <c r="E210" s="55" t="s">
        <v>2558</v>
      </c>
      <c r="I210" s="55" t="s">
        <v>1983</v>
      </c>
      <c r="N210" s="55" t="s">
        <v>2477</v>
      </c>
      <c r="W210" s="55" t="s">
        <v>1983</v>
      </c>
    </row>
    <row r="211" spans="1:23" ht="15" customHeight="1">
      <c r="A211" s="55" t="s">
        <v>9</v>
      </c>
      <c r="B211" s="55" t="s">
        <v>2443</v>
      </c>
      <c r="I211" s="55" t="s">
        <v>12</v>
      </c>
      <c r="W211" s="55" t="s">
        <v>2000</v>
      </c>
    </row>
    <row r="212" spans="1:23" ht="15" customHeight="1">
      <c r="A212" s="55" t="s">
        <v>10</v>
      </c>
      <c r="B212" s="55" t="s">
        <v>2084</v>
      </c>
      <c r="E212" s="55" t="s">
        <v>2559</v>
      </c>
      <c r="I212" s="55" t="s">
        <v>2036</v>
      </c>
    </row>
    <row r="213" spans="1:23" ht="15" customHeight="1">
      <c r="A213" s="55" t="s">
        <v>11</v>
      </c>
      <c r="W213" s="55" t="s">
        <v>2000</v>
      </c>
    </row>
    <row r="214" spans="1:23" ht="15" customHeight="1">
      <c r="A214" s="55" t="s">
        <v>9</v>
      </c>
      <c r="B214" s="55" t="s">
        <v>2089</v>
      </c>
      <c r="I214" s="55" t="s">
        <v>12</v>
      </c>
      <c r="W214" s="55" t="s">
        <v>2000</v>
      </c>
    </row>
    <row r="215" spans="1:23" ht="15" customHeight="1">
      <c r="A215" s="55" t="s">
        <v>14</v>
      </c>
      <c r="B215" s="55" t="s">
        <v>1313</v>
      </c>
      <c r="E215" s="55" t="s">
        <v>164</v>
      </c>
      <c r="F215" s="55" t="s">
        <v>2402</v>
      </c>
      <c r="I215" s="55" t="s">
        <v>2107</v>
      </c>
      <c r="J215" s="55" t="s">
        <v>1926</v>
      </c>
      <c r="K215" s="56" t="str">
        <f>"Sorry, question " &amp; LEFT(E215, 6) &amp; " is required!"</f>
        <v>Sorry, question [3.01] is required!</v>
      </c>
      <c r="L215" s="55" t="s">
        <v>2675</v>
      </c>
      <c r="M215" s="55" t="s">
        <v>2419</v>
      </c>
    </row>
    <row r="216" spans="1:23" ht="15" customHeight="1">
      <c r="A216" s="55" t="s">
        <v>14</v>
      </c>
      <c r="B216" s="55" t="s">
        <v>1314</v>
      </c>
      <c r="E216" s="55" t="s">
        <v>2387</v>
      </c>
      <c r="F216" s="55" t="s">
        <v>2403</v>
      </c>
      <c r="I216" s="55" t="s">
        <v>2107</v>
      </c>
      <c r="J216" s="55" t="s">
        <v>1926</v>
      </c>
      <c r="K216" s="56" t="str">
        <f>"Sorry, question " &amp; LEFT(E216, 6) &amp; " is required!"</f>
        <v>Sorry, question [3.02] is required!</v>
      </c>
      <c r="L216" s="55" t="s">
        <v>2086</v>
      </c>
      <c r="M216" s="55" t="s">
        <v>2420</v>
      </c>
    </row>
    <row r="217" spans="1:23" ht="15" customHeight="1">
      <c r="A217" s="55" t="s">
        <v>11</v>
      </c>
      <c r="W217" s="55" t="s">
        <v>2000</v>
      </c>
    </row>
    <row r="218" spans="1:23" ht="15" customHeight="1">
      <c r="A218" s="55" t="s">
        <v>167</v>
      </c>
      <c r="B218" s="55" t="s">
        <v>2090</v>
      </c>
      <c r="I218" s="55" t="s">
        <v>12</v>
      </c>
      <c r="N218" s="55" t="s">
        <v>1315</v>
      </c>
      <c r="W218" s="55" t="s">
        <v>2000</v>
      </c>
    </row>
    <row r="219" spans="1:23" ht="15" customHeight="1">
      <c r="A219" s="55" t="s">
        <v>165</v>
      </c>
      <c r="B219" s="55" t="s">
        <v>1316</v>
      </c>
      <c r="E219" s="55" t="s">
        <v>166</v>
      </c>
      <c r="I219" s="55" t="s">
        <v>2533</v>
      </c>
      <c r="J219" s="55" t="s">
        <v>1926</v>
      </c>
      <c r="K219" s="56" t="str">
        <f>"Sorry, question " &amp; LEFT(E219, 6) &amp; " is required!"</f>
        <v>Sorry, question [3.03] is required!</v>
      </c>
    </row>
    <row r="220" spans="1:23" ht="15" customHeight="1">
      <c r="A220" s="55" t="s">
        <v>10</v>
      </c>
      <c r="B220" s="55" t="s">
        <v>2088</v>
      </c>
      <c r="E220" s="55" t="s">
        <v>169</v>
      </c>
      <c r="F220" s="55" t="s">
        <v>1806</v>
      </c>
    </row>
    <row r="221" spans="1:23" ht="15" customHeight="1">
      <c r="A221" s="55" t="s">
        <v>170</v>
      </c>
      <c r="B221" s="55" t="s">
        <v>1317</v>
      </c>
      <c r="C221" s="55" t="str">
        <f t="shared" ref="C221:C232" si="28">RIGHT(B221,1)&amp;". "</f>
        <v xml:space="preserve">a. </v>
      </c>
      <c r="D221" s="55" t="s">
        <v>171</v>
      </c>
      <c r="E221" s="55" t="str">
        <f t="shared" ref="E221:E232" si="29">C221&amp;D221</f>
        <v>a. PUBLIC HOLIDAY</v>
      </c>
      <c r="I221" s="55" t="s">
        <v>2533</v>
      </c>
      <c r="J221" s="55" t="s">
        <v>1926</v>
      </c>
      <c r="K221" s="56" t="str">
        <f>"Sorry, question [3.04]" &amp; LEFT(E221, 1) &amp; " is required!"</f>
        <v>Sorry, question [3.04]a is required!</v>
      </c>
      <c r="L221" s="55" t="s">
        <v>2687</v>
      </c>
      <c r="M221" s="55" t="s">
        <v>2759</v>
      </c>
    </row>
    <row r="222" spans="1:23" ht="15" customHeight="1">
      <c r="A222" s="55" t="s">
        <v>172</v>
      </c>
      <c r="B222" s="55" t="s">
        <v>1318</v>
      </c>
      <c r="C222" s="55" t="str">
        <f t="shared" si="28"/>
        <v xml:space="preserve">b. </v>
      </c>
      <c r="D222" s="55" t="s">
        <v>173</v>
      </c>
      <c r="E222" s="55" t="str">
        <f t="shared" si="29"/>
        <v>b. I WAS SICK</v>
      </c>
      <c r="I222" s="55" t="s">
        <v>2533</v>
      </c>
      <c r="J222" s="55" t="s">
        <v>1926</v>
      </c>
      <c r="K222" s="56" t="str">
        <f t="shared" ref="K222:K232" si="30">"Sorry, question [3.04]" &amp; LEFT(E222, 1) &amp; " is required!"</f>
        <v>Sorry, question [3.04]b is required!</v>
      </c>
      <c r="L222" s="55" t="s">
        <v>2687</v>
      </c>
      <c r="M222" s="55" t="s">
        <v>2759</v>
      </c>
    </row>
    <row r="223" spans="1:23" ht="15" customHeight="1">
      <c r="A223" s="55" t="s">
        <v>174</v>
      </c>
      <c r="B223" s="55" t="s">
        <v>1319</v>
      </c>
      <c r="C223" s="55" t="str">
        <f t="shared" si="28"/>
        <v xml:space="preserve">c. </v>
      </c>
      <c r="D223" s="55" t="s">
        <v>175</v>
      </c>
      <c r="E223" s="55" t="str">
        <f t="shared" si="29"/>
        <v>c. I WAS CARING FOR SICK RELATIVES</v>
      </c>
      <c r="I223" s="55" t="s">
        <v>2533</v>
      </c>
      <c r="J223" s="55" t="s">
        <v>1926</v>
      </c>
      <c r="K223" s="56" t="str">
        <f t="shared" si="30"/>
        <v>Sorry, question [3.04]c is required!</v>
      </c>
      <c r="L223" s="55" t="s">
        <v>2687</v>
      </c>
      <c r="M223" s="55" t="s">
        <v>2759</v>
      </c>
    </row>
    <row r="224" spans="1:23" ht="15" customHeight="1">
      <c r="A224" s="55" t="s">
        <v>176</v>
      </c>
      <c r="B224" s="55" t="s">
        <v>1320</v>
      </c>
      <c r="C224" s="55" t="str">
        <f t="shared" si="28"/>
        <v xml:space="preserve">d. </v>
      </c>
      <c r="D224" s="55" t="s">
        <v>177</v>
      </c>
      <c r="E224" s="55" t="str">
        <f t="shared" si="29"/>
        <v>d. I WAS ATTENDING ANOTHER JOB (PAID)</v>
      </c>
      <c r="I224" s="55" t="s">
        <v>2533</v>
      </c>
      <c r="J224" s="55" t="s">
        <v>1926</v>
      </c>
      <c r="K224" s="56" t="str">
        <f t="shared" si="30"/>
        <v>Sorry, question [3.04]d is required!</v>
      </c>
      <c r="L224" s="55" t="s">
        <v>2687</v>
      </c>
      <c r="M224" s="55" t="s">
        <v>2759</v>
      </c>
    </row>
    <row r="225" spans="1:23" ht="15" customHeight="1">
      <c r="A225" s="55" t="s">
        <v>178</v>
      </c>
      <c r="B225" s="55" t="s">
        <v>1321</v>
      </c>
      <c r="C225" s="55" t="str">
        <f t="shared" si="28"/>
        <v xml:space="preserve">e. </v>
      </c>
      <c r="D225" s="55" t="s">
        <v>179</v>
      </c>
      <c r="E225" s="55" t="str">
        <f t="shared" si="29"/>
        <v>e. I WAS ATTENDING ANOTHER JOB (UNPAID)</v>
      </c>
      <c r="I225" s="55" t="s">
        <v>2533</v>
      </c>
      <c r="J225" s="55" t="s">
        <v>1926</v>
      </c>
      <c r="K225" s="56" t="str">
        <f t="shared" si="30"/>
        <v>Sorry, question [3.04]e is required!</v>
      </c>
      <c r="L225" s="55" t="s">
        <v>2687</v>
      </c>
      <c r="M225" s="55" t="s">
        <v>2759</v>
      </c>
    </row>
    <row r="226" spans="1:23" ht="15" customHeight="1">
      <c r="A226" s="55" t="s">
        <v>180</v>
      </c>
      <c r="B226" s="55" t="s">
        <v>1322</v>
      </c>
      <c r="C226" s="55" t="str">
        <f t="shared" si="28"/>
        <v xml:space="preserve">f. </v>
      </c>
      <c r="D226" s="55" t="s">
        <v>181</v>
      </c>
      <c r="E226" s="55" t="str">
        <f t="shared" si="29"/>
        <v>f. I WAS CARING FOR CHILDREN</v>
      </c>
      <c r="I226" s="55" t="s">
        <v>2533</v>
      </c>
      <c r="J226" s="55" t="s">
        <v>1926</v>
      </c>
      <c r="K226" s="56" t="str">
        <f t="shared" si="30"/>
        <v>Sorry, question [3.04]f is required!</v>
      </c>
      <c r="L226" s="55" t="s">
        <v>2687</v>
      </c>
      <c r="M226" s="55" t="s">
        <v>2759</v>
      </c>
    </row>
    <row r="227" spans="1:23" ht="15" customHeight="1">
      <c r="A227" s="55" t="s">
        <v>182</v>
      </c>
      <c r="B227" s="55" t="s">
        <v>1323</v>
      </c>
      <c r="C227" s="55" t="str">
        <f t="shared" si="28"/>
        <v xml:space="preserve">g. </v>
      </c>
      <c r="D227" s="55" t="s">
        <v>183</v>
      </c>
      <c r="E227" s="55" t="str">
        <f t="shared" si="29"/>
        <v>g. I WAS DOING HOUSEHOLD CHORES</v>
      </c>
      <c r="I227" s="55" t="s">
        <v>2533</v>
      </c>
      <c r="J227" s="55" t="s">
        <v>1926</v>
      </c>
      <c r="K227" s="56" t="str">
        <f t="shared" si="30"/>
        <v>Sorry, question [3.04]g is required!</v>
      </c>
      <c r="L227" s="55" t="s">
        <v>2687</v>
      </c>
      <c r="M227" s="55" t="s">
        <v>2759</v>
      </c>
    </row>
    <row r="228" spans="1:23" ht="15" customHeight="1">
      <c r="A228" s="55" t="s">
        <v>184</v>
      </c>
      <c r="B228" s="55" t="s">
        <v>1324</v>
      </c>
      <c r="C228" s="55" t="str">
        <f t="shared" si="28"/>
        <v xml:space="preserve">h. </v>
      </c>
      <c r="D228" s="55" t="s">
        <v>185</v>
      </c>
      <c r="E228" s="55" t="str">
        <f t="shared" si="29"/>
        <v>h. I WAS TIRED FROM THE PREVIOUS DAY</v>
      </c>
      <c r="I228" s="55" t="s">
        <v>2533</v>
      </c>
      <c r="J228" s="55" t="s">
        <v>1926</v>
      </c>
      <c r="K228" s="56" t="str">
        <f t="shared" si="30"/>
        <v>Sorry, question [3.04]h is required!</v>
      </c>
      <c r="L228" s="55" t="s">
        <v>2687</v>
      </c>
      <c r="M228" s="55" t="s">
        <v>2759</v>
      </c>
    </row>
    <row r="229" spans="1:23" ht="15" customHeight="1">
      <c r="A229" s="55" t="s">
        <v>186</v>
      </c>
      <c r="B229" s="55" t="s">
        <v>2680</v>
      </c>
      <c r="C229" s="55" t="str">
        <f t="shared" si="28"/>
        <v xml:space="preserve">i. </v>
      </c>
      <c r="D229" s="55" t="s">
        <v>187</v>
      </c>
      <c r="E229" s="55" t="str">
        <f t="shared" si="29"/>
        <v>i. WEDDING/ FUNERAL/ CELEBRATION ETC</v>
      </c>
      <c r="I229" s="55" t="s">
        <v>2533</v>
      </c>
      <c r="J229" s="55" t="s">
        <v>1926</v>
      </c>
      <c r="K229" s="56" t="str">
        <f t="shared" si="30"/>
        <v>Sorry, question [3.04]i is required!</v>
      </c>
      <c r="L229" s="55" t="s">
        <v>2687</v>
      </c>
      <c r="M229" s="55" t="s">
        <v>2759</v>
      </c>
    </row>
    <row r="230" spans="1:23" ht="15" customHeight="1">
      <c r="A230" s="55" t="s">
        <v>188</v>
      </c>
      <c r="B230" s="55" t="s">
        <v>1325</v>
      </c>
      <c r="C230" s="55" t="str">
        <f t="shared" si="28"/>
        <v xml:space="preserve">j. </v>
      </c>
      <c r="D230" s="55" t="s">
        <v>158</v>
      </c>
      <c r="E230" s="55" t="str">
        <f t="shared" si="29"/>
        <v>j. OTHER, SPECIFY:</v>
      </c>
      <c r="I230" s="55" t="s">
        <v>2533</v>
      </c>
      <c r="J230" s="55" t="s">
        <v>1926</v>
      </c>
      <c r="K230" s="56" t="str">
        <f t="shared" si="30"/>
        <v>Sorry, question [3.04]j is required!</v>
      </c>
      <c r="L230" s="55" t="s">
        <v>2687</v>
      </c>
      <c r="M230" s="55" t="s">
        <v>2759</v>
      </c>
    </row>
    <row r="231" spans="1:23" ht="15" customHeight="1">
      <c r="A231" s="55" t="s">
        <v>192</v>
      </c>
      <c r="B231" s="55" t="s">
        <v>1327</v>
      </c>
      <c r="E231" s="55" t="s">
        <v>193</v>
      </c>
      <c r="F231" s="55" t="s">
        <v>32</v>
      </c>
      <c r="I231" s="55" t="s">
        <v>1989</v>
      </c>
      <c r="J231" s="55" t="s">
        <v>1926</v>
      </c>
      <c r="K231" s="56" t="s">
        <v>2676</v>
      </c>
      <c r="N231" s="55" t="s">
        <v>1328</v>
      </c>
    </row>
    <row r="232" spans="1:23" ht="15" customHeight="1">
      <c r="A232" s="55" t="s">
        <v>189</v>
      </c>
      <c r="B232" s="55" t="s">
        <v>1326</v>
      </c>
      <c r="C232" s="55" t="str">
        <f t="shared" si="28"/>
        <v xml:space="preserve">k. </v>
      </c>
      <c r="D232" s="55" t="s">
        <v>190</v>
      </c>
      <c r="E232" s="55" t="str">
        <f t="shared" si="29"/>
        <v>k. Don't Know</v>
      </c>
      <c r="I232" s="55" t="s">
        <v>2533</v>
      </c>
      <c r="J232" s="55" t="s">
        <v>1926</v>
      </c>
      <c r="K232" s="56" t="str">
        <f t="shared" si="30"/>
        <v>Sorry, question [3.04]k is required!</v>
      </c>
      <c r="L232" s="55" t="s">
        <v>2761</v>
      </c>
      <c r="M232" s="55" t="s">
        <v>2773</v>
      </c>
    </row>
    <row r="233" spans="1:23" ht="15" customHeight="1">
      <c r="A233" s="55" t="s">
        <v>191</v>
      </c>
      <c r="W233" s="55" t="s">
        <v>2000</v>
      </c>
    </row>
    <row r="234" spans="1:23" ht="15" customHeight="1">
      <c r="A234" s="55" t="s">
        <v>194</v>
      </c>
      <c r="B234" s="55" t="s">
        <v>2008</v>
      </c>
      <c r="I234" s="55" t="s">
        <v>12</v>
      </c>
      <c r="N234" s="55" t="s">
        <v>1954</v>
      </c>
      <c r="W234" s="55" t="s">
        <v>2000</v>
      </c>
    </row>
    <row r="235" spans="1:23" ht="15" customHeight="1">
      <c r="A235" s="55" t="s">
        <v>10</v>
      </c>
      <c r="B235" s="55" t="s">
        <v>2087</v>
      </c>
      <c r="E235" s="55" t="s">
        <v>195</v>
      </c>
      <c r="F235" s="55" t="s">
        <v>1933</v>
      </c>
    </row>
    <row r="236" spans="1:23" ht="15" customHeight="1">
      <c r="A236" s="55" t="s">
        <v>196</v>
      </c>
      <c r="B236" s="55" t="s">
        <v>1329</v>
      </c>
      <c r="C236" s="55" t="str">
        <f t="shared" ref="C236:C241" si="31">RIGHT(B236,1)&amp;". "</f>
        <v xml:space="preserve">a. </v>
      </c>
      <c r="D236" s="55" t="s">
        <v>197</v>
      </c>
      <c r="E236" s="55" t="str">
        <f t="shared" ref="E236:E241" si="32">C236&amp;D236</f>
        <v>a. Facility head / manager contacts you</v>
      </c>
      <c r="I236" s="55" t="s">
        <v>2533</v>
      </c>
      <c r="J236" s="55" t="s">
        <v>1926</v>
      </c>
      <c r="K236" s="56" t="str">
        <f>"Sorry, question [3.05]" &amp; LEFT(E236, 1) &amp; " is required!"</f>
        <v>Sorry, question [3.05]a is required!</v>
      </c>
    </row>
    <row r="237" spans="1:23" ht="15" customHeight="1">
      <c r="A237" s="55" t="s">
        <v>198</v>
      </c>
      <c r="B237" s="55" t="s">
        <v>1330</v>
      </c>
      <c r="C237" s="55" t="str">
        <f t="shared" si="31"/>
        <v xml:space="preserve">b. </v>
      </c>
      <c r="D237" s="55" t="s">
        <v>199</v>
      </c>
      <c r="E237" s="55" t="str">
        <f t="shared" si="32"/>
        <v>b. Your salary / allowance / bonus is reduced</v>
      </c>
      <c r="I237" s="55" t="s">
        <v>2533</v>
      </c>
      <c r="J237" s="55" t="s">
        <v>1926</v>
      </c>
      <c r="K237" s="56" t="str">
        <f t="shared" ref="K237:K241" si="33">"Sorry, question [3.05]" &amp; LEFT(E237, 1) &amp; " is required!"</f>
        <v>Sorry, question [3.05]b is required!</v>
      </c>
    </row>
    <row r="238" spans="1:23" ht="15" customHeight="1">
      <c r="A238" s="55" t="s">
        <v>200</v>
      </c>
      <c r="B238" s="55" t="s">
        <v>1331</v>
      </c>
      <c r="C238" s="55" t="str">
        <f t="shared" si="31"/>
        <v xml:space="preserve">c. </v>
      </c>
      <c r="D238" s="55" t="s">
        <v>201</v>
      </c>
      <c r="E238" s="55" t="str">
        <f t="shared" si="32"/>
        <v>c. Manager discusses this with you</v>
      </c>
      <c r="I238" s="55" t="s">
        <v>2533</v>
      </c>
      <c r="J238" s="55" t="s">
        <v>1926</v>
      </c>
      <c r="K238" s="56" t="str">
        <f t="shared" si="33"/>
        <v>Sorry, question [3.05]c is required!</v>
      </c>
    </row>
    <row r="239" spans="1:23" ht="15" customHeight="1">
      <c r="A239" s="55" t="s">
        <v>202</v>
      </c>
      <c r="B239" s="55" t="s">
        <v>1332</v>
      </c>
      <c r="C239" s="55" t="str">
        <f t="shared" si="31"/>
        <v xml:space="preserve">d. </v>
      </c>
      <c r="D239" s="55" t="s">
        <v>203</v>
      </c>
      <c r="E239" s="55" t="str">
        <f t="shared" si="32"/>
        <v>d. Absences are reflected in your performance assessment</v>
      </c>
      <c r="I239" s="55" t="s">
        <v>2533</v>
      </c>
      <c r="J239" s="55" t="s">
        <v>1926</v>
      </c>
      <c r="K239" s="56" t="str">
        <f t="shared" si="33"/>
        <v>Sorry, question [3.05]d is required!</v>
      </c>
    </row>
    <row r="240" spans="1:23" ht="15" customHeight="1">
      <c r="A240" s="55" t="s">
        <v>204</v>
      </c>
      <c r="B240" s="55" t="s">
        <v>1333</v>
      </c>
      <c r="C240" s="55" t="str">
        <f t="shared" si="31"/>
        <v xml:space="preserve">e. </v>
      </c>
      <c r="D240" s="55" t="s">
        <v>205</v>
      </c>
      <c r="E240" s="55" t="str">
        <f t="shared" si="32"/>
        <v>e. Your coworkers speak to you about it</v>
      </c>
      <c r="I240" s="55" t="s">
        <v>2533</v>
      </c>
      <c r="J240" s="55" t="s">
        <v>1926</v>
      </c>
      <c r="K240" s="56" t="str">
        <f t="shared" si="33"/>
        <v>Sorry, question [3.05]e is required!</v>
      </c>
    </row>
    <row r="241" spans="1:23" ht="15" customHeight="1">
      <c r="A241" s="55" t="s">
        <v>206</v>
      </c>
      <c r="B241" s="55" t="s">
        <v>1334</v>
      </c>
      <c r="C241" s="55" t="str">
        <f t="shared" si="31"/>
        <v xml:space="preserve">f. </v>
      </c>
      <c r="D241" s="55" t="s">
        <v>92</v>
      </c>
      <c r="E241" s="55" t="str">
        <f t="shared" si="32"/>
        <v>f. Other, specify:</v>
      </c>
      <c r="I241" s="55" t="s">
        <v>2533</v>
      </c>
      <c r="J241" s="55" t="s">
        <v>1926</v>
      </c>
      <c r="K241" s="56" t="str">
        <f t="shared" si="33"/>
        <v>Sorry, question [3.05]f is required!</v>
      </c>
    </row>
    <row r="242" spans="1:23" ht="15" customHeight="1">
      <c r="A242" s="55" t="s">
        <v>208</v>
      </c>
      <c r="B242" s="55" t="s">
        <v>1335</v>
      </c>
      <c r="E242" s="55" t="s">
        <v>209</v>
      </c>
      <c r="F242" s="55" t="s">
        <v>32</v>
      </c>
      <c r="I242" s="55" t="s">
        <v>1989</v>
      </c>
      <c r="J242" s="55" t="s">
        <v>1926</v>
      </c>
      <c r="K242" s="56" t="s">
        <v>2676</v>
      </c>
      <c r="N242" s="55" t="s">
        <v>1336</v>
      </c>
    </row>
    <row r="243" spans="1:23" ht="15" customHeight="1">
      <c r="A243" s="55" t="s">
        <v>207</v>
      </c>
      <c r="W243" s="55" t="s">
        <v>2000</v>
      </c>
    </row>
    <row r="244" spans="1:23" ht="15" customHeight="1">
      <c r="A244" s="55" t="s">
        <v>9</v>
      </c>
      <c r="B244" s="55" t="s">
        <v>1992</v>
      </c>
      <c r="I244" s="55" t="s">
        <v>12</v>
      </c>
      <c r="N244" s="55" t="s">
        <v>1954</v>
      </c>
      <c r="W244" s="55" t="s">
        <v>2000</v>
      </c>
    </row>
    <row r="245" spans="1:23" ht="15" customHeight="1">
      <c r="A245" s="55" t="s">
        <v>210</v>
      </c>
      <c r="B245" s="55" t="s">
        <v>1337</v>
      </c>
      <c r="E245" s="55" t="s">
        <v>211</v>
      </c>
      <c r="J245" s="55" t="s">
        <v>1926</v>
      </c>
      <c r="K245" s="56" t="str">
        <f>"Sorry, question " &amp; LEFT(E245, 6) &amp; " is required!"</f>
        <v>Sorry, question [3.06] is required!</v>
      </c>
    </row>
    <row r="246" spans="1:23" ht="15" customHeight="1">
      <c r="A246" s="55" t="s">
        <v>212</v>
      </c>
      <c r="B246" s="55" t="s">
        <v>1338</v>
      </c>
      <c r="E246" s="55" t="s">
        <v>2091</v>
      </c>
      <c r="F246" s="55" t="s">
        <v>2762</v>
      </c>
      <c r="L246" s="55" t="s">
        <v>2565</v>
      </c>
      <c r="M246" s="55" t="s">
        <v>2763</v>
      </c>
    </row>
    <row r="247" spans="1:23" ht="15" customHeight="1">
      <c r="A247" s="55" t="s">
        <v>11</v>
      </c>
      <c r="W247" s="55" t="s">
        <v>2000</v>
      </c>
    </row>
    <row r="248" spans="1:23" ht="15" customHeight="1">
      <c r="A248" s="55" t="s">
        <v>213</v>
      </c>
      <c r="W248" s="55" t="s">
        <v>1983</v>
      </c>
    </row>
    <row r="249" spans="1:23" ht="15" customHeight="1"/>
    <row r="250" spans="1:23" ht="15" customHeight="1">
      <c r="A250" s="55" t="s">
        <v>214</v>
      </c>
      <c r="B250" s="55" t="s">
        <v>2092</v>
      </c>
      <c r="E250" s="55" t="s">
        <v>2560</v>
      </c>
      <c r="I250" s="55" t="s">
        <v>1983</v>
      </c>
      <c r="N250" s="55" t="s">
        <v>1954</v>
      </c>
      <c r="W250" s="55" t="s">
        <v>1983</v>
      </c>
    </row>
    <row r="251" spans="1:23" ht="15" customHeight="1">
      <c r="A251" s="55" t="s">
        <v>216</v>
      </c>
      <c r="B251" s="55" t="s">
        <v>2445</v>
      </c>
      <c r="I251" s="55" t="s">
        <v>12</v>
      </c>
      <c r="N251" s="55" t="s">
        <v>1954</v>
      </c>
      <c r="W251" s="55" t="s">
        <v>2000</v>
      </c>
    </row>
    <row r="252" spans="1:23" ht="15" customHeight="1">
      <c r="A252" s="55" t="s">
        <v>10</v>
      </c>
      <c r="B252" s="55" t="s">
        <v>2093</v>
      </c>
      <c r="E252" s="55" t="s">
        <v>2561</v>
      </c>
    </row>
    <row r="253" spans="1:23" ht="15" customHeight="1">
      <c r="A253" s="55" t="s">
        <v>11</v>
      </c>
      <c r="W253" s="55" t="s">
        <v>2000</v>
      </c>
    </row>
    <row r="254" spans="1:23" ht="15" customHeight="1">
      <c r="A254" s="55" t="s">
        <v>9</v>
      </c>
      <c r="B254" s="55" t="s">
        <v>2444</v>
      </c>
      <c r="I254" s="55" t="s">
        <v>12</v>
      </c>
      <c r="N254" s="55" t="s">
        <v>1954</v>
      </c>
      <c r="W254" s="55" t="s">
        <v>2000</v>
      </c>
    </row>
    <row r="255" spans="1:23" ht="15" customHeight="1">
      <c r="A255" s="55" t="s">
        <v>2564</v>
      </c>
      <c r="B255" s="55" t="s">
        <v>1339</v>
      </c>
      <c r="E255" s="55" t="s">
        <v>2094</v>
      </c>
      <c r="F255" s="55" t="s">
        <v>2764</v>
      </c>
      <c r="I255" s="55" t="s">
        <v>2097</v>
      </c>
      <c r="J255" s="55" t="s">
        <v>1926</v>
      </c>
      <c r="K255" s="56" t="str">
        <f>"Sorry, question " &amp; LEFT(E255, 6) &amp; " is required!"</f>
        <v>Sorry, question [4.01] is required!</v>
      </c>
      <c r="L255" s="55" t="s">
        <v>2765</v>
      </c>
    </row>
    <row r="256" spans="1:23" ht="15" customHeight="1">
      <c r="A256" s="55" t="s">
        <v>2564</v>
      </c>
      <c r="B256" s="55" t="s">
        <v>2473</v>
      </c>
      <c r="E256" s="55" t="s">
        <v>2095</v>
      </c>
      <c r="F256" s="55" t="s">
        <v>2764</v>
      </c>
      <c r="I256" s="55" t="s">
        <v>2097</v>
      </c>
      <c r="J256" s="55" t="s">
        <v>1926</v>
      </c>
      <c r="K256" s="56" t="str">
        <f t="shared" ref="K256:K257" si="34">"Sorry, question " &amp; LEFT(E256, 6) &amp; " is required!"</f>
        <v>Sorry, question [4.02] is required!</v>
      </c>
      <c r="L256" s="55" t="s">
        <v>2765</v>
      </c>
    </row>
    <row r="257" spans="1:23" ht="15" customHeight="1">
      <c r="A257" s="55" t="s">
        <v>2564</v>
      </c>
      <c r="B257" s="55" t="s">
        <v>1340</v>
      </c>
      <c r="E257" s="55" t="s">
        <v>215</v>
      </c>
      <c r="F257" s="55" t="s">
        <v>2108</v>
      </c>
      <c r="J257" s="55" t="s">
        <v>1926</v>
      </c>
      <c r="K257" s="56" t="str">
        <f t="shared" si="34"/>
        <v>Sorry, question [4.03] is required!</v>
      </c>
      <c r="L257" s="58" t="s">
        <v>2770</v>
      </c>
      <c r="M257" s="58" t="s">
        <v>1945</v>
      </c>
    </row>
    <row r="258" spans="1:23" ht="15" customHeight="1">
      <c r="A258" s="55" t="s">
        <v>10</v>
      </c>
      <c r="B258" s="55" t="s">
        <v>2096</v>
      </c>
      <c r="E258" s="55" t="s">
        <v>2682</v>
      </c>
      <c r="F258" s="56" t="s">
        <v>1933</v>
      </c>
    </row>
    <row r="259" spans="1:23" ht="15" customHeight="1">
      <c r="A259" s="55" t="s">
        <v>21</v>
      </c>
      <c r="B259" s="55" t="s">
        <v>2466</v>
      </c>
      <c r="D259" s="55" t="s">
        <v>2467</v>
      </c>
      <c r="E259" s="55" t="str">
        <f>C259&amp;D259</f>
        <v>Responses</v>
      </c>
      <c r="I259" s="55" t="s">
        <v>2</v>
      </c>
    </row>
    <row r="260" spans="1:23" ht="15" customHeight="1">
      <c r="A260" s="55" t="s">
        <v>21</v>
      </c>
      <c r="B260" s="55" t="s">
        <v>1341</v>
      </c>
      <c r="C260" s="55" t="str">
        <f>RIGHT(B260,1)&amp;". "</f>
        <v xml:space="preserve">a. </v>
      </c>
      <c r="D260" s="55" t="s">
        <v>217</v>
      </c>
      <c r="E260" s="55" t="str">
        <f>C260&amp;D260</f>
        <v>a. Routine or general increase</v>
      </c>
      <c r="I260" s="55" t="s">
        <v>55</v>
      </c>
      <c r="J260" s="55" t="s">
        <v>1926</v>
      </c>
      <c r="K260" s="56" t="str">
        <f>"Sorry, question [4.04]" &amp; LEFT(E260, 1) &amp; " is required!"</f>
        <v>Sorry, question [4.04]a is required!</v>
      </c>
    </row>
    <row r="261" spans="1:23" ht="15" customHeight="1">
      <c r="A261" s="55" t="s">
        <v>21</v>
      </c>
      <c r="B261" s="55" t="s">
        <v>1342</v>
      </c>
      <c r="C261" s="55" t="str">
        <f>RIGHT(B261,1)&amp;". "</f>
        <v xml:space="preserve">b. </v>
      </c>
      <c r="D261" s="55" t="s">
        <v>218</v>
      </c>
      <c r="E261" s="55" t="str">
        <f>C261&amp;D261</f>
        <v>b. Individual performance</v>
      </c>
      <c r="I261" s="55" t="s">
        <v>55</v>
      </c>
      <c r="J261" s="55" t="s">
        <v>1926</v>
      </c>
      <c r="K261" s="56" t="str">
        <f t="shared" ref="K261:K263" si="35">"Sorry, question [4.04]" &amp; LEFT(E261, 1) &amp; " is required!"</f>
        <v>Sorry, question [4.04]b is required!</v>
      </c>
    </row>
    <row r="262" spans="1:23" ht="15" customHeight="1">
      <c r="A262" s="55" t="s">
        <v>21</v>
      </c>
      <c r="B262" s="55" t="s">
        <v>1343</v>
      </c>
      <c r="C262" s="55" t="str">
        <f>RIGHT(B262,1)&amp;". "</f>
        <v xml:space="preserve">c. </v>
      </c>
      <c r="D262" s="55" t="s">
        <v>219</v>
      </c>
      <c r="E262" s="55" t="str">
        <f>C262&amp;D262</f>
        <v>c. Promotion</v>
      </c>
      <c r="I262" s="55" t="s">
        <v>55</v>
      </c>
      <c r="J262" s="55" t="s">
        <v>1926</v>
      </c>
      <c r="K262" s="56" t="str">
        <f t="shared" si="35"/>
        <v>Sorry, question [4.04]c is required!</v>
      </c>
    </row>
    <row r="263" spans="1:23" ht="15" customHeight="1">
      <c r="A263" s="55" t="s">
        <v>21</v>
      </c>
      <c r="B263" s="55" t="s">
        <v>1344</v>
      </c>
      <c r="C263" s="55" t="str">
        <f>RIGHT(B263,1)&amp;". "</f>
        <v xml:space="preserve">d. </v>
      </c>
      <c r="D263" s="55" t="s">
        <v>92</v>
      </c>
      <c r="E263" s="55" t="str">
        <f>C263&amp;D263</f>
        <v>d. Other, specify:</v>
      </c>
      <c r="I263" s="55" t="s">
        <v>55</v>
      </c>
      <c r="J263" s="55" t="s">
        <v>1926</v>
      </c>
      <c r="K263" s="56" t="str">
        <f t="shared" si="35"/>
        <v>Sorry, question [4.04]d is required!</v>
      </c>
    </row>
    <row r="264" spans="1:23" ht="15" customHeight="1">
      <c r="A264" s="55" t="s">
        <v>221</v>
      </c>
      <c r="B264" s="55" t="s">
        <v>1345</v>
      </c>
      <c r="E264" s="55" t="s">
        <v>481</v>
      </c>
      <c r="F264" s="55" t="s">
        <v>481</v>
      </c>
      <c r="I264" s="55" t="s">
        <v>1989</v>
      </c>
      <c r="J264" s="55" t="s">
        <v>1926</v>
      </c>
      <c r="N264" s="55" t="s">
        <v>1346</v>
      </c>
    </row>
    <row r="265" spans="1:23" ht="15" customHeight="1">
      <c r="A265" s="55" t="s">
        <v>220</v>
      </c>
      <c r="W265" s="55" t="s">
        <v>2000</v>
      </c>
    </row>
    <row r="266" spans="1:23" ht="15" customHeight="1">
      <c r="A266" s="55" t="s">
        <v>9</v>
      </c>
      <c r="B266" s="55" t="s">
        <v>2100</v>
      </c>
      <c r="I266" s="55" t="s">
        <v>12</v>
      </c>
      <c r="N266" s="55" t="s">
        <v>1954</v>
      </c>
      <c r="W266" s="55" t="s">
        <v>2000</v>
      </c>
    </row>
    <row r="267" spans="1:23" ht="15" customHeight="1">
      <c r="A267" s="55" t="s">
        <v>222</v>
      </c>
      <c r="B267" s="55" t="s">
        <v>1347</v>
      </c>
      <c r="E267" s="55" t="s">
        <v>223</v>
      </c>
      <c r="F267" s="55" t="s">
        <v>2683</v>
      </c>
      <c r="I267" s="55" t="s">
        <v>2533</v>
      </c>
      <c r="J267" s="55" t="s">
        <v>1926</v>
      </c>
      <c r="K267" s="56" t="str">
        <f t="shared" ref="K267:K269" si="36">"Sorry, question " &amp; LEFT(E267, 6) &amp; " is required!"</f>
        <v>Sorry, question [4.05] is required!</v>
      </c>
    </row>
    <row r="268" spans="1:23" ht="15" customHeight="1">
      <c r="A268" s="55" t="s">
        <v>224</v>
      </c>
      <c r="B268" s="55" t="s">
        <v>1348</v>
      </c>
      <c r="E268" s="55" t="s">
        <v>225</v>
      </c>
      <c r="F268" s="55" t="s">
        <v>1810</v>
      </c>
      <c r="J268" s="55" t="s">
        <v>1926</v>
      </c>
      <c r="K268" s="56" t="str">
        <f t="shared" si="36"/>
        <v>Sorry, question [4.06] is required!</v>
      </c>
      <c r="L268" s="55" t="s">
        <v>2563</v>
      </c>
      <c r="M268" s="55" t="s">
        <v>2421</v>
      </c>
      <c r="N268" s="55" t="s">
        <v>2099</v>
      </c>
    </row>
    <row r="269" spans="1:23" ht="15" customHeight="1">
      <c r="A269" s="55" t="s">
        <v>226</v>
      </c>
      <c r="B269" s="55" t="s">
        <v>1349</v>
      </c>
      <c r="E269" s="55" t="s">
        <v>227</v>
      </c>
      <c r="F269" s="55" t="s">
        <v>2681</v>
      </c>
      <c r="I269" s="55" t="s">
        <v>2101</v>
      </c>
      <c r="J269" s="55" t="s">
        <v>1926</v>
      </c>
      <c r="K269" s="56" t="str">
        <f t="shared" si="36"/>
        <v>Sorry, question [4.07] is required!</v>
      </c>
      <c r="L269" s="55" t="s">
        <v>1164</v>
      </c>
      <c r="M269" s="55" t="s">
        <v>2422</v>
      </c>
      <c r="N269" s="55" t="s">
        <v>2099</v>
      </c>
    </row>
    <row r="270" spans="1:23" ht="15" customHeight="1">
      <c r="A270" s="55" t="s">
        <v>228</v>
      </c>
      <c r="B270" s="55" t="s">
        <v>1350</v>
      </c>
      <c r="E270" s="55" t="s">
        <v>229</v>
      </c>
      <c r="J270" s="55" t="s">
        <v>1926</v>
      </c>
      <c r="N270" s="55" t="s">
        <v>2104</v>
      </c>
      <c r="R270" s="55" t="s">
        <v>1926</v>
      </c>
    </row>
    <row r="271" spans="1:23" ht="15" customHeight="1">
      <c r="A271" s="55" t="s">
        <v>247</v>
      </c>
      <c r="W271" s="55" t="s">
        <v>2000</v>
      </c>
    </row>
    <row r="272" spans="1:23" ht="15" customHeight="1">
      <c r="A272" s="55" t="s">
        <v>230</v>
      </c>
      <c r="B272" s="55" t="s">
        <v>2105</v>
      </c>
      <c r="I272" s="55" t="s">
        <v>12</v>
      </c>
      <c r="N272" s="55" t="s">
        <v>2099</v>
      </c>
      <c r="W272" s="55" t="s">
        <v>2000</v>
      </c>
    </row>
    <row r="273" spans="1:23" ht="15" customHeight="1">
      <c r="A273" s="55" t="s">
        <v>10</v>
      </c>
      <c r="B273" s="55" t="s">
        <v>2106</v>
      </c>
      <c r="E273" s="55" t="s">
        <v>231</v>
      </c>
      <c r="F273" s="56" t="s">
        <v>2483</v>
      </c>
    </row>
    <row r="274" spans="1:23" ht="15" customHeight="1">
      <c r="A274" s="55" t="s">
        <v>232</v>
      </c>
      <c r="B274" s="55" t="s">
        <v>1351</v>
      </c>
      <c r="C274" s="55" t="str">
        <f t="shared" ref="C274:C279" si="37">RIGHT(B274,1)&amp;". "</f>
        <v xml:space="preserve">a. </v>
      </c>
      <c r="D274" s="55" t="s">
        <v>233</v>
      </c>
      <c r="E274" s="55" t="str">
        <f t="shared" ref="E274:E279" si="38">C274&amp;D274</f>
        <v>a. LACK OF FUNDS</v>
      </c>
      <c r="I274" s="55" t="s">
        <v>2533</v>
      </c>
      <c r="J274" s="55" t="s">
        <v>1926</v>
      </c>
      <c r="K274" s="56" t="str">
        <f>"Sorry, question [4.09]" &amp; LEFT(E274, 1) &amp; " is required!"</f>
        <v>Sorry, question [4.09]a is required!</v>
      </c>
      <c r="L274" s="55" t="s">
        <v>2754</v>
      </c>
      <c r="M274" s="55" t="s">
        <v>2760</v>
      </c>
    </row>
    <row r="275" spans="1:23" ht="15" customHeight="1">
      <c r="A275" s="55" t="s">
        <v>234</v>
      </c>
      <c r="B275" s="55" t="s">
        <v>1352</v>
      </c>
      <c r="C275" s="55" t="str">
        <f t="shared" si="37"/>
        <v xml:space="preserve">b. </v>
      </c>
      <c r="D275" s="55" t="s">
        <v>235</v>
      </c>
      <c r="E275" s="55" t="str">
        <f t="shared" si="38"/>
        <v>b. SYSTEMIC DELAY / ADMINISTRATIVE PROBLEM</v>
      </c>
      <c r="I275" s="55" t="s">
        <v>2533</v>
      </c>
      <c r="J275" s="55" t="s">
        <v>1926</v>
      </c>
      <c r="K275" s="56" t="str">
        <f t="shared" ref="K275:K279" si="39">"Sorry, question [4.09]" &amp; LEFT(E275, 1) &amp; " is required!"</f>
        <v>Sorry, question [4.09]b is required!</v>
      </c>
      <c r="L275" s="55" t="s">
        <v>2754</v>
      </c>
      <c r="M275" s="55" t="s">
        <v>2760</v>
      </c>
    </row>
    <row r="276" spans="1:23" ht="15" customHeight="1">
      <c r="A276" s="55" t="s">
        <v>236</v>
      </c>
      <c r="B276" s="55" t="s">
        <v>1353</v>
      </c>
      <c r="C276" s="55" t="str">
        <f t="shared" si="37"/>
        <v xml:space="preserve">c. </v>
      </c>
      <c r="D276" s="55" t="s">
        <v>237</v>
      </c>
      <c r="E276" s="55" t="str">
        <f t="shared" si="38"/>
        <v>c. SALARY WITHHELD TO SERVICE OUTSTANDING DEBTS</v>
      </c>
      <c r="I276" s="55" t="s">
        <v>2533</v>
      </c>
      <c r="J276" s="55" t="s">
        <v>1926</v>
      </c>
      <c r="K276" s="56" t="str">
        <f t="shared" si="39"/>
        <v>Sorry, question [4.09]c is required!</v>
      </c>
      <c r="L276" s="55" t="s">
        <v>2754</v>
      </c>
      <c r="M276" s="55" t="s">
        <v>2760</v>
      </c>
    </row>
    <row r="277" spans="1:23" ht="15" customHeight="1">
      <c r="A277" s="55" t="s">
        <v>238</v>
      </c>
      <c r="B277" s="55" t="s">
        <v>1354</v>
      </c>
      <c r="C277" s="55" t="str">
        <f t="shared" si="37"/>
        <v xml:space="preserve">d. </v>
      </c>
      <c r="D277" s="55" t="s">
        <v>239</v>
      </c>
      <c r="E277" s="55" t="str">
        <f t="shared" si="38"/>
        <v>d. NON-PAYMENT WAS NOT EXPLAINED</v>
      </c>
      <c r="I277" s="55" t="s">
        <v>2533</v>
      </c>
      <c r="J277" s="55" t="s">
        <v>1926</v>
      </c>
      <c r="K277" s="56" t="str">
        <f t="shared" si="39"/>
        <v>Sorry, question [4.09]d is required!</v>
      </c>
      <c r="L277" s="55" t="s">
        <v>2755</v>
      </c>
      <c r="M277" s="55" t="s">
        <v>2773</v>
      </c>
    </row>
    <row r="278" spans="1:23" ht="15" customHeight="1">
      <c r="A278" s="55" t="s">
        <v>240</v>
      </c>
      <c r="B278" s="55" t="s">
        <v>1355</v>
      </c>
      <c r="C278" s="55" t="str">
        <f t="shared" si="37"/>
        <v xml:space="preserve">e. </v>
      </c>
      <c r="D278" s="55" t="s">
        <v>241</v>
      </c>
      <c r="E278" s="55" t="str">
        <f t="shared" si="38"/>
        <v>e. RELATED TO PERFORMANCE / ABSENCE</v>
      </c>
      <c r="I278" s="55" t="s">
        <v>2533</v>
      </c>
      <c r="J278" s="55" t="s">
        <v>1926</v>
      </c>
      <c r="K278" s="56" t="str">
        <f t="shared" si="39"/>
        <v>Sorry, question [4.09]e is required!</v>
      </c>
      <c r="L278" s="55" t="s">
        <v>2754</v>
      </c>
      <c r="M278" s="55" t="s">
        <v>2760</v>
      </c>
    </row>
    <row r="279" spans="1:23" ht="15" customHeight="1">
      <c r="A279" s="55" t="s">
        <v>242</v>
      </c>
      <c r="B279" s="55" t="s">
        <v>1356</v>
      </c>
      <c r="C279" s="55" t="str">
        <f t="shared" si="37"/>
        <v xml:space="preserve">f. </v>
      </c>
      <c r="D279" s="55" t="s">
        <v>158</v>
      </c>
      <c r="E279" s="55" t="str">
        <f t="shared" si="38"/>
        <v>f. OTHER, SPECIFY:</v>
      </c>
      <c r="I279" s="55" t="s">
        <v>2533</v>
      </c>
      <c r="J279" s="55" t="s">
        <v>1926</v>
      </c>
      <c r="K279" s="56" t="str">
        <f t="shared" si="39"/>
        <v>Sorry, question [4.09]f is required!</v>
      </c>
      <c r="L279" s="55" t="s">
        <v>2754</v>
      </c>
      <c r="M279" s="55" t="s">
        <v>2760</v>
      </c>
    </row>
    <row r="280" spans="1:23" ht="15" customHeight="1">
      <c r="A280" s="55" t="s">
        <v>244</v>
      </c>
      <c r="B280" s="55" t="s">
        <v>1357</v>
      </c>
      <c r="E280" s="55" t="s">
        <v>481</v>
      </c>
      <c r="F280" s="55" t="s">
        <v>481</v>
      </c>
      <c r="I280" s="55" t="s">
        <v>1989</v>
      </c>
      <c r="J280" s="55" t="s">
        <v>1926</v>
      </c>
      <c r="N280" s="55" t="s">
        <v>1358</v>
      </c>
    </row>
    <row r="281" spans="1:23" ht="15" customHeight="1">
      <c r="A281" s="55" t="s">
        <v>243</v>
      </c>
      <c r="W281" s="55" t="s">
        <v>2000</v>
      </c>
    </row>
    <row r="282" spans="1:23" ht="15" customHeight="1">
      <c r="A282" s="55" t="s">
        <v>9</v>
      </c>
      <c r="B282" s="55" t="s">
        <v>2109</v>
      </c>
      <c r="I282" s="55" t="s">
        <v>12</v>
      </c>
      <c r="N282" s="55" t="s">
        <v>1954</v>
      </c>
      <c r="W282" s="55" t="s">
        <v>2000</v>
      </c>
    </row>
    <row r="283" spans="1:23" ht="15" customHeight="1">
      <c r="A283" s="55" t="s">
        <v>245</v>
      </c>
      <c r="B283" s="55" t="s">
        <v>1359</v>
      </c>
      <c r="E283" s="55" t="s">
        <v>246</v>
      </c>
      <c r="F283" s="55" t="s">
        <v>2684</v>
      </c>
      <c r="I283" s="55" t="s">
        <v>2533</v>
      </c>
      <c r="J283" s="55" t="s">
        <v>1926</v>
      </c>
      <c r="K283" s="56" t="str">
        <f t="shared" ref="K283:K287" si="40">"Sorry, question " &amp; LEFT(E283, 6) &amp; " is required!"</f>
        <v>Sorry, question [4.10] is required!</v>
      </c>
      <c r="N283" s="55" t="s">
        <v>2099</v>
      </c>
    </row>
    <row r="284" spans="1:23" ht="15" customHeight="1">
      <c r="A284" s="55" t="s">
        <v>248</v>
      </c>
      <c r="B284" s="55" t="s">
        <v>1360</v>
      </c>
      <c r="E284" s="55" t="s">
        <v>2482</v>
      </c>
      <c r="F284" s="55" t="s">
        <v>2484</v>
      </c>
      <c r="J284" s="55" t="s">
        <v>1926</v>
      </c>
      <c r="K284" s="56" t="str">
        <f t="shared" si="40"/>
        <v>Sorry, question [4.11] is required!</v>
      </c>
      <c r="L284" s="55" t="s">
        <v>2339</v>
      </c>
      <c r="M284" s="55" t="s">
        <v>2423</v>
      </c>
      <c r="N284" s="55" t="s">
        <v>2562</v>
      </c>
    </row>
    <row r="285" spans="1:23" ht="15" customHeight="1">
      <c r="A285" s="55" t="s">
        <v>249</v>
      </c>
      <c r="B285" s="55" t="s">
        <v>1361</v>
      </c>
      <c r="E285" s="55" t="s">
        <v>2351</v>
      </c>
      <c r="J285" s="55" t="s">
        <v>1926</v>
      </c>
      <c r="K285" s="56" t="str">
        <f t="shared" si="40"/>
        <v>Sorry, question [4.12] is required!</v>
      </c>
    </row>
    <row r="286" spans="1:23" ht="15" customHeight="1">
      <c r="A286" s="55" t="s">
        <v>250</v>
      </c>
      <c r="B286" s="55" t="s">
        <v>1362</v>
      </c>
      <c r="E286" s="55" t="s">
        <v>481</v>
      </c>
      <c r="F286" s="55" t="s">
        <v>481</v>
      </c>
      <c r="I286" s="55" t="s">
        <v>1989</v>
      </c>
      <c r="J286" s="55" t="s">
        <v>1926</v>
      </c>
      <c r="N286" s="55" t="s">
        <v>1363</v>
      </c>
    </row>
    <row r="287" spans="1:23" ht="15" customHeight="1">
      <c r="A287" s="55" t="s">
        <v>2564</v>
      </c>
      <c r="B287" s="55" t="s">
        <v>1364</v>
      </c>
      <c r="E287" s="55" t="s">
        <v>251</v>
      </c>
      <c r="F287" s="55" t="s">
        <v>2110</v>
      </c>
      <c r="I287" s="55" t="s">
        <v>2107</v>
      </c>
      <c r="J287" s="55" t="s">
        <v>1926</v>
      </c>
      <c r="K287" s="56" t="str">
        <f t="shared" si="40"/>
        <v>Sorry, question [4.13] is required!</v>
      </c>
      <c r="L287" s="55" t="s">
        <v>2565</v>
      </c>
      <c r="M287" s="55" t="s">
        <v>2774</v>
      </c>
    </row>
    <row r="288" spans="1:23" ht="15" customHeight="1">
      <c r="A288" s="55" t="s">
        <v>11</v>
      </c>
      <c r="W288" s="55" t="s">
        <v>2000</v>
      </c>
    </row>
    <row r="289" spans="1:23" ht="15" customHeight="1">
      <c r="A289" s="55" t="s">
        <v>252</v>
      </c>
      <c r="W289" s="55" t="s">
        <v>1983</v>
      </c>
    </row>
    <row r="290" spans="1:23" ht="15" customHeight="1"/>
    <row r="291" spans="1:23" ht="15" customHeight="1">
      <c r="A291" s="55" t="s">
        <v>253</v>
      </c>
      <c r="B291" s="55" t="s">
        <v>2111</v>
      </c>
      <c r="E291" s="55" t="s">
        <v>2566</v>
      </c>
      <c r="I291" s="55" t="s">
        <v>1983</v>
      </c>
      <c r="N291" s="55" t="s">
        <v>1954</v>
      </c>
      <c r="W291" s="55" t="s">
        <v>1983</v>
      </c>
    </row>
    <row r="292" spans="1:23" ht="15" customHeight="1">
      <c r="A292" s="55" t="s">
        <v>254</v>
      </c>
      <c r="B292" s="55" t="s">
        <v>2446</v>
      </c>
      <c r="I292" s="55" t="s">
        <v>12</v>
      </c>
      <c r="N292" s="55" t="s">
        <v>1954</v>
      </c>
      <c r="W292" s="55" t="s">
        <v>2000</v>
      </c>
    </row>
    <row r="293" spans="1:23" ht="15" customHeight="1">
      <c r="A293" s="55" t="s">
        <v>10</v>
      </c>
      <c r="B293" s="55" t="s">
        <v>2113</v>
      </c>
      <c r="E293" s="55" t="s">
        <v>2567</v>
      </c>
      <c r="I293" s="55" t="s">
        <v>2036</v>
      </c>
    </row>
    <row r="294" spans="1:23" ht="15" customHeight="1">
      <c r="A294" s="55" t="s">
        <v>11</v>
      </c>
      <c r="W294" s="55" t="s">
        <v>2000</v>
      </c>
    </row>
    <row r="295" spans="1:23" ht="15" customHeight="1">
      <c r="A295" s="55" t="s">
        <v>9</v>
      </c>
      <c r="B295" s="55" t="s">
        <v>2112</v>
      </c>
      <c r="I295" s="55" t="s">
        <v>12</v>
      </c>
      <c r="N295" s="55" t="s">
        <v>1954</v>
      </c>
      <c r="W295" s="55" t="s">
        <v>2000</v>
      </c>
    </row>
    <row r="296" spans="1:23" ht="15" customHeight="1">
      <c r="A296" s="55" t="s">
        <v>10</v>
      </c>
      <c r="B296" s="55" t="s">
        <v>2468</v>
      </c>
      <c r="E296" s="55" t="s">
        <v>255</v>
      </c>
      <c r="F296" s="55" t="s">
        <v>1933</v>
      </c>
    </row>
    <row r="297" spans="1:23" ht="15" customHeight="1">
      <c r="A297" s="55" t="s">
        <v>10</v>
      </c>
      <c r="B297" s="55" t="s">
        <v>2114</v>
      </c>
      <c r="D297" s="55" t="s">
        <v>2467</v>
      </c>
      <c r="E297" s="55" t="str">
        <f t="shared" ref="E297" si="41">C297&amp;D297</f>
        <v>Responses</v>
      </c>
    </row>
    <row r="298" spans="1:23" ht="15" customHeight="1">
      <c r="A298" s="55" t="s">
        <v>256</v>
      </c>
      <c r="B298" s="55" t="s">
        <v>1365</v>
      </c>
      <c r="C298" s="55" t="str">
        <f t="shared" ref="C298:C304" si="42">RIGHT(B298,1)&amp;". "</f>
        <v xml:space="preserve">a. </v>
      </c>
      <c r="D298" s="55" t="s">
        <v>257</v>
      </c>
      <c r="E298" s="55" t="str">
        <f t="shared" ref="E298:E304" si="43">C298&amp;D298</f>
        <v>a. Free or subsidized housing</v>
      </c>
      <c r="I298" s="55" t="s">
        <v>2533</v>
      </c>
      <c r="J298" s="55" t="s">
        <v>1926</v>
      </c>
      <c r="K298" s="56" t="str">
        <f>"Sorry, question [5.01]" &amp; LEFT(E298, 1) &amp; " is required!"</f>
        <v>Sorry, question [5.01]a is required!</v>
      </c>
    </row>
    <row r="299" spans="1:23" ht="15" customHeight="1">
      <c r="A299" s="55" t="s">
        <v>258</v>
      </c>
      <c r="B299" s="55" t="s">
        <v>1366</v>
      </c>
      <c r="C299" s="55" t="str">
        <f t="shared" si="42"/>
        <v xml:space="preserve">b. </v>
      </c>
      <c r="D299" s="55" t="s">
        <v>259</v>
      </c>
      <c r="E299" s="55" t="str">
        <f t="shared" si="43"/>
        <v>b. Health care benefits and/or medicines</v>
      </c>
      <c r="I299" s="55" t="s">
        <v>2533</v>
      </c>
      <c r="J299" s="55" t="s">
        <v>1926</v>
      </c>
      <c r="K299" s="56" t="str">
        <f t="shared" ref="K299:K304" si="44">"Sorry, question [5.01]" &amp; LEFT(E299, 1) &amp; " is required!"</f>
        <v>Sorry, question [5.01]b is required!</v>
      </c>
    </row>
    <row r="300" spans="1:23" ht="15" customHeight="1">
      <c r="A300" s="55" t="s">
        <v>260</v>
      </c>
      <c r="B300" s="55" t="s">
        <v>1367</v>
      </c>
      <c r="C300" s="55" t="str">
        <f t="shared" si="42"/>
        <v xml:space="preserve">c. </v>
      </c>
      <c r="D300" s="55" t="s">
        <v>261</v>
      </c>
      <c r="E300" s="55" t="str">
        <f t="shared" si="43"/>
        <v>c. Free food/meals at work</v>
      </c>
      <c r="I300" s="55" t="s">
        <v>2533</v>
      </c>
      <c r="J300" s="55" t="s">
        <v>1926</v>
      </c>
      <c r="K300" s="56" t="str">
        <f t="shared" si="44"/>
        <v>Sorry, question [5.01]c is required!</v>
      </c>
    </row>
    <row r="301" spans="1:23" ht="15" customHeight="1">
      <c r="A301" s="55" t="s">
        <v>262</v>
      </c>
      <c r="B301" s="55" t="s">
        <v>1368</v>
      </c>
      <c r="C301" s="55" t="str">
        <f t="shared" si="42"/>
        <v xml:space="preserve">d. </v>
      </c>
      <c r="D301" s="55" t="s">
        <v>263</v>
      </c>
      <c r="E301" s="55" t="str">
        <f t="shared" si="43"/>
        <v>d. Uniform for your work</v>
      </c>
      <c r="I301" s="55" t="s">
        <v>2533</v>
      </c>
      <c r="J301" s="55" t="s">
        <v>1926</v>
      </c>
      <c r="K301" s="56" t="str">
        <f t="shared" si="44"/>
        <v>Sorry, question [5.01]d is required!</v>
      </c>
    </row>
    <row r="302" spans="1:23" ht="15" customHeight="1">
      <c r="A302" s="55" t="s">
        <v>264</v>
      </c>
      <c r="B302" s="55" t="s">
        <v>1369</v>
      </c>
      <c r="C302" s="55" t="str">
        <f t="shared" si="42"/>
        <v xml:space="preserve">e. </v>
      </c>
      <c r="D302" s="55" t="s">
        <v>265</v>
      </c>
      <c r="E302" s="55" t="str">
        <f t="shared" si="43"/>
        <v>e. Shoes for your work</v>
      </c>
      <c r="I302" s="55" t="s">
        <v>2533</v>
      </c>
      <c r="J302" s="55" t="s">
        <v>1926</v>
      </c>
      <c r="K302" s="56" t="str">
        <f t="shared" si="44"/>
        <v>Sorry, question [5.01]e is required!</v>
      </c>
    </row>
    <row r="303" spans="1:23" ht="15" customHeight="1">
      <c r="A303" s="55" t="s">
        <v>266</v>
      </c>
      <c r="B303" s="55" t="s">
        <v>1370</v>
      </c>
      <c r="C303" s="55" t="str">
        <f t="shared" si="42"/>
        <v xml:space="preserve">f. </v>
      </c>
      <c r="D303" s="55" t="s">
        <v>267</v>
      </c>
      <c r="E303" s="55" t="str">
        <f t="shared" si="43"/>
        <v>f. Transport between work and home</v>
      </c>
      <c r="I303" s="55" t="s">
        <v>2533</v>
      </c>
      <c r="J303" s="55" t="s">
        <v>1926</v>
      </c>
      <c r="K303" s="56" t="str">
        <f t="shared" si="44"/>
        <v>Sorry, question [5.01]f is required!</v>
      </c>
    </row>
    <row r="304" spans="1:23" ht="15" customHeight="1">
      <c r="A304" s="55" t="s">
        <v>268</v>
      </c>
      <c r="B304" s="55" t="s">
        <v>1371</v>
      </c>
      <c r="C304" s="55" t="str">
        <f t="shared" si="42"/>
        <v xml:space="preserve">g. </v>
      </c>
      <c r="D304" s="55" t="s">
        <v>269</v>
      </c>
      <c r="E304" s="55" t="str">
        <f t="shared" si="43"/>
        <v>g. Free schooling or school subsidies for children</v>
      </c>
      <c r="I304" s="55" t="s">
        <v>2533</v>
      </c>
      <c r="J304" s="55" t="s">
        <v>1926</v>
      </c>
      <c r="K304" s="56" t="str">
        <f t="shared" si="44"/>
        <v>Sorry, question [5.01]g is required!</v>
      </c>
    </row>
    <row r="305" spans="1:23" ht="15" customHeight="1">
      <c r="A305" s="55" t="s">
        <v>270</v>
      </c>
      <c r="W305" s="55" t="s">
        <v>2000</v>
      </c>
    </row>
    <row r="306" spans="1:23" ht="15" customHeight="1">
      <c r="A306" s="55" t="s">
        <v>9</v>
      </c>
      <c r="B306" s="55" t="s">
        <v>2115</v>
      </c>
      <c r="I306" s="55" t="s">
        <v>12</v>
      </c>
      <c r="N306" s="55" t="s">
        <v>1954</v>
      </c>
      <c r="W306" s="55" t="s">
        <v>2000</v>
      </c>
    </row>
    <row r="307" spans="1:23" ht="15" customHeight="1">
      <c r="A307" s="55" t="s">
        <v>271</v>
      </c>
      <c r="B307" s="55" t="s">
        <v>1372</v>
      </c>
      <c r="E307" s="55" t="s">
        <v>272</v>
      </c>
      <c r="I307" s="55" t="s">
        <v>2533</v>
      </c>
      <c r="J307" s="55" t="s">
        <v>1926</v>
      </c>
      <c r="K307" s="56" t="str">
        <f t="shared" ref="K307:K310" si="45">"Sorry, question " &amp; LEFT(E307, 6) &amp; " is required!"</f>
        <v>Sorry, question [5.02] is required!</v>
      </c>
    </row>
    <row r="308" spans="1:23" ht="15" customHeight="1">
      <c r="A308" s="55" t="s">
        <v>273</v>
      </c>
      <c r="B308" s="55" t="s">
        <v>1374</v>
      </c>
      <c r="E308" s="55" t="s">
        <v>274</v>
      </c>
      <c r="J308" s="55" t="s">
        <v>1926</v>
      </c>
      <c r="K308" s="56" t="str">
        <f t="shared" si="45"/>
        <v>Sorry, question [5.03] is required!</v>
      </c>
      <c r="N308" s="55" t="s">
        <v>1373</v>
      </c>
    </row>
    <row r="309" spans="1:23" ht="15" customHeight="1">
      <c r="A309" s="55" t="s">
        <v>275</v>
      </c>
      <c r="B309" s="55" t="s">
        <v>1375</v>
      </c>
      <c r="E309" s="55" t="s">
        <v>276</v>
      </c>
      <c r="F309" s="55" t="s">
        <v>32</v>
      </c>
      <c r="I309" s="55" t="s">
        <v>1989</v>
      </c>
      <c r="J309" s="55" t="s">
        <v>1926</v>
      </c>
      <c r="N309" s="55" t="s">
        <v>1993</v>
      </c>
    </row>
    <row r="310" spans="1:23" ht="15" customHeight="1">
      <c r="A310" s="55" t="s">
        <v>2564</v>
      </c>
      <c r="B310" s="55" t="s">
        <v>1376</v>
      </c>
      <c r="E310" s="55" t="s">
        <v>2009</v>
      </c>
      <c r="F310" s="55" t="s">
        <v>1934</v>
      </c>
      <c r="I310" s="55" t="s">
        <v>2107</v>
      </c>
      <c r="J310" s="55" t="s">
        <v>1926</v>
      </c>
      <c r="K310" s="56" t="str">
        <f t="shared" si="45"/>
        <v>Sorry, question [5.04] is required!</v>
      </c>
      <c r="L310" s="55" t="s">
        <v>2756</v>
      </c>
      <c r="N310" s="55" t="s">
        <v>1373</v>
      </c>
    </row>
    <row r="311" spans="1:23" ht="15" customHeight="1">
      <c r="A311" s="55" t="s">
        <v>11</v>
      </c>
      <c r="W311" s="55" t="s">
        <v>2000</v>
      </c>
    </row>
    <row r="312" spans="1:23" ht="15" customHeight="1">
      <c r="A312" s="55" t="s">
        <v>279</v>
      </c>
      <c r="B312" s="55" t="s">
        <v>2116</v>
      </c>
      <c r="I312" s="55" t="s">
        <v>12</v>
      </c>
      <c r="N312" s="55" t="s">
        <v>1954</v>
      </c>
      <c r="W312" s="55" t="s">
        <v>2000</v>
      </c>
    </row>
    <row r="313" spans="1:23" ht="15" customHeight="1">
      <c r="A313" s="55" t="s">
        <v>277</v>
      </c>
      <c r="B313" s="55" t="s">
        <v>1377</v>
      </c>
      <c r="E313" s="55" t="s">
        <v>278</v>
      </c>
      <c r="I313" s="55" t="s">
        <v>2533</v>
      </c>
      <c r="J313" s="55" t="s">
        <v>1926</v>
      </c>
      <c r="K313" s="56" t="str">
        <f t="shared" ref="K313:K314" si="46">"Sorry, question " &amp; LEFT(E313, 6) &amp; " is required!"</f>
        <v>Sorry, question [5.05] is required!</v>
      </c>
    </row>
    <row r="314" spans="1:23" ht="15" customHeight="1">
      <c r="A314" s="55" t="s">
        <v>280</v>
      </c>
      <c r="B314" s="55" t="s">
        <v>1379</v>
      </c>
      <c r="E314" s="55" t="s">
        <v>281</v>
      </c>
      <c r="J314" s="55" t="s">
        <v>1926</v>
      </c>
      <c r="K314" s="56" t="str">
        <f t="shared" si="46"/>
        <v>Sorry, question [5.06] is required!</v>
      </c>
      <c r="N314" s="55" t="s">
        <v>1378</v>
      </c>
    </row>
    <row r="315" spans="1:23" ht="15" customHeight="1">
      <c r="A315" s="55" t="s">
        <v>282</v>
      </c>
      <c r="B315" s="55" t="s">
        <v>1380</v>
      </c>
      <c r="E315" s="55" t="s">
        <v>283</v>
      </c>
      <c r="F315" s="55" t="s">
        <v>32</v>
      </c>
      <c r="I315" s="55" t="s">
        <v>1989</v>
      </c>
      <c r="J315" s="55" t="s">
        <v>1926</v>
      </c>
      <c r="N315" s="55" t="s">
        <v>1994</v>
      </c>
    </row>
    <row r="316" spans="1:23" ht="15" customHeight="1">
      <c r="A316" s="55" t="s">
        <v>2564</v>
      </c>
      <c r="B316" s="55" t="s">
        <v>1381</v>
      </c>
      <c r="E316" s="55" t="s">
        <v>284</v>
      </c>
      <c r="F316" s="55" t="s">
        <v>1934</v>
      </c>
      <c r="I316" s="55" t="s">
        <v>2107</v>
      </c>
      <c r="J316" s="55" t="s">
        <v>1926</v>
      </c>
      <c r="K316" s="56" t="str">
        <f t="shared" ref="K316" si="47">"Sorry, question " &amp; LEFT(E316, 6) &amp; " is required!"</f>
        <v>Sorry, question [5.07] is required!</v>
      </c>
      <c r="L316" s="55" t="s">
        <v>2756</v>
      </c>
      <c r="N316" s="55" t="s">
        <v>1378</v>
      </c>
    </row>
    <row r="317" spans="1:23" ht="15" customHeight="1">
      <c r="A317" s="55" t="s">
        <v>285</v>
      </c>
      <c r="W317" s="55" t="s">
        <v>2000</v>
      </c>
    </row>
    <row r="318" spans="1:23" ht="15" customHeight="1">
      <c r="A318" s="55" t="s">
        <v>9</v>
      </c>
      <c r="B318" s="55" t="s">
        <v>2117</v>
      </c>
      <c r="I318" s="55" t="s">
        <v>12</v>
      </c>
      <c r="N318" s="55" t="s">
        <v>1954</v>
      </c>
      <c r="W318" s="55" t="s">
        <v>2000</v>
      </c>
    </row>
    <row r="319" spans="1:23" ht="15" customHeight="1">
      <c r="A319" s="55" t="s">
        <v>286</v>
      </c>
      <c r="B319" s="55" t="s">
        <v>1382</v>
      </c>
      <c r="E319" s="55" t="s">
        <v>287</v>
      </c>
      <c r="I319" s="55" t="s">
        <v>2533</v>
      </c>
      <c r="J319" s="55" t="s">
        <v>1926</v>
      </c>
      <c r="K319" s="56" t="str">
        <f t="shared" ref="K319:K323" si="48">"Sorry, question " &amp; LEFT(E319, 6) &amp; " is required!"</f>
        <v>Sorry, question [5.08] is required!</v>
      </c>
    </row>
    <row r="320" spans="1:23" ht="15" customHeight="1">
      <c r="A320" s="55" t="s">
        <v>2564</v>
      </c>
      <c r="B320" s="55" t="s">
        <v>1383</v>
      </c>
      <c r="E320" s="55" t="s">
        <v>288</v>
      </c>
      <c r="F320" s="55" t="s">
        <v>1934</v>
      </c>
      <c r="J320" s="55" t="s">
        <v>1926</v>
      </c>
      <c r="K320" s="56" t="str">
        <f t="shared" si="48"/>
        <v>Sorry, question [5.09] is required!</v>
      </c>
      <c r="L320" s="55" t="s">
        <v>2756</v>
      </c>
      <c r="N320" s="55" t="s">
        <v>1384</v>
      </c>
    </row>
    <row r="321" spans="1:23" ht="15" customHeight="1">
      <c r="A321" s="55" t="s">
        <v>289</v>
      </c>
      <c r="B321" s="55" t="s">
        <v>1385</v>
      </c>
      <c r="E321" s="55" t="s">
        <v>290</v>
      </c>
      <c r="I321" s="55" t="s">
        <v>2533</v>
      </c>
      <c r="J321" s="55" t="s">
        <v>1926</v>
      </c>
      <c r="K321" s="56" t="str">
        <f t="shared" si="48"/>
        <v>Sorry, question [5.10] is required!</v>
      </c>
    </row>
    <row r="322" spans="1:23" ht="15" customHeight="1">
      <c r="A322" s="55" t="s">
        <v>291</v>
      </c>
      <c r="B322" s="55" t="s">
        <v>1386</v>
      </c>
      <c r="E322" s="55" t="s">
        <v>292</v>
      </c>
      <c r="I322" s="55" t="s">
        <v>2533</v>
      </c>
      <c r="J322" s="55" t="s">
        <v>1926</v>
      </c>
      <c r="K322" s="56" t="str">
        <f t="shared" si="48"/>
        <v>Sorry, question [5.11] is required!</v>
      </c>
    </row>
    <row r="323" spans="1:23" ht="15" customHeight="1">
      <c r="A323" s="55" t="s">
        <v>293</v>
      </c>
      <c r="B323" s="55" t="s">
        <v>1387</v>
      </c>
      <c r="E323" s="55" t="s">
        <v>294</v>
      </c>
      <c r="I323" s="55" t="s">
        <v>2533</v>
      </c>
      <c r="J323" s="55" t="s">
        <v>1926</v>
      </c>
      <c r="K323" s="56" t="str">
        <f t="shared" si="48"/>
        <v>Sorry, question [5.12] is required!</v>
      </c>
      <c r="N323" s="55" t="s">
        <v>1388</v>
      </c>
    </row>
    <row r="324" spans="1:23" ht="15" customHeight="1">
      <c r="A324" s="55" t="s">
        <v>11</v>
      </c>
      <c r="W324" s="55" t="s">
        <v>2000</v>
      </c>
    </row>
    <row r="325" spans="1:23" ht="15" customHeight="1">
      <c r="A325" s="55" t="s">
        <v>295</v>
      </c>
      <c r="W325" s="55" t="s">
        <v>1983</v>
      </c>
    </row>
    <row r="326" spans="1:23" ht="15" customHeight="1"/>
    <row r="327" spans="1:23" ht="15" customHeight="1">
      <c r="A327" s="55" t="s">
        <v>296</v>
      </c>
      <c r="B327" s="55" t="s">
        <v>2118</v>
      </c>
      <c r="E327" s="55" t="s">
        <v>2568</v>
      </c>
      <c r="I327" s="55" t="s">
        <v>1983</v>
      </c>
      <c r="N327" s="55" t="s">
        <v>1954</v>
      </c>
      <c r="W327" s="55" t="s">
        <v>1983</v>
      </c>
    </row>
    <row r="328" spans="1:23" ht="15" customHeight="1">
      <c r="A328" s="55" t="s">
        <v>9</v>
      </c>
      <c r="B328" s="55" t="s">
        <v>2120</v>
      </c>
      <c r="I328" s="55" t="s">
        <v>12</v>
      </c>
      <c r="N328" s="55" t="s">
        <v>1954</v>
      </c>
      <c r="W328" s="55" t="s">
        <v>2000</v>
      </c>
    </row>
    <row r="329" spans="1:23" ht="15" customHeight="1">
      <c r="A329" s="55" t="s">
        <v>10</v>
      </c>
      <c r="B329" s="55" t="s">
        <v>2119</v>
      </c>
      <c r="E329" s="55" t="s">
        <v>2569</v>
      </c>
    </row>
    <row r="330" spans="1:23" ht="15.75" customHeight="1">
      <c r="A330" s="55" t="s">
        <v>297</v>
      </c>
      <c r="B330" s="55" t="s">
        <v>2010</v>
      </c>
      <c r="E330" s="55" t="s">
        <v>2127</v>
      </c>
      <c r="F330" s="55" t="s">
        <v>2128</v>
      </c>
    </row>
    <row r="331" spans="1:23" ht="15" customHeight="1">
      <c r="A331" s="55" t="s">
        <v>11</v>
      </c>
      <c r="W331" s="55" t="s">
        <v>2000</v>
      </c>
    </row>
    <row r="332" spans="1:23" ht="15" customHeight="1">
      <c r="A332" s="55" t="s">
        <v>9</v>
      </c>
      <c r="B332" s="55" t="s">
        <v>2447</v>
      </c>
      <c r="I332" s="55" t="s">
        <v>12</v>
      </c>
      <c r="N332" s="55" t="s">
        <v>1954</v>
      </c>
      <c r="W332" s="55" t="s">
        <v>2000</v>
      </c>
    </row>
    <row r="333" spans="1:23" ht="15" customHeight="1">
      <c r="A333" s="55" t="s">
        <v>298</v>
      </c>
      <c r="B333" s="55" t="s">
        <v>1389</v>
      </c>
      <c r="E333" s="55" t="s">
        <v>299</v>
      </c>
      <c r="I333" s="55" t="s">
        <v>2533</v>
      </c>
      <c r="J333" s="55" t="s">
        <v>1926</v>
      </c>
      <c r="K333" s="56" t="str">
        <f t="shared" ref="K333:K334" si="49">"Sorry, question " &amp; LEFT(E333, 6) &amp; " is required!"</f>
        <v>Sorry, question [6.01] is required!</v>
      </c>
    </row>
    <row r="334" spans="1:23" ht="15" customHeight="1">
      <c r="A334" s="55" t="s">
        <v>301</v>
      </c>
      <c r="B334" s="55" t="s">
        <v>1391</v>
      </c>
      <c r="E334" s="55" t="s">
        <v>302</v>
      </c>
      <c r="J334" s="55" t="s">
        <v>1926</v>
      </c>
      <c r="K334" s="56" t="str">
        <f t="shared" si="49"/>
        <v>Sorry, question [6.02] is required!</v>
      </c>
      <c r="N334" s="55" t="s">
        <v>1390</v>
      </c>
    </row>
    <row r="335" spans="1:23" ht="15" customHeight="1">
      <c r="A335" s="55" t="s">
        <v>303</v>
      </c>
      <c r="B335" s="55" t="s">
        <v>1392</v>
      </c>
      <c r="E335" s="55" t="s">
        <v>32</v>
      </c>
      <c r="F335" s="55" t="s">
        <v>32</v>
      </c>
      <c r="I335" s="55" t="s">
        <v>1989</v>
      </c>
      <c r="J335" s="55" t="s">
        <v>1926</v>
      </c>
      <c r="N335" s="55" t="s">
        <v>2767</v>
      </c>
    </row>
    <row r="336" spans="1:23" ht="15" customHeight="1">
      <c r="A336" s="55" t="s">
        <v>11</v>
      </c>
      <c r="W336" s="55" t="s">
        <v>2000</v>
      </c>
    </row>
    <row r="337" spans="1:23" ht="15" customHeight="1">
      <c r="A337" s="55" t="s">
        <v>9</v>
      </c>
      <c r="B337" s="55" t="s">
        <v>2121</v>
      </c>
      <c r="I337" s="55" t="s">
        <v>12</v>
      </c>
      <c r="N337" s="55" t="s">
        <v>1954</v>
      </c>
      <c r="W337" s="55" t="s">
        <v>2000</v>
      </c>
    </row>
    <row r="338" spans="1:23" ht="15" customHeight="1">
      <c r="A338" s="55" t="s">
        <v>304</v>
      </c>
      <c r="B338" s="55" t="s">
        <v>1393</v>
      </c>
      <c r="E338" s="55" t="s">
        <v>305</v>
      </c>
      <c r="J338" s="55" t="s">
        <v>1926</v>
      </c>
      <c r="K338" s="56" t="str">
        <f t="shared" ref="K338" si="50">"Sorry, question " &amp; LEFT(E338, 6) &amp; " is required!"</f>
        <v>Sorry, question [6.03] is required!</v>
      </c>
      <c r="N338" s="55" t="s">
        <v>1390</v>
      </c>
    </row>
    <row r="339" spans="1:23" ht="15" customHeight="1">
      <c r="A339" s="55" t="s">
        <v>306</v>
      </c>
      <c r="B339" s="55" t="s">
        <v>1394</v>
      </c>
      <c r="E339" s="55" t="s">
        <v>307</v>
      </c>
      <c r="F339" s="55" t="s">
        <v>32</v>
      </c>
      <c r="I339" s="55" t="s">
        <v>1989</v>
      </c>
      <c r="J339" s="55" t="s">
        <v>1926</v>
      </c>
      <c r="N339" s="55" t="s">
        <v>1395</v>
      </c>
    </row>
    <row r="340" spans="1:23" ht="15" customHeight="1">
      <c r="A340" s="55" t="s">
        <v>11</v>
      </c>
      <c r="W340" s="55" t="s">
        <v>2000</v>
      </c>
    </row>
    <row r="341" spans="1:23" ht="15" customHeight="1">
      <c r="A341" s="55" t="s">
        <v>300</v>
      </c>
      <c r="B341" s="55" t="s">
        <v>2122</v>
      </c>
      <c r="N341" s="55" t="s">
        <v>1390</v>
      </c>
      <c r="W341" s="55" t="s">
        <v>2000</v>
      </c>
    </row>
    <row r="342" spans="1:23" ht="15" customHeight="1">
      <c r="A342" s="55" t="s">
        <v>9</v>
      </c>
      <c r="B342" s="55" t="s">
        <v>2123</v>
      </c>
      <c r="I342" s="55" t="s">
        <v>12</v>
      </c>
      <c r="W342" s="55" t="s">
        <v>2001</v>
      </c>
    </row>
    <row r="343" spans="1:23" ht="15" customHeight="1">
      <c r="A343" s="55" t="s">
        <v>312</v>
      </c>
      <c r="B343" s="55" t="s">
        <v>1396</v>
      </c>
      <c r="E343" s="55" t="s">
        <v>308</v>
      </c>
      <c r="J343" s="55" t="s">
        <v>1926</v>
      </c>
      <c r="K343" s="56" t="str">
        <f t="shared" ref="K343:K345" si="51">"Sorry, question " &amp; LEFT(E343, 6) &amp; " is required!"</f>
        <v>Sorry, question [6.04] is required!</v>
      </c>
    </row>
    <row r="344" spans="1:23" ht="15" customHeight="1">
      <c r="A344" s="55" t="s">
        <v>309</v>
      </c>
      <c r="B344" s="55" t="s">
        <v>1397</v>
      </c>
      <c r="E344" s="55" t="s">
        <v>2685</v>
      </c>
      <c r="I344" s="55" t="s">
        <v>2533</v>
      </c>
      <c r="J344" s="55" t="s">
        <v>1926</v>
      </c>
      <c r="K344" s="56" t="str">
        <f t="shared" si="51"/>
        <v>Sorry, question [6.05] is required!</v>
      </c>
    </row>
    <row r="345" spans="1:23" ht="15" customHeight="1">
      <c r="A345" s="55" t="s">
        <v>310</v>
      </c>
      <c r="B345" s="55" t="s">
        <v>1398</v>
      </c>
      <c r="E345" s="55" t="s">
        <v>311</v>
      </c>
      <c r="J345" s="55" t="s">
        <v>1926</v>
      </c>
      <c r="K345" s="56" t="str">
        <f t="shared" si="51"/>
        <v>Sorry, question [6.06] is required!</v>
      </c>
      <c r="N345" s="55" t="s">
        <v>1399</v>
      </c>
    </row>
    <row r="346" spans="1:23" ht="15" customHeight="1">
      <c r="A346" s="55" t="s">
        <v>11</v>
      </c>
      <c r="W346" s="55" t="s">
        <v>2001</v>
      </c>
    </row>
    <row r="347" spans="1:23" ht="15" customHeight="1">
      <c r="A347" s="55" t="s">
        <v>9</v>
      </c>
      <c r="B347" s="55" t="s">
        <v>2124</v>
      </c>
      <c r="I347" s="55" t="s">
        <v>12</v>
      </c>
      <c r="W347" s="55" t="s">
        <v>2001</v>
      </c>
    </row>
    <row r="348" spans="1:23" ht="15" customHeight="1">
      <c r="A348" s="55" t="s">
        <v>312</v>
      </c>
      <c r="B348" s="55" t="s">
        <v>1400</v>
      </c>
      <c r="E348" s="55" t="s">
        <v>313</v>
      </c>
      <c r="J348" s="55" t="s">
        <v>1926</v>
      </c>
      <c r="K348" s="56" t="str">
        <f t="shared" ref="K348:K349" si="52">"Sorry, question " &amp; LEFT(E348, 6) &amp; " is required!"</f>
        <v>Sorry, question [6.07] is required!</v>
      </c>
    </row>
    <row r="349" spans="1:23" ht="15" customHeight="1">
      <c r="A349" s="55" t="s">
        <v>314</v>
      </c>
      <c r="B349" s="55" t="s">
        <v>1401</v>
      </c>
      <c r="E349" s="55" t="s">
        <v>2757</v>
      </c>
      <c r="J349" s="55" t="s">
        <v>1926</v>
      </c>
      <c r="K349" s="56" t="str">
        <f t="shared" si="52"/>
        <v>Sorry, question [6.08] is required!</v>
      </c>
      <c r="N349" s="55" t="s">
        <v>2570</v>
      </c>
    </row>
    <row r="350" spans="1:23" ht="15" customHeight="1">
      <c r="A350" s="55" t="s">
        <v>11</v>
      </c>
      <c r="W350" s="55" t="s">
        <v>2001</v>
      </c>
    </row>
    <row r="351" spans="1:23" ht="15" customHeight="1">
      <c r="A351" s="55" t="s">
        <v>315</v>
      </c>
      <c r="W351" s="55" t="s">
        <v>2000</v>
      </c>
    </row>
    <row r="352" spans="1:23" ht="15" customHeight="1">
      <c r="A352" s="55" t="s">
        <v>9</v>
      </c>
      <c r="B352" s="55" t="s">
        <v>2125</v>
      </c>
      <c r="I352" s="55" t="s">
        <v>12</v>
      </c>
      <c r="N352" s="55" t="s">
        <v>1954</v>
      </c>
      <c r="W352" s="55" t="s">
        <v>2000</v>
      </c>
    </row>
    <row r="353" spans="1:23" ht="15" customHeight="1">
      <c r="A353" s="55" t="s">
        <v>316</v>
      </c>
      <c r="B353" s="55" t="s">
        <v>2126</v>
      </c>
      <c r="E353" s="55" t="s">
        <v>2132</v>
      </c>
      <c r="F353" s="55" t="s">
        <v>2129</v>
      </c>
    </row>
    <row r="354" spans="1:23" ht="15" customHeight="1">
      <c r="A354" s="55" t="s">
        <v>317</v>
      </c>
      <c r="B354" s="55" t="s">
        <v>1402</v>
      </c>
      <c r="E354" s="55" t="s">
        <v>318</v>
      </c>
      <c r="I354" s="55" t="s">
        <v>2533</v>
      </c>
      <c r="J354" s="55" t="s">
        <v>1926</v>
      </c>
      <c r="K354" s="56" t="str">
        <f t="shared" ref="K354:K355" si="53">"Sorry, question " &amp; LEFT(E354, 6) &amp; " is required!"</f>
        <v>Sorry, question [6.09] is required!</v>
      </c>
    </row>
    <row r="355" spans="1:23" ht="15" customHeight="1">
      <c r="A355" s="55" t="s">
        <v>320</v>
      </c>
      <c r="B355" s="55" t="s">
        <v>1404</v>
      </c>
      <c r="E355" s="55" t="s">
        <v>321</v>
      </c>
      <c r="J355" s="55" t="s">
        <v>1926</v>
      </c>
      <c r="K355" s="56" t="str">
        <f t="shared" si="53"/>
        <v>Sorry, question [6.10] is required!</v>
      </c>
      <c r="N355" s="55" t="s">
        <v>1403</v>
      </c>
    </row>
    <row r="356" spans="1:23" ht="15" customHeight="1">
      <c r="A356" s="55" t="s">
        <v>322</v>
      </c>
      <c r="B356" s="55" t="s">
        <v>1405</v>
      </c>
      <c r="E356" s="55" t="s">
        <v>323</v>
      </c>
      <c r="F356" s="55" t="s">
        <v>32</v>
      </c>
      <c r="I356" s="55" t="s">
        <v>1989</v>
      </c>
      <c r="J356" s="55" t="s">
        <v>1926</v>
      </c>
      <c r="N356" s="55" t="s">
        <v>1406</v>
      </c>
    </row>
    <row r="357" spans="1:23" ht="15" customHeight="1">
      <c r="A357" s="55" t="s">
        <v>324</v>
      </c>
      <c r="B357" s="55" t="s">
        <v>1407</v>
      </c>
      <c r="E357" s="55" t="s">
        <v>2571</v>
      </c>
      <c r="F357" s="55" t="s">
        <v>2130</v>
      </c>
      <c r="I357" s="55" t="s">
        <v>2107</v>
      </c>
      <c r="J357" s="55" t="s">
        <v>1926</v>
      </c>
      <c r="K357" s="56" t="str">
        <f t="shared" ref="K357:K358" si="54">"Sorry, question " &amp; LEFT(E357, 6) &amp; " is required!"</f>
        <v>Sorry, question [6.11] is required!</v>
      </c>
      <c r="L357" s="55" t="s">
        <v>2572</v>
      </c>
      <c r="M357" s="55" t="s">
        <v>2424</v>
      </c>
      <c r="N357" s="55" t="s">
        <v>1403</v>
      </c>
    </row>
    <row r="358" spans="1:23" ht="15" customHeight="1">
      <c r="A358" s="55" t="s">
        <v>325</v>
      </c>
      <c r="B358" s="55" t="s">
        <v>1408</v>
      </c>
      <c r="E358" s="55" t="s">
        <v>326</v>
      </c>
      <c r="J358" s="55" t="s">
        <v>1926</v>
      </c>
      <c r="K358" s="56" t="str">
        <f t="shared" si="54"/>
        <v>Sorry, question [6.12] is required!</v>
      </c>
      <c r="N358" s="55" t="s">
        <v>1403</v>
      </c>
    </row>
    <row r="359" spans="1:23" ht="15" customHeight="1">
      <c r="A359" s="55" t="s">
        <v>11</v>
      </c>
      <c r="W359" s="55" t="s">
        <v>2000</v>
      </c>
    </row>
    <row r="360" spans="1:23" ht="15" customHeight="1">
      <c r="A360" s="55" t="s">
        <v>319</v>
      </c>
      <c r="B360" s="55" t="s">
        <v>2133</v>
      </c>
      <c r="N360" s="55" t="s">
        <v>2686</v>
      </c>
      <c r="W360" s="55" t="s">
        <v>2000</v>
      </c>
    </row>
    <row r="361" spans="1:23" ht="15" customHeight="1">
      <c r="A361" s="55" t="s">
        <v>327</v>
      </c>
      <c r="B361" s="55" t="s">
        <v>2134</v>
      </c>
      <c r="I361" s="55" t="s">
        <v>2035</v>
      </c>
      <c r="W361" s="55" t="s">
        <v>2001</v>
      </c>
    </row>
    <row r="362" spans="1:23" ht="15" customHeight="1">
      <c r="A362" s="55" t="s">
        <v>10</v>
      </c>
      <c r="B362" s="55" t="s">
        <v>2131</v>
      </c>
      <c r="E362" s="55" t="s">
        <v>328</v>
      </c>
      <c r="F362" s="55" t="s">
        <v>1935</v>
      </c>
    </row>
    <row r="363" spans="1:23" ht="15" customHeight="1">
      <c r="A363" s="55" t="s">
        <v>329</v>
      </c>
      <c r="B363" s="55" t="s">
        <v>1409</v>
      </c>
      <c r="C363" s="55" t="str">
        <f t="shared" ref="C363:C375" si="55">RIGHT(B363,1)&amp;". "</f>
        <v xml:space="preserve">a. </v>
      </c>
      <c r="D363" s="55" t="s">
        <v>330</v>
      </c>
      <c r="E363" s="55" t="str">
        <f>C363&amp;D363</f>
        <v>a. BROUGHT SUPPLIES / EQUIPMENT</v>
      </c>
      <c r="I363" s="55" t="s">
        <v>2533</v>
      </c>
      <c r="J363" s="55" t="s">
        <v>1926</v>
      </c>
      <c r="K363" s="56" t="str">
        <f>"Sorry, question [6.13]" &amp; LEFT(E363, 1) &amp; " is required!"</f>
        <v>Sorry, question [6.13]a is required!</v>
      </c>
      <c r="L363" s="55" t="s">
        <v>2437</v>
      </c>
      <c r="M363" s="55" t="str">
        <f>"[6.13] "&amp; LEFT(E363,2) &amp;" YOU CANNOT CHOOSE THIS OPTION BECAUSE YOU HAVE MENTIONED NOTHING IN [6.13i]"</f>
        <v>[6.13] a. YOU CANNOT CHOOSE THIS OPTION BECAUSE YOU HAVE MENTIONED NOTHING IN [6.13i]</v>
      </c>
    </row>
    <row r="364" spans="1:23" ht="15" customHeight="1">
      <c r="A364" s="55" t="s">
        <v>331</v>
      </c>
      <c r="B364" s="55" t="s">
        <v>1410</v>
      </c>
      <c r="C364" s="55" t="str">
        <f t="shared" si="55"/>
        <v xml:space="preserve">b. </v>
      </c>
      <c r="D364" s="55" t="s">
        <v>332</v>
      </c>
      <c r="E364" s="55" t="str">
        <f t="shared" ref="E364:E375" si="56">C364&amp;D364</f>
        <v>b. CHECKED RECORDS</v>
      </c>
      <c r="I364" s="55" t="s">
        <v>2533</v>
      </c>
      <c r="J364" s="55" t="s">
        <v>1926</v>
      </c>
      <c r="K364" s="56" t="str">
        <f t="shared" ref="K364:K375" si="57">"Sorry, question [6.13]" &amp; LEFT(E364, 1) &amp; " is required!"</f>
        <v>Sorry, question [6.13]b is required!</v>
      </c>
      <c r="L364" s="55" t="s">
        <v>2437</v>
      </c>
      <c r="M364" s="55" t="str">
        <f t="shared" ref="M364:M370" si="58">"[6.13] "&amp; LEFT(E364,2) &amp;" YOU CANNOT CHOOSE THIS OPTION BECAUSE YOU HAVE MENTIONED NOTHING IN [6.13i]"</f>
        <v>[6.13] b. YOU CANNOT CHOOSE THIS OPTION BECAUSE YOU HAVE MENTIONED NOTHING IN [6.13i]</v>
      </c>
    </row>
    <row r="365" spans="1:23" ht="15" customHeight="1">
      <c r="A365" s="55" t="s">
        <v>333</v>
      </c>
      <c r="B365" s="55" t="s">
        <v>1411</v>
      </c>
      <c r="C365" s="55" t="str">
        <f t="shared" si="55"/>
        <v xml:space="preserve">c. </v>
      </c>
      <c r="D365" s="55" t="s">
        <v>334</v>
      </c>
      <c r="E365" s="55" t="str">
        <f t="shared" si="56"/>
        <v>c. CHECKED FINANCES</v>
      </c>
      <c r="I365" s="55" t="s">
        <v>2533</v>
      </c>
      <c r="J365" s="55" t="s">
        <v>1926</v>
      </c>
      <c r="K365" s="56" t="str">
        <f t="shared" si="57"/>
        <v>Sorry, question [6.13]c is required!</v>
      </c>
      <c r="L365" s="55" t="s">
        <v>2437</v>
      </c>
      <c r="M365" s="55" t="str">
        <f t="shared" si="58"/>
        <v>[6.13] c. YOU CANNOT CHOOSE THIS OPTION BECAUSE YOU HAVE MENTIONED NOTHING IN [6.13i]</v>
      </c>
    </row>
    <row r="366" spans="1:23" ht="15" customHeight="1">
      <c r="A366" s="55" t="s">
        <v>335</v>
      </c>
      <c r="B366" s="55" t="s">
        <v>1412</v>
      </c>
      <c r="C366" s="55" t="str">
        <f t="shared" si="55"/>
        <v xml:space="preserve">d. </v>
      </c>
      <c r="D366" s="55" t="s">
        <v>336</v>
      </c>
      <c r="E366" s="55" t="str">
        <f t="shared" si="56"/>
        <v>d. OBSERVED CONSULTATION</v>
      </c>
      <c r="I366" s="55" t="s">
        <v>2533</v>
      </c>
      <c r="J366" s="55" t="s">
        <v>1926</v>
      </c>
      <c r="K366" s="56" t="str">
        <f t="shared" si="57"/>
        <v>Sorry, question [6.13]d is required!</v>
      </c>
      <c r="L366" s="55" t="s">
        <v>2437</v>
      </c>
      <c r="M366" s="55" t="str">
        <f t="shared" si="58"/>
        <v>[6.13] d. YOU CANNOT CHOOSE THIS OPTION BECAUSE YOU HAVE MENTIONED NOTHING IN [6.13i]</v>
      </c>
    </row>
    <row r="367" spans="1:23" ht="15" customHeight="1">
      <c r="A367" s="55" t="s">
        <v>337</v>
      </c>
      <c r="B367" s="55" t="s">
        <v>1413</v>
      </c>
      <c r="C367" s="55" t="str">
        <f t="shared" si="55"/>
        <v xml:space="preserve">e. </v>
      </c>
      <c r="D367" s="55" t="s">
        <v>338</v>
      </c>
      <c r="E367" s="55" t="str">
        <f t="shared" si="56"/>
        <v>e. ASSESSED KNOWLEDGE</v>
      </c>
      <c r="I367" s="55" t="s">
        <v>2533</v>
      </c>
      <c r="J367" s="55" t="s">
        <v>1926</v>
      </c>
      <c r="K367" s="56" t="str">
        <f t="shared" si="57"/>
        <v>Sorry, question [6.13]e is required!</v>
      </c>
      <c r="L367" s="55" t="s">
        <v>2437</v>
      </c>
      <c r="M367" s="55" t="str">
        <f t="shared" si="58"/>
        <v>[6.13] e. YOU CANNOT CHOOSE THIS OPTION BECAUSE YOU HAVE MENTIONED NOTHING IN [6.13i]</v>
      </c>
    </row>
    <row r="368" spans="1:23" ht="15" customHeight="1">
      <c r="A368" s="55" t="s">
        <v>339</v>
      </c>
      <c r="B368" s="55" t="s">
        <v>1414</v>
      </c>
      <c r="C368" s="55" t="str">
        <f t="shared" si="55"/>
        <v xml:space="preserve">f. </v>
      </c>
      <c r="D368" s="55" t="s">
        <v>340</v>
      </c>
      <c r="E368" s="55" t="str">
        <f t="shared" si="56"/>
        <v>f. PROVIDED HEALTH-RELATED INSTRUCTION</v>
      </c>
      <c r="I368" s="55" t="s">
        <v>2533</v>
      </c>
      <c r="J368" s="55" t="s">
        <v>1926</v>
      </c>
      <c r="K368" s="56" t="str">
        <f t="shared" si="57"/>
        <v>Sorry, question [6.13]f is required!</v>
      </c>
      <c r="L368" s="55" t="s">
        <v>2437</v>
      </c>
      <c r="M368" s="55" t="str">
        <f t="shared" si="58"/>
        <v>[6.13] f. YOU CANNOT CHOOSE THIS OPTION BECAUSE YOU HAVE MENTIONED NOTHING IN [6.13i]</v>
      </c>
    </row>
    <row r="369" spans="1:23" ht="15" customHeight="1">
      <c r="A369" s="55" t="s">
        <v>341</v>
      </c>
      <c r="B369" s="55" t="s">
        <v>1415</v>
      </c>
      <c r="C369" s="55" t="str">
        <f t="shared" si="55"/>
        <v xml:space="preserve">g. </v>
      </c>
      <c r="D369" s="55" t="s">
        <v>342</v>
      </c>
      <c r="E369" s="55" t="str">
        <f t="shared" si="56"/>
        <v>g. PROVIDED ADMINISTRATIVE INSTRUCTION</v>
      </c>
      <c r="I369" s="55" t="s">
        <v>2533</v>
      </c>
      <c r="J369" s="55" t="s">
        <v>1926</v>
      </c>
      <c r="K369" s="56" t="str">
        <f t="shared" si="57"/>
        <v>Sorry, question [6.13]g is required!</v>
      </c>
      <c r="L369" s="55" t="s">
        <v>2437</v>
      </c>
      <c r="M369" s="55" t="str">
        <f t="shared" si="58"/>
        <v>[6.13] g. YOU CANNOT CHOOSE THIS OPTION BECAUSE YOU HAVE MENTIONED NOTHING IN [6.13i]</v>
      </c>
    </row>
    <row r="370" spans="1:23" ht="15" customHeight="1">
      <c r="A370" s="55" t="s">
        <v>343</v>
      </c>
      <c r="B370" s="55" t="s">
        <v>1416</v>
      </c>
      <c r="C370" s="55" t="str">
        <f t="shared" si="55"/>
        <v xml:space="preserve">h. </v>
      </c>
      <c r="D370" s="55" t="s">
        <v>344</v>
      </c>
      <c r="E370" s="55" t="str">
        <f t="shared" si="56"/>
        <v>h. PROVIDED INSTRUCTION ON FILLING HEALTH MONITORING AND INFORMATION SYSTEMS (HMIS) FORMS</v>
      </c>
      <c r="I370" s="55" t="s">
        <v>2533</v>
      </c>
      <c r="J370" s="55" t="s">
        <v>1926</v>
      </c>
      <c r="K370" s="56" t="str">
        <f t="shared" si="57"/>
        <v>Sorry, question [6.13]h is required!</v>
      </c>
      <c r="L370" s="55" t="s">
        <v>2437</v>
      </c>
      <c r="M370" s="55" t="str">
        <f t="shared" si="58"/>
        <v>[6.13] h. YOU CANNOT CHOOSE THIS OPTION BECAUSE YOU HAVE MENTIONED NOTHING IN [6.13i]</v>
      </c>
    </row>
    <row r="371" spans="1:23" ht="15" customHeight="1">
      <c r="A371" s="55" t="s">
        <v>345</v>
      </c>
      <c r="B371" s="55" t="s">
        <v>1417</v>
      </c>
      <c r="C371" s="55" t="str">
        <f t="shared" si="55"/>
        <v xml:space="preserve">i. </v>
      </c>
      <c r="D371" s="55" t="s">
        <v>346</v>
      </c>
      <c r="E371" s="55" t="str">
        <f t="shared" si="56"/>
        <v>i. NOTHING</v>
      </c>
      <c r="I371" s="55" t="s">
        <v>2533</v>
      </c>
      <c r="J371" s="55" t="s">
        <v>1926</v>
      </c>
      <c r="K371" s="56" t="str">
        <f t="shared" si="57"/>
        <v>Sorry, question [6.13]i is required!</v>
      </c>
      <c r="L371" s="55" t="s">
        <v>2758</v>
      </c>
      <c r="M371" s="55" t="s">
        <v>2773</v>
      </c>
    </row>
    <row r="372" spans="1:23" ht="15" customHeight="1">
      <c r="A372" s="55" t="s">
        <v>347</v>
      </c>
      <c r="B372" s="55" t="s">
        <v>1418</v>
      </c>
      <c r="C372" s="55" t="str">
        <f t="shared" si="55"/>
        <v xml:space="preserve">j. </v>
      </c>
      <c r="D372" s="55" t="s">
        <v>348</v>
      </c>
      <c r="E372" s="55" t="str">
        <f t="shared" si="56"/>
        <v>j. DISCUSSED MY PERFORMANCE AND/OR CAREER</v>
      </c>
      <c r="I372" s="55" t="s">
        <v>2533</v>
      </c>
      <c r="J372" s="55" t="s">
        <v>1926</v>
      </c>
      <c r="K372" s="56" t="str">
        <f t="shared" si="57"/>
        <v>Sorry, question [6.13]j is required!</v>
      </c>
      <c r="L372" s="55" t="s">
        <v>2437</v>
      </c>
      <c r="M372" s="55" t="str">
        <f>"[6.13] "&amp; LEFT(E372,2) &amp;" YOU CANNOT CHOOSE THIS OPTION BECAUSE YOU HAVE MENTIONED NOTHING IN [6.13i]"</f>
        <v>[6.13] j. YOU CANNOT CHOOSE THIS OPTION BECAUSE YOU HAVE MENTIONED NOTHING IN [6.13i]</v>
      </c>
    </row>
    <row r="373" spans="1:23" ht="15" customHeight="1">
      <c r="A373" s="55" t="s">
        <v>349</v>
      </c>
      <c r="B373" s="55" t="s">
        <v>1419</v>
      </c>
      <c r="C373" s="55" t="str">
        <f t="shared" si="55"/>
        <v xml:space="preserve">k. </v>
      </c>
      <c r="D373" s="55" t="s">
        <v>350</v>
      </c>
      <c r="E373" s="55" t="str">
        <f t="shared" si="56"/>
        <v>k. INSPECTED FACILITY</v>
      </c>
      <c r="I373" s="55" t="s">
        <v>2533</v>
      </c>
      <c r="J373" s="55" t="s">
        <v>1926</v>
      </c>
      <c r="K373" s="56" t="str">
        <f t="shared" si="57"/>
        <v>Sorry, question [6.13]k is required!</v>
      </c>
      <c r="L373" s="55" t="s">
        <v>2437</v>
      </c>
      <c r="M373" s="55" t="str">
        <f>"[6.13] "&amp; LEFT(E373,2) &amp;" YOU CANNOT CHOOSE THIS OPTION BECAUSE YOU HAVE MENTIONED NOTHING IN [6.13i]"</f>
        <v>[6.13] k. YOU CANNOT CHOOSE THIS OPTION BECAUSE YOU HAVE MENTIONED NOTHING IN [6.13i]</v>
      </c>
    </row>
    <row r="374" spans="1:23" ht="15" customHeight="1">
      <c r="A374" s="55" t="s">
        <v>351</v>
      </c>
      <c r="B374" s="55" t="s">
        <v>1420</v>
      </c>
      <c r="C374" s="55" t="str">
        <f t="shared" si="55"/>
        <v xml:space="preserve">l. </v>
      </c>
      <c r="D374" s="55" t="s">
        <v>352</v>
      </c>
      <c r="E374" s="55" t="str">
        <f t="shared" si="56"/>
        <v>l. TRACKED PAST PERFORMANCE AND PLANS FOR IMPROVEMENT</v>
      </c>
      <c r="I374" s="55" t="s">
        <v>2533</v>
      </c>
      <c r="J374" s="55" t="s">
        <v>1926</v>
      </c>
      <c r="K374" s="56" t="str">
        <f t="shared" si="57"/>
        <v>Sorry, question [6.13]l is required!</v>
      </c>
      <c r="L374" s="55" t="s">
        <v>2437</v>
      </c>
      <c r="M374" s="55" t="str">
        <f>"[6.13] "&amp; LEFT(E374,2) &amp;" YOU CANNOT CHOOSE THIS OPTION BECAUSE YOU HAVE MENTIONED NOTHING IN [6.13i]"</f>
        <v>[6.13] l. YOU CANNOT CHOOSE THIS OPTION BECAUSE YOU HAVE MENTIONED NOTHING IN [6.13i]</v>
      </c>
    </row>
    <row r="375" spans="1:23" ht="15" customHeight="1">
      <c r="A375" s="55" t="s">
        <v>353</v>
      </c>
      <c r="B375" s="55" t="s">
        <v>1421</v>
      </c>
      <c r="C375" s="55" t="str">
        <f t="shared" si="55"/>
        <v xml:space="preserve">m. </v>
      </c>
      <c r="D375" s="55" t="s">
        <v>158</v>
      </c>
      <c r="E375" s="55" t="str">
        <f t="shared" si="56"/>
        <v>m. OTHER, SPECIFY:</v>
      </c>
      <c r="I375" s="55" t="s">
        <v>2533</v>
      </c>
      <c r="J375" s="55" t="s">
        <v>1926</v>
      </c>
      <c r="K375" s="56" t="str">
        <f t="shared" si="57"/>
        <v>Sorry, question [6.13]m is required!</v>
      </c>
      <c r="L375" s="55" t="s">
        <v>2437</v>
      </c>
      <c r="M375" s="55" t="str">
        <f>"[6.13] "&amp; LEFT(E375,2) &amp;" YOU CANNOT CHOOSE THIS OPTION BECAUSE YOU HAVE MENTIONED NOTHING IN [6.13i]"</f>
        <v>[6.13] m. YOU CANNOT CHOOSE THIS OPTION BECAUSE YOU HAVE MENTIONED NOTHING IN [6.13i]</v>
      </c>
    </row>
    <row r="376" spans="1:23" ht="15" customHeight="1">
      <c r="A376" s="55" t="s">
        <v>355</v>
      </c>
      <c r="B376" s="55" t="s">
        <v>1422</v>
      </c>
      <c r="E376" s="55" t="s">
        <v>356</v>
      </c>
      <c r="F376" s="55" t="s">
        <v>32</v>
      </c>
      <c r="I376" s="55" t="s">
        <v>1989</v>
      </c>
      <c r="J376" s="55" t="s">
        <v>1926</v>
      </c>
      <c r="N376" s="55" t="s">
        <v>1423</v>
      </c>
    </row>
    <row r="377" spans="1:23" ht="15" customHeight="1">
      <c r="A377" s="55" t="s">
        <v>354</v>
      </c>
      <c r="W377" s="55" t="s">
        <v>2001</v>
      </c>
    </row>
    <row r="378" spans="1:23" ht="15" customHeight="1">
      <c r="A378" s="55" t="s">
        <v>9</v>
      </c>
      <c r="B378" s="55" t="s">
        <v>2135</v>
      </c>
      <c r="I378" s="55" t="s">
        <v>12</v>
      </c>
      <c r="W378" s="55" t="s">
        <v>2001</v>
      </c>
    </row>
    <row r="379" spans="1:23" ht="15" customHeight="1">
      <c r="A379" s="55" t="s">
        <v>357</v>
      </c>
      <c r="B379" s="55" t="s">
        <v>1424</v>
      </c>
      <c r="E379" s="55" t="s">
        <v>2688</v>
      </c>
      <c r="I379" s="55" t="s">
        <v>2533</v>
      </c>
      <c r="J379" s="55" t="s">
        <v>1926</v>
      </c>
      <c r="K379" s="56" t="str">
        <f t="shared" ref="K379:K380" si="59">"Sorry, question " &amp; LEFT(E379, 6) &amp; " is required!"</f>
        <v>Sorry, question [6.14] is required!</v>
      </c>
    </row>
    <row r="380" spans="1:23" ht="15" customHeight="1">
      <c r="A380" s="55" t="s">
        <v>358</v>
      </c>
      <c r="B380" s="55" t="s">
        <v>1425</v>
      </c>
      <c r="E380" s="55" t="s">
        <v>359</v>
      </c>
      <c r="J380" s="55" t="s">
        <v>1926</v>
      </c>
      <c r="K380" s="56" t="str">
        <f t="shared" si="59"/>
        <v>Sorry, question [6.15] is required!</v>
      </c>
      <c r="N380" s="55" t="s">
        <v>1426</v>
      </c>
    </row>
    <row r="381" spans="1:23" ht="15" customHeight="1">
      <c r="A381" s="55" t="s">
        <v>11</v>
      </c>
      <c r="W381" s="55" t="s">
        <v>2001</v>
      </c>
    </row>
    <row r="382" spans="1:23" ht="15" customHeight="1">
      <c r="A382" s="55" t="s">
        <v>360</v>
      </c>
      <c r="W382" s="55" t="s">
        <v>2000</v>
      </c>
    </row>
    <row r="383" spans="1:23" ht="15" customHeight="1">
      <c r="A383" s="55" t="s">
        <v>361</v>
      </c>
      <c r="W383" s="55" t="s">
        <v>1983</v>
      </c>
    </row>
    <row r="384" spans="1:23" ht="15" customHeight="1"/>
    <row r="385" spans="1:23" ht="15" customHeight="1">
      <c r="A385" s="55" t="s">
        <v>362</v>
      </c>
      <c r="B385" s="55" t="s">
        <v>2136</v>
      </c>
      <c r="E385" s="55" t="s">
        <v>2573</v>
      </c>
      <c r="I385" s="55" t="s">
        <v>1983</v>
      </c>
      <c r="N385" s="55" t="s">
        <v>1954</v>
      </c>
      <c r="W385" s="55" t="s">
        <v>1983</v>
      </c>
    </row>
    <row r="386" spans="1:23" ht="15" customHeight="1">
      <c r="A386" s="55" t="s">
        <v>9</v>
      </c>
      <c r="B386" s="55" t="s">
        <v>2137</v>
      </c>
      <c r="I386" s="55" t="s">
        <v>12</v>
      </c>
      <c r="N386" s="55" t="s">
        <v>1954</v>
      </c>
      <c r="W386" s="55" t="s">
        <v>2000</v>
      </c>
    </row>
    <row r="387" spans="1:23" ht="15" customHeight="1">
      <c r="A387" s="55" t="s">
        <v>10</v>
      </c>
      <c r="B387" s="55" t="s">
        <v>2138</v>
      </c>
      <c r="E387" s="55" t="s">
        <v>2574</v>
      </c>
      <c r="F387" s="55" t="s">
        <v>2139</v>
      </c>
      <c r="I387" s="55" t="s">
        <v>2036</v>
      </c>
    </row>
    <row r="388" spans="1:23" ht="15" customHeight="1">
      <c r="A388" s="55" t="s">
        <v>11</v>
      </c>
      <c r="W388" s="55" t="s">
        <v>2000</v>
      </c>
    </row>
    <row r="389" spans="1:23" ht="15" customHeight="1">
      <c r="A389" s="55" t="s">
        <v>9</v>
      </c>
      <c r="B389" s="55" t="s">
        <v>2448</v>
      </c>
      <c r="I389" s="55" t="s">
        <v>12</v>
      </c>
      <c r="N389" s="55" t="s">
        <v>1954</v>
      </c>
      <c r="W389" s="55" t="s">
        <v>2000</v>
      </c>
    </row>
    <row r="390" spans="1:23" ht="15" customHeight="1">
      <c r="A390" s="55" t="s">
        <v>363</v>
      </c>
      <c r="B390" s="55" t="s">
        <v>1427</v>
      </c>
      <c r="E390" s="55" t="s">
        <v>364</v>
      </c>
      <c r="I390" s="55" t="s">
        <v>2533</v>
      </c>
      <c r="J390" s="55" t="s">
        <v>1926</v>
      </c>
      <c r="K390" s="56" t="str">
        <f t="shared" ref="K390" si="60">"Sorry, question " &amp; LEFT(E390, 6) &amp; " is required!"</f>
        <v>Sorry, question [7.01] is required!</v>
      </c>
    </row>
    <row r="391" spans="1:23" ht="15" customHeight="1">
      <c r="A391" s="55" t="s">
        <v>10</v>
      </c>
      <c r="B391" s="55" t="s">
        <v>2469</v>
      </c>
      <c r="E391" s="55" t="s">
        <v>2459</v>
      </c>
      <c r="F391" s="55" t="s">
        <v>1933</v>
      </c>
      <c r="N391" s="55" t="s">
        <v>1428</v>
      </c>
    </row>
    <row r="392" spans="1:23" ht="15" customHeight="1">
      <c r="A392" s="55" t="s">
        <v>10</v>
      </c>
      <c r="B392" s="55" t="s">
        <v>2140</v>
      </c>
      <c r="D392" s="55" t="s">
        <v>2467</v>
      </c>
      <c r="E392" s="55" t="str">
        <f t="shared" ref="E392" si="61">C392&amp;D392</f>
        <v>Responses</v>
      </c>
      <c r="N392" s="55" t="s">
        <v>1428</v>
      </c>
    </row>
    <row r="393" spans="1:23" ht="15" customHeight="1">
      <c r="A393" s="55" t="s">
        <v>365</v>
      </c>
      <c r="B393" s="55" t="s">
        <v>1429</v>
      </c>
      <c r="C393" s="55" t="str">
        <f t="shared" ref="C393:C398" si="62">RIGHT(B393,1)&amp;". "</f>
        <v xml:space="preserve">a. </v>
      </c>
      <c r="D393" s="55" t="s">
        <v>366</v>
      </c>
      <c r="E393" s="55" t="str">
        <f t="shared" ref="E393:E398" si="63">C393&amp;D393</f>
        <v>a. Work in another government health facility</v>
      </c>
      <c r="I393" s="55" t="s">
        <v>2533</v>
      </c>
      <c r="J393" s="55" t="s">
        <v>1926</v>
      </c>
      <c r="K393" s="56" t="str">
        <f>"Sorry, question [7.02]" &amp; LEFT(E393, 1) &amp; " is required!"</f>
        <v>Sorry, question [7.02]a is required!</v>
      </c>
      <c r="N393" s="55" t="s">
        <v>1428</v>
      </c>
    </row>
    <row r="394" spans="1:23" ht="15" customHeight="1">
      <c r="A394" s="55" t="s">
        <v>367</v>
      </c>
      <c r="B394" s="55" t="s">
        <v>1430</v>
      </c>
      <c r="C394" s="55" t="str">
        <f t="shared" si="62"/>
        <v xml:space="preserve">b. </v>
      </c>
      <c r="D394" s="55" t="s">
        <v>368</v>
      </c>
      <c r="E394" s="55" t="str">
        <f t="shared" si="63"/>
        <v>b. Work in private clinic or private practice</v>
      </c>
      <c r="I394" s="55" t="s">
        <v>2533</v>
      </c>
      <c r="J394" s="55" t="s">
        <v>1926</v>
      </c>
      <c r="K394" s="56" t="str">
        <f t="shared" ref="K394:K398" si="64">"Sorry, question [7.02]" &amp; LEFT(E394, 1) &amp; " is required!"</f>
        <v>Sorry, question [7.02]b is required!</v>
      </c>
      <c r="N394" s="55" t="s">
        <v>1428</v>
      </c>
    </row>
    <row r="395" spans="1:23" ht="15" customHeight="1">
      <c r="A395" s="55" t="s">
        <v>369</v>
      </c>
      <c r="B395" s="55" t="s">
        <v>1431</v>
      </c>
      <c r="C395" s="55" t="str">
        <f t="shared" si="62"/>
        <v xml:space="preserve">c. </v>
      </c>
      <c r="D395" s="55" t="s">
        <v>370</v>
      </c>
      <c r="E395" s="55" t="str">
        <f t="shared" si="63"/>
        <v>c. Work in a pharmacy</v>
      </c>
      <c r="I395" s="55" t="s">
        <v>2533</v>
      </c>
      <c r="J395" s="55" t="s">
        <v>1926</v>
      </c>
      <c r="K395" s="56" t="str">
        <f t="shared" si="64"/>
        <v>Sorry, question [7.02]c is required!</v>
      </c>
      <c r="N395" s="55" t="s">
        <v>1428</v>
      </c>
    </row>
    <row r="396" spans="1:23" ht="15" customHeight="1">
      <c r="A396" s="55" t="s">
        <v>371</v>
      </c>
      <c r="B396" s="55" t="s">
        <v>1432</v>
      </c>
      <c r="C396" s="55" t="str">
        <f t="shared" si="62"/>
        <v xml:space="preserve">d. </v>
      </c>
      <c r="D396" s="55" t="s">
        <v>372</v>
      </c>
      <c r="E396" s="55" t="str">
        <f t="shared" si="63"/>
        <v>d. Work in non-health related business other than farming</v>
      </c>
      <c r="I396" s="55" t="s">
        <v>2533</v>
      </c>
      <c r="J396" s="55" t="s">
        <v>1926</v>
      </c>
      <c r="K396" s="56" t="str">
        <f t="shared" si="64"/>
        <v>Sorry, question [7.02]d is required!</v>
      </c>
      <c r="N396" s="55" t="s">
        <v>1428</v>
      </c>
    </row>
    <row r="397" spans="1:23" ht="15" customHeight="1">
      <c r="A397" s="55" t="s">
        <v>373</v>
      </c>
      <c r="B397" s="55" t="s">
        <v>1433</v>
      </c>
      <c r="C397" s="55" t="str">
        <f t="shared" si="62"/>
        <v xml:space="preserve">e. </v>
      </c>
      <c r="D397" s="55" t="s">
        <v>374</v>
      </c>
      <c r="E397" s="55" t="str">
        <f t="shared" si="63"/>
        <v>e. Farming</v>
      </c>
      <c r="I397" s="55" t="s">
        <v>2533</v>
      </c>
      <c r="J397" s="55" t="s">
        <v>1926</v>
      </c>
      <c r="K397" s="56" t="str">
        <f t="shared" si="64"/>
        <v>Sorry, question [7.02]e is required!</v>
      </c>
      <c r="N397" s="55" t="s">
        <v>1428</v>
      </c>
    </row>
    <row r="398" spans="1:23" ht="15" customHeight="1">
      <c r="A398" s="55" t="s">
        <v>375</v>
      </c>
      <c r="B398" s="55" t="s">
        <v>1434</v>
      </c>
      <c r="C398" s="55" t="str">
        <f t="shared" si="62"/>
        <v xml:space="preserve">f. </v>
      </c>
      <c r="D398" s="55" t="s">
        <v>92</v>
      </c>
      <c r="E398" s="55" t="str">
        <f t="shared" si="63"/>
        <v>f. Other, specify:</v>
      </c>
      <c r="I398" s="55" t="s">
        <v>2533</v>
      </c>
      <c r="J398" s="55" t="s">
        <v>1926</v>
      </c>
      <c r="K398" s="56" t="str">
        <f t="shared" si="64"/>
        <v>Sorry, question [7.02]f is required!</v>
      </c>
      <c r="N398" s="55" t="s">
        <v>1428</v>
      </c>
    </row>
    <row r="399" spans="1:23" ht="15" customHeight="1">
      <c r="A399" s="55" t="s">
        <v>376</v>
      </c>
      <c r="B399" s="55" t="s">
        <v>1435</v>
      </c>
      <c r="E399" s="55" t="s">
        <v>377</v>
      </c>
      <c r="F399" s="55" t="s">
        <v>32</v>
      </c>
      <c r="I399" s="55" t="s">
        <v>1989</v>
      </c>
      <c r="J399" s="55" t="s">
        <v>1926</v>
      </c>
      <c r="N399" s="55" t="s">
        <v>1968</v>
      </c>
    </row>
    <row r="400" spans="1:23" ht="15" customHeight="1">
      <c r="A400" s="55" t="s">
        <v>11</v>
      </c>
      <c r="W400" s="55" t="s">
        <v>2000</v>
      </c>
    </row>
    <row r="401" spans="1:23" ht="15" customHeight="1">
      <c r="A401" s="55" t="s">
        <v>9</v>
      </c>
      <c r="B401" s="55" t="s">
        <v>2142</v>
      </c>
      <c r="I401" s="55" t="s">
        <v>12</v>
      </c>
      <c r="N401" s="55" t="s">
        <v>1428</v>
      </c>
      <c r="W401" s="55" t="s">
        <v>2000</v>
      </c>
    </row>
    <row r="402" spans="1:23" ht="15" customHeight="1">
      <c r="A402" s="55" t="s">
        <v>378</v>
      </c>
      <c r="B402" s="55" t="s">
        <v>1436</v>
      </c>
      <c r="E402" s="55" t="s">
        <v>379</v>
      </c>
      <c r="F402" s="55" t="s">
        <v>1802</v>
      </c>
      <c r="J402" s="55" t="s">
        <v>1926</v>
      </c>
      <c r="K402" s="56" t="str">
        <f t="shared" ref="K402" si="65">"Sorry, question " &amp; LEFT(E402, 6) &amp; " is required!"</f>
        <v>Sorry, question [7.03] is required!</v>
      </c>
    </row>
    <row r="403" spans="1:23" ht="15" customHeight="1">
      <c r="A403" s="55" t="s">
        <v>380</v>
      </c>
      <c r="B403" s="55" t="s">
        <v>1437</v>
      </c>
      <c r="E403" s="55" t="s">
        <v>381</v>
      </c>
      <c r="I403" s="55" t="s">
        <v>1989</v>
      </c>
      <c r="J403" s="55" t="s">
        <v>1926</v>
      </c>
      <c r="N403" s="55" t="s">
        <v>1438</v>
      </c>
    </row>
    <row r="404" spans="1:23" ht="15" customHeight="1">
      <c r="A404" s="55" t="s">
        <v>11</v>
      </c>
      <c r="W404" s="55" t="s">
        <v>2000</v>
      </c>
    </row>
    <row r="405" spans="1:23" ht="15" customHeight="1">
      <c r="A405" s="55" t="s">
        <v>9</v>
      </c>
      <c r="B405" s="55" t="s">
        <v>2143</v>
      </c>
      <c r="I405" s="55" t="s">
        <v>12</v>
      </c>
      <c r="N405" s="55" t="s">
        <v>1428</v>
      </c>
      <c r="W405" s="55" t="s">
        <v>2000</v>
      </c>
    </row>
    <row r="406" spans="1:23" ht="15" customHeight="1">
      <c r="A406" s="55" t="s">
        <v>382</v>
      </c>
      <c r="B406" s="55" t="s">
        <v>1439</v>
      </c>
      <c r="E406" s="55" t="s">
        <v>2769</v>
      </c>
    </row>
    <row r="407" spans="1:23" ht="15" customHeight="1">
      <c r="A407" s="55" t="s">
        <v>383</v>
      </c>
      <c r="B407" s="55" t="s">
        <v>1440</v>
      </c>
      <c r="E407" s="55" t="s">
        <v>384</v>
      </c>
      <c r="J407" s="55" t="s">
        <v>1926</v>
      </c>
      <c r="L407" s="55" t="s">
        <v>2405</v>
      </c>
      <c r="M407" s="55" t="s">
        <v>2425</v>
      </c>
    </row>
    <row r="408" spans="1:23" ht="15" customHeight="1">
      <c r="A408" s="55" t="s">
        <v>385</v>
      </c>
      <c r="B408" s="55" t="s">
        <v>1441</v>
      </c>
      <c r="E408" s="55" t="s">
        <v>1147</v>
      </c>
      <c r="F408" s="55" t="s">
        <v>2141</v>
      </c>
      <c r="J408" s="55" t="s">
        <v>1926</v>
      </c>
      <c r="K408" s="56" t="s">
        <v>1942</v>
      </c>
      <c r="L408" s="55" t="s">
        <v>2406</v>
      </c>
      <c r="M408" s="55" t="s">
        <v>2426</v>
      </c>
    </row>
    <row r="409" spans="1:23" ht="15" customHeight="1">
      <c r="A409" s="55" t="s">
        <v>10</v>
      </c>
      <c r="B409" s="55" t="s">
        <v>1944</v>
      </c>
      <c r="E409" s="55" t="s">
        <v>1942</v>
      </c>
      <c r="J409" s="55" t="s">
        <v>1926</v>
      </c>
      <c r="N409" s="55" t="s">
        <v>1946</v>
      </c>
      <c r="R409" s="55" t="s">
        <v>1926</v>
      </c>
    </row>
    <row r="410" spans="1:23" ht="15" customHeight="1">
      <c r="A410" s="55" t="s">
        <v>2564</v>
      </c>
      <c r="B410" s="55" t="s">
        <v>1442</v>
      </c>
      <c r="E410" s="55" t="s">
        <v>2689</v>
      </c>
      <c r="F410" s="55" t="s">
        <v>2144</v>
      </c>
      <c r="I410" s="55" t="s">
        <v>2107</v>
      </c>
      <c r="J410" s="55" t="s">
        <v>1926</v>
      </c>
      <c r="K410" s="56" t="str">
        <f t="shared" ref="K410:K411" si="66">"Sorry, question " &amp; LEFT(E410, 6) &amp; " is required!"</f>
        <v>Sorry, question [7.05] is required!</v>
      </c>
      <c r="L410" s="55" t="s">
        <v>2776</v>
      </c>
      <c r="M410" s="55" t="s">
        <v>2427</v>
      </c>
    </row>
    <row r="411" spans="1:23" ht="15" customHeight="1">
      <c r="A411" s="55" t="s">
        <v>2564</v>
      </c>
      <c r="B411" s="55" t="s">
        <v>1443</v>
      </c>
      <c r="E411" s="55" t="s">
        <v>386</v>
      </c>
      <c r="F411" s="55" t="s">
        <v>1934</v>
      </c>
      <c r="I411" s="55" t="s">
        <v>2107</v>
      </c>
      <c r="J411" s="55" t="s">
        <v>1926</v>
      </c>
      <c r="K411" s="56" t="str">
        <f t="shared" si="66"/>
        <v>Sorry, question [7.06] is required!</v>
      </c>
      <c r="L411" s="55" t="s">
        <v>2391</v>
      </c>
      <c r="M411" s="55" t="s">
        <v>2428</v>
      </c>
    </row>
    <row r="412" spans="1:23" ht="15" customHeight="1">
      <c r="A412" s="55" t="s">
        <v>387</v>
      </c>
      <c r="W412" s="55" t="s">
        <v>2000</v>
      </c>
    </row>
    <row r="413" spans="1:23" ht="15" customHeight="1">
      <c r="A413" s="55" t="s">
        <v>388</v>
      </c>
      <c r="W413" s="55" t="s">
        <v>1983</v>
      </c>
    </row>
    <row r="414" spans="1:23" ht="15" customHeight="1"/>
    <row r="415" spans="1:23" ht="15" customHeight="1">
      <c r="A415" s="55" t="s">
        <v>389</v>
      </c>
      <c r="B415" s="55" t="s">
        <v>2145</v>
      </c>
      <c r="E415" s="55" t="s">
        <v>2575</v>
      </c>
      <c r="I415" s="55" t="s">
        <v>1983</v>
      </c>
      <c r="N415" s="55" t="s">
        <v>1954</v>
      </c>
      <c r="W415" s="55" t="s">
        <v>1983</v>
      </c>
    </row>
    <row r="416" spans="1:23" ht="15" customHeight="1">
      <c r="A416" s="55" t="s">
        <v>9</v>
      </c>
      <c r="B416" s="55" t="s">
        <v>2146</v>
      </c>
      <c r="I416" s="55" t="s">
        <v>12</v>
      </c>
      <c r="N416" s="55" t="s">
        <v>1954</v>
      </c>
      <c r="W416" s="55" t="s">
        <v>2000</v>
      </c>
    </row>
    <row r="417" spans="1:23" ht="15" customHeight="1">
      <c r="A417" s="55" t="s">
        <v>10</v>
      </c>
      <c r="B417" s="55" t="s">
        <v>2147</v>
      </c>
      <c r="E417" s="55" t="s">
        <v>2576</v>
      </c>
      <c r="I417" s="55" t="s">
        <v>2036</v>
      </c>
    </row>
    <row r="418" spans="1:23" ht="15" customHeight="1">
      <c r="A418" s="55" t="s">
        <v>390</v>
      </c>
      <c r="B418" s="55" t="s">
        <v>2148</v>
      </c>
      <c r="E418" s="56" t="s">
        <v>2150</v>
      </c>
      <c r="F418" s="55" t="s">
        <v>2149</v>
      </c>
    </row>
    <row r="419" spans="1:23" ht="15" customHeight="1">
      <c r="A419" s="55" t="s">
        <v>11</v>
      </c>
      <c r="W419" s="55" t="s">
        <v>2000</v>
      </c>
    </row>
    <row r="420" spans="1:23" ht="15" customHeight="1">
      <c r="A420" s="55" t="s">
        <v>391</v>
      </c>
      <c r="B420" s="55" t="s">
        <v>2151</v>
      </c>
      <c r="I420" s="55" t="s">
        <v>12</v>
      </c>
      <c r="N420" s="55" t="s">
        <v>1954</v>
      </c>
      <c r="W420" s="55" t="s">
        <v>2000</v>
      </c>
    </row>
    <row r="421" spans="1:23" ht="15" customHeight="1">
      <c r="A421" s="55" t="s">
        <v>392</v>
      </c>
      <c r="B421" s="55" t="s">
        <v>1444</v>
      </c>
      <c r="E421" s="55" t="s">
        <v>393</v>
      </c>
      <c r="I421" s="55" t="s">
        <v>2533</v>
      </c>
      <c r="J421" s="55" t="s">
        <v>1926</v>
      </c>
      <c r="K421" s="56" t="str">
        <f t="shared" ref="K421:K428" si="67">"Sorry, question " &amp; LEFT(E421, 6) &amp; " is required!"</f>
        <v>Sorry, question [9.01] is required!</v>
      </c>
    </row>
    <row r="422" spans="1:23" ht="15" customHeight="1">
      <c r="A422" s="55" t="s">
        <v>394</v>
      </c>
      <c r="B422" s="55" t="s">
        <v>1445</v>
      </c>
      <c r="E422" s="55" t="s">
        <v>2386</v>
      </c>
      <c r="I422" s="55" t="s">
        <v>2533</v>
      </c>
      <c r="J422" s="55" t="s">
        <v>1926</v>
      </c>
      <c r="K422" s="56" t="str">
        <f t="shared" si="67"/>
        <v>Sorry, question [9.02] is required!</v>
      </c>
    </row>
    <row r="423" spans="1:23" ht="15" customHeight="1">
      <c r="A423" s="55" t="s">
        <v>395</v>
      </c>
      <c r="B423" s="55" t="s">
        <v>1446</v>
      </c>
      <c r="E423" s="55" t="s">
        <v>396</v>
      </c>
      <c r="I423" s="55" t="s">
        <v>2533</v>
      </c>
      <c r="J423" s="55" t="s">
        <v>1926</v>
      </c>
      <c r="K423" s="56" t="str">
        <f t="shared" si="67"/>
        <v>Sorry, question [9.03] is required!</v>
      </c>
    </row>
    <row r="424" spans="1:23" ht="15" customHeight="1">
      <c r="A424" s="55" t="s">
        <v>397</v>
      </c>
      <c r="B424" s="55" t="s">
        <v>1447</v>
      </c>
      <c r="E424" s="55" t="s">
        <v>398</v>
      </c>
      <c r="I424" s="55" t="s">
        <v>2533</v>
      </c>
      <c r="J424" s="55" t="s">
        <v>1926</v>
      </c>
      <c r="K424" s="56" t="str">
        <f t="shared" si="67"/>
        <v>Sorry, question [9.04] is required!</v>
      </c>
    </row>
    <row r="425" spans="1:23" ht="15" customHeight="1">
      <c r="A425" s="55" t="s">
        <v>399</v>
      </c>
      <c r="B425" s="55" t="s">
        <v>1448</v>
      </c>
      <c r="E425" s="55" t="s">
        <v>400</v>
      </c>
      <c r="I425" s="55" t="s">
        <v>2533</v>
      </c>
      <c r="J425" s="55" t="s">
        <v>1926</v>
      </c>
      <c r="K425" s="56" t="str">
        <f t="shared" si="67"/>
        <v>Sorry, question [9.05] is required!</v>
      </c>
    </row>
    <row r="426" spans="1:23" ht="15" customHeight="1">
      <c r="A426" s="55" t="s">
        <v>401</v>
      </c>
      <c r="B426" s="55" t="s">
        <v>1449</v>
      </c>
      <c r="E426" s="55" t="s">
        <v>402</v>
      </c>
      <c r="I426" s="55" t="s">
        <v>2533</v>
      </c>
      <c r="J426" s="55" t="s">
        <v>1926</v>
      </c>
      <c r="K426" s="56" t="str">
        <f t="shared" si="67"/>
        <v>Sorry, question [9.06] is required!</v>
      </c>
    </row>
    <row r="427" spans="1:23" ht="15" customHeight="1">
      <c r="A427" s="55" t="s">
        <v>403</v>
      </c>
      <c r="B427" s="55" t="s">
        <v>1450</v>
      </c>
      <c r="E427" s="55" t="s">
        <v>404</v>
      </c>
      <c r="I427" s="55" t="s">
        <v>2533</v>
      </c>
      <c r="J427" s="55" t="s">
        <v>1926</v>
      </c>
      <c r="K427" s="56" t="str">
        <f t="shared" si="67"/>
        <v>Sorry, question [9.07] is required!</v>
      </c>
    </row>
    <row r="428" spans="1:23" ht="15" customHeight="1">
      <c r="A428" s="55" t="s">
        <v>405</v>
      </c>
      <c r="B428" s="55" t="s">
        <v>1451</v>
      </c>
      <c r="E428" s="55" t="s">
        <v>406</v>
      </c>
      <c r="I428" s="55" t="s">
        <v>2533</v>
      </c>
      <c r="J428" s="55" t="s">
        <v>1926</v>
      </c>
      <c r="K428" s="56" t="str">
        <f t="shared" si="67"/>
        <v>Sorry, question [9.08] is required!</v>
      </c>
    </row>
    <row r="429" spans="1:23" ht="15" customHeight="1">
      <c r="A429" s="55" t="s">
        <v>415</v>
      </c>
      <c r="W429" s="55" t="s">
        <v>2000</v>
      </c>
    </row>
    <row r="430" spans="1:23" ht="15" customHeight="1">
      <c r="A430" s="55" t="s">
        <v>416</v>
      </c>
      <c r="B430" s="55" t="s">
        <v>1454</v>
      </c>
      <c r="I430" s="55" t="s">
        <v>12</v>
      </c>
      <c r="N430" s="55" t="s">
        <v>1954</v>
      </c>
      <c r="W430" s="55" t="s">
        <v>2000</v>
      </c>
    </row>
    <row r="431" spans="1:23" ht="15" customHeight="1">
      <c r="A431" s="55" t="s">
        <v>407</v>
      </c>
      <c r="B431" s="55" t="s">
        <v>1452</v>
      </c>
      <c r="E431" s="55" t="s">
        <v>408</v>
      </c>
      <c r="I431" s="55" t="s">
        <v>2533</v>
      </c>
      <c r="J431" s="55" t="s">
        <v>1926</v>
      </c>
      <c r="K431" s="56" t="str">
        <f t="shared" ref="K431:K438" si="68">"Sorry, question " &amp; LEFT(E431, 6) &amp; " is required!"</f>
        <v>Sorry, question [9.09] is required!</v>
      </c>
    </row>
    <row r="432" spans="1:23" ht="15" customHeight="1">
      <c r="A432" s="55" t="s">
        <v>409</v>
      </c>
      <c r="B432" s="55" t="s">
        <v>1453</v>
      </c>
      <c r="E432" s="55" t="s">
        <v>410</v>
      </c>
      <c r="I432" s="55" t="s">
        <v>2533</v>
      </c>
      <c r="J432" s="55" t="s">
        <v>1926</v>
      </c>
      <c r="K432" s="56" t="str">
        <f t="shared" si="68"/>
        <v>Sorry, question [9.10] is required!</v>
      </c>
    </row>
    <row r="433" spans="1:23" ht="15" customHeight="1">
      <c r="A433" s="55" t="s">
        <v>411</v>
      </c>
      <c r="B433" s="55" t="s">
        <v>1455</v>
      </c>
      <c r="E433" s="55" t="s">
        <v>412</v>
      </c>
      <c r="I433" s="55" t="s">
        <v>2533</v>
      </c>
      <c r="J433" s="55" t="s">
        <v>1926</v>
      </c>
      <c r="K433" s="56" t="str">
        <f t="shared" si="68"/>
        <v>Sorry, question [9.11] is required!</v>
      </c>
    </row>
    <row r="434" spans="1:23" ht="15" customHeight="1">
      <c r="A434" s="55" t="s">
        <v>413</v>
      </c>
      <c r="B434" s="55" t="s">
        <v>1456</v>
      </c>
      <c r="E434" s="55" t="s">
        <v>414</v>
      </c>
      <c r="I434" s="55" t="s">
        <v>2533</v>
      </c>
      <c r="J434" s="55" t="s">
        <v>1926</v>
      </c>
      <c r="K434" s="56" t="str">
        <f t="shared" si="68"/>
        <v>Sorry, question [9.12] is required!</v>
      </c>
    </row>
    <row r="435" spans="1:23" ht="15" customHeight="1">
      <c r="A435" s="55" t="s">
        <v>417</v>
      </c>
      <c r="B435" s="55" t="s">
        <v>1457</v>
      </c>
      <c r="E435" s="55" t="s">
        <v>418</v>
      </c>
      <c r="I435" s="55" t="s">
        <v>2533</v>
      </c>
      <c r="J435" s="55" t="s">
        <v>1926</v>
      </c>
      <c r="K435" s="56" t="str">
        <f t="shared" si="68"/>
        <v>Sorry, question [9.13] is required!</v>
      </c>
    </row>
    <row r="436" spans="1:23" ht="15" customHeight="1">
      <c r="A436" s="55" t="s">
        <v>419</v>
      </c>
      <c r="B436" s="55" t="s">
        <v>1458</v>
      </c>
      <c r="E436" s="55" t="s">
        <v>420</v>
      </c>
      <c r="I436" s="55" t="s">
        <v>2533</v>
      </c>
      <c r="J436" s="55" t="s">
        <v>1926</v>
      </c>
      <c r="K436" s="56" t="str">
        <f t="shared" si="68"/>
        <v>Sorry, question [9.14] is required!</v>
      </c>
    </row>
    <row r="437" spans="1:23" ht="15" customHeight="1">
      <c r="A437" s="55" t="s">
        <v>421</v>
      </c>
      <c r="B437" s="55" t="s">
        <v>1459</v>
      </c>
      <c r="E437" s="55" t="s">
        <v>422</v>
      </c>
      <c r="I437" s="55" t="s">
        <v>2533</v>
      </c>
      <c r="J437" s="55" t="s">
        <v>1926</v>
      </c>
      <c r="K437" s="56" t="str">
        <f t="shared" si="68"/>
        <v>Sorry, question [9.15] is required!</v>
      </c>
    </row>
    <row r="438" spans="1:23" ht="15" customHeight="1">
      <c r="A438" s="55" t="s">
        <v>423</v>
      </c>
      <c r="B438" s="55" t="s">
        <v>1460</v>
      </c>
      <c r="E438" s="55" t="s">
        <v>424</v>
      </c>
      <c r="I438" s="55" t="s">
        <v>2533</v>
      </c>
      <c r="J438" s="55" t="s">
        <v>1926</v>
      </c>
      <c r="K438" s="56" t="str">
        <f t="shared" si="68"/>
        <v>Sorry, question [9.16] is required!</v>
      </c>
    </row>
    <row r="439" spans="1:23" ht="15" customHeight="1">
      <c r="A439" s="55" t="s">
        <v>11</v>
      </c>
      <c r="W439" s="55" t="s">
        <v>2000</v>
      </c>
    </row>
    <row r="440" spans="1:23" ht="15" customHeight="1">
      <c r="A440" s="55" t="s">
        <v>9</v>
      </c>
      <c r="B440" s="55" t="s">
        <v>1953</v>
      </c>
      <c r="I440" s="55" t="s">
        <v>12</v>
      </c>
      <c r="N440" s="55" t="s">
        <v>1954</v>
      </c>
      <c r="W440" s="55" t="s">
        <v>2000</v>
      </c>
    </row>
    <row r="441" spans="1:23" ht="15" customHeight="1">
      <c r="A441" s="55" t="s">
        <v>425</v>
      </c>
      <c r="B441" s="55" t="s">
        <v>1461</v>
      </c>
      <c r="E441" s="55" t="s">
        <v>426</v>
      </c>
      <c r="I441" s="55" t="s">
        <v>2533</v>
      </c>
      <c r="J441" s="55" t="s">
        <v>1926</v>
      </c>
      <c r="K441" s="56" t="str">
        <f t="shared" ref="K441:K447" si="69">"Sorry, question " &amp; LEFT(E441, 6) &amp; " is required!"</f>
        <v>Sorry, question [9.17] is required!</v>
      </c>
    </row>
    <row r="442" spans="1:23" ht="15" customHeight="1">
      <c r="A442" s="55" t="s">
        <v>427</v>
      </c>
      <c r="B442" s="55" t="s">
        <v>1462</v>
      </c>
      <c r="E442" s="55" t="s">
        <v>2374</v>
      </c>
      <c r="I442" s="55" t="s">
        <v>2533</v>
      </c>
      <c r="J442" s="55" t="s">
        <v>1926</v>
      </c>
      <c r="K442" s="56" t="str">
        <f t="shared" si="69"/>
        <v>Sorry, question [9.18] is required!</v>
      </c>
    </row>
    <row r="443" spans="1:23" ht="15" customHeight="1">
      <c r="A443" s="55" t="s">
        <v>428</v>
      </c>
      <c r="B443" s="55" t="s">
        <v>1463</v>
      </c>
      <c r="E443" s="55" t="s">
        <v>2375</v>
      </c>
      <c r="I443" s="55" t="s">
        <v>2533</v>
      </c>
      <c r="J443" s="55" t="s">
        <v>1926</v>
      </c>
      <c r="K443" s="56" t="str">
        <f t="shared" si="69"/>
        <v>Sorry, question [9.19] is required!</v>
      </c>
    </row>
    <row r="444" spans="1:23" ht="15" customHeight="1">
      <c r="A444" s="55" t="s">
        <v>429</v>
      </c>
      <c r="B444" s="55" t="s">
        <v>1464</v>
      </c>
      <c r="E444" s="55" t="s">
        <v>430</v>
      </c>
      <c r="I444" s="55" t="s">
        <v>2533</v>
      </c>
      <c r="J444" s="55" t="s">
        <v>1926</v>
      </c>
      <c r="K444" s="56" t="str">
        <f t="shared" si="69"/>
        <v>Sorry, question [9.20] is required!</v>
      </c>
    </row>
    <row r="445" spans="1:23" ht="15" customHeight="1">
      <c r="A445" s="55" t="s">
        <v>431</v>
      </c>
      <c r="B445" s="55" t="s">
        <v>1465</v>
      </c>
      <c r="E445" s="55" t="s">
        <v>2460</v>
      </c>
      <c r="I445" s="55" t="s">
        <v>2533</v>
      </c>
      <c r="J445" s="55" t="s">
        <v>1926</v>
      </c>
      <c r="K445" s="56" t="str">
        <f t="shared" si="69"/>
        <v>Sorry, question [9.21] is required!</v>
      </c>
    </row>
    <row r="446" spans="1:23" ht="15" customHeight="1">
      <c r="A446" s="55" t="s">
        <v>432</v>
      </c>
      <c r="B446" s="55" t="s">
        <v>1466</v>
      </c>
      <c r="E446" s="55" t="s">
        <v>433</v>
      </c>
      <c r="I446" s="55" t="s">
        <v>2533</v>
      </c>
      <c r="J446" s="55" t="s">
        <v>1926</v>
      </c>
      <c r="K446" s="56" t="str">
        <f t="shared" si="69"/>
        <v>Sorry, question [9.22] is required!</v>
      </c>
    </row>
    <row r="447" spans="1:23" ht="15" customHeight="1">
      <c r="A447" s="55" t="s">
        <v>434</v>
      </c>
      <c r="B447" s="55" t="s">
        <v>1467</v>
      </c>
      <c r="E447" s="55" t="s">
        <v>435</v>
      </c>
      <c r="I447" s="55" t="s">
        <v>2533</v>
      </c>
      <c r="J447" s="55" t="s">
        <v>1926</v>
      </c>
      <c r="K447" s="56" t="str">
        <f t="shared" si="69"/>
        <v>Sorry, question [9.23] is required!</v>
      </c>
    </row>
    <row r="448" spans="1:23" ht="15" customHeight="1">
      <c r="A448" s="55" t="s">
        <v>11</v>
      </c>
      <c r="W448" s="55" t="s">
        <v>2000</v>
      </c>
    </row>
    <row r="449" spans="1:23" ht="15" customHeight="1">
      <c r="A449" s="55" t="s">
        <v>9</v>
      </c>
      <c r="B449" s="55" t="s">
        <v>1470</v>
      </c>
      <c r="I449" s="55" t="s">
        <v>12</v>
      </c>
      <c r="N449" s="55" t="s">
        <v>1954</v>
      </c>
      <c r="W449" s="55" t="s">
        <v>2000</v>
      </c>
    </row>
    <row r="450" spans="1:23" ht="15" customHeight="1">
      <c r="A450" s="55" t="s">
        <v>436</v>
      </c>
      <c r="B450" s="55" t="s">
        <v>1468</v>
      </c>
      <c r="E450" s="55" t="s">
        <v>437</v>
      </c>
      <c r="I450" s="55" t="s">
        <v>2533</v>
      </c>
      <c r="J450" s="55" t="s">
        <v>1926</v>
      </c>
      <c r="K450" s="56" t="str">
        <f t="shared" ref="K450:K454" si="70">"Sorry, question " &amp; LEFT(E450, 6) &amp; " is required!"</f>
        <v>Sorry, question [9.24] is required!</v>
      </c>
    </row>
    <row r="451" spans="1:23" ht="15" customHeight="1">
      <c r="A451" s="55" t="s">
        <v>392</v>
      </c>
      <c r="B451" s="55" t="s">
        <v>1469</v>
      </c>
      <c r="E451" s="55" t="s">
        <v>2436</v>
      </c>
      <c r="I451" s="55" t="s">
        <v>2533</v>
      </c>
      <c r="J451" s="55" t="s">
        <v>1926</v>
      </c>
      <c r="K451" s="56" t="str">
        <f t="shared" si="70"/>
        <v>Sorry, question [9.25] is required!</v>
      </c>
      <c r="N451" s="55" t="s">
        <v>1233</v>
      </c>
    </row>
    <row r="452" spans="1:23" ht="15" customHeight="1">
      <c r="A452" s="55" t="s">
        <v>438</v>
      </c>
      <c r="B452" s="55" t="s">
        <v>1471</v>
      </c>
      <c r="E452" s="55" t="s">
        <v>2376</v>
      </c>
      <c r="I452" s="55" t="s">
        <v>2533</v>
      </c>
      <c r="J452" s="55" t="s">
        <v>1926</v>
      </c>
      <c r="K452" s="56" t="str">
        <f t="shared" si="70"/>
        <v>Sorry, question [9.26] is required!</v>
      </c>
    </row>
    <row r="453" spans="1:23" ht="15" customHeight="1">
      <c r="A453" s="55" t="s">
        <v>439</v>
      </c>
      <c r="B453" s="55" t="s">
        <v>1472</v>
      </c>
      <c r="E453" s="55" t="s">
        <v>2377</v>
      </c>
      <c r="I453" s="55" t="s">
        <v>2533</v>
      </c>
      <c r="J453" s="55" t="s">
        <v>1926</v>
      </c>
      <c r="K453" s="56" t="str">
        <f t="shared" si="70"/>
        <v>Sorry, question [9.27] is required!</v>
      </c>
    </row>
    <row r="454" spans="1:23" ht="15" customHeight="1">
      <c r="A454" s="55" t="s">
        <v>440</v>
      </c>
      <c r="B454" s="55" t="s">
        <v>1473</v>
      </c>
      <c r="E454" s="55" t="s">
        <v>441</v>
      </c>
      <c r="I454" s="55" t="s">
        <v>2533</v>
      </c>
      <c r="J454" s="55" t="s">
        <v>1926</v>
      </c>
      <c r="K454" s="56" t="str">
        <f t="shared" si="70"/>
        <v>Sorry, question [9.28] is required!</v>
      </c>
    </row>
    <row r="455" spans="1:23" ht="15" customHeight="1">
      <c r="A455" s="55" t="s">
        <v>392</v>
      </c>
      <c r="B455" s="55" t="s">
        <v>1474</v>
      </c>
      <c r="E455" s="55" t="s">
        <v>2011</v>
      </c>
      <c r="R455" s="55" t="s">
        <v>1926</v>
      </c>
    </row>
    <row r="456" spans="1:23" ht="15" customHeight="1">
      <c r="A456" s="55" t="s">
        <v>442</v>
      </c>
      <c r="W456" s="55" t="s">
        <v>2000</v>
      </c>
    </row>
    <row r="457" spans="1:23" ht="15" customHeight="1">
      <c r="A457" s="55" t="s">
        <v>443</v>
      </c>
      <c r="W457" s="55" t="s">
        <v>1983</v>
      </c>
    </row>
    <row r="458" spans="1:23" ht="15" customHeight="1"/>
    <row r="459" spans="1:23" ht="15" customHeight="1">
      <c r="A459" s="55" t="s">
        <v>444</v>
      </c>
      <c r="B459" s="55" t="s">
        <v>2153</v>
      </c>
      <c r="E459" s="55" t="s">
        <v>2577</v>
      </c>
      <c r="I459" s="55" t="s">
        <v>1983</v>
      </c>
      <c r="N459" s="55" t="s">
        <v>1954</v>
      </c>
      <c r="W459" s="55" t="s">
        <v>1983</v>
      </c>
    </row>
    <row r="460" spans="1:23" ht="15" customHeight="1">
      <c r="A460" s="55" t="s">
        <v>9</v>
      </c>
      <c r="B460" s="55" t="s">
        <v>2154</v>
      </c>
      <c r="I460" s="55" t="s">
        <v>12</v>
      </c>
      <c r="N460" s="55" t="s">
        <v>1954</v>
      </c>
      <c r="W460" s="55" t="s">
        <v>2000</v>
      </c>
    </row>
    <row r="461" spans="1:23" ht="15" customHeight="1">
      <c r="A461" s="55" t="s">
        <v>10</v>
      </c>
      <c r="B461" s="55" t="s">
        <v>2155</v>
      </c>
      <c r="E461" s="55" t="s">
        <v>2578</v>
      </c>
      <c r="I461" s="55" t="s">
        <v>2036</v>
      </c>
    </row>
    <row r="462" spans="1:23" ht="15" customHeight="1">
      <c r="A462" s="55" t="s">
        <v>445</v>
      </c>
      <c r="B462" s="55" t="s">
        <v>2159</v>
      </c>
      <c r="E462" s="56" t="s">
        <v>2156</v>
      </c>
    </row>
    <row r="463" spans="1:23" ht="15" customHeight="1">
      <c r="A463" s="55" t="s">
        <v>11</v>
      </c>
      <c r="W463" s="55" t="s">
        <v>2000</v>
      </c>
    </row>
    <row r="464" spans="1:23" ht="15" customHeight="1">
      <c r="A464" s="55" t="s">
        <v>446</v>
      </c>
      <c r="B464" s="55" t="s">
        <v>2157</v>
      </c>
      <c r="I464" s="55" t="s">
        <v>2035</v>
      </c>
      <c r="N464" s="55" t="s">
        <v>1954</v>
      </c>
      <c r="W464" s="55" t="s">
        <v>2000</v>
      </c>
    </row>
    <row r="465" spans="1:23" ht="15" customHeight="1">
      <c r="A465" s="55" t="s">
        <v>10</v>
      </c>
      <c r="B465" s="55" t="s">
        <v>2158</v>
      </c>
      <c r="F465" s="55" t="s">
        <v>2579</v>
      </c>
    </row>
    <row r="466" spans="1:23" ht="15" customHeight="1">
      <c r="A466" s="55" t="s">
        <v>2160</v>
      </c>
      <c r="B466" s="55" t="s">
        <v>1475</v>
      </c>
      <c r="E466" s="55" t="s">
        <v>447</v>
      </c>
      <c r="J466" s="55" t="s">
        <v>1926</v>
      </c>
      <c r="K466" s="56" t="str">
        <f>"Sorry, question " &amp; LEFT(E466, 7) &amp; " is required!"</f>
        <v>Sorry, question [10.01] is required!</v>
      </c>
    </row>
    <row r="467" spans="1:23" ht="15" customHeight="1">
      <c r="A467" s="55" t="s">
        <v>2160</v>
      </c>
      <c r="B467" s="55" t="s">
        <v>1476</v>
      </c>
      <c r="E467" s="55" t="s">
        <v>448</v>
      </c>
      <c r="J467" s="55" t="s">
        <v>1926</v>
      </c>
      <c r="K467" s="56" t="str">
        <f t="shared" ref="K467:K473" si="71">"Sorry, question " &amp; LEFT(E467, 7) &amp; " is required!"</f>
        <v>Sorry, question [10.02] is required!</v>
      </c>
    </row>
    <row r="468" spans="1:23" ht="15" customHeight="1">
      <c r="A468" s="55" t="s">
        <v>2160</v>
      </c>
      <c r="B468" s="55" t="s">
        <v>1477</v>
      </c>
      <c r="E468" s="55" t="s">
        <v>449</v>
      </c>
      <c r="J468" s="55" t="s">
        <v>1926</v>
      </c>
      <c r="K468" s="56" t="str">
        <f t="shared" si="71"/>
        <v>Sorry, question [10.03] is required!</v>
      </c>
    </row>
    <row r="469" spans="1:23" ht="15" customHeight="1">
      <c r="A469" s="55" t="s">
        <v>2160</v>
      </c>
      <c r="B469" s="55" t="s">
        <v>1478</v>
      </c>
      <c r="E469" s="55" t="s">
        <v>450</v>
      </c>
      <c r="J469" s="55" t="s">
        <v>1926</v>
      </c>
      <c r="K469" s="56" t="str">
        <f t="shared" si="71"/>
        <v>Sorry, question [10.04] is required!</v>
      </c>
    </row>
    <row r="470" spans="1:23" ht="15" customHeight="1">
      <c r="A470" s="55" t="s">
        <v>2160</v>
      </c>
      <c r="B470" s="55" t="s">
        <v>1479</v>
      </c>
      <c r="E470" s="55" t="s">
        <v>2384</v>
      </c>
      <c r="J470" s="55" t="s">
        <v>1926</v>
      </c>
      <c r="K470" s="56" t="str">
        <f t="shared" si="71"/>
        <v>Sorry, question [10.05] is required!</v>
      </c>
    </row>
    <row r="471" spans="1:23" ht="15" customHeight="1">
      <c r="A471" s="55" t="s">
        <v>2160</v>
      </c>
      <c r="B471" s="55" t="s">
        <v>1480</v>
      </c>
      <c r="E471" s="55" t="s">
        <v>451</v>
      </c>
      <c r="J471" s="55" t="s">
        <v>1926</v>
      </c>
      <c r="K471" s="56" t="str">
        <f t="shared" si="71"/>
        <v>Sorry, question [10.06] is required!</v>
      </c>
    </row>
    <row r="472" spans="1:23" ht="15" customHeight="1">
      <c r="A472" s="55" t="s">
        <v>2160</v>
      </c>
      <c r="B472" s="55" t="s">
        <v>1481</v>
      </c>
      <c r="E472" s="55" t="s">
        <v>1941</v>
      </c>
      <c r="J472" s="55" t="s">
        <v>1926</v>
      </c>
      <c r="K472" s="56" t="str">
        <f t="shared" si="71"/>
        <v>Sorry, question [10.07] is required!</v>
      </c>
    </row>
    <row r="473" spans="1:23" ht="15" customHeight="1">
      <c r="A473" s="55" t="s">
        <v>2160</v>
      </c>
      <c r="B473" s="55" t="s">
        <v>1482</v>
      </c>
      <c r="E473" s="55" t="s">
        <v>1165</v>
      </c>
      <c r="J473" s="55" t="s">
        <v>1926</v>
      </c>
      <c r="K473" s="56" t="str">
        <f t="shared" si="71"/>
        <v>Sorry, question [10.08] is required!</v>
      </c>
    </row>
    <row r="474" spans="1:23" ht="15" customHeight="1">
      <c r="A474" s="55" t="s">
        <v>452</v>
      </c>
      <c r="W474" s="55" t="s">
        <v>2000</v>
      </c>
    </row>
    <row r="475" spans="1:23" ht="15" customHeight="1">
      <c r="A475" s="55" t="s">
        <v>453</v>
      </c>
      <c r="B475" s="55" t="s">
        <v>2162</v>
      </c>
      <c r="I475" s="55" t="s">
        <v>2035</v>
      </c>
      <c r="N475" s="55" t="s">
        <v>1954</v>
      </c>
      <c r="W475" s="55" t="s">
        <v>2000</v>
      </c>
    </row>
    <row r="476" spans="1:23" ht="15" customHeight="1">
      <c r="A476" s="55" t="s">
        <v>10</v>
      </c>
      <c r="B476" s="55" t="s">
        <v>2580</v>
      </c>
      <c r="F476" s="55" t="s">
        <v>2579</v>
      </c>
    </row>
    <row r="477" spans="1:23" ht="15" customHeight="1">
      <c r="A477" s="55" t="s">
        <v>2160</v>
      </c>
      <c r="B477" s="55" t="s">
        <v>1483</v>
      </c>
      <c r="E477" s="55" t="s">
        <v>1166</v>
      </c>
      <c r="J477" s="55" t="s">
        <v>1926</v>
      </c>
      <c r="K477" s="56" t="str">
        <f t="shared" ref="K477:K486" si="72">"Sorry, question " &amp; LEFT(E477, 7) &amp; " is required!"</f>
        <v>Sorry, question [10.09] is required!</v>
      </c>
    </row>
    <row r="478" spans="1:23" ht="15" customHeight="1">
      <c r="A478" s="55" t="s">
        <v>2160</v>
      </c>
      <c r="B478" s="55" t="s">
        <v>1484</v>
      </c>
      <c r="E478" s="55" t="s">
        <v>1167</v>
      </c>
      <c r="J478" s="55" t="s">
        <v>1926</v>
      </c>
      <c r="K478" s="56" t="str">
        <f t="shared" si="72"/>
        <v>Sorry, question [10.10] is required!</v>
      </c>
    </row>
    <row r="479" spans="1:23" ht="15" customHeight="1">
      <c r="A479" s="55" t="s">
        <v>2160</v>
      </c>
      <c r="B479" s="55" t="s">
        <v>1485</v>
      </c>
      <c r="E479" s="55" t="s">
        <v>1168</v>
      </c>
      <c r="J479" s="55" t="s">
        <v>1926</v>
      </c>
      <c r="K479" s="56" t="str">
        <f t="shared" si="72"/>
        <v>Sorry, question [10.11] is required!</v>
      </c>
    </row>
    <row r="480" spans="1:23" ht="15" customHeight="1">
      <c r="A480" s="55" t="s">
        <v>2160</v>
      </c>
      <c r="B480" s="55" t="s">
        <v>1486</v>
      </c>
      <c r="E480" s="55" t="s">
        <v>1169</v>
      </c>
      <c r="J480" s="55" t="s">
        <v>1926</v>
      </c>
      <c r="K480" s="56" t="str">
        <f t="shared" si="72"/>
        <v>Sorry, question [10.12] is required!</v>
      </c>
    </row>
    <row r="481" spans="1:23" ht="15" customHeight="1">
      <c r="A481" s="55" t="s">
        <v>2160</v>
      </c>
      <c r="B481" s="55" t="s">
        <v>1487</v>
      </c>
      <c r="E481" s="55" t="s">
        <v>1170</v>
      </c>
      <c r="J481" s="55" t="s">
        <v>1926</v>
      </c>
      <c r="K481" s="56" t="str">
        <f t="shared" si="72"/>
        <v>Sorry, question [10.13] is required!</v>
      </c>
    </row>
    <row r="482" spans="1:23" ht="15" customHeight="1">
      <c r="A482" s="55" t="s">
        <v>2160</v>
      </c>
      <c r="B482" s="55" t="s">
        <v>1488</v>
      </c>
      <c r="E482" s="55" t="s">
        <v>1171</v>
      </c>
      <c r="J482" s="55" t="s">
        <v>1926</v>
      </c>
      <c r="K482" s="56" t="str">
        <f t="shared" si="72"/>
        <v>Sorry, question [10.14] is required!</v>
      </c>
    </row>
    <row r="483" spans="1:23" ht="15" customHeight="1">
      <c r="A483" s="55" t="s">
        <v>2160</v>
      </c>
      <c r="B483" s="55" t="s">
        <v>1489</v>
      </c>
      <c r="E483" s="55" t="s">
        <v>1172</v>
      </c>
      <c r="J483" s="55" t="s">
        <v>1926</v>
      </c>
      <c r="K483" s="56" t="str">
        <f t="shared" si="72"/>
        <v>Sorry, question [10.15] is required!</v>
      </c>
    </row>
    <row r="484" spans="1:23" ht="15" customHeight="1">
      <c r="A484" s="55" t="s">
        <v>2160</v>
      </c>
      <c r="B484" s="55" t="s">
        <v>1490</v>
      </c>
      <c r="E484" s="55" t="s">
        <v>1173</v>
      </c>
      <c r="J484" s="55" t="s">
        <v>1926</v>
      </c>
      <c r="K484" s="56" t="str">
        <f t="shared" si="72"/>
        <v>Sorry, question [10.16] is required!</v>
      </c>
    </row>
    <row r="485" spans="1:23" ht="15" customHeight="1">
      <c r="A485" s="55" t="s">
        <v>2160</v>
      </c>
      <c r="B485" s="55" t="s">
        <v>1491</v>
      </c>
      <c r="E485" s="55" t="s">
        <v>1174</v>
      </c>
      <c r="J485" s="55" t="s">
        <v>1926</v>
      </c>
      <c r="K485" s="56" t="str">
        <f t="shared" si="72"/>
        <v>Sorry, question [10.17] is required!</v>
      </c>
    </row>
    <row r="486" spans="1:23" ht="15" customHeight="1">
      <c r="A486" s="55" t="s">
        <v>2160</v>
      </c>
      <c r="B486" s="55" t="s">
        <v>1492</v>
      </c>
      <c r="E486" s="55" t="s">
        <v>2012</v>
      </c>
      <c r="J486" s="55" t="s">
        <v>1926</v>
      </c>
      <c r="K486" s="56" t="str">
        <f t="shared" si="72"/>
        <v>Sorry, question [10.18] is required!</v>
      </c>
    </row>
    <row r="487" spans="1:23" ht="15" customHeight="1">
      <c r="A487" s="55" t="s">
        <v>454</v>
      </c>
      <c r="W487" s="55" t="s">
        <v>2000</v>
      </c>
    </row>
    <row r="488" spans="1:23" ht="15" customHeight="1">
      <c r="A488" s="55" t="s">
        <v>455</v>
      </c>
      <c r="B488" s="55" t="s">
        <v>2163</v>
      </c>
      <c r="I488" s="55" t="s">
        <v>2035</v>
      </c>
      <c r="N488" s="55" t="s">
        <v>1954</v>
      </c>
      <c r="W488" s="55" t="s">
        <v>2000</v>
      </c>
    </row>
    <row r="489" spans="1:23" ht="15" customHeight="1">
      <c r="A489" s="55" t="s">
        <v>10</v>
      </c>
      <c r="B489" s="55" t="s">
        <v>2581</v>
      </c>
      <c r="F489" s="55" t="s">
        <v>2579</v>
      </c>
    </row>
    <row r="490" spans="1:23" ht="15" customHeight="1">
      <c r="A490" s="55" t="s">
        <v>2160</v>
      </c>
      <c r="B490" s="55" t="s">
        <v>1493</v>
      </c>
      <c r="E490" s="55" t="s">
        <v>1175</v>
      </c>
      <c r="J490" s="55" t="s">
        <v>1926</v>
      </c>
      <c r="K490" s="56" t="str">
        <f t="shared" ref="K490:K497" si="73">"Sorry, question " &amp; LEFT(E490, 7) &amp; " is required!"</f>
        <v>Sorry, question [10.19] is required!</v>
      </c>
    </row>
    <row r="491" spans="1:23" ht="15" customHeight="1">
      <c r="A491" s="55" t="s">
        <v>2160</v>
      </c>
      <c r="B491" s="55" t="s">
        <v>1494</v>
      </c>
      <c r="E491" s="55" t="s">
        <v>1176</v>
      </c>
      <c r="J491" s="55" t="s">
        <v>1926</v>
      </c>
      <c r="K491" s="56" t="str">
        <f t="shared" si="73"/>
        <v>Sorry, question [10.20] is required!</v>
      </c>
    </row>
    <row r="492" spans="1:23" ht="15" customHeight="1">
      <c r="A492" s="55" t="s">
        <v>2160</v>
      </c>
      <c r="B492" s="55" t="s">
        <v>1495</v>
      </c>
      <c r="E492" s="55" t="s">
        <v>1177</v>
      </c>
      <c r="J492" s="55" t="s">
        <v>1926</v>
      </c>
      <c r="K492" s="56" t="str">
        <f t="shared" si="73"/>
        <v>Sorry, question [10.21] is required!</v>
      </c>
    </row>
    <row r="493" spans="1:23" ht="15" customHeight="1">
      <c r="A493" s="55" t="s">
        <v>2160</v>
      </c>
      <c r="B493" s="55" t="s">
        <v>1496</v>
      </c>
      <c r="E493" s="55" t="s">
        <v>1178</v>
      </c>
      <c r="J493" s="55" t="s">
        <v>1926</v>
      </c>
      <c r="K493" s="56" t="str">
        <f t="shared" si="73"/>
        <v>Sorry, question [10.22] is required!</v>
      </c>
    </row>
    <row r="494" spans="1:23" ht="15" customHeight="1">
      <c r="A494" s="55" t="s">
        <v>2160</v>
      </c>
      <c r="B494" s="55" t="s">
        <v>1497</v>
      </c>
      <c r="E494" s="55" t="s">
        <v>1179</v>
      </c>
      <c r="J494" s="55" t="s">
        <v>1926</v>
      </c>
      <c r="K494" s="56" t="str">
        <f t="shared" si="73"/>
        <v>Sorry, question [10.23] is required!</v>
      </c>
    </row>
    <row r="495" spans="1:23" ht="15" customHeight="1">
      <c r="A495" s="55" t="s">
        <v>2160</v>
      </c>
      <c r="B495" s="55" t="s">
        <v>1498</v>
      </c>
      <c r="E495" s="55" t="s">
        <v>1180</v>
      </c>
      <c r="J495" s="55" t="s">
        <v>1926</v>
      </c>
      <c r="K495" s="56" t="str">
        <f t="shared" si="73"/>
        <v>Sorry, question [10.24] is required!</v>
      </c>
    </row>
    <row r="496" spans="1:23" ht="15" customHeight="1">
      <c r="A496" s="55" t="s">
        <v>2160</v>
      </c>
      <c r="B496" s="55" t="s">
        <v>1499</v>
      </c>
      <c r="E496" s="55" t="s">
        <v>1181</v>
      </c>
      <c r="J496" s="55" t="s">
        <v>1926</v>
      </c>
      <c r="K496" s="56" t="str">
        <f t="shared" si="73"/>
        <v>Sorry, question [10.25] is required!</v>
      </c>
    </row>
    <row r="497" spans="1:23" ht="15" customHeight="1">
      <c r="A497" s="55" t="s">
        <v>2160</v>
      </c>
      <c r="B497" s="55" t="s">
        <v>1500</v>
      </c>
      <c r="E497" s="55" t="s">
        <v>1182</v>
      </c>
      <c r="J497" s="55" t="s">
        <v>1926</v>
      </c>
      <c r="K497" s="56" t="str">
        <f t="shared" si="73"/>
        <v>Sorry, question [10.26] is required!</v>
      </c>
    </row>
    <row r="498" spans="1:23" ht="15" customHeight="1">
      <c r="A498" s="55" t="s">
        <v>11</v>
      </c>
      <c r="W498" s="55" t="s">
        <v>2000</v>
      </c>
    </row>
    <row r="499" spans="1:23" ht="15" customHeight="1">
      <c r="A499" s="55" t="s">
        <v>9</v>
      </c>
      <c r="B499" s="55" t="s">
        <v>2165</v>
      </c>
      <c r="I499" s="55" t="s">
        <v>2035</v>
      </c>
      <c r="N499" s="55" t="s">
        <v>2479</v>
      </c>
      <c r="W499" s="55" t="s">
        <v>2000</v>
      </c>
    </row>
    <row r="500" spans="1:23" ht="15" customHeight="1">
      <c r="A500" s="55" t="s">
        <v>10</v>
      </c>
      <c r="B500" s="55" t="s">
        <v>2582</v>
      </c>
      <c r="F500" s="55" t="s">
        <v>2579</v>
      </c>
    </row>
    <row r="501" spans="1:23" ht="15" customHeight="1">
      <c r="A501" s="55" t="s">
        <v>2160</v>
      </c>
      <c r="B501" s="55" t="s">
        <v>1501</v>
      </c>
      <c r="E501" s="55" t="s">
        <v>1183</v>
      </c>
      <c r="J501" s="55" t="s">
        <v>1926</v>
      </c>
      <c r="K501" s="56" t="str">
        <f t="shared" ref="K501:K504" si="74">"Sorry, question " &amp; LEFT(E501, 7) &amp; " is required!"</f>
        <v>Sorry, question [10.27] is required!</v>
      </c>
    </row>
    <row r="502" spans="1:23" ht="15" customHeight="1">
      <c r="A502" s="55" t="s">
        <v>2160</v>
      </c>
      <c r="B502" s="55" t="s">
        <v>1502</v>
      </c>
      <c r="E502" s="55" t="s">
        <v>1184</v>
      </c>
      <c r="J502" s="55" t="s">
        <v>1926</v>
      </c>
      <c r="K502" s="56" t="str">
        <f t="shared" si="74"/>
        <v>Sorry, question [10.28] is required!</v>
      </c>
    </row>
    <row r="503" spans="1:23" ht="15" customHeight="1">
      <c r="A503" s="55" t="s">
        <v>2160</v>
      </c>
      <c r="B503" s="55" t="s">
        <v>1503</v>
      </c>
      <c r="E503" s="55" t="s">
        <v>1185</v>
      </c>
      <c r="J503" s="55" t="s">
        <v>1926</v>
      </c>
      <c r="K503" s="56" t="str">
        <f t="shared" si="74"/>
        <v>Sorry, question [10.29] is required!</v>
      </c>
    </row>
    <row r="504" spans="1:23" ht="15" customHeight="1">
      <c r="A504" s="55" t="s">
        <v>2160</v>
      </c>
      <c r="B504" s="55" t="s">
        <v>1504</v>
      </c>
      <c r="E504" s="55" t="s">
        <v>1186</v>
      </c>
      <c r="J504" s="55" t="s">
        <v>1926</v>
      </c>
      <c r="K504" s="56" t="str">
        <f t="shared" si="74"/>
        <v>Sorry, question [10.30] is required!</v>
      </c>
    </row>
    <row r="505" spans="1:23" ht="15" customHeight="1">
      <c r="A505" s="55" t="s">
        <v>11</v>
      </c>
      <c r="W505" s="55" t="s">
        <v>2000</v>
      </c>
    </row>
    <row r="506" spans="1:23" ht="15" customHeight="1">
      <c r="A506" s="55" t="s">
        <v>9</v>
      </c>
      <c r="B506" s="55" t="s">
        <v>2166</v>
      </c>
      <c r="I506" s="55" t="s">
        <v>2035</v>
      </c>
      <c r="N506" s="55" t="s">
        <v>2338</v>
      </c>
      <c r="W506" s="55" t="s">
        <v>2000</v>
      </c>
    </row>
    <row r="507" spans="1:23" ht="15" customHeight="1">
      <c r="A507" s="55" t="s">
        <v>10</v>
      </c>
      <c r="B507" s="55" t="s">
        <v>2583</v>
      </c>
      <c r="F507" s="55" t="s">
        <v>2579</v>
      </c>
    </row>
    <row r="508" spans="1:23" ht="15" customHeight="1">
      <c r="A508" s="55" t="s">
        <v>2160</v>
      </c>
      <c r="B508" s="55" t="s">
        <v>1505</v>
      </c>
      <c r="E508" s="55" t="s">
        <v>1187</v>
      </c>
      <c r="J508" s="55" t="s">
        <v>1926</v>
      </c>
      <c r="K508" s="56" t="str">
        <f t="shared" ref="K508:K515" si="75">"Sorry, question " &amp; LEFT(E508, 7) &amp; " is required!"</f>
        <v>Sorry, question [10.31] is required!</v>
      </c>
    </row>
    <row r="509" spans="1:23" ht="15" customHeight="1">
      <c r="A509" s="55" t="s">
        <v>2160</v>
      </c>
      <c r="B509" s="55" t="s">
        <v>1506</v>
      </c>
      <c r="E509" s="55" t="s">
        <v>1188</v>
      </c>
      <c r="J509" s="55" t="s">
        <v>1926</v>
      </c>
      <c r="K509" s="56" t="str">
        <f t="shared" si="75"/>
        <v>Sorry, question [10.32] is required!</v>
      </c>
    </row>
    <row r="510" spans="1:23" ht="15" customHeight="1">
      <c r="A510" s="55" t="s">
        <v>2160</v>
      </c>
      <c r="B510" s="55" t="s">
        <v>1507</v>
      </c>
      <c r="E510" s="55" t="s">
        <v>1189</v>
      </c>
      <c r="J510" s="55" t="s">
        <v>1926</v>
      </c>
      <c r="K510" s="56" t="str">
        <f t="shared" si="75"/>
        <v>Sorry, question [10.33] is required!</v>
      </c>
    </row>
    <row r="511" spans="1:23" ht="15" customHeight="1">
      <c r="A511" s="55" t="s">
        <v>2160</v>
      </c>
      <c r="B511" s="55" t="s">
        <v>1508</v>
      </c>
      <c r="E511" s="55" t="s">
        <v>1190</v>
      </c>
      <c r="J511" s="55" t="s">
        <v>1926</v>
      </c>
      <c r="K511" s="56" t="str">
        <f t="shared" si="75"/>
        <v>Sorry, question [10.34] is required!</v>
      </c>
    </row>
    <row r="512" spans="1:23" ht="15" customHeight="1">
      <c r="A512" s="55" t="s">
        <v>2160</v>
      </c>
      <c r="B512" s="55" t="s">
        <v>1509</v>
      </c>
      <c r="E512" s="55" t="s">
        <v>2164</v>
      </c>
      <c r="J512" s="55" t="s">
        <v>1926</v>
      </c>
      <c r="K512" s="56" t="str">
        <f t="shared" si="75"/>
        <v>Sorry, question [10.35] is required!</v>
      </c>
    </row>
    <row r="513" spans="1:23" ht="15" customHeight="1">
      <c r="A513" s="55" t="s">
        <v>2160</v>
      </c>
      <c r="B513" s="55" t="s">
        <v>1510</v>
      </c>
      <c r="E513" s="55" t="s">
        <v>2385</v>
      </c>
      <c r="J513" s="55" t="s">
        <v>1926</v>
      </c>
      <c r="K513" s="56" t="str">
        <f t="shared" si="75"/>
        <v>Sorry, question [10.36] is required!</v>
      </c>
    </row>
    <row r="514" spans="1:23" ht="15" customHeight="1">
      <c r="A514" s="55" t="s">
        <v>2160</v>
      </c>
      <c r="B514" s="55" t="s">
        <v>1511</v>
      </c>
      <c r="E514" s="55" t="s">
        <v>1192</v>
      </c>
      <c r="J514" s="55" t="s">
        <v>1926</v>
      </c>
      <c r="K514" s="56" t="str">
        <f t="shared" si="75"/>
        <v>Sorry, question [10.37] is required!</v>
      </c>
    </row>
    <row r="515" spans="1:23" ht="15" customHeight="1">
      <c r="A515" s="55" t="s">
        <v>2160</v>
      </c>
      <c r="B515" s="55" t="s">
        <v>1512</v>
      </c>
      <c r="E515" s="55" t="s">
        <v>1191</v>
      </c>
      <c r="J515" s="55" t="s">
        <v>1926</v>
      </c>
      <c r="K515" s="56" t="str">
        <f t="shared" si="75"/>
        <v>Sorry, question [10.38] is required!</v>
      </c>
    </row>
    <row r="516" spans="1:23" ht="15" customHeight="1">
      <c r="A516" s="55" t="s">
        <v>456</v>
      </c>
      <c r="W516" s="55" t="s">
        <v>2000</v>
      </c>
    </row>
    <row r="517" spans="1:23" ht="15" customHeight="1">
      <c r="A517" s="55" t="s">
        <v>457</v>
      </c>
      <c r="W517" s="55" t="s">
        <v>1983</v>
      </c>
    </row>
    <row r="518" spans="1:23" ht="15" customHeight="1"/>
    <row r="519" spans="1:23" ht="15" customHeight="1">
      <c r="A519" s="55" t="s">
        <v>458</v>
      </c>
      <c r="B519" s="55" t="s">
        <v>2167</v>
      </c>
      <c r="E519" s="55" t="s">
        <v>2584</v>
      </c>
      <c r="I519" s="55" t="s">
        <v>1983</v>
      </c>
      <c r="N519" s="55" t="s">
        <v>1954</v>
      </c>
      <c r="W519" s="55" t="s">
        <v>1983</v>
      </c>
    </row>
    <row r="520" spans="1:23" ht="15" customHeight="1">
      <c r="A520" s="55" t="s">
        <v>9</v>
      </c>
      <c r="B520" s="55" t="s">
        <v>2168</v>
      </c>
      <c r="I520" s="55" t="s">
        <v>12</v>
      </c>
      <c r="N520" s="55" t="s">
        <v>2338</v>
      </c>
      <c r="W520" s="55" t="s">
        <v>2000</v>
      </c>
    </row>
    <row r="521" spans="1:23" ht="15" customHeight="1">
      <c r="A521" s="55" t="s">
        <v>10</v>
      </c>
      <c r="B521" s="55" t="s">
        <v>2169</v>
      </c>
      <c r="E521" s="55" t="s">
        <v>2585</v>
      </c>
      <c r="I521" s="55" t="s">
        <v>2036</v>
      </c>
    </row>
    <row r="522" spans="1:23" ht="15" customHeight="1">
      <c r="A522" s="55" t="s">
        <v>459</v>
      </c>
      <c r="B522" s="55" t="s">
        <v>1160</v>
      </c>
      <c r="E522" s="55" t="s">
        <v>2170</v>
      </c>
    </row>
    <row r="523" spans="1:23" ht="15" customHeight="1">
      <c r="A523" s="55" t="s">
        <v>11</v>
      </c>
      <c r="W523" s="55" t="s">
        <v>2000</v>
      </c>
    </row>
    <row r="524" spans="1:23" ht="15" customHeight="1">
      <c r="A524" s="55" t="s">
        <v>460</v>
      </c>
      <c r="B524" s="55" t="s">
        <v>2171</v>
      </c>
      <c r="I524" s="55" t="s">
        <v>12</v>
      </c>
      <c r="N524" s="55" t="s">
        <v>2338</v>
      </c>
      <c r="W524" s="55" t="s">
        <v>2000</v>
      </c>
    </row>
    <row r="525" spans="1:23" ht="15" customHeight="1">
      <c r="A525" s="55" t="s">
        <v>10</v>
      </c>
      <c r="B525" s="55" t="s">
        <v>2172</v>
      </c>
      <c r="E525" s="55" t="s">
        <v>2713</v>
      </c>
      <c r="F525" s="55" t="s">
        <v>1803</v>
      </c>
    </row>
    <row r="526" spans="1:23" ht="15" customHeight="1">
      <c r="A526" s="55" t="s">
        <v>461</v>
      </c>
      <c r="B526" s="55" t="s">
        <v>1513</v>
      </c>
      <c r="C526" s="55" t="str">
        <f t="shared" ref="C526:C540" si="76">RIGHT(B526,1)&amp;". "</f>
        <v xml:space="preserve">a. </v>
      </c>
      <c r="D526" s="55" t="s">
        <v>462</v>
      </c>
      <c r="E526" s="55" t="str">
        <f>C526&amp;D526</f>
        <v>a. NOTHING. IT IS THE WOMEN'S OWN CHOICE.</v>
      </c>
      <c r="I526" s="55" t="s">
        <v>2533</v>
      </c>
      <c r="J526" s="55" t="s">
        <v>1926</v>
      </c>
      <c r="K526" s="56" t="str">
        <f>"Sorry, question [11.01]" &amp; LEFT(E526, 1) &amp; " is required!"</f>
        <v>Sorry, question [11.01]a is required!</v>
      </c>
    </row>
    <row r="527" spans="1:23" ht="15" customHeight="1">
      <c r="A527" s="55" t="s">
        <v>463</v>
      </c>
      <c r="B527" s="55" t="s">
        <v>1514</v>
      </c>
      <c r="C527" s="55" t="str">
        <f t="shared" si="76"/>
        <v xml:space="preserve">b. </v>
      </c>
      <c r="D527" s="55" t="s">
        <v>2404</v>
      </c>
      <c r="E527" s="55" t="str">
        <f t="shared" ref="E527:E540" si="77">C527&amp;D527</f>
        <v>b. NOTHING, THERE'S NO RESOURCES (INCLUDING FINANCIAL RESOURCES)</v>
      </c>
      <c r="I527" s="55" t="s">
        <v>2533</v>
      </c>
      <c r="J527" s="55" t="s">
        <v>1926</v>
      </c>
      <c r="K527" s="56" t="str">
        <f t="shared" ref="K527:K540" si="78">"Sorry, question [11.01]" &amp; LEFT(E527, 1) &amp; " is required!"</f>
        <v>Sorry, question [11.01]b is required!</v>
      </c>
    </row>
    <row r="528" spans="1:23" ht="15" customHeight="1">
      <c r="A528" s="55" t="s">
        <v>464</v>
      </c>
      <c r="B528" s="55" t="s">
        <v>1515</v>
      </c>
      <c r="C528" s="55" t="str">
        <f t="shared" si="76"/>
        <v xml:space="preserve">c. </v>
      </c>
      <c r="D528" s="55" t="s">
        <v>2586</v>
      </c>
      <c r="E528" s="55" t="str">
        <f t="shared" si="77"/>
        <v>c. ENGAGE WITH TBA/CBC</v>
      </c>
      <c r="I528" s="55" t="s">
        <v>2533</v>
      </c>
      <c r="J528" s="55" t="s">
        <v>1926</v>
      </c>
      <c r="K528" s="56" t="str">
        <f t="shared" si="78"/>
        <v>Sorry, question [11.01]c is required!</v>
      </c>
    </row>
    <row r="529" spans="1:23" ht="15" customHeight="1">
      <c r="A529" s="55" t="s">
        <v>465</v>
      </c>
      <c r="B529" s="55" t="s">
        <v>1516</v>
      </c>
      <c r="C529" s="55" t="str">
        <f t="shared" si="76"/>
        <v xml:space="preserve">d. </v>
      </c>
      <c r="D529" s="55" t="s">
        <v>2587</v>
      </c>
      <c r="E529" s="55" t="str">
        <f t="shared" si="77"/>
        <v>d. OFFER INCENTIVE TO TBA/CBC</v>
      </c>
      <c r="I529" s="55" t="s">
        <v>2533</v>
      </c>
      <c r="J529" s="55" t="s">
        <v>1926</v>
      </c>
      <c r="K529" s="56" t="str">
        <f t="shared" si="78"/>
        <v>Sorry, question [11.01]d is required!</v>
      </c>
    </row>
    <row r="530" spans="1:23" ht="15" customHeight="1">
      <c r="A530" s="55" t="s">
        <v>466</v>
      </c>
      <c r="B530" s="55" t="s">
        <v>1517</v>
      </c>
      <c r="C530" s="55" t="str">
        <f t="shared" si="76"/>
        <v xml:space="preserve">e. </v>
      </c>
      <c r="D530" s="55" t="s">
        <v>467</v>
      </c>
      <c r="E530" s="55" t="str">
        <f t="shared" si="77"/>
        <v>e. OFFER AN IN-KIND INCENTIVE TO WOMEN WHO COME IN</v>
      </c>
      <c r="I530" s="55" t="s">
        <v>2533</v>
      </c>
      <c r="J530" s="55" t="s">
        <v>1926</v>
      </c>
      <c r="K530" s="56" t="str">
        <f t="shared" si="78"/>
        <v>Sorry, question [11.01]e is required!</v>
      </c>
    </row>
    <row r="531" spans="1:23" ht="15" customHeight="1">
      <c r="A531" s="55" t="s">
        <v>468</v>
      </c>
      <c r="B531" s="55" t="s">
        <v>1518</v>
      </c>
      <c r="C531" s="55" t="str">
        <f t="shared" si="76"/>
        <v xml:space="preserve">f. </v>
      </c>
      <c r="D531" s="55" t="s">
        <v>469</v>
      </c>
      <c r="E531" s="55" t="str">
        <f t="shared" si="77"/>
        <v>f. OFFER A CASH INCENTIVE TO WOMEN WHO COME IN</v>
      </c>
      <c r="I531" s="55" t="s">
        <v>2533</v>
      </c>
      <c r="J531" s="55" t="s">
        <v>1926</v>
      </c>
      <c r="K531" s="56" t="str">
        <f t="shared" si="78"/>
        <v>Sorry, question [11.01]f is required!</v>
      </c>
    </row>
    <row r="532" spans="1:23" ht="15" customHeight="1">
      <c r="A532" s="55" t="s">
        <v>11</v>
      </c>
      <c r="W532" s="55" t="s">
        <v>2000</v>
      </c>
    </row>
    <row r="533" spans="1:23" ht="15" customHeight="1">
      <c r="A533" s="55" t="s">
        <v>9</v>
      </c>
      <c r="B533" s="55" t="s">
        <v>2730</v>
      </c>
      <c r="I533" s="55" t="s">
        <v>12</v>
      </c>
      <c r="N533" s="55" t="s">
        <v>2338</v>
      </c>
      <c r="W533" s="55" t="s">
        <v>2000</v>
      </c>
    </row>
    <row r="534" spans="1:23" ht="15" customHeight="1">
      <c r="A534" s="55" t="s">
        <v>10</v>
      </c>
      <c r="B534" s="55" t="s">
        <v>2731</v>
      </c>
      <c r="E534" s="55" t="s">
        <v>2713</v>
      </c>
      <c r="F534" s="55" t="s">
        <v>1803</v>
      </c>
    </row>
    <row r="535" spans="1:23" ht="15" customHeight="1">
      <c r="A535" s="55" t="s">
        <v>470</v>
      </c>
      <c r="B535" s="55" t="s">
        <v>1519</v>
      </c>
      <c r="C535" s="55" t="str">
        <f t="shared" si="76"/>
        <v xml:space="preserve">g. </v>
      </c>
      <c r="D535" s="55" t="s">
        <v>471</v>
      </c>
      <c r="E535" s="55" t="str">
        <f t="shared" si="77"/>
        <v>g. ENGAGE WITH COMMUNITY HEALTH WORKERS</v>
      </c>
      <c r="I535" s="55" t="s">
        <v>2533</v>
      </c>
      <c r="J535" s="55" t="s">
        <v>1926</v>
      </c>
      <c r="K535" s="56" t="str">
        <f t="shared" si="78"/>
        <v>Sorry, question [11.01]g is required!</v>
      </c>
    </row>
    <row r="536" spans="1:23" ht="15" customHeight="1">
      <c r="A536" s="55" t="s">
        <v>472</v>
      </c>
      <c r="B536" s="55" t="s">
        <v>1520</v>
      </c>
      <c r="C536" s="55" t="str">
        <f t="shared" si="76"/>
        <v xml:space="preserve">h. </v>
      </c>
      <c r="D536" s="55" t="s">
        <v>473</v>
      </c>
      <c r="E536" s="55" t="str">
        <f t="shared" si="77"/>
        <v>h. OFFER INCENTIVE TO COMMUNITY HEALTH WORKERS</v>
      </c>
      <c r="I536" s="55" t="s">
        <v>2533</v>
      </c>
      <c r="J536" s="55" t="s">
        <v>1926</v>
      </c>
      <c r="K536" s="56" t="str">
        <f t="shared" si="78"/>
        <v>Sorry, question [11.01]h is required!</v>
      </c>
    </row>
    <row r="537" spans="1:23" ht="15" customHeight="1">
      <c r="A537" s="55" t="s">
        <v>474</v>
      </c>
      <c r="B537" s="55" t="s">
        <v>1521</v>
      </c>
      <c r="C537" s="55" t="str">
        <f t="shared" si="76"/>
        <v xml:space="preserve">i. </v>
      </c>
      <c r="D537" s="55" t="s">
        <v>475</v>
      </c>
      <c r="E537" s="55" t="str">
        <f t="shared" si="77"/>
        <v>i. TALK TO THE COMMUNITY LEADERS AND HAVE THEM CONVINCE THE WOMEN</v>
      </c>
      <c r="I537" s="55" t="s">
        <v>2533</v>
      </c>
      <c r="J537" s="55" t="s">
        <v>1926</v>
      </c>
      <c r="K537" s="56" t="str">
        <f t="shared" si="78"/>
        <v>Sorry, question [11.01]i is required!</v>
      </c>
    </row>
    <row r="538" spans="1:23" ht="15" customHeight="1">
      <c r="A538" s="55" t="s">
        <v>476</v>
      </c>
      <c r="B538" s="55" t="s">
        <v>1522</v>
      </c>
      <c r="C538" s="55" t="str">
        <f t="shared" si="76"/>
        <v xml:space="preserve">j. </v>
      </c>
      <c r="D538" s="55" t="s">
        <v>477</v>
      </c>
      <c r="E538" s="55" t="str">
        <f t="shared" si="77"/>
        <v>j. ORGANIZE SENSITIZATION/OUTREACH ACTIVITIES</v>
      </c>
      <c r="I538" s="55" t="s">
        <v>2533</v>
      </c>
      <c r="J538" s="55" t="s">
        <v>1926</v>
      </c>
      <c r="K538" s="56" t="str">
        <f t="shared" si="78"/>
        <v>Sorry, question [11.01]j is required!</v>
      </c>
    </row>
    <row r="539" spans="1:23" ht="15" customHeight="1">
      <c r="A539" s="55" t="s">
        <v>478</v>
      </c>
      <c r="B539" s="55" t="s">
        <v>1523</v>
      </c>
      <c r="C539" s="55" t="str">
        <f t="shared" si="76"/>
        <v xml:space="preserve">k. </v>
      </c>
      <c r="D539" s="55" t="s">
        <v>479</v>
      </c>
      <c r="E539" s="55" t="str">
        <f t="shared" si="77"/>
        <v>k. TALK TO HEALTH FACILTY MANAGER</v>
      </c>
      <c r="I539" s="55" t="s">
        <v>2533</v>
      </c>
      <c r="J539" s="55" t="s">
        <v>1926</v>
      </c>
      <c r="K539" s="56" t="str">
        <f t="shared" si="78"/>
        <v>Sorry, question [11.01]k is required!</v>
      </c>
    </row>
    <row r="540" spans="1:23" ht="15" customHeight="1">
      <c r="A540" s="55" t="s">
        <v>480</v>
      </c>
      <c r="B540" s="55" t="s">
        <v>1524</v>
      </c>
      <c r="C540" s="55" t="str">
        <f t="shared" si="76"/>
        <v xml:space="preserve">l. </v>
      </c>
      <c r="D540" s="55" t="s">
        <v>481</v>
      </c>
      <c r="E540" s="55" t="str">
        <f t="shared" si="77"/>
        <v>l. OTHER, SPECIFY</v>
      </c>
      <c r="I540" s="55" t="s">
        <v>2533</v>
      </c>
      <c r="J540" s="55" t="s">
        <v>1926</v>
      </c>
      <c r="K540" s="56" t="str">
        <f t="shared" si="78"/>
        <v>Sorry, question [11.01]l is required!</v>
      </c>
    </row>
    <row r="541" spans="1:23" ht="15" customHeight="1">
      <c r="A541" s="55" t="s">
        <v>483</v>
      </c>
      <c r="B541" s="55" t="s">
        <v>1525</v>
      </c>
      <c r="E541" s="55" t="s">
        <v>484</v>
      </c>
      <c r="F541" s="55" t="s">
        <v>32</v>
      </c>
      <c r="I541" s="55" t="s">
        <v>1989</v>
      </c>
      <c r="J541" s="55" t="s">
        <v>1926</v>
      </c>
      <c r="N541" s="55" t="s">
        <v>1526</v>
      </c>
    </row>
    <row r="542" spans="1:23" ht="15" customHeight="1">
      <c r="A542" s="55" t="s">
        <v>482</v>
      </c>
      <c r="W542" s="55" t="s">
        <v>2000</v>
      </c>
    </row>
    <row r="543" spans="1:23" ht="15" customHeight="1">
      <c r="A543" s="55" t="s">
        <v>485</v>
      </c>
      <c r="B543" s="55" t="s">
        <v>2173</v>
      </c>
      <c r="I543" s="55" t="s">
        <v>12</v>
      </c>
      <c r="N543" s="55" t="s">
        <v>2338</v>
      </c>
      <c r="W543" s="55" t="s">
        <v>2000</v>
      </c>
    </row>
    <row r="544" spans="1:23" ht="15" customHeight="1">
      <c r="A544" s="55" t="s">
        <v>10</v>
      </c>
      <c r="B544" s="55" t="s">
        <v>2174</v>
      </c>
      <c r="E544" s="55" t="s">
        <v>2714</v>
      </c>
      <c r="F544" s="55" t="s">
        <v>1803</v>
      </c>
    </row>
    <row r="545" spans="1:23" ht="15" customHeight="1">
      <c r="A545" s="55" t="s">
        <v>486</v>
      </c>
      <c r="B545" s="55" t="s">
        <v>1527</v>
      </c>
      <c r="C545" s="55" t="str">
        <f t="shared" ref="C545:C559" si="79">RIGHT(B545,1)&amp;". "</f>
        <v xml:space="preserve">a. </v>
      </c>
      <c r="D545" s="55" t="s">
        <v>462</v>
      </c>
      <c r="E545" s="55" t="str">
        <f t="shared" ref="E545:E559" si="80">C545&amp;D545</f>
        <v>a. NOTHING. IT IS THE WOMEN'S OWN CHOICE.</v>
      </c>
      <c r="I545" s="55" t="s">
        <v>2533</v>
      </c>
      <c r="J545" s="55" t="s">
        <v>1926</v>
      </c>
      <c r="K545" s="56" t="str">
        <f>"Sorry, question [11.02]" &amp; LEFT(E545, 1) &amp; " is required!"</f>
        <v>Sorry, question [11.02]a is required!</v>
      </c>
    </row>
    <row r="546" spans="1:23" ht="15" customHeight="1">
      <c r="A546" s="55" t="s">
        <v>487</v>
      </c>
      <c r="B546" s="55" t="s">
        <v>1528</v>
      </c>
      <c r="C546" s="55" t="str">
        <f t="shared" si="79"/>
        <v xml:space="preserve">b. </v>
      </c>
      <c r="D546" s="55" t="s">
        <v>2404</v>
      </c>
      <c r="E546" s="55" t="str">
        <f t="shared" si="80"/>
        <v>b. NOTHING, THERE'S NO RESOURCES (INCLUDING FINANCIAL RESOURCES)</v>
      </c>
      <c r="I546" s="55" t="s">
        <v>2533</v>
      </c>
      <c r="J546" s="55" t="s">
        <v>1926</v>
      </c>
      <c r="K546" s="56" t="str">
        <f t="shared" ref="K546:K559" si="81">"Sorry, question [11.02]" &amp; LEFT(E546, 1) &amp; " is required!"</f>
        <v>Sorry, question [11.02]b is required!</v>
      </c>
    </row>
    <row r="547" spans="1:23" ht="15" customHeight="1">
      <c r="A547" s="55" t="s">
        <v>488</v>
      </c>
      <c r="B547" s="55" t="s">
        <v>1529</v>
      </c>
      <c r="C547" s="55" t="str">
        <f t="shared" si="79"/>
        <v xml:space="preserve">c. </v>
      </c>
      <c r="D547" s="55" t="s">
        <v>2586</v>
      </c>
      <c r="E547" s="55" t="str">
        <f t="shared" si="80"/>
        <v>c. ENGAGE WITH TBA/CBC</v>
      </c>
      <c r="I547" s="55" t="s">
        <v>2533</v>
      </c>
      <c r="J547" s="55" t="s">
        <v>1926</v>
      </c>
      <c r="K547" s="56" t="str">
        <f t="shared" si="81"/>
        <v>Sorry, question [11.02]c is required!</v>
      </c>
    </row>
    <row r="548" spans="1:23" ht="15" customHeight="1">
      <c r="A548" s="55" t="s">
        <v>489</v>
      </c>
      <c r="B548" s="55" t="s">
        <v>1530</v>
      </c>
      <c r="C548" s="55" t="str">
        <f t="shared" si="79"/>
        <v xml:space="preserve">d. </v>
      </c>
      <c r="D548" s="55" t="s">
        <v>2587</v>
      </c>
      <c r="E548" s="55" t="str">
        <f t="shared" si="80"/>
        <v>d. OFFER INCENTIVE TO TBA/CBC</v>
      </c>
      <c r="I548" s="55" t="s">
        <v>2533</v>
      </c>
      <c r="J548" s="55" t="s">
        <v>1926</v>
      </c>
      <c r="K548" s="56" t="str">
        <f t="shared" si="81"/>
        <v>Sorry, question [11.02]d is required!</v>
      </c>
    </row>
    <row r="549" spans="1:23" ht="15" customHeight="1">
      <c r="A549" s="55" t="s">
        <v>490</v>
      </c>
      <c r="B549" s="55" t="s">
        <v>1531</v>
      </c>
      <c r="C549" s="55" t="str">
        <f t="shared" si="79"/>
        <v xml:space="preserve">e. </v>
      </c>
      <c r="D549" s="55" t="s">
        <v>467</v>
      </c>
      <c r="E549" s="55" t="str">
        <f t="shared" si="80"/>
        <v>e. OFFER AN IN-KIND INCENTIVE TO WOMEN WHO COME IN</v>
      </c>
      <c r="I549" s="55" t="s">
        <v>2533</v>
      </c>
      <c r="J549" s="55" t="s">
        <v>1926</v>
      </c>
      <c r="K549" s="56" t="str">
        <f t="shared" si="81"/>
        <v>Sorry, question [11.02]e is required!</v>
      </c>
    </row>
    <row r="550" spans="1:23" ht="15" customHeight="1">
      <c r="A550" s="55" t="s">
        <v>491</v>
      </c>
      <c r="B550" s="55" t="s">
        <v>1532</v>
      </c>
      <c r="C550" s="55" t="str">
        <f t="shared" si="79"/>
        <v xml:space="preserve">f. </v>
      </c>
      <c r="D550" s="55" t="s">
        <v>469</v>
      </c>
      <c r="E550" s="55" t="str">
        <f t="shared" si="80"/>
        <v>f. OFFER A CASH INCENTIVE TO WOMEN WHO COME IN</v>
      </c>
      <c r="I550" s="55" t="s">
        <v>2533</v>
      </c>
      <c r="J550" s="55" t="s">
        <v>1926</v>
      </c>
      <c r="K550" s="56" t="str">
        <f t="shared" si="81"/>
        <v>Sorry, question [11.02]f is required!</v>
      </c>
    </row>
    <row r="551" spans="1:23" ht="15" customHeight="1">
      <c r="A551" s="55" t="s">
        <v>11</v>
      </c>
      <c r="W551" s="55" t="s">
        <v>2000</v>
      </c>
    </row>
    <row r="552" spans="1:23" ht="15" customHeight="1">
      <c r="A552" s="55" t="s">
        <v>9</v>
      </c>
      <c r="B552" s="55" t="s">
        <v>2732</v>
      </c>
      <c r="I552" s="55" t="s">
        <v>12</v>
      </c>
      <c r="N552" s="55" t="s">
        <v>2338</v>
      </c>
      <c r="W552" s="55" t="s">
        <v>2000</v>
      </c>
    </row>
    <row r="553" spans="1:23" ht="15" customHeight="1">
      <c r="A553" s="55" t="s">
        <v>10</v>
      </c>
      <c r="B553" s="55" t="s">
        <v>2733</v>
      </c>
      <c r="E553" s="55" t="s">
        <v>2714</v>
      </c>
      <c r="F553" s="55" t="s">
        <v>1803</v>
      </c>
    </row>
    <row r="554" spans="1:23" ht="15" customHeight="1">
      <c r="A554" s="55" t="s">
        <v>492</v>
      </c>
      <c r="B554" s="55" t="s">
        <v>1533</v>
      </c>
      <c r="C554" s="55" t="str">
        <f t="shared" si="79"/>
        <v xml:space="preserve">g. </v>
      </c>
      <c r="D554" s="55" t="s">
        <v>471</v>
      </c>
      <c r="E554" s="55" t="str">
        <f t="shared" si="80"/>
        <v>g. ENGAGE WITH COMMUNITY HEALTH WORKERS</v>
      </c>
      <c r="I554" s="55" t="s">
        <v>2533</v>
      </c>
      <c r="J554" s="55" t="s">
        <v>1926</v>
      </c>
      <c r="K554" s="56" t="str">
        <f t="shared" si="81"/>
        <v>Sorry, question [11.02]g is required!</v>
      </c>
    </row>
    <row r="555" spans="1:23" ht="15" customHeight="1">
      <c r="A555" s="55" t="s">
        <v>493</v>
      </c>
      <c r="B555" s="55" t="s">
        <v>1534</v>
      </c>
      <c r="C555" s="55" t="str">
        <f t="shared" si="79"/>
        <v xml:space="preserve">h. </v>
      </c>
      <c r="D555" s="55" t="s">
        <v>473</v>
      </c>
      <c r="E555" s="55" t="str">
        <f t="shared" si="80"/>
        <v>h. OFFER INCENTIVE TO COMMUNITY HEALTH WORKERS</v>
      </c>
      <c r="I555" s="55" t="s">
        <v>2533</v>
      </c>
      <c r="J555" s="55" t="s">
        <v>1926</v>
      </c>
      <c r="K555" s="56" t="str">
        <f t="shared" si="81"/>
        <v>Sorry, question [11.02]h is required!</v>
      </c>
    </row>
    <row r="556" spans="1:23" ht="15" customHeight="1">
      <c r="A556" s="55" t="s">
        <v>494</v>
      </c>
      <c r="B556" s="55" t="s">
        <v>1535</v>
      </c>
      <c r="C556" s="55" t="str">
        <f t="shared" si="79"/>
        <v xml:space="preserve">i. </v>
      </c>
      <c r="D556" s="55" t="s">
        <v>475</v>
      </c>
      <c r="E556" s="55" t="str">
        <f t="shared" si="80"/>
        <v>i. TALK TO THE COMMUNITY LEADERS AND HAVE THEM CONVINCE THE WOMEN</v>
      </c>
      <c r="I556" s="55" t="s">
        <v>2533</v>
      </c>
      <c r="J556" s="55" t="s">
        <v>1926</v>
      </c>
      <c r="K556" s="56" t="str">
        <f t="shared" si="81"/>
        <v>Sorry, question [11.02]i is required!</v>
      </c>
    </row>
    <row r="557" spans="1:23" ht="15" customHeight="1">
      <c r="A557" s="55" t="s">
        <v>495</v>
      </c>
      <c r="B557" s="55" t="s">
        <v>1536</v>
      </c>
      <c r="C557" s="55" t="str">
        <f t="shared" si="79"/>
        <v xml:space="preserve">j. </v>
      </c>
      <c r="D557" s="55" t="s">
        <v>496</v>
      </c>
      <c r="E557" s="55" t="str">
        <f t="shared" si="80"/>
        <v>j. ORGANIZE SENSITIZATION/OOUTREACH ACTIVITIES</v>
      </c>
      <c r="I557" s="55" t="s">
        <v>2533</v>
      </c>
      <c r="J557" s="55" t="s">
        <v>1926</v>
      </c>
      <c r="K557" s="56" t="str">
        <f t="shared" si="81"/>
        <v>Sorry, question [11.02]j is required!</v>
      </c>
    </row>
    <row r="558" spans="1:23" ht="15" customHeight="1">
      <c r="A558" s="55" t="s">
        <v>497</v>
      </c>
      <c r="B558" s="55" t="s">
        <v>1537</v>
      </c>
      <c r="C558" s="55" t="str">
        <f t="shared" si="79"/>
        <v xml:space="preserve">k. </v>
      </c>
      <c r="D558" s="55" t="s">
        <v>479</v>
      </c>
      <c r="E558" s="55" t="str">
        <f t="shared" si="80"/>
        <v>k. TALK TO HEALTH FACILTY MANAGER</v>
      </c>
      <c r="I558" s="55" t="s">
        <v>2533</v>
      </c>
      <c r="J558" s="55" t="s">
        <v>1926</v>
      </c>
      <c r="K558" s="56" t="str">
        <f t="shared" si="81"/>
        <v>Sorry, question [11.02]k is required!</v>
      </c>
    </row>
    <row r="559" spans="1:23" ht="15" customHeight="1">
      <c r="A559" s="55" t="s">
        <v>498</v>
      </c>
      <c r="B559" s="55" t="s">
        <v>1538</v>
      </c>
      <c r="C559" s="55" t="str">
        <f t="shared" si="79"/>
        <v xml:space="preserve">l. </v>
      </c>
      <c r="D559" s="55" t="s">
        <v>481</v>
      </c>
      <c r="E559" s="55" t="str">
        <f t="shared" si="80"/>
        <v>l. OTHER, SPECIFY</v>
      </c>
      <c r="I559" s="55" t="s">
        <v>2533</v>
      </c>
      <c r="J559" s="55" t="s">
        <v>1926</v>
      </c>
      <c r="K559" s="56" t="str">
        <f t="shared" si="81"/>
        <v>Sorry, question [11.02]l is required!</v>
      </c>
    </row>
    <row r="560" spans="1:23" ht="15" customHeight="1">
      <c r="A560" s="55" t="s">
        <v>500</v>
      </c>
      <c r="B560" s="55" t="s">
        <v>1539</v>
      </c>
      <c r="E560" s="55" t="s">
        <v>501</v>
      </c>
      <c r="F560" s="55" t="s">
        <v>32</v>
      </c>
      <c r="I560" s="55" t="s">
        <v>1989</v>
      </c>
      <c r="J560" s="55" t="s">
        <v>1926</v>
      </c>
      <c r="N560" s="55" t="s">
        <v>1540</v>
      </c>
    </row>
    <row r="561" spans="1:23" ht="15" customHeight="1">
      <c r="A561" s="55" t="s">
        <v>499</v>
      </c>
      <c r="W561" s="55" t="s">
        <v>2000</v>
      </c>
    </row>
    <row r="562" spans="1:23" ht="15" customHeight="1">
      <c r="A562" s="55" t="s">
        <v>502</v>
      </c>
      <c r="B562" s="55" t="s">
        <v>2176</v>
      </c>
      <c r="I562" s="55" t="s">
        <v>12</v>
      </c>
      <c r="N562" s="55" t="s">
        <v>2338</v>
      </c>
      <c r="W562" s="55" t="s">
        <v>2000</v>
      </c>
    </row>
    <row r="563" spans="1:23" ht="15" customHeight="1">
      <c r="A563" s="55" t="s">
        <v>10</v>
      </c>
      <c r="B563" s="55" t="s">
        <v>2175</v>
      </c>
      <c r="E563" s="55" t="s">
        <v>2715</v>
      </c>
      <c r="F563" s="55" t="s">
        <v>1804</v>
      </c>
    </row>
    <row r="564" spans="1:23" ht="15" customHeight="1">
      <c r="A564" s="55" t="s">
        <v>503</v>
      </c>
      <c r="B564" s="55" t="s">
        <v>1541</v>
      </c>
      <c r="C564" s="55" t="str">
        <f t="shared" ref="C564:C569" si="82">RIGHT(B545,1)&amp;". "</f>
        <v xml:space="preserve">a. </v>
      </c>
      <c r="D564" s="55" t="s">
        <v>462</v>
      </c>
      <c r="E564" s="55" t="str">
        <f>C564&amp;D564</f>
        <v>a. NOTHING. IT IS THE WOMEN'S OWN CHOICE.</v>
      </c>
      <c r="I564" s="55" t="s">
        <v>2533</v>
      </c>
      <c r="J564" s="55" t="s">
        <v>1926</v>
      </c>
      <c r="K564" s="56" t="str">
        <f>"Sorry, question [11.03]" &amp; LEFT(E564, 1) &amp; " is required!"</f>
        <v>Sorry, question [11.03]a is required!</v>
      </c>
    </row>
    <row r="565" spans="1:23" ht="15" customHeight="1">
      <c r="A565" s="55" t="s">
        <v>504</v>
      </c>
      <c r="B565" s="55" t="s">
        <v>1542</v>
      </c>
      <c r="C565" s="55" t="str">
        <f t="shared" si="82"/>
        <v xml:space="preserve">b. </v>
      </c>
      <c r="D565" s="55" t="s">
        <v>2404</v>
      </c>
      <c r="E565" s="55" t="str">
        <f t="shared" ref="E565:E578" si="83">C565&amp;D565</f>
        <v>b. NOTHING, THERE'S NO RESOURCES (INCLUDING FINANCIAL RESOURCES)</v>
      </c>
      <c r="I565" s="55" t="s">
        <v>2533</v>
      </c>
      <c r="J565" s="55" t="s">
        <v>1926</v>
      </c>
      <c r="K565" s="56" t="str">
        <f t="shared" ref="K565:K578" si="84">"Sorry, question [11.03]" &amp; LEFT(E565, 1) &amp; " is required!"</f>
        <v>Sorry, question [11.03]b is required!</v>
      </c>
    </row>
    <row r="566" spans="1:23" ht="15" customHeight="1">
      <c r="A566" s="55" t="s">
        <v>505</v>
      </c>
      <c r="B566" s="55" t="s">
        <v>1543</v>
      </c>
      <c r="C566" s="55" t="str">
        <f t="shared" si="82"/>
        <v xml:space="preserve">c. </v>
      </c>
      <c r="D566" s="55" t="s">
        <v>2586</v>
      </c>
      <c r="E566" s="55" t="str">
        <f t="shared" si="83"/>
        <v>c. ENGAGE WITH TBA/CBC</v>
      </c>
      <c r="I566" s="55" t="s">
        <v>2533</v>
      </c>
      <c r="J566" s="55" t="s">
        <v>1926</v>
      </c>
      <c r="K566" s="56" t="str">
        <f t="shared" si="84"/>
        <v>Sorry, question [11.03]c is required!</v>
      </c>
    </row>
    <row r="567" spans="1:23" ht="15" customHeight="1">
      <c r="A567" s="55" t="s">
        <v>506</v>
      </c>
      <c r="B567" s="55" t="s">
        <v>1544</v>
      </c>
      <c r="C567" s="55" t="str">
        <f t="shared" si="82"/>
        <v xml:space="preserve">d. </v>
      </c>
      <c r="D567" s="55" t="s">
        <v>2587</v>
      </c>
      <c r="E567" s="55" t="str">
        <f t="shared" si="83"/>
        <v>d. OFFER INCENTIVE TO TBA/CBC</v>
      </c>
      <c r="I567" s="55" t="s">
        <v>2533</v>
      </c>
      <c r="J567" s="55" t="s">
        <v>1926</v>
      </c>
      <c r="K567" s="56" t="str">
        <f t="shared" si="84"/>
        <v>Sorry, question [11.03]d is required!</v>
      </c>
    </row>
    <row r="568" spans="1:23" ht="15" customHeight="1">
      <c r="A568" s="55" t="s">
        <v>507</v>
      </c>
      <c r="B568" s="55" t="s">
        <v>1545</v>
      </c>
      <c r="C568" s="55" t="str">
        <f t="shared" si="82"/>
        <v xml:space="preserve">e. </v>
      </c>
      <c r="D568" s="55" t="s">
        <v>467</v>
      </c>
      <c r="E568" s="55" t="str">
        <f t="shared" si="83"/>
        <v>e. OFFER AN IN-KIND INCENTIVE TO WOMEN WHO COME IN</v>
      </c>
      <c r="I568" s="55" t="s">
        <v>2533</v>
      </c>
      <c r="J568" s="55" t="s">
        <v>1926</v>
      </c>
      <c r="K568" s="56" t="str">
        <f t="shared" si="84"/>
        <v>Sorry, question [11.03]e is required!</v>
      </c>
    </row>
    <row r="569" spans="1:23" ht="15" customHeight="1">
      <c r="A569" s="55" t="s">
        <v>508</v>
      </c>
      <c r="B569" s="55" t="s">
        <v>1546</v>
      </c>
      <c r="C569" s="55" t="str">
        <f t="shared" si="82"/>
        <v xml:space="preserve">f. </v>
      </c>
      <c r="D569" s="55" t="s">
        <v>469</v>
      </c>
      <c r="E569" s="55" t="str">
        <f t="shared" si="83"/>
        <v>f. OFFER A CASH INCENTIVE TO WOMEN WHO COME IN</v>
      </c>
      <c r="I569" s="55" t="s">
        <v>2533</v>
      </c>
      <c r="J569" s="55" t="s">
        <v>1926</v>
      </c>
      <c r="K569" s="56" t="str">
        <f t="shared" si="84"/>
        <v>Sorry, question [11.03]f is required!</v>
      </c>
    </row>
    <row r="570" spans="1:23" ht="15" customHeight="1">
      <c r="A570" s="55" t="s">
        <v>509</v>
      </c>
      <c r="B570" s="55" t="s">
        <v>1547</v>
      </c>
      <c r="C570" s="55" t="str">
        <f t="shared" ref="C570" si="85">RIGHT(B554,1)&amp;". "</f>
        <v xml:space="preserve">g. </v>
      </c>
      <c r="D570" s="55" t="s">
        <v>471</v>
      </c>
      <c r="E570" s="55" t="str">
        <f t="shared" si="83"/>
        <v>g. ENGAGE WITH COMMUNITY HEALTH WORKERS</v>
      </c>
      <c r="I570" s="55" t="s">
        <v>2533</v>
      </c>
      <c r="J570" s="55" t="s">
        <v>1926</v>
      </c>
      <c r="K570" s="56" t="str">
        <f t="shared" si="84"/>
        <v>Sorry, question [11.03]g is required!</v>
      </c>
    </row>
    <row r="571" spans="1:23" ht="15" customHeight="1">
      <c r="A571" s="55" t="s">
        <v>11</v>
      </c>
      <c r="W571" s="55" t="s">
        <v>2000</v>
      </c>
    </row>
    <row r="572" spans="1:23" ht="15" customHeight="1">
      <c r="A572" s="55" t="s">
        <v>9</v>
      </c>
      <c r="B572" s="55" t="s">
        <v>2735</v>
      </c>
      <c r="I572" s="55" t="s">
        <v>12</v>
      </c>
      <c r="N572" s="55" t="s">
        <v>2338</v>
      </c>
      <c r="W572" s="55" t="s">
        <v>2000</v>
      </c>
    </row>
    <row r="573" spans="1:23" ht="15" customHeight="1">
      <c r="A573" s="55" t="s">
        <v>10</v>
      </c>
      <c r="B573" s="55" t="s">
        <v>2736</v>
      </c>
      <c r="E573" s="55" t="s">
        <v>2715</v>
      </c>
      <c r="F573" s="55" t="s">
        <v>1804</v>
      </c>
    </row>
    <row r="574" spans="1:23" ht="15" customHeight="1">
      <c r="A574" s="55" t="s">
        <v>510</v>
      </c>
      <c r="B574" s="55" t="s">
        <v>1548</v>
      </c>
      <c r="C574" s="55" t="str">
        <f>RIGHT(B555,1)&amp;". "</f>
        <v xml:space="preserve">h. </v>
      </c>
      <c r="D574" s="55" t="s">
        <v>473</v>
      </c>
      <c r="E574" s="55" t="str">
        <f t="shared" si="83"/>
        <v>h. OFFER INCENTIVE TO COMMUNITY HEALTH WORKERS</v>
      </c>
      <c r="I574" s="55" t="s">
        <v>2533</v>
      </c>
      <c r="J574" s="55" t="s">
        <v>1926</v>
      </c>
      <c r="K574" s="56" t="str">
        <f t="shared" si="84"/>
        <v>Sorry, question [11.03]h is required!</v>
      </c>
    </row>
    <row r="575" spans="1:23" ht="15" customHeight="1">
      <c r="A575" s="55" t="s">
        <v>511</v>
      </c>
      <c r="B575" s="55" t="s">
        <v>1549</v>
      </c>
      <c r="C575" s="55" t="str">
        <f>RIGHT(B556,1)&amp;". "</f>
        <v xml:space="preserve">i. </v>
      </c>
      <c r="D575" s="55" t="s">
        <v>475</v>
      </c>
      <c r="E575" s="55" t="str">
        <f t="shared" si="83"/>
        <v>i. TALK TO THE COMMUNITY LEADERS AND HAVE THEM CONVINCE THE WOMEN</v>
      </c>
      <c r="I575" s="55" t="s">
        <v>2533</v>
      </c>
      <c r="J575" s="55" t="s">
        <v>1926</v>
      </c>
      <c r="K575" s="56" t="str">
        <f t="shared" si="84"/>
        <v>Sorry, question [11.03]i is required!</v>
      </c>
    </row>
    <row r="576" spans="1:23" ht="15" customHeight="1">
      <c r="A576" s="55" t="s">
        <v>512</v>
      </c>
      <c r="B576" s="55" t="s">
        <v>1550</v>
      </c>
      <c r="C576" s="55" t="str">
        <f t="shared" ref="C576:C578" si="86">RIGHT(B576,1)&amp;". "</f>
        <v xml:space="preserve">j. </v>
      </c>
      <c r="D576" s="55" t="s">
        <v>477</v>
      </c>
      <c r="E576" s="55" t="str">
        <f t="shared" si="83"/>
        <v>j. ORGANIZE SENSITIZATION/OUTREACH ACTIVITIES</v>
      </c>
      <c r="I576" s="55" t="s">
        <v>2533</v>
      </c>
      <c r="J576" s="55" t="s">
        <v>1926</v>
      </c>
      <c r="K576" s="56" t="str">
        <f t="shared" si="84"/>
        <v>Sorry, question [11.03]j is required!</v>
      </c>
    </row>
    <row r="577" spans="1:23" ht="15" customHeight="1">
      <c r="A577" s="55" t="s">
        <v>513</v>
      </c>
      <c r="B577" s="55" t="s">
        <v>1551</v>
      </c>
      <c r="C577" s="55" t="str">
        <f t="shared" si="86"/>
        <v xml:space="preserve">k. </v>
      </c>
      <c r="D577" s="55" t="s">
        <v>479</v>
      </c>
      <c r="E577" s="55" t="str">
        <f t="shared" si="83"/>
        <v>k. TALK TO HEALTH FACILTY MANAGER</v>
      </c>
      <c r="I577" s="55" t="s">
        <v>2533</v>
      </c>
      <c r="J577" s="55" t="s">
        <v>1926</v>
      </c>
      <c r="K577" s="56" t="str">
        <f t="shared" si="84"/>
        <v>Sorry, question [11.03]k is required!</v>
      </c>
    </row>
    <row r="578" spans="1:23" ht="15" customHeight="1">
      <c r="A578" s="55" t="s">
        <v>514</v>
      </c>
      <c r="B578" s="55" t="s">
        <v>1552</v>
      </c>
      <c r="C578" s="55" t="str">
        <f t="shared" si="86"/>
        <v xml:space="preserve">l. </v>
      </c>
      <c r="D578" s="55" t="s">
        <v>481</v>
      </c>
      <c r="E578" s="55" t="str">
        <f t="shared" si="83"/>
        <v>l. OTHER, SPECIFY</v>
      </c>
      <c r="I578" s="55" t="s">
        <v>2533</v>
      </c>
      <c r="J578" s="55" t="s">
        <v>1926</v>
      </c>
      <c r="K578" s="56" t="str">
        <f t="shared" si="84"/>
        <v>Sorry, question [11.03]l is required!</v>
      </c>
    </row>
    <row r="579" spans="1:23" ht="15" customHeight="1">
      <c r="A579" s="55" t="s">
        <v>516</v>
      </c>
      <c r="B579" s="55" t="s">
        <v>1553</v>
      </c>
      <c r="E579" s="55" t="s">
        <v>517</v>
      </c>
      <c r="F579" s="55" t="s">
        <v>32</v>
      </c>
      <c r="I579" s="55" t="s">
        <v>1989</v>
      </c>
      <c r="J579" s="55" t="s">
        <v>1926</v>
      </c>
      <c r="N579" s="55" t="s">
        <v>1554</v>
      </c>
    </row>
    <row r="580" spans="1:23" ht="15" customHeight="1">
      <c r="A580" s="55" t="s">
        <v>515</v>
      </c>
      <c r="W580" s="55" t="s">
        <v>2000</v>
      </c>
    </row>
    <row r="581" spans="1:23" ht="15" customHeight="1">
      <c r="A581" s="55" t="s">
        <v>518</v>
      </c>
      <c r="B581" s="55" t="s">
        <v>2177</v>
      </c>
      <c r="I581" s="55" t="s">
        <v>12</v>
      </c>
      <c r="N581" s="55" t="s">
        <v>2338</v>
      </c>
      <c r="W581" s="55" t="s">
        <v>2000</v>
      </c>
    </row>
    <row r="582" spans="1:23" ht="15" customHeight="1">
      <c r="A582" s="55" t="s">
        <v>10</v>
      </c>
      <c r="B582" s="55" t="s">
        <v>2178</v>
      </c>
      <c r="E582" s="55" t="s">
        <v>519</v>
      </c>
      <c r="F582" s="55" t="s">
        <v>1805</v>
      </c>
    </row>
    <row r="583" spans="1:23" ht="15" customHeight="1">
      <c r="A583" s="55" t="s">
        <v>520</v>
      </c>
      <c r="B583" s="55" t="s">
        <v>1555</v>
      </c>
      <c r="C583" s="55" t="str">
        <f t="shared" ref="C583:C589" si="87">RIGHT(B564,1)&amp;". "</f>
        <v xml:space="preserve">a. </v>
      </c>
      <c r="D583" s="55" t="s">
        <v>521</v>
      </c>
      <c r="E583" s="55" t="str">
        <f>C583&amp;D583</f>
        <v>a. NOTHING. THE PATIENTS AND THEIR FAMILIES HAVE TO SORT IT OUT.</v>
      </c>
      <c r="I583" s="55" t="s">
        <v>2533</v>
      </c>
      <c r="J583" s="55" t="s">
        <v>1926</v>
      </c>
      <c r="K583" s="56" t="str">
        <f>"Sorry, question [11.04]" &amp; LEFT(E583, 1) &amp; " is required!"</f>
        <v>Sorry, question [11.04]a is required!</v>
      </c>
    </row>
    <row r="584" spans="1:23" ht="15" customHeight="1">
      <c r="A584" s="55" t="s">
        <v>522</v>
      </c>
      <c r="B584" s="55" t="s">
        <v>1556</v>
      </c>
      <c r="C584" s="55" t="str">
        <f t="shared" si="87"/>
        <v xml:space="preserve">b. </v>
      </c>
      <c r="D584" s="55" t="s">
        <v>523</v>
      </c>
      <c r="E584" s="55" t="str">
        <f t="shared" ref="E584:E591" si="88">C584&amp;D584</f>
        <v>b. CONTRACT A PRIVATE PERSON/FIRM IN THE COMMUNITY WHO HAS A CAR</v>
      </c>
      <c r="I584" s="55" t="s">
        <v>2533</v>
      </c>
      <c r="J584" s="55" t="s">
        <v>1926</v>
      </c>
      <c r="K584" s="56" t="str">
        <f t="shared" ref="K584:K591" si="89">"Sorry, question [11.04]" &amp; LEFT(E584, 1) &amp; " is required!"</f>
        <v>Sorry, question [11.04]b is required!</v>
      </c>
    </row>
    <row r="585" spans="1:23" ht="15" customHeight="1">
      <c r="A585" s="55" t="s">
        <v>524</v>
      </c>
      <c r="B585" s="55" t="s">
        <v>1557</v>
      </c>
      <c r="C585" s="55" t="str">
        <f t="shared" si="87"/>
        <v xml:space="preserve">c. </v>
      </c>
      <c r="D585" s="55" t="s">
        <v>525</v>
      </c>
      <c r="E585" s="55" t="str">
        <f t="shared" si="88"/>
        <v>c. ORGANIZE A COMMUNITY FUND RAISER TO BUY A VEHICLE</v>
      </c>
      <c r="I585" s="55" t="s">
        <v>2533</v>
      </c>
      <c r="J585" s="55" t="s">
        <v>1926</v>
      </c>
      <c r="K585" s="56" t="str">
        <f t="shared" si="89"/>
        <v>Sorry, question [11.04]c is required!</v>
      </c>
    </row>
    <row r="586" spans="1:23" ht="15" customHeight="1">
      <c r="A586" s="55" t="s">
        <v>526</v>
      </c>
      <c r="B586" s="55" t="s">
        <v>1558</v>
      </c>
      <c r="C586" s="55" t="str">
        <f t="shared" si="87"/>
        <v xml:space="preserve">d. </v>
      </c>
      <c r="D586" s="55" t="s">
        <v>527</v>
      </c>
      <c r="E586" s="55" t="str">
        <f t="shared" si="88"/>
        <v>d. SEEK FUNDS FROM THE GOVERNMENT TO BUY VEHICLE</v>
      </c>
      <c r="I586" s="55" t="s">
        <v>2533</v>
      </c>
      <c r="J586" s="55" t="s">
        <v>1926</v>
      </c>
      <c r="K586" s="56" t="str">
        <f t="shared" si="89"/>
        <v>Sorry, question [11.04]d is required!</v>
      </c>
    </row>
    <row r="587" spans="1:23" ht="15" customHeight="1">
      <c r="A587" s="55" t="s">
        <v>528</v>
      </c>
      <c r="B587" s="55" t="s">
        <v>1559</v>
      </c>
      <c r="C587" s="55" t="str">
        <f t="shared" si="87"/>
        <v xml:space="preserve">e. </v>
      </c>
      <c r="D587" s="55" t="s">
        <v>529</v>
      </c>
      <c r="E587" s="55" t="str">
        <f t="shared" si="88"/>
        <v>e. SEEK FUNDS FROM NGO'S TO BUY VEHICLE</v>
      </c>
      <c r="I587" s="55" t="s">
        <v>2533</v>
      </c>
      <c r="J587" s="55" t="s">
        <v>1926</v>
      </c>
      <c r="K587" s="56" t="str">
        <f t="shared" si="89"/>
        <v>Sorry, question [11.04]e is required!</v>
      </c>
    </row>
    <row r="588" spans="1:23" ht="15" customHeight="1">
      <c r="A588" s="55" t="s">
        <v>530</v>
      </c>
      <c r="B588" s="55" t="s">
        <v>1560</v>
      </c>
      <c r="C588" s="55" t="str">
        <f t="shared" si="87"/>
        <v xml:space="preserve">f. </v>
      </c>
      <c r="D588" s="55" t="s">
        <v>531</v>
      </c>
      <c r="E588" s="55" t="str">
        <f t="shared" si="88"/>
        <v>f. BUY A VEHICLE FROM THE FACILITY'S FUNDS</v>
      </c>
      <c r="I588" s="55" t="s">
        <v>2533</v>
      </c>
      <c r="J588" s="55" t="s">
        <v>1926</v>
      </c>
      <c r="K588" s="56" t="str">
        <f t="shared" si="89"/>
        <v>Sorry, question [11.04]f is required!</v>
      </c>
    </row>
    <row r="589" spans="1:23" ht="15" customHeight="1">
      <c r="A589" s="55" t="s">
        <v>532</v>
      </c>
      <c r="B589" s="55" t="s">
        <v>1561</v>
      </c>
      <c r="C589" s="55" t="str">
        <f t="shared" si="87"/>
        <v xml:space="preserve">g. </v>
      </c>
      <c r="D589" s="55" t="s">
        <v>533</v>
      </c>
      <c r="E589" s="55" t="str">
        <f t="shared" si="88"/>
        <v>g. ENCOURAGE THEM TO USE COMMUNITY BASED TRANSPORT</v>
      </c>
      <c r="I589" s="55" t="s">
        <v>2533</v>
      </c>
      <c r="J589" s="55" t="s">
        <v>1926</v>
      </c>
      <c r="K589" s="56" t="str">
        <f t="shared" si="89"/>
        <v>Sorry, question [11.04]g is required!</v>
      </c>
    </row>
    <row r="590" spans="1:23" ht="15" customHeight="1">
      <c r="A590" s="55" t="s">
        <v>534</v>
      </c>
      <c r="B590" s="55" t="s">
        <v>1562</v>
      </c>
      <c r="C590" s="55" t="str">
        <f t="shared" ref="C590:C591" si="90">RIGHT(B574,1)&amp;". "</f>
        <v xml:space="preserve">h. </v>
      </c>
      <c r="D590" s="55" t="s">
        <v>535</v>
      </c>
      <c r="E590" s="55" t="str">
        <f t="shared" si="88"/>
        <v>h. TALK TO HEALTH FACILTY MANAGER</v>
      </c>
      <c r="I590" s="55" t="s">
        <v>2533</v>
      </c>
      <c r="J590" s="55" t="s">
        <v>1926</v>
      </c>
      <c r="K590" s="56" t="str">
        <f t="shared" si="89"/>
        <v>Sorry, question [11.04]h is required!</v>
      </c>
    </row>
    <row r="591" spans="1:23" ht="15" customHeight="1">
      <c r="A591" s="55" t="s">
        <v>536</v>
      </c>
      <c r="B591" s="55" t="s">
        <v>1563</v>
      </c>
      <c r="C591" s="55" t="str">
        <f t="shared" si="90"/>
        <v xml:space="preserve">i. </v>
      </c>
      <c r="D591" s="55" t="s">
        <v>537</v>
      </c>
      <c r="E591" s="55" t="str">
        <f t="shared" si="88"/>
        <v>i. OTHER, SPECIFY</v>
      </c>
      <c r="I591" s="55" t="s">
        <v>2533</v>
      </c>
      <c r="J591" s="55" t="s">
        <v>1926</v>
      </c>
      <c r="K591" s="56" t="str">
        <f t="shared" si="89"/>
        <v>Sorry, question [11.04]i is required!</v>
      </c>
    </row>
    <row r="592" spans="1:23" ht="15" customHeight="1">
      <c r="A592" s="55" t="s">
        <v>539</v>
      </c>
      <c r="B592" s="55" t="s">
        <v>1564</v>
      </c>
      <c r="E592" s="55" t="s">
        <v>540</v>
      </c>
      <c r="F592" s="55" t="s">
        <v>32</v>
      </c>
      <c r="I592" s="55" t="s">
        <v>1989</v>
      </c>
      <c r="J592" s="55" t="s">
        <v>1926</v>
      </c>
      <c r="N592" s="55" t="s">
        <v>1565</v>
      </c>
    </row>
    <row r="593" spans="1:23" ht="15" customHeight="1">
      <c r="A593" s="55" t="s">
        <v>538</v>
      </c>
      <c r="W593" s="55" t="s">
        <v>2000</v>
      </c>
    </row>
    <row r="594" spans="1:23" ht="15" customHeight="1">
      <c r="A594" s="55" t="s">
        <v>541</v>
      </c>
      <c r="W594" s="55" t="s">
        <v>1983</v>
      </c>
    </row>
    <row r="595" spans="1:23" ht="15" customHeight="1"/>
    <row r="596" spans="1:23" ht="15" customHeight="1">
      <c r="A596" s="55" t="s">
        <v>542</v>
      </c>
      <c r="B596" s="55" t="s">
        <v>2179</v>
      </c>
      <c r="E596" s="55" t="s">
        <v>2588</v>
      </c>
      <c r="I596" s="55" t="s">
        <v>1983</v>
      </c>
      <c r="N596" s="55" t="s">
        <v>1954</v>
      </c>
      <c r="W596" s="55" t="s">
        <v>1983</v>
      </c>
    </row>
    <row r="597" spans="1:23" ht="15" customHeight="1">
      <c r="A597" s="55" t="s">
        <v>9</v>
      </c>
      <c r="B597" s="55" t="s">
        <v>2180</v>
      </c>
      <c r="I597" s="55" t="s">
        <v>12</v>
      </c>
      <c r="N597" s="55" t="s">
        <v>2338</v>
      </c>
      <c r="W597" s="55" t="s">
        <v>2000</v>
      </c>
    </row>
    <row r="598" spans="1:23" ht="15" customHeight="1">
      <c r="A598" s="55" t="s">
        <v>10</v>
      </c>
      <c r="B598" s="55" t="s">
        <v>2230</v>
      </c>
      <c r="E598" s="55" t="s">
        <v>2589</v>
      </c>
    </row>
    <row r="599" spans="1:23" ht="15" customHeight="1">
      <c r="A599" s="55" t="s">
        <v>21</v>
      </c>
      <c r="B599" s="55" t="s">
        <v>1753</v>
      </c>
      <c r="E599" s="55" t="s">
        <v>2181</v>
      </c>
      <c r="I599" s="55" t="s">
        <v>2533</v>
      </c>
      <c r="J599" s="55" t="s">
        <v>1926</v>
      </c>
      <c r="K599" s="56" t="str">
        <f>"Sorry, question " &amp; LEFT(E599, 7) &amp; " is required!"</f>
        <v>Sorry, question [12.01] is required!</v>
      </c>
      <c r="R599" s="55" t="s">
        <v>1926</v>
      </c>
    </row>
    <row r="600" spans="1:23" ht="15" customHeight="1">
      <c r="A600" s="55" t="s">
        <v>543</v>
      </c>
      <c r="B600" s="55" t="s">
        <v>1754</v>
      </c>
      <c r="E600" s="55" t="s">
        <v>1199</v>
      </c>
      <c r="J600" s="55" t="s">
        <v>1926</v>
      </c>
      <c r="R600" s="55" t="s">
        <v>1926</v>
      </c>
    </row>
    <row r="601" spans="1:23" ht="15" customHeight="1">
      <c r="A601" s="55" t="s">
        <v>11</v>
      </c>
      <c r="W601" s="55" t="s">
        <v>2000</v>
      </c>
    </row>
    <row r="602" spans="1:23" ht="15" customHeight="1">
      <c r="A602" s="55" t="s">
        <v>9</v>
      </c>
      <c r="B602" s="55" t="s">
        <v>2182</v>
      </c>
      <c r="I602" s="55" t="s">
        <v>12</v>
      </c>
      <c r="W602" s="55" t="s">
        <v>2000</v>
      </c>
    </row>
    <row r="603" spans="1:23" ht="15" customHeight="1">
      <c r="A603" s="55" t="s">
        <v>545</v>
      </c>
      <c r="B603" s="55" t="s">
        <v>1755</v>
      </c>
      <c r="E603" s="55" t="s">
        <v>2013</v>
      </c>
      <c r="I603" s="55" t="s">
        <v>2533</v>
      </c>
      <c r="J603" s="55" t="s">
        <v>1926</v>
      </c>
      <c r="K603" s="56" t="str">
        <f>"Sorry, question " &amp; LEFT(E603, 7) &amp; " is required!"</f>
        <v>Sorry, question [12.03] is required!</v>
      </c>
    </row>
    <row r="604" spans="1:23" ht="15" customHeight="1">
      <c r="A604" s="55" t="s">
        <v>2014</v>
      </c>
      <c r="B604" s="55" t="s">
        <v>1756</v>
      </c>
      <c r="E604" s="55" t="s">
        <v>2015</v>
      </c>
      <c r="F604" s="55" t="s">
        <v>2590</v>
      </c>
      <c r="J604" s="55" t="s">
        <v>1926</v>
      </c>
      <c r="K604" s="56" t="str">
        <f>"Sorry, question " &amp; LEFT(E604, 7) &amp; " is required!"</f>
        <v>Sorry, question [12.04] is required!</v>
      </c>
      <c r="N604" s="55" t="s">
        <v>1757</v>
      </c>
    </row>
    <row r="605" spans="1:23" ht="15" customHeight="1">
      <c r="A605" s="55" t="s">
        <v>546</v>
      </c>
      <c r="B605" s="55" t="s">
        <v>1758</v>
      </c>
      <c r="E605" s="55" t="s">
        <v>32</v>
      </c>
      <c r="F605" s="55" t="s">
        <v>32</v>
      </c>
      <c r="I605" s="55" t="s">
        <v>1989</v>
      </c>
      <c r="J605" s="55" t="s">
        <v>1926</v>
      </c>
      <c r="N605" s="55" t="s">
        <v>2370</v>
      </c>
    </row>
    <row r="606" spans="1:23" ht="15" customHeight="1">
      <c r="A606" s="55" t="s">
        <v>2592</v>
      </c>
      <c r="B606" s="55" t="s">
        <v>2690</v>
      </c>
      <c r="E606" s="55" t="s">
        <v>2753</v>
      </c>
      <c r="I606" s="55" t="s">
        <v>2533</v>
      </c>
      <c r="J606" s="55" t="s">
        <v>1926</v>
      </c>
      <c r="K606" s="56" t="str">
        <f>"Sorry, question " &amp; LEFT(E606, 9) &amp; " is required!"</f>
        <v>Sorry, question [12.05_N] is required!</v>
      </c>
    </row>
    <row r="607" spans="1:23" ht="15" customHeight="1">
      <c r="A607" s="55" t="s">
        <v>2592</v>
      </c>
      <c r="B607" s="55" t="s">
        <v>1759</v>
      </c>
      <c r="E607" s="55" t="s">
        <v>1200</v>
      </c>
      <c r="I607" s="55" t="s">
        <v>2533</v>
      </c>
      <c r="J607" s="55" t="s">
        <v>1926</v>
      </c>
      <c r="K607" s="56" t="str">
        <f t="shared" ref="K606:K608" si="91">"Sorry, question " &amp; LEFT(E607, 7) &amp; " is required!"</f>
        <v>Sorry, question [12.06] is required!</v>
      </c>
      <c r="N607" s="55" t="s">
        <v>2711</v>
      </c>
    </row>
    <row r="608" spans="1:23" ht="15" customHeight="1">
      <c r="A608" s="55" t="s">
        <v>547</v>
      </c>
      <c r="B608" s="55" t="s">
        <v>1760</v>
      </c>
      <c r="E608" s="55" t="s">
        <v>1201</v>
      </c>
      <c r="I608" s="55" t="s">
        <v>2533</v>
      </c>
      <c r="J608" s="55" t="s">
        <v>1926</v>
      </c>
      <c r="K608" s="56" t="str">
        <f t="shared" si="91"/>
        <v>Sorry, question [12.07] is required!</v>
      </c>
    </row>
    <row r="609" spans="1:23" ht="15" customHeight="1">
      <c r="A609" s="55" t="s">
        <v>11</v>
      </c>
      <c r="W609" s="55" t="s">
        <v>2000</v>
      </c>
    </row>
    <row r="610" spans="1:23" ht="15" customHeight="1">
      <c r="A610" s="55" t="s">
        <v>544</v>
      </c>
      <c r="B610" s="55" t="s">
        <v>2183</v>
      </c>
      <c r="I610" s="55" t="s">
        <v>12</v>
      </c>
      <c r="W610" s="55" t="s">
        <v>2000</v>
      </c>
    </row>
    <row r="611" spans="1:23" ht="15" customHeight="1">
      <c r="A611" s="55" t="s">
        <v>10</v>
      </c>
      <c r="B611" s="55" t="s">
        <v>2470</v>
      </c>
      <c r="E611" s="55" t="s">
        <v>2467</v>
      </c>
      <c r="I611" s="55" t="s">
        <v>2777</v>
      </c>
      <c r="K611" s="56" t="str">
        <f t="shared" ref="K611" si="92">"Sorry, question " &amp; LEFT(E611, 7) &amp; " is required!"</f>
        <v>Sorry, question Respons is required!</v>
      </c>
    </row>
    <row r="612" spans="1:23" ht="15" customHeight="1">
      <c r="A612" s="55" t="s">
        <v>548</v>
      </c>
      <c r="B612" s="55" t="s">
        <v>1761</v>
      </c>
      <c r="E612" s="55" t="s">
        <v>1202</v>
      </c>
      <c r="I612" s="55" t="s">
        <v>2533</v>
      </c>
      <c r="J612" s="55" t="s">
        <v>1926</v>
      </c>
      <c r="K612" s="56" t="str">
        <f t="shared" ref="K612:K615" si="93">"Sorry, question " &amp; LEFT(E612, 7) &amp; " is required!"</f>
        <v>Sorry, question [12.08] is required!</v>
      </c>
    </row>
    <row r="613" spans="1:23" ht="15" customHeight="1">
      <c r="A613" s="55" t="s">
        <v>549</v>
      </c>
      <c r="B613" s="55" t="s">
        <v>1762</v>
      </c>
      <c r="E613" s="55" t="s">
        <v>1203</v>
      </c>
      <c r="I613" s="55" t="s">
        <v>2533</v>
      </c>
      <c r="J613" s="55" t="s">
        <v>1926</v>
      </c>
      <c r="K613" s="56" t="str">
        <f t="shared" si="93"/>
        <v>Sorry, question [12.09] is required!</v>
      </c>
    </row>
    <row r="614" spans="1:23" ht="15" customHeight="1">
      <c r="A614" s="55" t="s">
        <v>550</v>
      </c>
      <c r="B614" s="55" t="s">
        <v>1763</v>
      </c>
      <c r="E614" s="55" t="s">
        <v>1204</v>
      </c>
      <c r="I614" s="55" t="s">
        <v>2533</v>
      </c>
      <c r="J614" s="55" t="s">
        <v>1926</v>
      </c>
      <c r="K614" s="56" t="str">
        <f t="shared" si="93"/>
        <v>Sorry, question [12.10] is required!</v>
      </c>
    </row>
    <row r="615" spans="1:23" ht="15" customHeight="1">
      <c r="A615" s="55" t="s">
        <v>551</v>
      </c>
      <c r="B615" s="55" t="s">
        <v>1764</v>
      </c>
      <c r="E615" s="55" t="s">
        <v>1222</v>
      </c>
      <c r="J615" s="55" t="s">
        <v>1926</v>
      </c>
      <c r="K615" s="56" t="str">
        <f t="shared" si="93"/>
        <v>Sorry, question [12.11] is required!</v>
      </c>
    </row>
    <row r="616" spans="1:23" ht="15" customHeight="1">
      <c r="A616" s="55" t="s">
        <v>552</v>
      </c>
      <c r="B616" s="55" t="s">
        <v>1765</v>
      </c>
      <c r="E616" s="55" t="s">
        <v>1119</v>
      </c>
      <c r="F616" s="55" t="s">
        <v>1119</v>
      </c>
      <c r="I616" s="55" t="s">
        <v>1989</v>
      </c>
      <c r="J616" s="55" t="s">
        <v>1926</v>
      </c>
      <c r="N616" s="55" t="s">
        <v>1811</v>
      </c>
    </row>
    <row r="617" spans="1:23" ht="15" customHeight="1">
      <c r="A617" s="55" t="s">
        <v>11</v>
      </c>
      <c r="W617" s="55" t="s">
        <v>2000</v>
      </c>
    </row>
    <row r="618" spans="1:23" ht="15" customHeight="1">
      <c r="A618" s="55" t="s">
        <v>9</v>
      </c>
      <c r="B618" s="55" t="s">
        <v>2186</v>
      </c>
      <c r="I618" s="55" t="s">
        <v>12</v>
      </c>
      <c r="W618" s="55" t="s">
        <v>2000</v>
      </c>
    </row>
    <row r="619" spans="1:23" ht="15" customHeight="1">
      <c r="A619" s="55" t="s">
        <v>553</v>
      </c>
      <c r="B619" s="55" t="s">
        <v>1766</v>
      </c>
      <c r="E619" s="55" t="s">
        <v>1221</v>
      </c>
      <c r="I619" s="55" t="s">
        <v>2533</v>
      </c>
      <c r="J619" s="55" t="s">
        <v>1926</v>
      </c>
      <c r="K619" s="56" t="str">
        <f t="shared" ref="K619:K621" si="94">"Sorry, question " &amp; LEFT(E619, 7) &amp; " is required!"</f>
        <v>Sorry, question [12.12] is required!</v>
      </c>
    </row>
    <row r="620" spans="1:23" ht="15" customHeight="1">
      <c r="A620" s="55" t="s">
        <v>554</v>
      </c>
      <c r="B620" s="55" t="s">
        <v>1767</v>
      </c>
      <c r="E620" s="55" t="s">
        <v>2373</v>
      </c>
      <c r="I620" s="55" t="s">
        <v>2533</v>
      </c>
      <c r="J620" s="55" t="s">
        <v>1926</v>
      </c>
      <c r="K620" s="56" t="str">
        <f t="shared" si="94"/>
        <v>Sorry, question [12.13] is required!</v>
      </c>
    </row>
    <row r="621" spans="1:23" ht="15" customHeight="1">
      <c r="A621" s="55" t="s">
        <v>555</v>
      </c>
      <c r="B621" s="55" t="s">
        <v>1768</v>
      </c>
      <c r="E621" s="55" t="s">
        <v>1220</v>
      </c>
      <c r="I621" s="55" t="s">
        <v>2533</v>
      </c>
      <c r="J621" s="55" t="s">
        <v>1926</v>
      </c>
      <c r="K621" s="56" t="str">
        <f t="shared" si="94"/>
        <v>Sorry, question [12.14] is required!</v>
      </c>
    </row>
    <row r="622" spans="1:23" ht="15" customHeight="1">
      <c r="A622" s="55" t="s">
        <v>11</v>
      </c>
      <c r="W622" s="55" t="s">
        <v>2000</v>
      </c>
    </row>
    <row r="623" spans="1:23" ht="15" customHeight="1">
      <c r="A623" s="55" t="s">
        <v>9</v>
      </c>
      <c r="B623" s="55" t="s">
        <v>2187</v>
      </c>
      <c r="I623" s="55" t="s">
        <v>12</v>
      </c>
      <c r="N623" s="55" t="s">
        <v>1769</v>
      </c>
      <c r="W623" s="55" t="s">
        <v>2000</v>
      </c>
    </row>
    <row r="624" spans="1:23" ht="15" customHeight="1">
      <c r="A624" s="55" t="s">
        <v>556</v>
      </c>
      <c r="B624" s="55" t="s">
        <v>1770</v>
      </c>
      <c r="E624" s="55" t="s">
        <v>1219</v>
      </c>
      <c r="I624" s="55" t="s">
        <v>2533</v>
      </c>
      <c r="J624" s="55" t="s">
        <v>1926</v>
      </c>
      <c r="K624" s="56" t="str">
        <f t="shared" ref="K624:K625" si="95">"Sorry, question " &amp; LEFT(E624, 7) &amp; " is required!"</f>
        <v>Sorry, question [12.15] is required!</v>
      </c>
    </row>
    <row r="625" spans="1:23" ht="15" customHeight="1">
      <c r="A625" s="55" t="s">
        <v>557</v>
      </c>
      <c r="B625" s="55" t="s">
        <v>1771</v>
      </c>
      <c r="E625" s="55" t="s">
        <v>1218</v>
      </c>
      <c r="J625" s="55" t="s">
        <v>1926</v>
      </c>
      <c r="K625" s="56" t="str">
        <f t="shared" si="95"/>
        <v>Sorry, question [12.16] is required!</v>
      </c>
      <c r="N625" s="55" t="s">
        <v>2593</v>
      </c>
    </row>
    <row r="626" spans="1:23" ht="15" customHeight="1">
      <c r="A626" s="55" t="s">
        <v>558</v>
      </c>
      <c r="B626" s="55" t="s">
        <v>1772</v>
      </c>
      <c r="E626" s="55" t="s">
        <v>559</v>
      </c>
      <c r="F626" s="55" t="s">
        <v>32</v>
      </c>
      <c r="I626" s="55" t="s">
        <v>1989</v>
      </c>
      <c r="J626" s="55" t="s">
        <v>1926</v>
      </c>
      <c r="N626" s="55" t="s">
        <v>2371</v>
      </c>
    </row>
    <row r="627" spans="1:23" ht="15" customHeight="1">
      <c r="A627" s="55" t="s">
        <v>21</v>
      </c>
      <c r="B627" s="55" t="s">
        <v>2452</v>
      </c>
      <c r="E627" s="55" t="s">
        <v>2778</v>
      </c>
      <c r="I627" s="55" t="s">
        <v>2533</v>
      </c>
      <c r="J627" s="55" t="s">
        <v>1926</v>
      </c>
      <c r="K627" s="56" t="str">
        <f>"Sorry, question " &amp; LEFT(E627, 10) &amp; " is required!"</f>
        <v>Sorry, question [12.16_1nn is required!</v>
      </c>
      <c r="N627" s="55" t="s">
        <v>2593</v>
      </c>
    </row>
    <row r="628" spans="1:23" ht="15" customHeight="1">
      <c r="A628" s="55" t="s">
        <v>560</v>
      </c>
      <c r="B628" s="55" t="s">
        <v>1773</v>
      </c>
      <c r="E628" s="55" t="s">
        <v>1217</v>
      </c>
      <c r="I628" s="55" t="s">
        <v>2533</v>
      </c>
      <c r="J628" s="55" t="s">
        <v>1926</v>
      </c>
      <c r="K628" s="56" t="str">
        <f t="shared" ref="K628:K633" si="96">"Sorry, question " &amp; LEFT(E628, 7) &amp; " is required!"</f>
        <v>Sorry, question [12.17] is required!</v>
      </c>
      <c r="N628" s="55" t="s">
        <v>2593</v>
      </c>
    </row>
    <row r="629" spans="1:23" ht="15" customHeight="1">
      <c r="A629" s="55" t="s">
        <v>11</v>
      </c>
      <c r="W629" s="55" t="s">
        <v>2000</v>
      </c>
    </row>
    <row r="630" spans="1:23" ht="15" customHeight="1">
      <c r="A630" s="55" t="s">
        <v>9</v>
      </c>
      <c r="B630" s="55" t="s">
        <v>2454</v>
      </c>
      <c r="I630" s="55" t="s">
        <v>12</v>
      </c>
      <c r="N630" s="55" t="s">
        <v>2594</v>
      </c>
      <c r="W630" s="55" t="s">
        <v>2000</v>
      </c>
    </row>
    <row r="631" spans="1:23" ht="15" customHeight="1">
      <c r="A631" s="55" t="s">
        <v>561</v>
      </c>
      <c r="B631" s="55" t="s">
        <v>1774</v>
      </c>
      <c r="E631" s="55" t="s">
        <v>2189</v>
      </c>
      <c r="J631" s="55" t="s">
        <v>1926</v>
      </c>
      <c r="K631" s="56" t="str">
        <f t="shared" si="96"/>
        <v>Sorry, question [12.18] is required!</v>
      </c>
    </row>
    <row r="632" spans="1:23" ht="15" customHeight="1">
      <c r="A632" s="55" t="s">
        <v>21</v>
      </c>
      <c r="B632" s="55" t="s">
        <v>2453</v>
      </c>
      <c r="E632" s="55" t="s">
        <v>2716</v>
      </c>
      <c r="I632" s="55" t="s">
        <v>2533</v>
      </c>
      <c r="J632" s="55" t="s">
        <v>1926</v>
      </c>
      <c r="K632" s="56" t="str">
        <f>"Sorry, question " &amp; LEFT(E632, 10) &amp; " is required!"</f>
        <v>Sorry, question [12.18_1nn is required!</v>
      </c>
    </row>
    <row r="633" spans="1:23" ht="15" customHeight="1">
      <c r="A633" s="55" t="s">
        <v>562</v>
      </c>
      <c r="B633" s="55" t="s">
        <v>1775</v>
      </c>
      <c r="E633" s="55" t="s">
        <v>1216</v>
      </c>
      <c r="J633" s="55" t="s">
        <v>1926</v>
      </c>
      <c r="K633" s="56" t="str">
        <f t="shared" si="96"/>
        <v>Sorry, question [12.19] is required!</v>
      </c>
    </row>
    <row r="634" spans="1:23" ht="15" customHeight="1">
      <c r="A634" s="55" t="s">
        <v>563</v>
      </c>
      <c r="B634" s="55" t="s">
        <v>1776</v>
      </c>
      <c r="E634" s="55" t="s">
        <v>564</v>
      </c>
      <c r="F634" s="55" t="s">
        <v>32</v>
      </c>
      <c r="I634" s="55" t="s">
        <v>1989</v>
      </c>
      <c r="J634" s="55" t="s">
        <v>1926</v>
      </c>
      <c r="N634" s="55" t="s">
        <v>1777</v>
      </c>
    </row>
    <row r="635" spans="1:23" ht="15" customHeight="1">
      <c r="A635" s="55" t="s">
        <v>565</v>
      </c>
      <c r="B635" s="55" t="s">
        <v>1778</v>
      </c>
      <c r="E635" s="55" t="s">
        <v>2461</v>
      </c>
      <c r="I635" s="55" t="s">
        <v>2533</v>
      </c>
      <c r="J635" s="55" t="s">
        <v>1926</v>
      </c>
      <c r="K635" s="56" t="str">
        <f>"Sorry, question " &amp; LEFT(E635, 7) &amp; " is required!"</f>
        <v>Sorry, question [12.20] is required!</v>
      </c>
      <c r="N635" s="55" t="s">
        <v>2372</v>
      </c>
    </row>
    <row r="636" spans="1:23" ht="15" customHeight="1">
      <c r="A636" s="55" t="s">
        <v>11</v>
      </c>
      <c r="W636" s="55" t="s">
        <v>2000</v>
      </c>
    </row>
    <row r="637" spans="1:23" ht="15" customHeight="1">
      <c r="A637" s="55" t="s">
        <v>9</v>
      </c>
      <c r="B637" s="55" t="s">
        <v>2188</v>
      </c>
      <c r="I637" s="55" t="s">
        <v>12</v>
      </c>
      <c r="N637" s="55" t="s">
        <v>2594</v>
      </c>
      <c r="W637" s="55" t="s">
        <v>2000</v>
      </c>
    </row>
    <row r="638" spans="1:23" ht="15" customHeight="1">
      <c r="A638" s="55" t="s">
        <v>2564</v>
      </c>
      <c r="B638" s="55" t="s">
        <v>1779</v>
      </c>
      <c r="E638" s="55" t="s">
        <v>1215</v>
      </c>
      <c r="F638" s="55" t="s">
        <v>1934</v>
      </c>
      <c r="I638" s="55" t="s">
        <v>2107</v>
      </c>
      <c r="J638" s="55" t="s">
        <v>1926</v>
      </c>
      <c r="K638" s="56" t="str">
        <f t="shared" ref="K638:K641" si="97">"Sorry, question " &amp; LEFT(E638, 7) &amp; " is required!"</f>
        <v>Sorry, question [12.21] is required!</v>
      </c>
      <c r="L638" s="55" t="s">
        <v>2391</v>
      </c>
      <c r="M638" s="55" t="s">
        <v>2429</v>
      </c>
    </row>
    <row r="639" spans="1:23" ht="15" customHeight="1">
      <c r="A639" s="55" t="s">
        <v>566</v>
      </c>
      <c r="B639" s="55" t="s">
        <v>1780</v>
      </c>
      <c r="E639" s="55" t="s">
        <v>1214</v>
      </c>
      <c r="I639" s="55" t="s">
        <v>2533</v>
      </c>
      <c r="J639" s="55" t="s">
        <v>1926</v>
      </c>
      <c r="K639" s="56" t="str">
        <f t="shared" si="97"/>
        <v>Sorry, question [12.22] is required!</v>
      </c>
    </row>
    <row r="640" spans="1:23" ht="15" customHeight="1">
      <c r="A640" s="55" t="s">
        <v>567</v>
      </c>
      <c r="B640" s="55" t="s">
        <v>1781</v>
      </c>
      <c r="E640" s="55" t="s">
        <v>1213</v>
      </c>
      <c r="I640" s="55" t="s">
        <v>2533</v>
      </c>
      <c r="J640" s="55" t="s">
        <v>1926</v>
      </c>
      <c r="K640" s="56" t="str">
        <f t="shared" si="97"/>
        <v>Sorry, question [12.23] is required!</v>
      </c>
    </row>
    <row r="641" spans="1:23" ht="15" customHeight="1">
      <c r="A641" s="55" t="s">
        <v>568</v>
      </c>
      <c r="B641" s="55" t="s">
        <v>1782</v>
      </c>
      <c r="E641" s="55" t="s">
        <v>1212</v>
      </c>
      <c r="J641" s="55" t="s">
        <v>1926</v>
      </c>
      <c r="K641" s="56" t="str">
        <f t="shared" si="97"/>
        <v>Sorry, question [12.24] is required!</v>
      </c>
    </row>
    <row r="642" spans="1:23" ht="15" customHeight="1">
      <c r="A642" s="55" t="s">
        <v>569</v>
      </c>
      <c r="B642" s="55" t="s">
        <v>1783</v>
      </c>
      <c r="E642" s="55" t="s">
        <v>570</v>
      </c>
      <c r="F642" s="55" t="s">
        <v>32</v>
      </c>
      <c r="I642" s="55" t="s">
        <v>1989</v>
      </c>
      <c r="J642" s="55" t="s">
        <v>1926</v>
      </c>
      <c r="N642" s="55" t="s">
        <v>1784</v>
      </c>
    </row>
    <row r="643" spans="1:23" ht="15" customHeight="1">
      <c r="A643" s="55" t="s">
        <v>11</v>
      </c>
      <c r="W643" s="55" t="s">
        <v>2000</v>
      </c>
    </row>
    <row r="644" spans="1:23" ht="15" customHeight="1">
      <c r="A644" s="55" t="s">
        <v>9</v>
      </c>
      <c r="B644" s="55" t="s">
        <v>2191</v>
      </c>
      <c r="I644" s="55" t="s">
        <v>12</v>
      </c>
      <c r="N644" s="55" t="s">
        <v>2711</v>
      </c>
      <c r="W644" s="55" t="s">
        <v>2000</v>
      </c>
    </row>
    <row r="645" spans="1:23" ht="15" customHeight="1">
      <c r="A645" s="55" t="s">
        <v>10</v>
      </c>
      <c r="B645" s="55" t="s">
        <v>2192</v>
      </c>
      <c r="E645" s="55" t="s">
        <v>2737</v>
      </c>
    </row>
    <row r="646" spans="1:23" ht="15" customHeight="1">
      <c r="A646" s="55" t="s">
        <v>1194</v>
      </c>
      <c r="B646" s="55" t="s">
        <v>2195</v>
      </c>
      <c r="C646" s="55" t="s">
        <v>2354</v>
      </c>
      <c r="D646" s="55" t="s">
        <v>2197</v>
      </c>
      <c r="E646" s="55" t="str">
        <f>"["&amp;C646&amp;"] "&amp;D646</f>
        <v>[12.24_N1] I think the amount of payments coming to the health facility is significant.</v>
      </c>
      <c r="J646" s="55" t="s">
        <v>1926</v>
      </c>
      <c r="K646" s="56" t="str">
        <f>"Sorry, question " &amp; LEFT(E646, 10) &amp; " is required!"</f>
        <v>Sorry, question [12.24_N1] is required!</v>
      </c>
    </row>
    <row r="647" spans="1:23" ht="15" customHeight="1">
      <c r="A647" s="55" t="s">
        <v>1194</v>
      </c>
      <c r="B647" s="55" t="s">
        <v>2194</v>
      </c>
      <c r="C647" s="55" t="s">
        <v>2355</v>
      </c>
      <c r="D647" s="55" t="s">
        <v>2198</v>
      </c>
      <c r="E647" s="55" t="str">
        <f>"["&amp;C647&amp;"] "&amp;D647</f>
        <v>[12.24_N2] The way in which staff bonuses are calculated and allocated is fair.</v>
      </c>
      <c r="J647" s="55" t="s">
        <v>1926</v>
      </c>
      <c r="K647" s="56" t="str">
        <f t="shared" ref="K647:K653" si="98">"Sorry, question " &amp; LEFT(E647, 10) &amp; " is required!"</f>
        <v>Sorry, question [12.24_N2] is required!</v>
      </c>
      <c r="N647" s="55" t="s">
        <v>2595</v>
      </c>
    </row>
    <row r="648" spans="1:23" ht="15" customHeight="1">
      <c r="A648" s="55" t="s">
        <v>1194</v>
      </c>
      <c r="B648" s="55" t="s">
        <v>2196</v>
      </c>
      <c r="C648" s="55" t="s">
        <v>2356</v>
      </c>
      <c r="D648" s="55" t="s">
        <v>2199</v>
      </c>
      <c r="E648" s="55" t="str">
        <f>"["&amp;C648&amp;"] "&amp;D648</f>
        <v>[12.24_N3] The way in which staff bonuses are calculated and allocated is transparent.</v>
      </c>
      <c r="J648" s="55" t="s">
        <v>1926</v>
      </c>
      <c r="K648" s="56" t="str">
        <f t="shared" si="98"/>
        <v>Sorry, question [12.24_N3] is required!</v>
      </c>
      <c r="N648" s="55" t="s">
        <v>2595</v>
      </c>
    </row>
    <row r="649" spans="1:23" ht="15" customHeight="1">
      <c r="A649" s="55" t="s">
        <v>11</v>
      </c>
      <c r="W649" s="55" t="s">
        <v>2000</v>
      </c>
    </row>
    <row r="650" spans="1:23" ht="15" customHeight="1">
      <c r="A650" s="55" t="s">
        <v>9</v>
      </c>
      <c r="B650" s="55" t="s">
        <v>2717</v>
      </c>
      <c r="I650" s="55" t="s">
        <v>12</v>
      </c>
      <c r="N650" s="55" t="s">
        <v>2711</v>
      </c>
      <c r="W650" s="55" t="s">
        <v>2000</v>
      </c>
    </row>
    <row r="651" spans="1:23" ht="15" customHeight="1">
      <c r="A651" s="55" t="s">
        <v>10</v>
      </c>
      <c r="B651" s="55" t="s">
        <v>2718</v>
      </c>
      <c r="E651" s="55" t="s">
        <v>2737</v>
      </c>
    </row>
    <row r="652" spans="1:23" ht="15" customHeight="1">
      <c r="A652" s="55" t="s">
        <v>1194</v>
      </c>
      <c r="B652" s="55" t="s">
        <v>1786</v>
      </c>
      <c r="E652" s="55" t="s">
        <v>2193</v>
      </c>
      <c r="J652" s="55" t="s">
        <v>1926</v>
      </c>
      <c r="K652" s="56" t="str">
        <f>"Sorry, question " &amp; LEFT(E652, 7) &amp; " is required!"</f>
        <v>Sorry, question [12.25] is required!</v>
      </c>
      <c r="N652" s="55" t="s">
        <v>2595</v>
      </c>
    </row>
    <row r="653" spans="1:23" ht="15" customHeight="1">
      <c r="A653" s="55" t="s">
        <v>1194</v>
      </c>
      <c r="B653" s="55" t="s">
        <v>1785</v>
      </c>
      <c r="C653" s="55" t="s">
        <v>2357</v>
      </c>
      <c r="D653" s="55" t="s">
        <v>2378</v>
      </c>
      <c r="E653" s="55" t="str">
        <f>"["&amp;C653&amp;"] "&amp;D653</f>
        <v>[12.25_N1] I was satisfied with the amount I received.</v>
      </c>
      <c r="J653" s="55" t="s">
        <v>1926</v>
      </c>
      <c r="K653" s="56" t="str">
        <f t="shared" si="98"/>
        <v>Sorry, question [12.25_N1] is required!</v>
      </c>
      <c r="N653" s="55" t="s">
        <v>2595</v>
      </c>
    </row>
    <row r="654" spans="1:23" ht="15" customHeight="1">
      <c r="A654" s="55" t="s">
        <v>11</v>
      </c>
      <c r="W654" s="55" t="s">
        <v>2000</v>
      </c>
    </row>
    <row r="655" spans="1:23" ht="15" customHeight="1">
      <c r="A655" s="55" t="s">
        <v>9</v>
      </c>
      <c r="B655" s="55" t="s">
        <v>2200</v>
      </c>
      <c r="I655" s="55" t="s">
        <v>12</v>
      </c>
      <c r="N655" s="55" t="s">
        <v>2712</v>
      </c>
      <c r="W655" s="55" t="s">
        <v>2000</v>
      </c>
    </row>
    <row r="656" spans="1:23" ht="15" customHeight="1">
      <c r="A656" s="55" t="s">
        <v>10</v>
      </c>
      <c r="B656" s="55" t="s">
        <v>2738</v>
      </c>
      <c r="E656" s="55" t="s">
        <v>2737</v>
      </c>
    </row>
    <row r="657" spans="1:23" ht="15" customHeight="1">
      <c r="A657" s="55" t="s">
        <v>1194</v>
      </c>
      <c r="B657" s="55" t="s">
        <v>1787</v>
      </c>
      <c r="E657" s="55" t="s">
        <v>2368</v>
      </c>
      <c r="J657" s="55" t="s">
        <v>1926</v>
      </c>
      <c r="K657" s="56" t="str">
        <f t="shared" ref="K657:K663" si="99">"Sorry, question " &amp; LEFT(E657, 7) &amp; " is required!"</f>
        <v>Sorry, question [12.26] is required!</v>
      </c>
      <c r="N657" s="55" t="s">
        <v>2596</v>
      </c>
    </row>
    <row r="658" spans="1:23" ht="15" customHeight="1">
      <c r="A658" s="55" t="s">
        <v>1194</v>
      </c>
      <c r="B658" s="55" t="s">
        <v>1788</v>
      </c>
      <c r="E658" s="55" t="s">
        <v>2379</v>
      </c>
      <c r="J658" s="55" t="s">
        <v>1926</v>
      </c>
      <c r="K658" s="56" t="str">
        <f t="shared" si="99"/>
        <v>Sorry, question [12.27] is required!</v>
      </c>
      <c r="N658" s="55" t="s">
        <v>2596</v>
      </c>
    </row>
    <row r="659" spans="1:23" ht="15" customHeight="1">
      <c r="A659" s="55" t="s">
        <v>11</v>
      </c>
      <c r="W659" s="55" t="s">
        <v>2000</v>
      </c>
    </row>
    <row r="660" spans="1:23" ht="15" customHeight="1">
      <c r="A660" s="55" t="s">
        <v>9</v>
      </c>
      <c r="B660" s="55" t="s">
        <v>2720</v>
      </c>
      <c r="I660" s="55" t="s">
        <v>12</v>
      </c>
      <c r="N660" s="55" t="s">
        <v>2712</v>
      </c>
      <c r="W660" s="55" t="s">
        <v>2000</v>
      </c>
    </row>
    <row r="661" spans="1:23" ht="15" customHeight="1">
      <c r="A661" s="55" t="s">
        <v>10</v>
      </c>
      <c r="B661" s="55" t="s">
        <v>2739</v>
      </c>
      <c r="E661" s="55" t="s">
        <v>2737</v>
      </c>
    </row>
    <row r="662" spans="1:23" ht="15" customHeight="1">
      <c r="A662" s="55" t="s">
        <v>1194</v>
      </c>
      <c r="B662" s="55" t="s">
        <v>1789</v>
      </c>
      <c r="E662" s="55" t="s">
        <v>2380</v>
      </c>
      <c r="J662" s="55" t="s">
        <v>1926</v>
      </c>
      <c r="K662" s="56" t="str">
        <f t="shared" si="99"/>
        <v>Sorry, question [12.28] is required!</v>
      </c>
    </row>
    <row r="663" spans="1:23" ht="15" customHeight="1">
      <c r="A663" s="55" t="s">
        <v>1194</v>
      </c>
      <c r="B663" s="55" t="s">
        <v>1790</v>
      </c>
      <c r="E663" s="55" t="s">
        <v>2381</v>
      </c>
      <c r="J663" s="55" t="s">
        <v>1926</v>
      </c>
      <c r="K663" s="56" t="str">
        <f t="shared" si="99"/>
        <v>Sorry, question [12.29] is required!</v>
      </c>
    </row>
    <row r="664" spans="1:23" ht="15" customHeight="1">
      <c r="A664" s="55" t="s">
        <v>11</v>
      </c>
      <c r="W664" s="55" t="s">
        <v>2000</v>
      </c>
    </row>
    <row r="665" spans="1:23" ht="15" customHeight="1">
      <c r="A665" s="55" t="s">
        <v>9</v>
      </c>
      <c r="B665" s="55" t="s">
        <v>2201</v>
      </c>
      <c r="I665" s="55" t="s">
        <v>12</v>
      </c>
      <c r="W665" s="55" t="s">
        <v>2000</v>
      </c>
    </row>
    <row r="666" spans="1:23" ht="15" customHeight="1">
      <c r="A666" s="55" t="s">
        <v>10</v>
      </c>
      <c r="B666" s="55" t="s">
        <v>2740</v>
      </c>
      <c r="E666" s="55" t="s">
        <v>2737</v>
      </c>
    </row>
    <row r="667" spans="1:23" ht="15" customHeight="1">
      <c r="A667" s="55" t="s">
        <v>1194</v>
      </c>
      <c r="B667" s="55" t="s">
        <v>1791</v>
      </c>
      <c r="E667" s="55" t="s">
        <v>2382</v>
      </c>
      <c r="J667" s="55" t="s">
        <v>1926</v>
      </c>
      <c r="K667" s="56" t="str">
        <f t="shared" ref="K667:K673" si="100">"Sorry, question " &amp; LEFT(E667, 7) &amp; " is required!"</f>
        <v>Sorry, question [12.30] is required!</v>
      </c>
    </row>
    <row r="668" spans="1:23" ht="15" customHeight="1">
      <c r="A668" s="55" t="s">
        <v>1194</v>
      </c>
      <c r="B668" s="55" t="s">
        <v>1792</v>
      </c>
      <c r="E668" s="55" t="s">
        <v>1211</v>
      </c>
      <c r="J668" s="55" t="s">
        <v>1926</v>
      </c>
      <c r="K668" s="56" t="str">
        <f t="shared" si="100"/>
        <v>Sorry, question [12.31] is required!</v>
      </c>
    </row>
    <row r="669" spans="1:23" ht="15" customHeight="1">
      <c r="A669" s="55" t="s">
        <v>1194</v>
      </c>
      <c r="B669" s="55" t="s">
        <v>2202</v>
      </c>
      <c r="C669" s="55" t="s">
        <v>2358</v>
      </c>
      <c r="D669" s="55" t="s">
        <v>2204</v>
      </c>
      <c r="E669" s="55" t="str">
        <f>"["&amp;C669&amp;"] "&amp;D669</f>
        <v>[12.31_N1] The targets set are reasonable.</v>
      </c>
      <c r="J669" s="55" t="s">
        <v>1926</v>
      </c>
      <c r="K669" s="56" t="str">
        <f t="shared" ref="K669:K674" si="101">"Sorry, question " &amp; LEFT(E669, 10) &amp; " is required!"</f>
        <v>Sorry, question [12.31_N1] is required!</v>
      </c>
    </row>
    <row r="670" spans="1:23" ht="15" customHeight="1">
      <c r="A670" s="55" t="s">
        <v>11</v>
      </c>
      <c r="W670" s="55" t="s">
        <v>2000</v>
      </c>
    </row>
    <row r="671" spans="1:23" ht="15" customHeight="1">
      <c r="A671" s="55" t="s">
        <v>9</v>
      </c>
      <c r="B671" s="55" t="s">
        <v>2719</v>
      </c>
      <c r="I671" s="55" t="s">
        <v>12</v>
      </c>
      <c r="W671" s="55" t="s">
        <v>2000</v>
      </c>
    </row>
    <row r="672" spans="1:23" ht="15" customHeight="1">
      <c r="A672" s="55" t="s">
        <v>10</v>
      </c>
      <c r="B672" s="55" t="s">
        <v>2741</v>
      </c>
      <c r="E672" s="55" t="s">
        <v>2737</v>
      </c>
    </row>
    <row r="673" spans="1:23" ht="15" customHeight="1">
      <c r="A673" s="55" t="s">
        <v>1194</v>
      </c>
      <c r="B673" s="55" t="s">
        <v>1793</v>
      </c>
      <c r="E673" s="55" t="s">
        <v>1210</v>
      </c>
      <c r="J673" s="55" t="s">
        <v>1926</v>
      </c>
      <c r="K673" s="56" t="str">
        <f t="shared" si="100"/>
        <v>Sorry, question [12.32] is required!</v>
      </c>
    </row>
    <row r="674" spans="1:23" ht="15" customHeight="1">
      <c r="A674" s="55" t="s">
        <v>1194</v>
      </c>
      <c r="B674" s="55" t="s">
        <v>2203</v>
      </c>
      <c r="C674" s="55" t="s">
        <v>2359</v>
      </c>
      <c r="D674" s="55" t="s">
        <v>2383</v>
      </c>
      <c r="E674" s="55" t="str">
        <f>"["&amp;C674&amp;"] "&amp;D674</f>
        <v>[12.32_N1] I agree with how the quantity and quality criteria are set for assessment and payment.</v>
      </c>
      <c r="J674" s="55" t="s">
        <v>1926</v>
      </c>
      <c r="K674" s="56" t="str">
        <f t="shared" si="101"/>
        <v>Sorry, question [12.32_N1] is required!</v>
      </c>
    </row>
    <row r="675" spans="1:23" ht="15" customHeight="1">
      <c r="A675" s="55" t="s">
        <v>1194</v>
      </c>
      <c r="B675" s="55" t="s">
        <v>1794</v>
      </c>
      <c r="E675" s="55" t="s">
        <v>1209</v>
      </c>
      <c r="J675" s="55" t="s">
        <v>1926</v>
      </c>
      <c r="K675" s="56" t="str">
        <f>"Sorry, question " &amp; LEFT(E675, 7) &amp; " is required!"</f>
        <v>Sorry, question [12.33] is required!</v>
      </c>
    </row>
    <row r="676" spans="1:23" ht="15" customHeight="1">
      <c r="A676" s="55" t="s">
        <v>11</v>
      </c>
      <c r="W676" s="55" t="s">
        <v>2000</v>
      </c>
    </row>
    <row r="677" spans="1:23" ht="15" customHeight="1">
      <c r="A677" s="55" t="s">
        <v>9</v>
      </c>
      <c r="B677" s="55" t="s">
        <v>2205</v>
      </c>
      <c r="I677" s="55" t="s">
        <v>12</v>
      </c>
      <c r="W677" s="55" t="s">
        <v>2000</v>
      </c>
    </row>
    <row r="678" spans="1:23" ht="15" customHeight="1">
      <c r="A678" s="55" t="s">
        <v>10</v>
      </c>
      <c r="B678" s="55" t="s">
        <v>2742</v>
      </c>
      <c r="E678" s="55" t="s">
        <v>2737</v>
      </c>
    </row>
    <row r="679" spans="1:23" ht="15" customHeight="1">
      <c r="A679" s="55" t="s">
        <v>2691</v>
      </c>
      <c r="B679" s="55" t="s">
        <v>1795</v>
      </c>
      <c r="E679" s="55" t="s">
        <v>1940</v>
      </c>
      <c r="J679" s="55" t="s">
        <v>1926</v>
      </c>
      <c r="K679" s="56" t="str">
        <f t="shared" ref="K679:K680" si="102">"Sorry, question " &amp; LEFT(E679, 7) &amp; " is required!"</f>
        <v>Sorry, question [12.34] is required!</v>
      </c>
    </row>
    <row r="680" spans="1:23" ht="15" customHeight="1">
      <c r="A680" s="55" t="s">
        <v>2691</v>
      </c>
      <c r="B680" s="55" t="s">
        <v>1796</v>
      </c>
      <c r="E680" s="55" t="s">
        <v>1208</v>
      </c>
      <c r="J680" s="55" t="s">
        <v>1926</v>
      </c>
      <c r="K680" s="56" t="str">
        <f t="shared" si="102"/>
        <v>Sorry, question [12.35] is required!</v>
      </c>
    </row>
    <row r="681" spans="1:23" ht="15" customHeight="1">
      <c r="A681" s="55" t="s">
        <v>11</v>
      </c>
      <c r="W681" s="55" t="s">
        <v>2000</v>
      </c>
    </row>
    <row r="682" spans="1:23" ht="15" customHeight="1">
      <c r="A682" s="55" t="s">
        <v>9</v>
      </c>
      <c r="B682" s="55" t="s">
        <v>2692</v>
      </c>
      <c r="I682" s="55" t="s">
        <v>12</v>
      </c>
      <c r="W682" s="55" t="s">
        <v>2000</v>
      </c>
    </row>
    <row r="683" spans="1:23" ht="15" customHeight="1">
      <c r="A683" s="55" t="s">
        <v>10</v>
      </c>
      <c r="B683" s="55" t="s">
        <v>2743</v>
      </c>
      <c r="E683" s="55" t="s">
        <v>2737</v>
      </c>
    </row>
    <row r="684" spans="1:23" ht="15" customHeight="1">
      <c r="A684" s="55" t="s">
        <v>1194</v>
      </c>
      <c r="B684" s="55" t="s">
        <v>2206</v>
      </c>
      <c r="C684" s="55" t="s">
        <v>2360</v>
      </c>
      <c r="D684" s="55" t="s">
        <v>2207</v>
      </c>
      <c r="E684" s="55" t="str">
        <f>"["&amp;C684&amp;"] "&amp;D684</f>
        <v>[12.35_N1] I think the priorities of the health facility are very clear.</v>
      </c>
      <c r="J684" s="55" t="s">
        <v>1926</v>
      </c>
      <c r="K684" s="56" t="str">
        <f t="shared" ref="K684" si="103">"Sorry, question " &amp; LEFT(E684, 10) &amp; " is required!"</f>
        <v>Sorry, question [12.35_N1] is required!</v>
      </c>
    </row>
    <row r="685" spans="1:23" ht="15" customHeight="1">
      <c r="A685" s="55" t="s">
        <v>11</v>
      </c>
      <c r="W685" s="55" t="s">
        <v>2000</v>
      </c>
    </row>
    <row r="686" spans="1:23" ht="15" customHeight="1">
      <c r="A686" s="55" t="s">
        <v>9</v>
      </c>
      <c r="B686" s="55" t="s">
        <v>2208</v>
      </c>
      <c r="I686" s="55" t="s">
        <v>12</v>
      </c>
      <c r="W686" s="55" t="s">
        <v>2000</v>
      </c>
    </row>
    <row r="687" spans="1:23" ht="15" customHeight="1">
      <c r="A687" s="55" t="s">
        <v>1814</v>
      </c>
      <c r="B687" s="55" t="s">
        <v>1797</v>
      </c>
      <c r="E687" s="55" t="s">
        <v>1207</v>
      </c>
      <c r="J687" s="55" t="s">
        <v>1926</v>
      </c>
      <c r="K687" s="56" t="str">
        <f t="shared" ref="K687:K690" si="104">"Sorry, question " &amp; LEFT(E687, 7) &amp; " is required!"</f>
        <v>Sorry, question [12.36] is required!</v>
      </c>
    </row>
    <row r="688" spans="1:23" ht="15" customHeight="1">
      <c r="A688" s="55" t="s">
        <v>1814</v>
      </c>
      <c r="B688" s="55" t="s">
        <v>1798</v>
      </c>
      <c r="E688" s="55" t="s">
        <v>1206</v>
      </c>
      <c r="J688" s="55" t="s">
        <v>1926</v>
      </c>
      <c r="K688" s="56" t="str">
        <f t="shared" si="104"/>
        <v>Sorry, question [12.37] is required!</v>
      </c>
    </row>
    <row r="689" spans="1:23" ht="15" customHeight="1">
      <c r="A689" s="55" t="s">
        <v>1814</v>
      </c>
      <c r="B689" s="55" t="s">
        <v>1799</v>
      </c>
      <c r="E689" s="55" t="s">
        <v>1205</v>
      </c>
      <c r="J689" s="55" t="s">
        <v>1926</v>
      </c>
      <c r="K689" s="56" t="str">
        <f t="shared" si="104"/>
        <v>Sorry, question [12.38] is required!</v>
      </c>
    </row>
    <row r="690" spans="1:23" ht="15" customHeight="1">
      <c r="A690" s="55" t="s">
        <v>1814</v>
      </c>
      <c r="B690" s="55" t="s">
        <v>1812</v>
      </c>
      <c r="E690" s="55" t="s">
        <v>1813</v>
      </c>
      <c r="J690" s="55" t="s">
        <v>1926</v>
      </c>
      <c r="K690" s="56" t="str">
        <f t="shared" si="104"/>
        <v>Sorry, question [12.39] is required!</v>
      </c>
    </row>
    <row r="691" spans="1:23" ht="15" customHeight="1">
      <c r="A691" s="55" t="s">
        <v>11</v>
      </c>
      <c r="W691" s="55" t="s">
        <v>2000</v>
      </c>
    </row>
    <row r="692" spans="1:23" ht="15" customHeight="1">
      <c r="A692" s="55" t="s">
        <v>9</v>
      </c>
      <c r="B692" s="55" t="s">
        <v>2209</v>
      </c>
      <c r="I692" s="55" t="s">
        <v>12</v>
      </c>
      <c r="W692" s="55" t="s">
        <v>2000</v>
      </c>
    </row>
    <row r="693" spans="1:23" ht="15" customHeight="1">
      <c r="A693" s="55" t="s">
        <v>1814</v>
      </c>
      <c r="B693" s="55" t="s">
        <v>2217</v>
      </c>
      <c r="C693" s="55" t="s">
        <v>2362</v>
      </c>
      <c r="D693" s="55" t="s">
        <v>2210</v>
      </c>
      <c r="E693" s="55" t="str">
        <f>"["&amp;C693&amp;"] "&amp;D693</f>
        <v>[12.40_N] How well do you understand how decisions in the health facility are made?</v>
      </c>
      <c r="J693" s="55" t="s">
        <v>1926</v>
      </c>
      <c r="K693" s="56" t="str">
        <f t="shared" ref="K693:K696" si="105">"Sorry, question " &amp; LEFT(E693, 10) &amp; " is required!"</f>
        <v>Sorry, question [12.40_N]  is required!</v>
      </c>
    </row>
    <row r="694" spans="1:23" ht="15" customHeight="1">
      <c r="A694" s="55" t="s">
        <v>1814</v>
      </c>
      <c r="B694" s="55" t="s">
        <v>2212</v>
      </c>
      <c r="C694" s="55" t="s">
        <v>2363</v>
      </c>
      <c r="D694" s="55" t="s">
        <v>2214</v>
      </c>
      <c r="E694" s="55" t="str">
        <f>"["&amp;C694&amp;"] "&amp;D694</f>
        <v>[12.41_N] How well do you understand how RBF monies are being spent?</v>
      </c>
      <c r="J694" s="55" t="s">
        <v>1926</v>
      </c>
      <c r="K694" s="56" t="str">
        <f t="shared" si="105"/>
        <v>Sorry, question [12.41_N]  is required!</v>
      </c>
    </row>
    <row r="695" spans="1:23" ht="15" customHeight="1">
      <c r="A695" s="55" t="s">
        <v>2218</v>
      </c>
      <c r="B695" s="55" t="s">
        <v>2213</v>
      </c>
      <c r="C695" s="55" t="s">
        <v>2364</v>
      </c>
      <c r="D695" s="55" t="s">
        <v>2215</v>
      </c>
      <c r="E695" s="55" t="str">
        <f>"["&amp;C695&amp;"] "&amp;D695</f>
        <v>[12.42_N] How clear are roles and responsibilities of various staff in the health facility?</v>
      </c>
      <c r="J695" s="55" t="s">
        <v>1926</v>
      </c>
      <c r="K695" s="56" t="str">
        <f t="shared" si="105"/>
        <v>Sorry, question [12.42_N]  is required!</v>
      </c>
    </row>
    <row r="696" spans="1:23" ht="15" customHeight="1">
      <c r="A696" s="55" t="s">
        <v>1194</v>
      </c>
      <c r="B696" s="55" t="s">
        <v>2211</v>
      </c>
      <c r="C696" s="55" t="s">
        <v>2365</v>
      </c>
      <c r="D696" s="55" t="s">
        <v>2216</v>
      </c>
      <c r="E696" s="55" t="str">
        <f>"["&amp;C696&amp;"] "&amp;D696</f>
        <v>[12.43_N] I feel that I am well aware of things that are going on in the health facility.</v>
      </c>
      <c r="J696" s="55" t="s">
        <v>1926</v>
      </c>
      <c r="K696" s="56" t="str">
        <f t="shared" si="105"/>
        <v>Sorry, question [12.43_N]  is required!</v>
      </c>
    </row>
    <row r="697" spans="1:23" ht="15" customHeight="1">
      <c r="A697" s="55" t="s">
        <v>11</v>
      </c>
      <c r="W697" s="55" t="s">
        <v>2000</v>
      </c>
    </row>
    <row r="698" spans="1:23" ht="15" customHeight="1">
      <c r="A698" s="55" t="s">
        <v>9</v>
      </c>
      <c r="B698" s="55" t="s">
        <v>2223</v>
      </c>
      <c r="I698" s="55" t="s">
        <v>12</v>
      </c>
      <c r="W698" s="55" t="s">
        <v>2000</v>
      </c>
    </row>
    <row r="699" spans="1:23" ht="15" customHeight="1">
      <c r="A699" s="55" t="s">
        <v>10</v>
      </c>
      <c r="B699" s="55" t="s">
        <v>2744</v>
      </c>
      <c r="E699" s="55" t="s">
        <v>2737</v>
      </c>
    </row>
    <row r="700" spans="1:23" ht="15" customHeight="1">
      <c r="A700" s="55" t="s">
        <v>1194</v>
      </c>
      <c r="B700" s="55" t="s">
        <v>2224</v>
      </c>
      <c r="C700" s="55" t="s">
        <v>2361</v>
      </c>
      <c r="D700" s="55" t="s">
        <v>2227</v>
      </c>
      <c r="E700" s="55" t="str">
        <f>"["&amp;C700&amp;"] "&amp;D700</f>
        <v>[12.44_N] I often feel like I do not know what is going on around the health facility.</v>
      </c>
      <c r="J700" s="55" t="s">
        <v>1926</v>
      </c>
      <c r="K700" s="56" t="str">
        <f t="shared" ref="K700:K702" si="106">"Sorry, question " &amp; LEFT(E700, 10) &amp; " is required!"</f>
        <v>Sorry, question [12.44_N]  is required!</v>
      </c>
    </row>
    <row r="701" spans="1:23" ht="15" customHeight="1">
      <c r="A701" s="55" t="s">
        <v>1194</v>
      </c>
      <c r="B701" s="55" t="s">
        <v>2225</v>
      </c>
      <c r="C701" s="55" t="s">
        <v>2366</v>
      </c>
      <c r="D701" s="55" t="s">
        <v>2228</v>
      </c>
      <c r="E701" s="55" t="str">
        <f>"["&amp;C701&amp;"] "&amp;D701</f>
        <v>[12.45_N] Staff at the health facility easily and frequently communicate with each other.</v>
      </c>
      <c r="J701" s="55" t="s">
        <v>1926</v>
      </c>
      <c r="K701" s="56" t="str">
        <f t="shared" si="106"/>
        <v>Sorry, question [12.45_N]  is required!</v>
      </c>
    </row>
    <row r="702" spans="1:23" ht="15" customHeight="1">
      <c r="A702" s="55" t="s">
        <v>1194</v>
      </c>
      <c r="B702" s="55" t="s">
        <v>2226</v>
      </c>
      <c r="C702" s="55" t="s">
        <v>2367</v>
      </c>
      <c r="D702" s="55" t="s">
        <v>2229</v>
      </c>
      <c r="E702" s="55" t="str">
        <f>"["&amp;C702&amp;"] "&amp;D702</f>
        <v>[12.46_N] At the health facility, we have more control over our activities and are able to take decisions more than we did a year ago.</v>
      </c>
      <c r="J702" s="55" t="s">
        <v>1926</v>
      </c>
      <c r="K702" s="56" t="str">
        <f t="shared" si="106"/>
        <v>Sorry, question [12.46_N]  is required!</v>
      </c>
    </row>
    <row r="703" spans="1:23" ht="15" customHeight="1">
      <c r="A703" s="55" t="s">
        <v>11</v>
      </c>
      <c r="W703" s="55" t="s">
        <v>2000</v>
      </c>
    </row>
    <row r="704" spans="1:23" ht="15" customHeight="1">
      <c r="A704" s="55" t="s">
        <v>571</v>
      </c>
      <c r="W704" s="55" t="s">
        <v>1983</v>
      </c>
    </row>
    <row r="705" spans="1:23" ht="15" customHeight="1"/>
    <row r="706" spans="1:23" ht="15" customHeight="1">
      <c r="A706" s="55" t="s">
        <v>572</v>
      </c>
      <c r="B706" s="55" t="s">
        <v>2250</v>
      </c>
      <c r="E706" s="55" t="s">
        <v>2597</v>
      </c>
      <c r="I706" s="55" t="s">
        <v>1983</v>
      </c>
      <c r="N706" s="55" t="s">
        <v>1954</v>
      </c>
      <c r="W706" s="55" t="s">
        <v>1983</v>
      </c>
    </row>
    <row r="707" spans="1:23" ht="15" customHeight="1">
      <c r="A707" s="55" t="s">
        <v>9</v>
      </c>
      <c r="B707" s="55" t="s">
        <v>2251</v>
      </c>
      <c r="I707" s="55" t="s">
        <v>12</v>
      </c>
      <c r="N707" s="55" t="s">
        <v>2338</v>
      </c>
      <c r="W707" s="55" t="s">
        <v>2000</v>
      </c>
    </row>
    <row r="708" spans="1:23" ht="15" customHeight="1">
      <c r="A708" s="55" t="s">
        <v>10</v>
      </c>
      <c r="B708" s="55" t="s">
        <v>2252</v>
      </c>
      <c r="E708" s="55" t="s">
        <v>2598</v>
      </c>
      <c r="F708" s="55" t="s">
        <v>2464</v>
      </c>
      <c r="I708" s="55" t="s">
        <v>2036</v>
      </c>
    </row>
    <row r="709" spans="1:23" ht="15" customHeight="1">
      <c r="A709" s="55" t="s">
        <v>573</v>
      </c>
      <c r="B709" s="55" t="s">
        <v>2253</v>
      </c>
      <c r="E709" s="55" t="s">
        <v>574</v>
      </c>
      <c r="F709" s="55" t="s">
        <v>2465</v>
      </c>
    </row>
    <row r="710" spans="1:23" ht="15" customHeight="1">
      <c r="A710" s="55" t="s">
        <v>11</v>
      </c>
      <c r="W710" s="55" t="s">
        <v>2000</v>
      </c>
    </row>
    <row r="711" spans="1:23" ht="15" customHeight="1">
      <c r="A711" s="55" t="s">
        <v>578</v>
      </c>
      <c r="B711" s="55" t="s">
        <v>2254</v>
      </c>
      <c r="I711" s="55" t="s">
        <v>2693</v>
      </c>
      <c r="N711" s="55" t="s">
        <v>2338</v>
      </c>
      <c r="W711" s="55" t="s">
        <v>2000</v>
      </c>
    </row>
    <row r="712" spans="1:23" ht="15" customHeight="1">
      <c r="A712" s="55" t="s">
        <v>575</v>
      </c>
      <c r="B712" s="55" t="s">
        <v>1566</v>
      </c>
      <c r="E712" s="55" t="s">
        <v>576</v>
      </c>
      <c r="I712" s="55" t="s">
        <v>2694</v>
      </c>
      <c r="J712" s="55" t="s">
        <v>1926</v>
      </c>
      <c r="K712" s="56" t="str">
        <f t="shared" ref="K712" si="107">"Sorry, question " &amp; LEFT(E712, 7) &amp; " is required!"</f>
        <v>Sorry, question [13.01] is required!</v>
      </c>
    </row>
    <row r="713" spans="1:23" ht="15" customHeight="1">
      <c r="A713" s="55" t="s">
        <v>10</v>
      </c>
      <c r="B713" s="55" t="s">
        <v>2256</v>
      </c>
      <c r="E713" s="55" t="s">
        <v>579</v>
      </c>
      <c r="F713" s="55" t="s">
        <v>2601</v>
      </c>
      <c r="I713" s="55" t="s">
        <v>2695</v>
      </c>
      <c r="N713" s="55" t="s">
        <v>1567</v>
      </c>
    </row>
    <row r="714" spans="1:23" ht="15" customHeight="1">
      <c r="A714" s="55" t="s">
        <v>10</v>
      </c>
      <c r="B714" s="55" t="s">
        <v>2258</v>
      </c>
      <c r="E714" s="55" t="s">
        <v>2599</v>
      </c>
      <c r="I714" s="55" t="s">
        <v>2696</v>
      </c>
      <c r="N714" s="55" t="s">
        <v>1567</v>
      </c>
    </row>
    <row r="715" spans="1:23" ht="15" customHeight="1">
      <c r="A715" s="55" t="s">
        <v>10</v>
      </c>
      <c r="B715" s="55" t="s">
        <v>2257</v>
      </c>
      <c r="E715" s="55" t="s">
        <v>2600</v>
      </c>
      <c r="I715" s="55" t="s">
        <v>2697</v>
      </c>
      <c r="N715" s="55" t="s">
        <v>1567</v>
      </c>
    </row>
    <row r="716" spans="1:23" ht="15" customHeight="1">
      <c r="A716" s="55" t="s">
        <v>10</v>
      </c>
      <c r="B716" s="55" t="s">
        <v>2698</v>
      </c>
      <c r="E716" s="55" t="s">
        <v>2701</v>
      </c>
      <c r="I716" s="55" t="s">
        <v>2704</v>
      </c>
      <c r="N716" s="55" t="s">
        <v>1567</v>
      </c>
    </row>
    <row r="717" spans="1:23" ht="15" customHeight="1">
      <c r="A717" s="55" t="s">
        <v>10</v>
      </c>
      <c r="B717" s="55" t="s">
        <v>2699</v>
      </c>
      <c r="E717" s="55" t="s">
        <v>2702</v>
      </c>
      <c r="I717" s="55" t="s">
        <v>2705</v>
      </c>
      <c r="N717" s="55" t="s">
        <v>1567</v>
      </c>
    </row>
    <row r="718" spans="1:23" ht="15" customHeight="1">
      <c r="A718" s="55" t="s">
        <v>10</v>
      </c>
      <c r="B718" s="55" t="s">
        <v>2700</v>
      </c>
      <c r="E718" s="55" t="s">
        <v>2703</v>
      </c>
      <c r="I718" s="55" t="s">
        <v>2706</v>
      </c>
      <c r="N718" s="55" t="s">
        <v>1567</v>
      </c>
    </row>
    <row r="719" spans="1:23" ht="15" customHeight="1">
      <c r="A719" s="55" t="s">
        <v>14</v>
      </c>
      <c r="B719" s="55" t="s">
        <v>1568</v>
      </c>
      <c r="C719" s="55" t="str">
        <f>RIGHT(B719,1)&amp;"."</f>
        <v>w.</v>
      </c>
      <c r="D719" s="55" t="s">
        <v>1195</v>
      </c>
      <c r="E719" s="55" t="str">
        <f>C719&amp;D719</f>
        <v>w.BCG (weeks)</v>
      </c>
      <c r="F719" s="55" t="s">
        <v>1146</v>
      </c>
      <c r="I719" s="55" t="s">
        <v>2745</v>
      </c>
      <c r="J719" s="55" t="s">
        <v>1926</v>
      </c>
      <c r="K719" s="56" t="str">
        <f>"Sorry, question [13.02]" &amp; LEFT(E719, 1) &amp; " is required!"</f>
        <v>Sorry, question [13.02]w is required!</v>
      </c>
      <c r="L719" s="55" t="s">
        <v>2478</v>
      </c>
      <c r="M719" s="55" t="s">
        <v>2430</v>
      </c>
      <c r="N719" s="55" t="s">
        <v>1567</v>
      </c>
    </row>
    <row r="720" spans="1:23" ht="15" customHeight="1">
      <c r="A720" s="55" t="s">
        <v>14</v>
      </c>
      <c r="B720" s="55" t="s">
        <v>1569</v>
      </c>
      <c r="C720" s="55" t="str">
        <f t="shared" ref="C720:C724" si="108">RIGHT(B720,1)&amp;"."</f>
        <v>m.</v>
      </c>
      <c r="D720" s="55" t="s">
        <v>1196</v>
      </c>
      <c r="E720" s="55" t="str">
        <f t="shared" ref="E720:E724" si="109">C720&amp;D720</f>
        <v>m.BCG (months)</v>
      </c>
      <c r="F720" s="55" t="s">
        <v>1147</v>
      </c>
      <c r="I720" s="55" t="s">
        <v>2746</v>
      </c>
      <c r="J720" s="55" t="s">
        <v>1926</v>
      </c>
      <c r="K720" s="56" t="str">
        <f t="shared" ref="K720:K724" si="110">"Sorry, question [13.02]" &amp; LEFT(E720, 1) &amp; " is required!"</f>
        <v>Sorry, question [13.02]m is required!</v>
      </c>
      <c r="L720" s="55" t="s">
        <v>2391</v>
      </c>
      <c r="M720" s="55" t="s">
        <v>2431</v>
      </c>
      <c r="N720" s="55" t="s">
        <v>1567</v>
      </c>
    </row>
    <row r="721" spans="1:23" ht="15" customHeight="1">
      <c r="A721" s="55" t="s">
        <v>14</v>
      </c>
      <c r="B721" s="55" t="s">
        <v>1570</v>
      </c>
      <c r="C721" s="55" t="str">
        <f t="shared" si="108"/>
        <v>w.</v>
      </c>
      <c r="D721" s="55" t="s">
        <v>2016</v>
      </c>
      <c r="E721" s="55" t="str">
        <f t="shared" si="109"/>
        <v>w.Pentavalent (DPT-Hib-Hep) first dose (weeks)</v>
      </c>
      <c r="F721" s="55" t="s">
        <v>1146</v>
      </c>
      <c r="I721" s="55" t="s">
        <v>2747</v>
      </c>
      <c r="J721" s="55" t="s">
        <v>1926</v>
      </c>
      <c r="K721" s="56" t="str">
        <f t="shared" si="110"/>
        <v>Sorry, question [13.02]w is required!</v>
      </c>
      <c r="L721" s="55" t="s">
        <v>2478</v>
      </c>
      <c r="M721" s="55" t="s">
        <v>2430</v>
      </c>
      <c r="N721" s="55" t="s">
        <v>1567</v>
      </c>
    </row>
    <row r="722" spans="1:23" ht="15" customHeight="1">
      <c r="A722" s="55" t="s">
        <v>14</v>
      </c>
      <c r="B722" s="55" t="s">
        <v>1571</v>
      </c>
      <c r="C722" s="55" t="str">
        <f t="shared" si="108"/>
        <v>m.</v>
      </c>
      <c r="D722" s="55" t="s">
        <v>2017</v>
      </c>
      <c r="E722" s="55" t="str">
        <f t="shared" si="109"/>
        <v>m.Pentavalent (DPT-Hib-Hep) first dose (months)</v>
      </c>
      <c r="F722" s="55" t="s">
        <v>1147</v>
      </c>
      <c r="I722" s="55" t="s">
        <v>2748</v>
      </c>
      <c r="J722" s="55" t="s">
        <v>1926</v>
      </c>
      <c r="K722" s="56" t="str">
        <f t="shared" si="110"/>
        <v>Sorry, question [13.02]m is required!</v>
      </c>
      <c r="L722" s="55" t="s">
        <v>2391</v>
      </c>
      <c r="M722" s="55" t="s">
        <v>2431</v>
      </c>
      <c r="N722" s="55" t="s">
        <v>1567</v>
      </c>
    </row>
    <row r="723" spans="1:23" ht="15" customHeight="1">
      <c r="A723" s="55" t="s">
        <v>14</v>
      </c>
      <c r="B723" s="55" t="s">
        <v>1572</v>
      </c>
      <c r="C723" s="55" t="str">
        <f t="shared" si="108"/>
        <v>w.</v>
      </c>
      <c r="D723" s="55" t="s">
        <v>1197</v>
      </c>
      <c r="E723" s="55" t="str">
        <f t="shared" si="109"/>
        <v>w.Measles first dose (weeks)</v>
      </c>
      <c r="F723" s="55" t="s">
        <v>1146</v>
      </c>
      <c r="I723" s="55" t="s">
        <v>2749</v>
      </c>
      <c r="J723" s="55" t="s">
        <v>1926</v>
      </c>
      <c r="K723" s="56" t="str">
        <f t="shared" si="110"/>
        <v>Sorry, question [13.02]w is required!</v>
      </c>
      <c r="L723" s="55" t="s">
        <v>2478</v>
      </c>
      <c r="M723" s="55" t="s">
        <v>2430</v>
      </c>
      <c r="N723" s="55" t="s">
        <v>1567</v>
      </c>
    </row>
    <row r="724" spans="1:23" ht="15" customHeight="1">
      <c r="A724" s="55" t="s">
        <v>14</v>
      </c>
      <c r="B724" s="55" t="s">
        <v>1573</v>
      </c>
      <c r="C724" s="55" t="str">
        <f t="shared" si="108"/>
        <v>m.</v>
      </c>
      <c r="D724" s="55" t="s">
        <v>1198</v>
      </c>
      <c r="E724" s="55" t="str">
        <f t="shared" si="109"/>
        <v>m.Measles first dose (months)</v>
      </c>
      <c r="F724" s="55" t="s">
        <v>1147</v>
      </c>
      <c r="I724" s="55" t="s">
        <v>2750</v>
      </c>
      <c r="J724" s="55" t="s">
        <v>1926</v>
      </c>
      <c r="K724" s="56" t="str">
        <f t="shared" si="110"/>
        <v>Sorry, question [13.02]m is required!</v>
      </c>
      <c r="L724" s="55" t="s">
        <v>2391</v>
      </c>
      <c r="M724" s="55" t="s">
        <v>2431</v>
      </c>
      <c r="N724" s="55" t="s">
        <v>1567</v>
      </c>
    </row>
    <row r="725" spans="1:23" ht="15" customHeight="1">
      <c r="A725" s="55" t="s">
        <v>581</v>
      </c>
      <c r="B725" s="55" t="s">
        <v>1574</v>
      </c>
      <c r="E725" s="55" t="s">
        <v>582</v>
      </c>
      <c r="I725" s="55" t="s">
        <v>2751</v>
      </c>
      <c r="J725" s="55" t="s">
        <v>1926</v>
      </c>
      <c r="K725" s="56" t="str">
        <f t="shared" ref="K725" si="111">"Sorry, question " &amp; LEFT(E725, 7) &amp; " is required!"</f>
        <v>Sorry, question [13.03] is required!</v>
      </c>
      <c r="N725" s="55" t="s">
        <v>1567</v>
      </c>
    </row>
    <row r="726" spans="1:23" ht="15" customHeight="1">
      <c r="A726" s="55" t="s">
        <v>1815</v>
      </c>
      <c r="B726" s="55" t="s">
        <v>1817</v>
      </c>
      <c r="O726" s="55" t="s">
        <v>1873</v>
      </c>
      <c r="R726" s="55" t="s">
        <v>1926</v>
      </c>
    </row>
    <row r="727" spans="1:23" ht="15" customHeight="1">
      <c r="A727" s="55" t="s">
        <v>1815</v>
      </c>
      <c r="B727" s="55" t="s">
        <v>1818</v>
      </c>
      <c r="O727" s="55" t="s">
        <v>1876</v>
      </c>
      <c r="R727" s="55" t="s">
        <v>1926</v>
      </c>
    </row>
    <row r="728" spans="1:23" ht="15" customHeight="1">
      <c r="A728" s="55" t="s">
        <v>1815</v>
      </c>
      <c r="B728" s="55" t="s">
        <v>1819</v>
      </c>
      <c r="O728" s="55" t="s">
        <v>1874</v>
      </c>
      <c r="R728" s="55" t="s">
        <v>1926</v>
      </c>
    </row>
    <row r="729" spans="1:23" ht="15" customHeight="1">
      <c r="A729" s="55" t="s">
        <v>1815</v>
      </c>
      <c r="B729" s="55" t="s">
        <v>1875</v>
      </c>
      <c r="O729" s="55" t="s">
        <v>2783</v>
      </c>
      <c r="R729" s="55" t="s">
        <v>1926</v>
      </c>
    </row>
    <row r="730" spans="1:23" ht="15" customHeight="1">
      <c r="A730" s="55" t="s">
        <v>580</v>
      </c>
      <c r="W730" s="55" t="s">
        <v>2000</v>
      </c>
    </row>
    <row r="731" spans="1:23" ht="15" customHeight="1">
      <c r="A731" s="55" t="s">
        <v>9</v>
      </c>
      <c r="B731" s="55" t="s">
        <v>2602</v>
      </c>
      <c r="I731" s="55" t="s">
        <v>12</v>
      </c>
      <c r="N731" s="55" t="s">
        <v>1567</v>
      </c>
      <c r="W731" s="55" t="s">
        <v>2000</v>
      </c>
    </row>
    <row r="732" spans="1:23" ht="15" customHeight="1">
      <c r="A732" s="55" t="s">
        <v>10</v>
      </c>
      <c r="B732" s="55" t="s">
        <v>2604</v>
      </c>
      <c r="E732" s="55" t="s">
        <v>2603</v>
      </c>
    </row>
    <row r="733" spans="1:23" ht="15" customHeight="1">
      <c r="A733" s="55" t="s">
        <v>14</v>
      </c>
      <c r="B733" s="55" t="s">
        <v>2605</v>
      </c>
      <c r="E733" s="55" t="s">
        <v>2609</v>
      </c>
      <c r="F733" s="55" t="s">
        <v>1146</v>
      </c>
      <c r="I733" s="55" t="s">
        <v>2752</v>
      </c>
      <c r="J733" s="55" t="s">
        <v>1926</v>
      </c>
      <c r="L733" s="55" t="s">
        <v>2613</v>
      </c>
      <c r="M733" s="55" t="s">
        <v>2779</v>
      </c>
    </row>
    <row r="734" spans="1:23" ht="15" customHeight="1">
      <c r="A734" s="55" t="s">
        <v>14</v>
      </c>
      <c r="B734" s="55" t="s">
        <v>2606</v>
      </c>
      <c r="E734" s="55" t="s">
        <v>2610</v>
      </c>
      <c r="F734" s="55" t="s">
        <v>1146</v>
      </c>
      <c r="I734" s="55" t="s">
        <v>2752</v>
      </c>
      <c r="J734" s="55" t="s">
        <v>1926</v>
      </c>
      <c r="L734" s="55" t="s">
        <v>2613</v>
      </c>
      <c r="M734" s="55" t="s">
        <v>2780</v>
      </c>
    </row>
    <row r="735" spans="1:23" ht="15" customHeight="1">
      <c r="A735" s="55" t="s">
        <v>14</v>
      </c>
      <c r="B735" s="55" t="s">
        <v>2607</v>
      </c>
      <c r="E735" s="55" t="s">
        <v>2611</v>
      </c>
      <c r="F735" s="55" t="s">
        <v>1146</v>
      </c>
      <c r="I735" s="55" t="s">
        <v>2752</v>
      </c>
      <c r="J735" s="55" t="s">
        <v>1926</v>
      </c>
      <c r="L735" s="55" t="s">
        <v>2613</v>
      </c>
      <c r="M735" s="55" t="s">
        <v>2781</v>
      </c>
    </row>
    <row r="736" spans="1:23" ht="15" customHeight="1">
      <c r="A736" s="55" t="s">
        <v>14</v>
      </c>
      <c r="B736" s="55" t="s">
        <v>2608</v>
      </c>
      <c r="E736" s="55" t="s">
        <v>2612</v>
      </c>
      <c r="F736" s="55" t="s">
        <v>1146</v>
      </c>
      <c r="I736" s="55" t="s">
        <v>2752</v>
      </c>
      <c r="J736" s="55" t="s">
        <v>1926</v>
      </c>
      <c r="L736" s="55" t="s">
        <v>2613</v>
      </c>
      <c r="M736" s="55" t="s">
        <v>2782</v>
      </c>
    </row>
    <row r="737" spans="1:23" ht="15" customHeight="1">
      <c r="A737" s="55" t="s">
        <v>11</v>
      </c>
      <c r="W737" s="55" t="s">
        <v>2000</v>
      </c>
    </row>
    <row r="738" spans="1:23" ht="15" customHeight="1">
      <c r="A738" s="55" t="s">
        <v>577</v>
      </c>
      <c r="B738" s="55" t="s">
        <v>2255</v>
      </c>
      <c r="N738" s="55" t="s">
        <v>1567</v>
      </c>
      <c r="W738" s="55" t="s">
        <v>2000</v>
      </c>
    </row>
    <row r="739" spans="1:23" ht="15" customHeight="1">
      <c r="A739" s="55" t="s">
        <v>583</v>
      </c>
      <c r="B739" s="55" t="s">
        <v>2259</v>
      </c>
      <c r="E739" s="55" t="s">
        <v>2449</v>
      </c>
    </row>
    <row r="740" spans="1:23" ht="15" customHeight="1">
      <c r="A740" s="55" t="s">
        <v>584</v>
      </c>
      <c r="B740" s="55" t="s">
        <v>2260</v>
      </c>
      <c r="E740" s="55" t="s">
        <v>2784</v>
      </c>
    </row>
    <row r="741" spans="1:23" ht="15" customHeight="1">
      <c r="A741" s="55" t="s">
        <v>11</v>
      </c>
      <c r="W741" s="55" t="s">
        <v>2000</v>
      </c>
    </row>
    <row r="742" spans="1:23" ht="15" customHeight="1">
      <c r="A742" s="55" t="s">
        <v>9</v>
      </c>
      <c r="B742" s="55" t="s">
        <v>2263</v>
      </c>
      <c r="I742" s="55" t="s">
        <v>2035</v>
      </c>
      <c r="N742" s="55" t="s">
        <v>1567</v>
      </c>
      <c r="W742" s="55" t="s">
        <v>2000</v>
      </c>
    </row>
    <row r="743" spans="1:23" ht="15" customHeight="1">
      <c r="A743" s="55" t="s">
        <v>10</v>
      </c>
      <c r="B743" s="55" t="s">
        <v>2261</v>
      </c>
      <c r="E743" s="55" t="s">
        <v>585</v>
      </c>
      <c r="F743" s="55" t="s">
        <v>1806</v>
      </c>
    </row>
    <row r="744" spans="1:23" ht="15" customHeight="1">
      <c r="A744" s="55" t="s">
        <v>586</v>
      </c>
      <c r="B744" s="55" t="s">
        <v>1575</v>
      </c>
      <c r="C744" s="55" t="str">
        <f>RIGHT(B744,1)&amp;". "</f>
        <v xml:space="preserve">a. </v>
      </c>
      <c r="D744" s="55" t="s">
        <v>587</v>
      </c>
      <c r="E744" s="55" t="str">
        <f>C744&amp;D744</f>
        <v>a. RECOMMENDS URGENT REFERRAL TO A HOSPITAL</v>
      </c>
      <c r="J744" s="55" t="s">
        <v>1926</v>
      </c>
      <c r="K744" s="56" t="str">
        <f>"Sorry, question [13.04]" &amp; LEFT(E744, 1) &amp; " is required!"</f>
        <v>Sorry, question [13.04]a is required!</v>
      </c>
    </row>
    <row r="745" spans="1:23" ht="15" customHeight="1">
      <c r="A745" s="55" t="s">
        <v>588</v>
      </c>
      <c r="B745" s="55" t="s">
        <v>1576</v>
      </c>
      <c r="C745" s="55" t="str">
        <f t="shared" ref="C745:C753" si="112">RIGHT(B745,1)&amp;". "</f>
        <v xml:space="preserve">b. </v>
      </c>
      <c r="D745" s="55" t="s">
        <v>589</v>
      </c>
      <c r="E745" s="55" t="str">
        <f t="shared" ref="E745:E753" si="113">C745&amp;D745</f>
        <v>b. ADMINISTER RINGER LACTATE OR NORMAL SALINE IV SOLUTION</v>
      </c>
      <c r="J745" s="55" t="s">
        <v>1926</v>
      </c>
      <c r="K745" s="56" t="str">
        <f t="shared" ref="K745:K753" si="114">"Sorry, question [13.04]" &amp; LEFT(E745, 1) &amp; " is required!"</f>
        <v>Sorry, question [13.04]b is required!</v>
      </c>
    </row>
    <row r="746" spans="1:23" ht="15" customHeight="1">
      <c r="A746" s="55" t="s">
        <v>590</v>
      </c>
      <c r="B746" s="55" t="s">
        <v>1577</v>
      </c>
      <c r="C746" s="55" t="str">
        <f t="shared" si="112"/>
        <v xml:space="preserve">c. </v>
      </c>
      <c r="D746" s="55" t="s">
        <v>591</v>
      </c>
      <c r="E746" s="55" t="str">
        <f t="shared" si="113"/>
        <v>c. ADMINISTER LIQUID BY NASO-GASTRIC TUBE</v>
      </c>
      <c r="J746" s="55" t="s">
        <v>1926</v>
      </c>
      <c r="K746" s="56" t="str">
        <f t="shared" si="114"/>
        <v>Sorry, question [13.04]c is required!</v>
      </c>
    </row>
    <row r="747" spans="1:23" ht="15" customHeight="1">
      <c r="A747" s="55" t="s">
        <v>592</v>
      </c>
      <c r="B747" s="55" t="s">
        <v>1578</v>
      </c>
      <c r="C747" s="55" t="str">
        <f t="shared" si="112"/>
        <v xml:space="preserve">d. </v>
      </c>
      <c r="D747" s="55" t="s">
        <v>593</v>
      </c>
      <c r="E747" s="55" t="str">
        <f t="shared" si="113"/>
        <v>d. INJECT ONE DOSE OF AN INJECTABLE ANTIBIOTIC</v>
      </c>
      <c r="J747" s="55" t="s">
        <v>1926</v>
      </c>
      <c r="K747" s="56" t="str">
        <f t="shared" si="114"/>
        <v>Sorry, question [13.04]d is required!</v>
      </c>
    </row>
    <row r="748" spans="1:23" ht="15" customHeight="1">
      <c r="A748" s="55" t="s">
        <v>594</v>
      </c>
      <c r="B748" s="55" t="s">
        <v>1579</v>
      </c>
      <c r="C748" s="55" t="str">
        <f t="shared" si="112"/>
        <v xml:space="preserve">e. </v>
      </c>
      <c r="D748" s="55" t="s">
        <v>595</v>
      </c>
      <c r="E748" s="55" t="str">
        <f t="shared" si="113"/>
        <v>e. INJECT ONE DOSE OF A SECOND ANTIBIOTIC</v>
      </c>
      <c r="J748" s="55" t="s">
        <v>1926</v>
      </c>
      <c r="K748" s="56" t="str">
        <f t="shared" si="114"/>
        <v>Sorry, question [13.04]e is required!</v>
      </c>
    </row>
    <row r="749" spans="1:23" ht="15" customHeight="1">
      <c r="A749" s="55" t="s">
        <v>596</v>
      </c>
      <c r="B749" s="55" t="s">
        <v>1580</v>
      </c>
      <c r="C749" s="55" t="str">
        <f t="shared" si="112"/>
        <v xml:space="preserve">f. </v>
      </c>
      <c r="D749" s="55" t="s">
        <v>597</v>
      </c>
      <c r="E749" s="55" t="str">
        <f t="shared" si="113"/>
        <v>f. PRESCRIBE INJECTABLE ANTIBIOTIC FOR FIVE DAYS</v>
      </c>
      <c r="J749" s="55" t="s">
        <v>1926</v>
      </c>
      <c r="K749" s="56" t="str">
        <f t="shared" si="114"/>
        <v>Sorry, question [13.04]f is required!</v>
      </c>
    </row>
    <row r="750" spans="1:23" ht="15" customHeight="1">
      <c r="A750" s="55" t="s">
        <v>598</v>
      </c>
      <c r="B750" s="55" t="s">
        <v>1581</v>
      </c>
      <c r="C750" s="55" t="str">
        <f t="shared" si="112"/>
        <v xml:space="preserve">g. </v>
      </c>
      <c r="D750" s="55" t="s">
        <v>599</v>
      </c>
      <c r="E750" s="55" t="str">
        <f t="shared" si="113"/>
        <v>g. GIVE ONE DOSE OF ORAL ANTIBIOTIC</v>
      </c>
      <c r="J750" s="55" t="s">
        <v>1926</v>
      </c>
      <c r="K750" s="56" t="str">
        <f t="shared" si="114"/>
        <v>Sorry, question [13.04]g is required!</v>
      </c>
    </row>
    <row r="751" spans="1:23" ht="15" customHeight="1">
      <c r="A751" s="55" t="s">
        <v>600</v>
      </c>
      <c r="B751" s="55" t="s">
        <v>1582</v>
      </c>
      <c r="C751" s="55" t="str">
        <f t="shared" si="112"/>
        <v xml:space="preserve">h. </v>
      </c>
      <c r="D751" s="55" t="s">
        <v>601</v>
      </c>
      <c r="E751" s="55" t="str">
        <f t="shared" si="113"/>
        <v>h. PRESCRIBE ORAL ANTIBIOTICS FOR FIVE DAYS</v>
      </c>
      <c r="J751" s="55" t="s">
        <v>1926</v>
      </c>
      <c r="K751" s="56" t="str">
        <f t="shared" si="114"/>
        <v>Sorry, question [13.04]h is required!</v>
      </c>
    </row>
    <row r="752" spans="1:23" ht="15" customHeight="1">
      <c r="A752" s="55" t="s">
        <v>602</v>
      </c>
      <c r="B752" s="55" t="s">
        <v>1583</v>
      </c>
      <c r="C752" s="55" t="str">
        <f t="shared" si="112"/>
        <v xml:space="preserve">i. </v>
      </c>
      <c r="D752" s="55" t="s">
        <v>603</v>
      </c>
      <c r="E752" s="55" t="str">
        <f t="shared" si="113"/>
        <v>i. INJECT ONE DOSE OF QUININE</v>
      </c>
      <c r="J752" s="55" t="s">
        <v>1926</v>
      </c>
      <c r="K752" s="56" t="str">
        <f t="shared" si="114"/>
        <v>Sorry, question [13.04]i is required!</v>
      </c>
    </row>
    <row r="753" spans="1:23" ht="15" customHeight="1">
      <c r="A753" s="55" t="s">
        <v>604</v>
      </c>
      <c r="B753" s="55" t="s">
        <v>1584</v>
      </c>
      <c r="C753" s="55" t="str">
        <f t="shared" si="112"/>
        <v xml:space="preserve">j. </v>
      </c>
      <c r="D753" s="55" t="s">
        <v>605</v>
      </c>
      <c r="E753" s="55" t="str">
        <f t="shared" si="113"/>
        <v>j. GIVE ONE DOSE OF ORAL ANTIMALARIAL</v>
      </c>
      <c r="J753" s="55" t="s">
        <v>1926</v>
      </c>
      <c r="K753" s="56" t="str">
        <f t="shared" si="114"/>
        <v>Sorry, question [13.04]j is required!</v>
      </c>
    </row>
    <row r="754" spans="1:23" ht="15" customHeight="1">
      <c r="A754" s="55" t="s">
        <v>10</v>
      </c>
      <c r="B754" s="55" t="s">
        <v>2267</v>
      </c>
      <c r="E754" s="55" t="s">
        <v>2262</v>
      </c>
      <c r="I754" s="55" t="s">
        <v>2036</v>
      </c>
    </row>
    <row r="755" spans="1:23" ht="15" customHeight="1">
      <c r="A755" s="55" t="s">
        <v>11</v>
      </c>
      <c r="W755" s="55" t="s">
        <v>2000</v>
      </c>
    </row>
    <row r="756" spans="1:23" ht="15" customHeight="1">
      <c r="A756" s="55" t="s">
        <v>9</v>
      </c>
      <c r="B756" s="55" t="s">
        <v>2264</v>
      </c>
      <c r="I756" s="55" t="s">
        <v>2035</v>
      </c>
      <c r="N756" s="55" t="s">
        <v>1567</v>
      </c>
      <c r="W756" s="55" t="s">
        <v>2000</v>
      </c>
    </row>
    <row r="757" spans="1:23" ht="15" customHeight="1">
      <c r="A757" s="55" t="s">
        <v>606</v>
      </c>
      <c r="B757" s="55" t="s">
        <v>1585</v>
      </c>
      <c r="C757" s="55" t="str">
        <f>RIGHT(B757,1)&amp;". "</f>
        <v xml:space="preserve">k. </v>
      </c>
      <c r="D757" s="55" t="s">
        <v>607</v>
      </c>
      <c r="E757" s="55" t="str">
        <f t="shared" ref="E757:E768" si="115">C757&amp;D757</f>
        <v>k. PRESCRIBE QUININE FOR FIVE DAYS</v>
      </c>
      <c r="J757" s="55" t="s">
        <v>1926</v>
      </c>
      <c r="K757" s="56" t="str">
        <f>"Sorry, question [13.04]" &amp; LEFT(E757, 1) &amp; " is required!"</f>
        <v>Sorry, question [13.04]k is required!</v>
      </c>
    </row>
    <row r="758" spans="1:23" ht="15" customHeight="1">
      <c r="A758" s="55" t="s">
        <v>608</v>
      </c>
      <c r="B758" s="55" t="s">
        <v>1586</v>
      </c>
      <c r="C758" s="55" t="str">
        <f t="shared" ref="C758:C768" si="116">RIGHT(B758,1)&amp;". "</f>
        <v xml:space="preserve">l. </v>
      </c>
      <c r="D758" s="55" t="s">
        <v>609</v>
      </c>
      <c r="E758" s="55" t="str">
        <f t="shared" si="115"/>
        <v>l. PRESCRIBE ORAL ANTIMALARIALS FOR 3 DAYS</v>
      </c>
      <c r="J758" s="55" t="s">
        <v>1926</v>
      </c>
      <c r="K758" s="56" t="str">
        <f t="shared" ref="K758:K768" si="117">"Sorry, question [13.04]" &amp; LEFT(E758, 1) &amp; " is required!"</f>
        <v>Sorry, question [13.04]l is required!</v>
      </c>
    </row>
    <row r="759" spans="1:23" ht="15" customHeight="1">
      <c r="A759" s="55" t="s">
        <v>610</v>
      </c>
      <c r="B759" s="55" t="s">
        <v>1587</v>
      </c>
      <c r="C759" s="55" t="str">
        <f t="shared" si="116"/>
        <v xml:space="preserve">m. </v>
      </c>
      <c r="D759" s="55" t="s">
        <v>611</v>
      </c>
      <c r="E759" s="55" t="str">
        <f t="shared" si="115"/>
        <v>m. ADMINISTER ORS AT THE FACILITY</v>
      </c>
      <c r="J759" s="55" t="s">
        <v>1926</v>
      </c>
      <c r="K759" s="56" t="str">
        <f t="shared" si="117"/>
        <v>Sorry, question [13.04]m is required!</v>
      </c>
    </row>
    <row r="760" spans="1:23" ht="15" customHeight="1">
      <c r="A760" s="55" t="s">
        <v>612</v>
      </c>
      <c r="B760" s="55" t="s">
        <v>1588</v>
      </c>
      <c r="C760" s="55" t="str">
        <f t="shared" si="116"/>
        <v xml:space="preserve">n. </v>
      </c>
      <c r="D760" s="55" t="s">
        <v>613</v>
      </c>
      <c r="E760" s="55" t="str">
        <f t="shared" si="115"/>
        <v>n. ADVISE ON GIVING ORS ON THE WAY TO HOSPITAL</v>
      </c>
      <c r="J760" s="55" t="s">
        <v>1926</v>
      </c>
      <c r="K760" s="56" t="str">
        <f t="shared" si="117"/>
        <v>Sorry, question [13.04]n is required!</v>
      </c>
    </row>
    <row r="761" spans="1:23" ht="15" customHeight="1">
      <c r="A761" s="55" t="s">
        <v>614</v>
      </c>
      <c r="B761" s="55" t="s">
        <v>1589</v>
      </c>
      <c r="C761" s="55" t="str">
        <f t="shared" si="116"/>
        <v xml:space="preserve">o. </v>
      </c>
      <c r="D761" s="55" t="s">
        <v>615</v>
      </c>
      <c r="E761" s="55" t="str">
        <f t="shared" si="115"/>
        <v>o. PRESCRIBE ORS FOR HOME TREATMENT</v>
      </c>
      <c r="J761" s="55" t="s">
        <v>1926</v>
      </c>
      <c r="K761" s="56" t="str">
        <f t="shared" si="117"/>
        <v>Sorry, question [13.04]o is required!</v>
      </c>
    </row>
    <row r="762" spans="1:23" ht="15" customHeight="1">
      <c r="A762" s="55" t="s">
        <v>616</v>
      </c>
      <c r="B762" s="55" t="s">
        <v>1590</v>
      </c>
      <c r="C762" s="55" t="str">
        <f t="shared" si="116"/>
        <v xml:space="preserve">p. </v>
      </c>
      <c r="D762" s="55" t="s">
        <v>617</v>
      </c>
      <c r="E762" s="55" t="str">
        <f t="shared" si="115"/>
        <v>p. GIVE ONE DOSE OF PARACETAMOL</v>
      </c>
      <c r="J762" s="55" t="s">
        <v>1926</v>
      </c>
      <c r="K762" s="56" t="str">
        <f t="shared" si="117"/>
        <v>Sorry, question [13.04]p is required!</v>
      </c>
    </row>
    <row r="763" spans="1:23" ht="15" customHeight="1">
      <c r="A763" s="55" t="s">
        <v>618</v>
      </c>
      <c r="B763" s="55" t="s">
        <v>1591</v>
      </c>
      <c r="C763" s="55" t="str">
        <f t="shared" si="116"/>
        <v xml:space="preserve">q. </v>
      </c>
      <c r="D763" s="55" t="s">
        <v>619</v>
      </c>
      <c r="E763" s="55" t="str">
        <f t="shared" si="115"/>
        <v>q. PRESCRIBE PARACETAMOL FOR HOME TREATMENT</v>
      </c>
      <c r="J763" s="55" t="s">
        <v>1926</v>
      </c>
      <c r="K763" s="56" t="str">
        <f t="shared" si="117"/>
        <v>Sorry, question [13.04]q is required!</v>
      </c>
    </row>
    <row r="764" spans="1:23" ht="15" customHeight="1">
      <c r="A764" s="55" t="s">
        <v>620</v>
      </c>
      <c r="B764" s="55" t="s">
        <v>1592</v>
      </c>
      <c r="C764" s="55" t="str">
        <f t="shared" si="116"/>
        <v xml:space="preserve">r. </v>
      </c>
      <c r="D764" s="55" t="s">
        <v>621</v>
      </c>
      <c r="E764" s="55" t="str">
        <f t="shared" si="115"/>
        <v>r. GIVE ONE DOSE OF VITAMIN A</v>
      </c>
      <c r="J764" s="55" t="s">
        <v>1926</v>
      </c>
      <c r="K764" s="56" t="str">
        <f t="shared" si="117"/>
        <v>Sorry, question [13.04]r is required!</v>
      </c>
    </row>
    <row r="765" spans="1:23" ht="15" customHeight="1">
      <c r="A765" s="55" t="s">
        <v>622</v>
      </c>
      <c r="B765" s="55" t="s">
        <v>1593</v>
      </c>
      <c r="C765" s="55" t="str">
        <f t="shared" si="116"/>
        <v xml:space="preserve">s. </v>
      </c>
      <c r="D765" s="55" t="s">
        <v>623</v>
      </c>
      <c r="E765" s="55" t="str">
        <f t="shared" si="115"/>
        <v>s. TREAT TO PREVENT LOW BLOOD SUGAR</v>
      </c>
      <c r="J765" s="55" t="s">
        <v>1926</v>
      </c>
      <c r="K765" s="56" t="str">
        <f t="shared" si="117"/>
        <v>Sorry, question [13.04]s is required!</v>
      </c>
    </row>
    <row r="766" spans="1:23" ht="15" customHeight="1">
      <c r="A766" s="55" t="s">
        <v>624</v>
      </c>
      <c r="B766" s="55" t="s">
        <v>1594</v>
      </c>
      <c r="C766" s="55" t="str">
        <f t="shared" si="116"/>
        <v xml:space="preserve">t. </v>
      </c>
      <c r="D766" s="55" t="s">
        <v>625</v>
      </c>
      <c r="E766" s="55" t="str">
        <f t="shared" si="115"/>
        <v>t. RECOMMENDS TO CONTINUE BREASTFEEDING</v>
      </c>
      <c r="J766" s="55" t="s">
        <v>1926</v>
      </c>
      <c r="K766" s="56" t="str">
        <f t="shared" si="117"/>
        <v>Sorry, question [13.04]t is required!</v>
      </c>
    </row>
    <row r="767" spans="1:23" ht="15" customHeight="1">
      <c r="A767" s="55" t="s">
        <v>626</v>
      </c>
      <c r="B767" s="55" t="s">
        <v>1595</v>
      </c>
      <c r="C767" s="55" t="str">
        <f t="shared" si="116"/>
        <v xml:space="preserve">u. </v>
      </c>
      <c r="D767" s="55" t="s">
        <v>627</v>
      </c>
      <c r="E767" s="55" t="str">
        <f t="shared" si="115"/>
        <v>u. RECOMMENDS TO GIVE FOOD AND FLUIDS OTHER THAN BREASTMILK</v>
      </c>
      <c r="J767" s="55" t="s">
        <v>1926</v>
      </c>
      <c r="K767" s="56" t="str">
        <f>"Sorry, question [13.04]" &amp; LEFT(E767, 1) &amp; " is required!"</f>
        <v>Sorry, question [13.04]u is required!</v>
      </c>
    </row>
    <row r="768" spans="1:23" ht="15" customHeight="1">
      <c r="A768" s="55" t="s">
        <v>628</v>
      </c>
      <c r="B768" s="55" t="s">
        <v>1596</v>
      </c>
      <c r="C768" s="55" t="str">
        <f t="shared" si="116"/>
        <v xml:space="preserve">v. </v>
      </c>
      <c r="D768" s="55" t="s">
        <v>629</v>
      </c>
      <c r="E768" s="55" t="str">
        <f t="shared" si="115"/>
        <v>v. OTHER, SPECIFY</v>
      </c>
      <c r="J768" s="55" t="s">
        <v>1926</v>
      </c>
      <c r="K768" s="56" t="str">
        <f t="shared" si="117"/>
        <v>Sorry, question [13.04]v is required!</v>
      </c>
    </row>
    <row r="769" spans="1:23" ht="15" customHeight="1">
      <c r="A769" s="55" t="s">
        <v>630</v>
      </c>
      <c r="B769" s="55" t="s">
        <v>1597</v>
      </c>
      <c r="E769" s="55" t="s">
        <v>631</v>
      </c>
      <c r="F769" s="55" t="s">
        <v>631</v>
      </c>
      <c r="I769" s="55" t="s">
        <v>1989</v>
      </c>
      <c r="J769" s="55" t="s">
        <v>1926</v>
      </c>
      <c r="N769" s="55" t="s">
        <v>1598</v>
      </c>
    </row>
    <row r="770" spans="1:23" ht="15" customHeight="1">
      <c r="A770" s="55" t="s">
        <v>11</v>
      </c>
      <c r="W770" s="55" t="s">
        <v>2000</v>
      </c>
    </row>
    <row r="771" spans="1:23" ht="15" customHeight="1">
      <c r="A771" s="55" t="s">
        <v>9</v>
      </c>
      <c r="B771" s="55" t="s">
        <v>2392</v>
      </c>
      <c r="N771" s="55" t="s">
        <v>1567</v>
      </c>
      <c r="W771" s="55" t="s">
        <v>2000</v>
      </c>
    </row>
    <row r="772" spans="1:23" ht="15" customHeight="1">
      <c r="A772" s="55" t="s">
        <v>1815</v>
      </c>
      <c r="B772" s="55" t="s">
        <v>1820</v>
      </c>
      <c r="O772" s="55" t="s">
        <v>1873</v>
      </c>
      <c r="R772" s="55" t="s">
        <v>1926</v>
      </c>
    </row>
    <row r="773" spans="1:23" ht="15" customHeight="1">
      <c r="A773" s="55" t="s">
        <v>1815</v>
      </c>
      <c r="B773" s="55" t="s">
        <v>1821</v>
      </c>
      <c r="O773" s="55" t="s">
        <v>1878</v>
      </c>
      <c r="R773" s="55" t="s">
        <v>1926</v>
      </c>
    </row>
    <row r="774" spans="1:23" ht="15" customHeight="1">
      <c r="A774" s="55" t="s">
        <v>1815</v>
      </c>
      <c r="B774" s="55" t="s">
        <v>1822</v>
      </c>
      <c r="O774" s="55" t="s">
        <v>1879</v>
      </c>
      <c r="R774" s="55" t="s">
        <v>1926</v>
      </c>
    </row>
    <row r="775" spans="1:23" ht="15" customHeight="1">
      <c r="A775" s="55" t="s">
        <v>1815</v>
      </c>
      <c r="B775" s="55" t="s">
        <v>1877</v>
      </c>
      <c r="O775" s="55" t="s">
        <v>1880</v>
      </c>
      <c r="R775" s="55" t="s">
        <v>1926</v>
      </c>
    </row>
    <row r="776" spans="1:23" ht="15" customHeight="1">
      <c r="A776" s="55" t="s">
        <v>632</v>
      </c>
      <c r="B776" s="55" t="s">
        <v>2268</v>
      </c>
      <c r="E776" s="55" t="s">
        <v>2788</v>
      </c>
    </row>
    <row r="777" spans="1:23" ht="15" customHeight="1">
      <c r="A777" s="55" t="s">
        <v>11</v>
      </c>
      <c r="W777" s="55" t="s">
        <v>2000</v>
      </c>
    </row>
    <row r="778" spans="1:23" ht="15" customHeight="1">
      <c r="A778" s="55" t="s">
        <v>9</v>
      </c>
      <c r="B778" s="55" t="s">
        <v>2265</v>
      </c>
      <c r="I778" s="55" t="s">
        <v>2035</v>
      </c>
      <c r="N778" s="55" t="s">
        <v>1567</v>
      </c>
      <c r="W778" s="55" t="s">
        <v>2000</v>
      </c>
    </row>
    <row r="779" spans="1:23" ht="15" customHeight="1">
      <c r="A779" s="55" t="s">
        <v>10</v>
      </c>
      <c r="B779" s="55" t="s">
        <v>2266</v>
      </c>
      <c r="E779" s="55" t="s">
        <v>633</v>
      </c>
      <c r="F779" s="55" t="s">
        <v>1807</v>
      </c>
    </row>
    <row r="780" spans="1:23" ht="15" customHeight="1">
      <c r="A780" s="55" t="s">
        <v>634</v>
      </c>
      <c r="B780" s="55" t="s">
        <v>1599</v>
      </c>
      <c r="C780" s="55" t="str">
        <f>RIGHT(B780,1)&amp;". "</f>
        <v xml:space="preserve">a. </v>
      </c>
      <c r="D780" s="55" t="s">
        <v>635</v>
      </c>
      <c r="E780" s="55" t="str">
        <f t="shared" ref="E780:E790" si="118">C780&amp;D780</f>
        <v>a. REFER URGENTLY TO A HOSPITAL</v>
      </c>
      <c r="J780" s="55" t="s">
        <v>1926</v>
      </c>
      <c r="K780" s="56" t="str">
        <f>"Sorry, question [13.05]" &amp; LEFT(E780, 1) &amp; " is required!"</f>
        <v>Sorry, question [13.05]a is required!</v>
      </c>
    </row>
    <row r="781" spans="1:23" ht="15" customHeight="1">
      <c r="A781" s="55" t="s">
        <v>636</v>
      </c>
      <c r="B781" s="55" t="s">
        <v>1600</v>
      </c>
      <c r="C781" s="55" t="str">
        <f t="shared" ref="C781:C790" si="119">RIGHT(B781,1)&amp;". "</f>
        <v xml:space="preserve">b. </v>
      </c>
      <c r="D781" s="55" t="s">
        <v>589</v>
      </c>
      <c r="E781" s="55" t="str">
        <f t="shared" si="118"/>
        <v>b. ADMINISTER RINGER LACTATE OR NORMAL SALINE IV SOLUTION</v>
      </c>
      <c r="J781" s="55" t="s">
        <v>1926</v>
      </c>
      <c r="K781" s="56" t="str">
        <f t="shared" ref="K781:K790" si="120">"Sorry, question [13.05]" &amp; LEFT(E781, 1) &amp; " is required!"</f>
        <v>Sorry, question [13.05]b is required!</v>
      </c>
    </row>
    <row r="782" spans="1:23" ht="15" customHeight="1">
      <c r="A782" s="55" t="s">
        <v>637</v>
      </c>
      <c r="B782" s="55" t="s">
        <v>1601</v>
      </c>
      <c r="C782" s="55" t="str">
        <f t="shared" si="119"/>
        <v xml:space="preserve">c. </v>
      </c>
      <c r="D782" s="55" t="s">
        <v>591</v>
      </c>
      <c r="E782" s="55" t="str">
        <f t="shared" si="118"/>
        <v>c. ADMINISTER LIQUID BY NASO-GASTRIC TUBE</v>
      </c>
      <c r="J782" s="55" t="s">
        <v>1926</v>
      </c>
      <c r="K782" s="56" t="str">
        <f t="shared" si="120"/>
        <v>Sorry, question [13.05]c is required!</v>
      </c>
    </row>
    <row r="783" spans="1:23" ht="15" customHeight="1">
      <c r="A783" s="55" t="s">
        <v>638</v>
      </c>
      <c r="B783" s="55" t="s">
        <v>1602</v>
      </c>
      <c r="C783" s="55" t="str">
        <f t="shared" si="119"/>
        <v xml:space="preserve">d. </v>
      </c>
      <c r="D783" s="55" t="s">
        <v>593</v>
      </c>
      <c r="E783" s="55" t="str">
        <f t="shared" si="118"/>
        <v>d. INJECT ONE DOSE OF AN INJECTABLE ANTIBIOTIC</v>
      </c>
      <c r="J783" s="55" t="s">
        <v>1926</v>
      </c>
      <c r="K783" s="56" t="str">
        <f t="shared" si="120"/>
        <v>Sorry, question [13.05]d is required!</v>
      </c>
    </row>
    <row r="784" spans="1:23" ht="15" customHeight="1">
      <c r="A784" s="55" t="s">
        <v>639</v>
      </c>
      <c r="B784" s="55" t="s">
        <v>1603</v>
      </c>
      <c r="C784" s="55" t="str">
        <f t="shared" si="119"/>
        <v xml:space="preserve">e. </v>
      </c>
      <c r="D784" s="55" t="s">
        <v>595</v>
      </c>
      <c r="E784" s="55" t="str">
        <f t="shared" si="118"/>
        <v>e. INJECT ONE DOSE OF A SECOND ANTIBIOTIC</v>
      </c>
      <c r="J784" s="55" t="s">
        <v>1926</v>
      </c>
      <c r="K784" s="56" t="str">
        <f t="shared" si="120"/>
        <v>Sorry, question [13.05]e is required!</v>
      </c>
    </row>
    <row r="785" spans="1:23" ht="15" customHeight="1">
      <c r="A785" s="55" t="s">
        <v>640</v>
      </c>
      <c r="B785" s="55" t="s">
        <v>1604</v>
      </c>
      <c r="C785" s="55" t="str">
        <f t="shared" si="119"/>
        <v xml:space="preserve">f. </v>
      </c>
      <c r="D785" s="55" t="s">
        <v>597</v>
      </c>
      <c r="E785" s="55" t="str">
        <f t="shared" si="118"/>
        <v>f. PRESCRIBE INJECTABLE ANTIBIOTIC FOR FIVE DAYS</v>
      </c>
      <c r="J785" s="55" t="s">
        <v>1926</v>
      </c>
      <c r="K785" s="56" t="str">
        <f t="shared" si="120"/>
        <v>Sorry, question [13.05]f is required!</v>
      </c>
    </row>
    <row r="786" spans="1:23" ht="15" customHeight="1">
      <c r="A786" s="55" t="s">
        <v>641</v>
      </c>
      <c r="B786" s="55" t="s">
        <v>1605</v>
      </c>
      <c r="C786" t="str">
        <f t="shared" si="119"/>
        <v xml:space="preserve">g. </v>
      </c>
      <c r="D786" s="55" t="s">
        <v>599</v>
      </c>
      <c r="E786" s="55" t="str">
        <f t="shared" si="118"/>
        <v>g. GIVE ONE DOSE OF ORAL ANTIBIOTIC</v>
      </c>
      <c r="J786" s="55" t="s">
        <v>1926</v>
      </c>
      <c r="K786" s="56" t="str">
        <f t="shared" si="120"/>
        <v>Sorry, question [13.05]g is required!</v>
      </c>
    </row>
    <row r="787" spans="1:23" ht="15" customHeight="1">
      <c r="A787" s="55" t="s">
        <v>642</v>
      </c>
      <c r="B787" s="55" t="s">
        <v>1606</v>
      </c>
      <c r="C787" t="str">
        <f t="shared" si="119"/>
        <v xml:space="preserve">h. </v>
      </c>
      <c r="D787" s="55" t="s">
        <v>601</v>
      </c>
      <c r="E787" s="55" t="str">
        <f t="shared" si="118"/>
        <v>h. PRESCRIBE ORAL ANTIBIOTICS FOR FIVE DAYS</v>
      </c>
      <c r="J787" s="55" t="s">
        <v>1926</v>
      </c>
      <c r="K787" s="56" t="str">
        <f t="shared" si="120"/>
        <v>Sorry, question [13.05]h is required!</v>
      </c>
    </row>
    <row r="788" spans="1:23" ht="15" customHeight="1">
      <c r="A788" s="55" t="s">
        <v>643</v>
      </c>
      <c r="B788" s="55" t="s">
        <v>1607</v>
      </c>
      <c r="C788" s="55" t="str">
        <f t="shared" si="119"/>
        <v xml:space="preserve">i. </v>
      </c>
      <c r="D788" s="55" t="s">
        <v>603</v>
      </c>
      <c r="E788" s="55" t="str">
        <f t="shared" si="118"/>
        <v>i. INJECT ONE DOSE OF QUININE</v>
      </c>
      <c r="J788" s="55" t="s">
        <v>1926</v>
      </c>
      <c r="K788" s="56" t="str">
        <f t="shared" si="120"/>
        <v>Sorry, question [13.05]i is required!</v>
      </c>
    </row>
    <row r="789" spans="1:23" ht="15" customHeight="1">
      <c r="A789" s="55" t="s">
        <v>644</v>
      </c>
      <c r="B789" s="55" t="s">
        <v>1608</v>
      </c>
      <c r="C789" s="55" t="str">
        <f t="shared" si="119"/>
        <v xml:space="preserve">j. </v>
      </c>
      <c r="D789" s="55" t="s">
        <v>605</v>
      </c>
      <c r="E789" s="55" t="str">
        <f t="shared" si="118"/>
        <v>j. GIVE ONE DOSE OF ORAL ANTIMALARIAL</v>
      </c>
      <c r="J789" s="55" t="s">
        <v>1926</v>
      </c>
      <c r="K789" s="56" t="str">
        <f t="shared" si="120"/>
        <v>Sorry, question [13.05]j is required!</v>
      </c>
    </row>
    <row r="790" spans="1:23" ht="15" customHeight="1">
      <c r="A790" s="55" t="s">
        <v>645</v>
      </c>
      <c r="B790" s="55" t="s">
        <v>1609</v>
      </c>
      <c r="C790" s="55" t="str">
        <f t="shared" si="119"/>
        <v xml:space="preserve">k. </v>
      </c>
      <c r="D790" s="55" t="s">
        <v>607</v>
      </c>
      <c r="E790" s="55" t="str">
        <f t="shared" si="118"/>
        <v>k. PRESCRIBE QUININE FOR FIVE DAYS</v>
      </c>
      <c r="J790" s="55" t="s">
        <v>1926</v>
      </c>
      <c r="K790" s="56" t="str">
        <f t="shared" si="120"/>
        <v>Sorry, question [13.05]k is required!</v>
      </c>
    </row>
    <row r="791" spans="1:23" ht="15" customHeight="1">
      <c r="A791" s="55" t="s">
        <v>10</v>
      </c>
      <c r="B791" s="55" t="s">
        <v>2269</v>
      </c>
      <c r="E791" s="55" t="s">
        <v>2262</v>
      </c>
      <c r="I791" s="55" t="s">
        <v>2036</v>
      </c>
    </row>
    <row r="792" spans="1:23" ht="15" customHeight="1">
      <c r="A792" s="55" t="s">
        <v>11</v>
      </c>
      <c r="W792" s="55" t="s">
        <v>2000</v>
      </c>
    </row>
    <row r="793" spans="1:23" ht="15" customHeight="1">
      <c r="A793" s="55" t="s">
        <v>9</v>
      </c>
      <c r="B793" s="55" t="s">
        <v>2270</v>
      </c>
      <c r="I793" s="55" t="s">
        <v>2035</v>
      </c>
      <c r="N793" s="55" t="s">
        <v>1567</v>
      </c>
      <c r="W793" s="55" t="s">
        <v>2000</v>
      </c>
    </row>
    <row r="794" spans="1:23" ht="15" customHeight="1">
      <c r="A794" s="55" t="s">
        <v>646</v>
      </c>
      <c r="B794" s="55" t="s">
        <v>1610</v>
      </c>
      <c r="C794" s="55" t="str">
        <f>RIGHT(B794,1)&amp;". "</f>
        <v xml:space="preserve">l. </v>
      </c>
      <c r="D794" s="55" t="s">
        <v>647</v>
      </c>
      <c r="E794" s="55" t="str">
        <f t="shared" ref="E794:E805" si="121">C794&amp;D794</f>
        <v>l. PRESCRIBE ORAL ANTIMALARIALS FOR 3 DAYS</v>
      </c>
      <c r="J794" s="55" t="s">
        <v>1926</v>
      </c>
      <c r="K794" s="56" t="str">
        <f>"Sorry, question [13.05]" &amp; LEFT(E794, 1) &amp; " is required!"</f>
        <v>Sorry, question [13.05]l is required!</v>
      </c>
    </row>
    <row r="795" spans="1:23" ht="15" customHeight="1">
      <c r="A795" s="55" t="s">
        <v>648</v>
      </c>
      <c r="B795" s="55" t="s">
        <v>1611</v>
      </c>
      <c r="C795" s="55" t="str">
        <f t="shared" ref="C795:C805" si="122">RIGHT(B795,1)&amp;". "</f>
        <v xml:space="preserve">m. </v>
      </c>
      <c r="D795" s="55" t="s">
        <v>649</v>
      </c>
      <c r="E795" s="55" t="str">
        <f t="shared" si="121"/>
        <v>m. ADMINISTER ORS AT THE FACILITY</v>
      </c>
      <c r="J795" s="55" t="s">
        <v>1926</v>
      </c>
      <c r="K795" s="56" t="str">
        <f t="shared" ref="K795:K805" si="123">"Sorry, question [13.05]" &amp; LEFT(E795, 1) &amp; " is required!"</f>
        <v>Sorry, question [13.05]m is required!</v>
      </c>
    </row>
    <row r="796" spans="1:23" ht="15" customHeight="1">
      <c r="A796" s="55" t="s">
        <v>650</v>
      </c>
      <c r="B796" s="55" t="s">
        <v>1612</v>
      </c>
      <c r="C796" s="55" t="str">
        <f t="shared" si="122"/>
        <v xml:space="preserve">n. </v>
      </c>
      <c r="D796" s="55" t="s">
        <v>651</v>
      </c>
      <c r="E796" s="55" t="str">
        <f t="shared" si="121"/>
        <v>n. ADVISE ON GIVING ORS ON THE WAY TO HOSPITAL</v>
      </c>
      <c r="J796" s="55" t="s">
        <v>1926</v>
      </c>
      <c r="K796" s="56" t="str">
        <f t="shared" si="123"/>
        <v>Sorry, question [13.05]n is required!</v>
      </c>
    </row>
    <row r="797" spans="1:23" ht="15" customHeight="1">
      <c r="A797" s="55" t="s">
        <v>652</v>
      </c>
      <c r="B797" s="55" t="s">
        <v>1613</v>
      </c>
      <c r="C797" s="55" t="str">
        <f t="shared" si="122"/>
        <v xml:space="preserve">o. </v>
      </c>
      <c r="D797" s="55" t="s">
        <v>653</v>
      </c>
      <c r="E797" s="55" t="str">
        <f t="shared" si="121"/>
        <v>o. PRESCRIBE ORS FOR HOME TREATMENT</v>
      </c>
      <c r="J797" s="55" t="s">
        <v>1926</v>
      </c>
      <c r="K797" s="56" t="str">
        <f t="shared" si="123"/>
        <v>Sorry, question [13.05]o is required!</v>
      </c>
    </row>
    <row r="798" spans="1:23" ht="15" customHeight="1">
      <c r="A798" s="55" t="s">
        <v>654</v>
      </c>
      <c r="B798" s="55" t="s">
        <v>1614</v>
      </c>
      <c r="C798" s="55" t="str">
        <f t="shared" si="122"/>
        <v xml:space="preserve">p. </v>
      </c>
      <c r="D798" s="55" t="s">
        <v>655</v>
      </c>
      <c r="E798" s="55" t="str">
        <f t="shared" si="121"/>
        <v>p. GIVE ONE DOSE OF PARACETAMOL</v>
      </c>
      <c r="J798" s="55" t="s">
        <v>1926</v>
      </c>
      <c r="K798" s="56" t="str">
        <f t="shared" si="123"/>
        <v>Sorry, question [13.05]p is required!</v>
      </c>
    </row>
    <row r="799" spans="1:23" ht="15" customHeight="1">
      <c r="A799" s="55" t="s">
        <v>656</v>
      </c>
      <c r="B799" s="55" t="s">
        <v>1615</v>
      </c>
      <c r="C799" s="55" t="str">
        <f t="shared" si="122"/>
        <v xml:space="preserve">q. </v>
      </c>
      <c r="D799" s="55" t="s">
        <v>657</v>
      </c>
      <c r="E799" s="55" t="str">
        <f t="shared" si="121"/>
        <v>q. PRESCRIBE PARACETAMOL FOR HOME TREATMENT</v>
      </c>
      <c r="J799" s="55" t="s">
        <v>1926</v>
      </c>
      <c r="K799" s="56" t="str">
        <f t="shared" si="123"/>
        <v>Sorry, question [13.05]q is required!</v>
      </c>
    </row>
    <row r="800" spans="1:23" ht="15" customHeight="1">
      <c r="A800" s="55" t="s">
        <v>658</v>
      </c>
      <c r="B800" s="55" t="s">
        <v>1616</v>
      </c>
      <c r="C800" s="55" t="str">
        <f t="shared" si="122"/>
        <v xml:space="preserve">r. </v>
      </c>
      <c r="D800" s="55" t="s">
        <v>659</v>
      </c>
      <c r="E800" s="55" t="str">
        <f t="shared" si="121"/>
        <v>r. GIVE ONE DOSE OF VITAMIN A</v>
      </c>
      <c r="J800" s="55" t="s">
        <v>1926</v>
      </c>
      <c r="K800" s="56" t="str">
        <f t="shared" si="123"/>
        <v>Sorry, question [13.05]r is required!</v>
      </c>
    </row>
    <row r="801" spans="1:23" ht="15" customHeight="1">
      <c r="A801" s="55" t="s">
        <v>660</v>
      </c>
      <c r="B801" s="55" t="s">
        <v>1617</v>
      </c>
      <c r="C801" s="55" t="str">
        <f t="shared" si="122"/>
        <v xml:space="preserve">s. </v>
      </c>
      <c r="D801" s="55" t="s">
        <v>661</v>
      </c>
      <c r="E801" s="55" t="str">
        <f t="shared" si="121"/>
        <v>s. TREAT TO PREVENT LOW BLOOD SUGAR</v>
      </c>
      <c r="J801" s="55" t="s">
        <v>1926</v>
      </c>
      <c r="K801" s="56" t="str">
        <f t="shared" si="123"/>
        <v>Sorry, question [13.05]s is required!</v>
      </c>
    </row>
    <row r="802" spans="1:23" ht="15" customHeight="1">
      <c r="A802" s="55" t="s">
        <v>662</v>
      </c>
      <c r="B802" s="55" t="s">
        <v>1618</v>
      </c>
      <c r="C802" s="55" t="str">
        <f t="shared" si="122"/>
        <v xml:space="preserve">t. </v>
      </c>
      <c r="D802" s="55" t="s">
        <v>663</v>
      </c>
      <c r="E802" s="55" t="str">
        <f t="shared" si="121"/>
        <v>t. RECOMMEND TO CONTINUE BREASTFEEDING</v>
      </c>
      <c r="J802" s="55" t="s">
        <v>1926</v>
      </c>
      <c r="K802" s="56" t="str">
        <f t="shared" si="123"/>
        <v>Sorry, question [13.05]t is required!</v>
      </c>
    </row>
    <row r="803" spans="1:23" ht="15" customHeight="1">
      <c r="A803" s="55" t="s">
        <v>664</v>
      </c>
      <c r="B803" s="55" t="s">
        <v>1619</v>
      </c>
      <c r="C803" s="55" t="str">
        <f t="shared" si="122"/>
        <v xml:space="preserve">u. </v>
      </c>
      <c r="D803" s="55" t="s">
        <v>665</v>
      </c>
      <c r="E803" s="55" t="str">
        <f t="shared" si="121"/>
        <v>u. RECOMMEND TO GIVE FOOD AND FLUIDS OTHER THAN BREASTMILK</v>
      </c>
      <c r="J803" s="55" t="s">
        <v>1926</v>
      </c>
      <c r="K803" s="56" t="str">
        <f t="shared" si="123"/>
        <v>Sorry, question [13.05]u is required!</v>
      </c>
    </row>
    <row r="804" spans="1:23" ht="15" customHeight="1">
      <c r="A804" s="55" t="s">
        <v>666</v>
      </c>
      <c r="B804" s="55" t="s">
        <v>1620</v>
      </c>
      <c r="C804" s="55" t="str">
        <f t="shared" si="122"/>
        <v xml:space="preserve">v. </v>
      </c>
      <c r="D804" s="55" t="s">
        <v>667</v>
      </c>
      <c r="E804" s="55" t="str">
        <f t="shared" si="121"/>
        <v>v. RECOMMEND TO KEEP CHILD WARM</v>
      </c>
      <c r="J804" s="55" t="s">
        <v>1926</v>
      </c>
      <c r="K804" s="56" t="str">
        <f t="shared" si="123"/>
        <v>Sorry, question [13.05]v is required!</v>
      </c>
    </row>
    <row r="805" spans="1:23" ht="15" customHeight="1">
      <c r="A805" s="55" t="s">
        <v>668</v>
      </c>
      <c r="B805" s="55" t="s">
        <v>1621</v>
      </c>
      <c r="C805" s="55" t="str">
        <f t="shared" si="122"/>
        <v xml:space="preserve">w. </v>
      </c>
      <c r="D805" s="55" t="s">
        <v>669</v>
      </c>
      <c r="E805" s="55" t="str">
        <f t="shared" si="121"/>
        <v>w. OTHER, SPECIFY</v>
      </c>
      <c r="J805" s="55" t="s">
        <v>1926</v>
      </c>
      <c r="K805" s="56" t="str">
        <f t="shared" si="123"/>
        <v>Sorry, question [13.05]w is required!</v>
      </c>
    </row>
    <row r="806" spans="1:23" ht="15" customHeight="1">
      <c r="A806" s="55" t="s">
        <v>670</v>
      </c>
      <c r="B806" s="55" t="s">
        <v>1622</v>
      </c>
      <c r="E806" s="55" t="s">
        <v>671</v>
      </c>
      <c r="F806" s="55" t="s">
        <v>631</v>
      </c>
      <c r="I806" s="55" t="s">
        <v>1989</v>
      </c>
      <c r="J806" s="55" t="s">
        <v>1926</v>
      </c>
      <c r="N806" s="55" t="s">
        <v>1623</v>
      </c>
    </row>
    <row r="807" spans="1:23" ht="15" customHeight="1">
      <c r="A807" s="55" t="s">
        <v>11</v>
      </c>
      <c r="W807" s="55" t="s">
        <v>2000</v>
      </c>
    </row>
    <row r="808" spans="1:23" ht="15" customHeight="1">
      <c r="A808" s="55" t="s">
        <v>9</v>
      </c>
      <c r="B808" s="55" t="s">
        <v>2393</v>
      </c>
      <c r="N808" s="55" t="s">
        <v>1567</v>
      </c>
      <c r="W808" s="55" t="s">
        <v>2000</v>
      </c>
    </row>
    <row r="809" spans="1:23" ht="15" customHeight="1">
      <c r="A809" s="55" t="s">
        <v>1815</v>
      </c>
      <c r="B809" s="55" t="s">
        <v>1625</v>
      </c>
      <c r="O809" s="55" t="s">
        <v>1873</v>
      </c>
      <c r="R809" s="55" t="s">
        <v>1926</v>
      </c>
    </row>
    <row r="810" spans="1:23" ht="15" customHeight="1">
      <c r="A810" s="55" t="s">
        <v>1815</v>
      </c>
      <c r="B810" s="55" t="s">
        <v>1823</v>
      </c>
      <c r="O810" s="55" t="s">
        <v>1883</v>
      </c>
      <c r="R810" s="55" t="s">
        <v>1926</v>
      </c>
    </row>
    <row r="811" spans="1:23" ht="15" customHeight="1">
      <c r="A811" s="55" t="s">
        <v>1815</v>
      </c>
      <c r="B811" s="55" t="s">
        <v>1881</v>
      </c>
      <c r="O811" s="55" t="s">
        <v>1882</v>
      </c>
      <c r="R811" s="55" t="s">
        <v>1926</v>
      </c>
    </row>
    <row r="812" spans="1:23" ht="15" customHeight="1">
      <c r="A812" s="55" t="s">
        <v>672</v>
      </c>
      <c r="B812" s="55" t="s">
        <v>2274</v>
      </c>
      <c r="E812" s="55" t="s">
        <v>2789</v>
      </c>
    </row>
    <row r="813" spans="1:23" ht="15" customHeight="1">
      <c r="A813" s="55" t="s">
        <v>11</v>
      </c>
      <c r="W813" s="55" t="s">
        <v>2000</v>
      </c>
    </row>
    <row r="814" spans="1:23" ht="15" customHeight="1">
      <c r="A814" s="55" t="s">
        <v>9</v>
      </c>
      <c r="B814" s="55" t="s">
        <v>2271</v>
      </c>
      <c r="I814" s="55" t="s">
        <v>2035</v>
      </c>
      <c r="N814" s="55" t="s">
        <v>1567</v>
      </c>
      <c r="W814" s="55" t="s">
        <v>2000</v>
      </c>
    </row>
    <row r="815" spans="1:23" ht="15" customHeight="1">
      <c r="A815" s="55" t="s">
        <v>10</v>
      </c>
      <c r="B815" s="55" t="s">
        <v>2272</v>
      </c>
      <c r="E815" s="55" t="s">
        <v>673</v>
      </c>
      <c r="F815" s="55" t="s">
        <v>1808</v>
      </c>
    </row>
    <row r="816" spans="1:23" ht="15" customHeight="1">
      <c r="A816" s="55" t="s">
        <v>674</v>
      </c>
      <c r="B816" s="55" t="s">
        <v>1826</v>
      </c>
      <c r="C816" s="55" t="str">
        <f t="shared" ref="C816:C826" si="124">RIGHT(B816,1)&amp;". "</f>
        <v xml:space="preserve">a. </v>
      </c>
      <c r="D816" s="55" t="s">
        <v>675</v>
      </c>
      <c r="E816" s="55" t="str">
        <f t="shared" ref="E816:E826" si="125">C816&amp;D816</f>
        <v>a. REFER URGENTLY TO A HOSPITAL</v>
      </c>
      <c r="J816" s="55" t="s">
        <v>1926</v>
      </c>
      <c r="K816" s="56" t="str">
        <f>"Sorry, question [13.06]" &amp; LEFT(E816, 1) &amp; " is required!"</f>
        <v>Sorry, question [13.06]a is required!</v>
      </c>
    </row>
    <row r="817" spans="1:23" ht="15" customHeight="1">
      <c r="A817" s="55" t="s">
        <v>676</v>
      </c>
      <c r="B817" s="55" t="s">
        <v>1827</v>
      </c>
      <c r="C817" s="55" t="str">
        <f t="shared" si="124"/>
        <v xml:space="preserve">b. </v>
      </c>
      <c r="D817" s="55" t="s">
        <v>677</v>
      </c>
      <c r="E817" s="55" t="str">
        <f t="shared" si="125"/>
        <v>b. ADMINISTER RINGER LACTATE OR NORMAL SALINE IV SOLUTION</v>
      </c>
      <c r="J817" s="55" t="s">
        <v>1926</v>
      </c>
      <c r="K817" s="56" t="str">
        <f t="shared" ref="K817:K826" si="126">"Sorry, question [13.06]" &amp; LEFT(E817, 1) &amp; " is required!"</f>
        <v>Sorry, question [13.06]b is required!</v>
      </c>
    </row>
    <row r="818" spans="1:23" ht="15" customHeight="1">
      <c r="A818" s="55" t="s">
        <v>678</v>
      </c>
      <c r="B818" s="55" t="s">
        <v>1816</v>
      </c>
      <c r="C818" s="55" t="str">
        <f t="shared" si="124"/>
        <v xml:space="preserve">c. </v>
      </c>
      <c r="D818" s="55" t="s">
        <v>679</v>
      </c>
      <c r="E818" s="55" t="str">
        <f t="shared" si="125"/>
        <v>c. ADMINISTER LIQUID BY NASO-GASTRIC TUBE</v>
      </c>
      <c r="J818" s="55" t="s">
        <v>1926</v>
      </c>
      <c r="K818" s="56" t="str">
        <f t="shared" si="126"/>
        <v>Sorry, question [13.06]c is required!</v>
      </c>
    </row>
    <row r="819" spans="1:23" ht="15" customHeight="1">
      <c r="A819" s="55" t="s">
        <v>680</v>
      </c>
      <c r="B819" s="55" t="s">
        <v>1828</v>
      </c>
      <c r="C819" s="55" t="str">
        <f t="shared" si="124"/>
        <v xml:space="preserve">d. </v>
      </c>
      <c r="D819" s="55" t="s">
        <v>681</v>
      </c>
      <c r="E819" s="55" t="str">
        <f t="shared" si="125"/>
        <v>d. INJECT ONE DOSE OF AN INJECTABLE ANTIBIOTIC</v>
      </c>
      <c r="J819" s="55" t="s">
        <v>1926</v>
      </c>
      <c r="K819" s="56" t="str">
        <f t="shared" si="126"/>
        <v>Sorry, question [13.06]d is required!</v>
      </c>
    </row>
    <row r="820" spans="1:23" ht="15" customHeight="1">
      <c r="A820" s="55" t="s">
        <v>682</v>
      </c>
      <c r="B820" s="55" t="s">
        <v>1829</v>
      </c>
      <c r="C820" s="55" t="str">
        <f t="shared" si="124"/>
        <v xml:space="preserve">e. </v>
      </c>
      <c r="D820" s="55" t="s">
        <v>683</v>
      </c>
      <c r="E820" s="55" t="str">
        <f t="shared" si="125"/>
        <v>e. INJECT ONE DOSE OF A SECOND ANTIBIOTIC</v>
      </c>
      <c r="J820" s="55" t="s">
        <v>1926</v>
      </c>
      <c r="K820" s="56" t="str">
        <f t="shared" si="126"/>
        <v>Sorry, question [13.06]e is required!</v>
      </c>
    </row>
    <row r="821" spans="1:23" ht="15" customHeight="1">
      <c r="A821" s="55" t="s">
        <v>684</v>
      </c>
      <c r="B821" s="55" t="s">
        <v>1830</v>
      </c>
      <c r="C821" s="55" t="str">
        <f t="shared" si="124"/>
        <v xml:space="preserve">f. </v>
      </c>
      <c r="D821" s="55" t="s">
        <v>685</v>
      </c>
      <c r="E821" s="55" t="str">
        <f t="shared" si="125"/>
        <v>f. PRESCRIBE INJECTABLE ANTIBIOTIC FOR FIVE DAYS</v>
      </c>
      <c r="J821" s="55" t="s">
        <v>1926</v>
      </c>
      <c r="K821" s="56" t="str">
        <f t="shared" si="126"/>
        <v>Sorry, question [13.06]f is required!</v>
      </c>
    </row>
    <row r="822" spans="1:23" ht="15" customHeight="1">
      <c r="A822" s="55" t="s">
        <v>686</v>
      </c>
      <c r="B822" s="55" t="s">
        <v>1831</v>
      </c>
      <c r="C822" s="55" t="str">
        <f t="shared" si="124"/>
        <v xml:space="preserve">g. </v>
      </c>
      <c r="D822" s="55" t="s">
        <v>687</v>
      </c>
      <c r="E822" s="55" t="str">
        <f t="shared" si="125"/>
        <v>g. GIVE ONE DOSE OF ORAL ANTIBIOTIC</v>
      </c>
      <c r="J822" s="55" t="s">
        <v>1926</v>
      </c>
      <c r="K822" s="56" t="str">
        <f t="shared" si="126"/>
        <v>Sorry, question [13.06]g is required!</v>
      </c>
    </row>
    <row r="823" spans="1:23" ht="15" customHeight="1">
      <c r="A823" s="55" t="s">
        <v>688</v>
      </c>
      <c r="B823" s="55" t="s">
        <v>1832</v>
      </c>
      <c r="C823" s="55" t="str">
        <f t="shared" si="124"/>
        <v xml:space="preserve">h. </v>
      </c>
      <c r="D823" s="55" t="s">
        <v>689</v>
      </c>
      <c r="E823" s="55" t="str">
        <f t="shared" si="125"/>
        <v>h. PRESCRIBE ORAL ANTIBIOTICS FOR FIVE DAYS</v>
      </c>
      <c r="J823" s="55" t="s">
        <v>1926</v>
      </c>
      <c r="K823" s="56" t="str">
        <f t="shared" si="126"/>
        <v>Sorry, question [13.06]h is required!</v>
      </c>
    </row>
    <row r="824" spans="1:23" ht="15" customHeight="1">
      <c r="A824" s="55" t="s">
        <v>690</v>
      </c>
      <c r="B824" s="55" t="s">
        <v>1833</v>
      </c>
      <c r="C824" s="55" t="str">
        <f t="shared" si="124"/>
        <v xml:space="preserve">i. </v>
      </c>
      <c r="D824" s="55" t="s">
        <v>691</v>
      </c>
      <c r="E824" s="55" t="str">
        <f t="shared" si="125"/>
        <v>i. INJECT ONE DOSE OF QUININE</v>
      </c>
      <c r="J824" s="55" t="s">
        <v>1926</v>
      </c>
      <c r="K824" s="56" t="str">
        <f t="shared" si="126"/>
        <v>Sorry, question [13.06]i is required!</v>
      </c>
    </row>
    <row r="825" spans="1:23" ht="15" customHeight="1">
      <c r="A825" s="55" t="s">
        <v>692</v>
      </c>
      <c r="B825" s="55" t="s">
        <v>1834</v>
      </c>
      <c r="C825" s="55" t="str">
        <f t="shared" si="124"/>
        <v xml:space="preserve">j. </v>
      </c>
      <c r="D825" s="55" t="s">
        <v>693</v>
      </c>
      <c r="E825" s="55" t="str">
        <f t="shared" si="125"/>
        <v>j. GIVE ONE DOSE OF ORAL ANTIMALARIAL</v>
      </c>
      <c r="J825" s="55" t="s">
        <v>1926</v>
      </c>
      <c r="K825" s="56" t="str">
        <f t="shared" si="126"/>
        <v>Sorry, question [13.06]j is required!</v>
      </c>
    </row>
    <row r="826" spans="1:23" ht="15" customHeight="1">
      <c r="A826" s="55" t="s">
        <v>694</v>
      </c>
      <c r="B826" s="55" t="s">
        <v>1835</v>
      </c>
      <c r="C826" s="55" t="str">
        <f t="shared" si="124"/>
        <v xml:space="preserve">k. </v>
      </c>
      <c r="D826" s="55" t="s">
        <v>695</v>
      </c>
      <c r="E826" s="55" t="str">
        <f t="shared" si="125"/>
        <v>k. PRESCRIBE QUININE FOR FIVE DAYS</v>
      </c>
      <c r="J826" s="55" t="s">
        <v>1926</v>
      </c>
      <c r="K826" s="56" t="str">
        <f t="shared" si="126"/>
        <v>Sorry, question [13.06]k is required!</v>
      </c>
    </row>
    <row r="827" spans="1:23" ht="15" customHeight="1">
      <c r="A827" s="55" t="s">
        <v>10</v>
      </c>
      <c r="B827" s="55" t="s">
        <v>2273</v>
      </c>
      <c r="E827" s="55" t="s">
        <v>2262</v>
      </c>
      <c r="I827" s="55" t="s">
        <v>2036</v>
      </c>
    </row>
    <row r="828" spans="1:23" ht="15" customHeight="1">
      <c r="A828" s="55" t="s">
        <v>11</v>
      </c>
      <c r="W828" s="55" t="s">
        <v>2000</v>
      </c>
    </row>
    <row r="829" spans="1:23" ht="15" customHeight="1">
      <c r="A829" s="55" t="s">
        <v>9</v>
      </c>
      <c r="B829" s="55" t="s">
        <v>2275</v>
      </c>
      <c r="I829" s="55" t="s">
        <v>2035</v>
      </c>
      <c r="N829" s="55" t="s">
        <v>1567</v>
      </c>
      <c r="W829" s="55" t="s">
        <v>2000</v>
      </c>
    </row>
    <row r="830" spans="1:23" ht="15" customHeight="1">
      <c r="A830" s="55" t="s">
        <v>696</v>
      </c>
      <c r="B830" s="55" t="s">
        <v>1836</v>
      </c>
      <c r="C830" s="55" t="str">
        <f t="shared" ref="C830:C841" si="127">RIGHT(B830,1)&amp;". "</f>
        <v xml:space="preserve">l. </v>
      </c>
      <c r="D830" s="55" t="s">
        <v>697</v>
      </c>
      <c r="E830" s="55" t="str">
        <f t="shared" ref="E830:E841" si="128">C830&amp;D830</f>
        <v>l. PRESCRIBE ORAL ANTIMALARIALS FOR 3 DAYS</v>
      </c>
      <c r="J830" s="55" t="s">
        <v>1926</v>
      </c>
      <c r="K830" s="56" t="str">
        <f t="shared" ref="K830:K841" si="129">"Sorry, question [13.06]" &amp; LEFT(E830, 1) &amp; " is required!"</f>
        <v>Sorry, question [13.06]l is required!</v>
      </c>
    </row>
    <row r="831" spans="1:23" ht="15" customHeight="1">
      <c r="A831" s="55" t="s">
        <v>698</v>
      </c>
      <c r="B831" s="55" t="s">
        <v>1837</v>
      </c>
      <c r="C831" s="55" t="str">
        <f t="shared" si="127"/>
        <v xml:space="preserve">m. </v>
      </c>
      <c r="D831" s="55" t="s">
        <v>699</v>
      </c>
      <c r="E831" s="55" t="str">
        <f t="shared" si="128"/>
        <v>m. ADMINISTER ORS AT THE FACILITY</v>
      </c>
      <c r="J831" s="55" t="s">
        <v>1926</v>
      </c>
      <c r="K831" s="56" t="str">
        <f t="shared" si="129"/>
        <v>Sorry, question [13.06]m is required!</v>
      </c>
    </row>
    <row r="832" spans="1:23" ht="15" customHeight="1">
      <c r="A832" s="55" t="s">
        <v>700</v>
      </c>
      <c r="B832" s="55" t="s">
        <v>1624</v>
      </c>
      <c r="C832" s="55" t="str">
        <f t="shared" si="127"/>
        <v xml:space="preserve">n. </v>
      </c>
      <c r="D832" s="55" t="s">
        <v>701</v>
      </c>
      <c r="E832" s="55" t="str">
        <f t="shared" si="128"/>
        <v>n. ADVISE ON GIVING ORS ON THE WAY TO HOSPITAL</v>
      </c>
      <c r="J832" s="55" t="s">
        <v>1926</v>
      </c>
      <c r="K832" s="56" t="str">
        <f t="shared" si="129"/>
        <v>Sorry, question [13.06]n is required!</v>
      </c>
    </row>
    <row r="833" spans="1:23" ht="15" customHeight="1">
      <c r="A833" s="55" t="s">
        <v>702</v>
      </c>
      <c r="B833" s="55" t="s">
        <v>1838</v>
      </c>
      <c r="C833" s="55" t="str">
        <f t="shared" si="127"/>
        <v xml:space="preserve">o. </v>
      </c>
      <c r="D833" s="55" t="s">
        <v>703</v>
      </c>
      <c r="E833" s="55" t="str">
        <f t="shared" si="128"/>
        <v>o. PRESCRIBE ORS FOR HOME TREATMENT</v>
      </c>
      <c r="J833" s="55" t="s">
        <v>1926</v>
      </c>
      <c r="K833" s="56" t="str">
        <f t="shared" si="129"/>
        <v>Sorry, question [13.06]o is required!</v>
      </c>
    </row>
    <row r="834" spans="1:23" ht="15" customHeight="1">
      <c r="A834" s="55" t="s">
        <v>704</v>
      </c>
      <c r="B834" s="55" t="s">
        <v>1839</v>
      </c>
      <c r="C834" s="55" t="str">
        <f t="shared" si="127"/>
        <v xml:space="preserve">p. </v>
      </c>
      <c r="D834" s="55" t="s">
        <v>705</v>
      </c>
      <c r="E834" s="55" t="str">
        <f t="shared" si="128"/>
        <v>p. GIVE ONE DOSE OF PARACETAMOL</v>
      </c>
      <c r="J834" s="55" t="s">
        <v>1926</v>
      </c>
      <c r="K834" s="56" t="str">
        <f t="shared" si="129"/>
        <v>Sorry, question [13.06]p is required!</v>
      </c>
    </row>
    <row r="835" spans="1:23" ht="15" customHeight="1">
      <c r="A835" s="55" t="s">
        <v>706</v>
      </c>
      <c r="B835" s="55" t="s">
        <v>1840</v>
      </c>
      <c r="C835" s="55" t="str">
        <f t="shared" si="127"/>
        <v xml:space="preserve">q. </v>
      </c>
      <c r="D835" s="55" t="s">
        <v>707</v>
      </c>
      <c r="E835" s="55" t="str">
        <f t="shared" si="128"/>
        <v>q. PRESCRIBE PARACETAMOL FOR HOME TREATMENT</v>
      </c>
      <c r="J835" s="55" t="s">
        <v>1926</v>
      </c>
      <c r="K835" s="56" t="str">
        <f t="shared" si="129"/>
        <v>Sorry, question [13.06]q is required!</v>
      </c>
    </row>
    <row r="836" spans="1:23" ht="15" customHeight="1">
      <c r="A836" s="55" t="s">
        <v>708</v>
      </c>
      <c r="B836" s="55" t="s">
        <v>1841</v>
      </c>
      <c r="C836" s="55" t="str">
        <f t="shared" si="127"/>
        <v xml:space="preserve">r. </v>
      </c>
      <c r="D836" s="55" t="s">
        <v>709</v>
      </c>
      <c r="E836" s="55" t="str">
        <f t="shared" si="128"/>
        <v>r. GIVE ONE DOSE OF VITAMIN A</v>
      </c>
      <c r="J836" s="55" t="s">
        <v>1926</v>
      </c>
      <c r="K836" s="56" t="str">
        <f t="shared" si="129"/>
        <v>Sorry, question [13.06]r is required!</v>
      </c>
    </row>
    <row r="837" spans="1:23" ht="15" customHeight="1">
      <c r="A837" s="55" t="s">
        <v>710</v>
      </c>
      <c r="B837" s="55" t="s">
        <v>1842</v>
      </c>
      <c r="C837" s="55" t="str">
        <f t="shared" si="127"/>
        <v xml:space="preserve">s. </v>
      </c>
      <c r="D837" s="55" t="s">
        <v>711</v>
      </c>
      <c r="E837" s="55" t="str">
        <f t="shared" si="128"/>
        <v>s. TREAT TO PREVENT LOW BLOOD SUGAR</v>
      </c>
      <c r="J837" s="55" t="s">
        <v>1926</v>
      </c>
      <c r="K837" s="56" t="str">
        <f t="shared" si="129"/>
        <v>Sorry, question [13.06]s is required!</v>
      </c>
    </row>
    <row r="838" spans="1:23" ht="15" customHeight="1">
      <c r="A838" s="55" t="s">
        <v>712</v>
      </c>
      <c r="B838" s="55" t="s">
        <v>1843</v>
      </c>
      <c r="C838" s="55" t="str">
        <f t="shared" si="127"/>
        <v xml:space="preserve">t. </v>
      </c>
      <c r="D838" s="55" t="s">
        <v>713</v>
      </c>
      <c r="E838" s="55" t="str">
        <f t="shared" si="128"/>
        <v>t. RECOMMEND TO CONTINUE BREASTFEEDING</v>
      </c>
      <c r="J838" s="55" t="s">
        <v>1926</v>
      </c>
      <c r="K838" s="56" t="str">
        <f t="shared" si="129"/>
        <v>Sorry, question [13.06]t is required!</v>
      </c>
    </row>
    <row r="839" spans="1:23" ht="15" customHeight="1">
      <c r="A839" s="55" t="s">
        <v>714</v>
      </c>
      <c r="B839" s="55" t="s">
        <v>1844</v>
      </c>
      <c r="C839" s="55" t="str">
        <f t="shared" si="127"/>
        <v xml:space="preserve">u. </v>
      </c>
      <c r="D839" s="55" t="s">
        <v>715</v>
      </c>
      <c r="E839" s="55" t="str">
        <f t="shared" si="128"/>
        <v>u. RECOMMEND TO GIVE FOOD AND FLUIDS OTHER THAN BREASTMILK</v>
      </c>
      <c r="J839" s="55" t="s">
        <v>1926</v>
      </c>
      <c r="K839" s="56" t="str">
        <f t="shared" si="129"/>
        <v>Sorry, question [13.06]u is required!</v>
      </c>
    </row>
    <row r="840" spans="1:23" ht="15" customHeight="1">
      <c r="A840" s="55" t="s">
        <v>716</v>
      </c>
      <c r="B840" s="55" t="s">
        <v>1845</v>
      </c>
      <c r="C840" s="55" t="str">
        <f t="shared" si="127"/>
        <v xml:space="preserve">v. </v>
      </c>
      <c r="D840" s="55" t="s">
        <v>717</v>
      </c>
      <c r="E840" s="55" t="str">
        <f t="shared" si="128"/>
        <v>v. RECOMMEND TO KEEP CHILD WARM</v>
      </c>
      <c r="J840" s="55" t="s">
        <v>1926</v>
      </c>
      <c r="K840" s="56" t="str">
        <f t="shared" si="129"/>
        <v>Sorry, question [13.06]v is required!</v>
      </c>
    </row>
    <row r="841" spans="1:23" ht="15" customHeight="1">
      <c r="A841" s="55" t="s">
        <v>718</v>
      </c>
      <c r="B841" s="55" t="s">
        <v>1846</v>
      </c>
      <c r="C841" s="55" t="str">
        <f t="shared" si="127"/>
        <v xml:space="preserve">w. </v>
      </c>
      <c r="D841" s="55" t="s">
        <v>719</v>
      </c>
      <c r="E841" s="55" t="str">
        <f t="shared" si="128"/>
        <v>w. OTHER, SPECIFY</v>
      </c>
      <c r="J841" s="55" t="s">
        <v>1926</v>
      </c>
      <c r="K841" s="56" t="str">
        <f t="shared" si="129"/>
        <v>Sorry, question [13.06]w is required!</v>
      </c>
    </row>
    <row r="842" spans="1:23" ht="15" customHeight="1">
      <c r="A842" s="55" t="s">
        <v>720</v>
      </c>
      <c r="B842" s="55" t="s">
        <v>1847</v>
      </c>
      <c r="E842" s="55" t="s">
        <v>721</v>
      </c>
      <c r="F842" s="55" t="s">
        <v>631</v>
      </c>
      <c r="I842" s="55" t="s">
        <v>1989</v>
      </c>
      <c r="J842" s="55" t="s">
        <v>1926</v>
      </c>
      <c r="N842" s="55" t="s">
        <v>1872</v>
      </c>
    </row>
    <row r="843" spans="1:23" ht="15" customHeight="1">
      <c r="A843" s="55" t="s">
        <v>11</v>
      </c>
      <c r="W843" s="55" t="s">
        <v>2000</v>
      </c>
    </row>
    <row r="844" spans="1:23" ht="15" customHeight="1">
      <c r="A844" s="55" t="s">
        <v>9</v>
      </c>
      <c r="B844" s="55" t="s">
        <v>2394</v>
      </c>
      <c r="N844" s="55" t="s">
        <v>1567</v>
      </c>
      <c r="W844" s="55" t="s">
        <v>2000</v>
      </c>
    </row>
    <row r="845" spans="1:23" ht="15" customHeight="1">
      <c r="A845" s="55" t="s">
        <v>1815</v>
      </c>
      <c r="B845" s="55" t="s">
        <v>1627</v>
      </c>
      <c r="O845" s="55" t="s">
        <v>1873</v>
      </c>
      <c r="R845" s="55" t="s">
        <v>1926</v>
      </c>
    </row>
    <row r="846" spans="1:23" ht="15" customHeight="1">
      <c r="A846" s="55" t="s">
        <v>1815</v>
      </c>
      <c r="B846" s="55" t="s">
        <v>1824</v>
      </c>
      <c r="O846" s="55" t="s">
        <v>1885</v>
      </c>
      <c r="R846" s="55" t="s">
        <v>1926</v>
      </c>
    </row>
    <row r="847" spans="1:23" ht="15" customHeight="1">
      <c r="A847" s="55" t="s">
        <v>1815</v>
      </c>
      <c r="B847" s="55" t="s">
        <v>1825</v>
      </c>
      <c r="O847" s="55" t="s">
        <v>1884</v>
      </c>
      <c r="R847" s="55" t="s">
        <v>1926</v>
      </c>
    </row>
    <row r="848" spans="1:23" ht="15" customHeight="1">
      <c r="A848" s="55" t="s">
        <v>1815</v>
      </c>
      <c r="B848" s="55" t="s">
        <v>1886</v>
      </c>
      <c r="O848" s="55" t="s">
        <v>1887</v>
      </c>
      <c r="R848" s="55" t="s">
        <v>1926</v>
      </c>
    </row>
    <row r="849" spans="1:23" ht="15" customHeight="1">
      <c r="A849" s="55" t="s">
        <v>722</v>
      </c>
      <c r="B849" s="55" t="s">
        <v>2277</v>
      </c>
      <c r="E849" s="55" t="s">
        <v>2790</v>
      </c>
    </row>
    <row r="850" spans="1:23" ht="15" customHeight="1">
      <c r="A850" s="55" t="s">
        <v>11</v>
      </c>
      <c r="W850" s="55" t="s">
        <v>2000</v>
      </c>
    </row>
    <row r="851" spans="1:23" ht="15" customHeight="1">
      <c r="A851" s="55" t="s">
        <v>9</v>
      </c>
      <c r="B851" s="55" t="s">
        <v>2276</v>
      </c>
      <c r="I851" s="55" t="s">
        <v>2035</v>
      </c>
      <c r="N851" s="55" t="s">
        <v>1567</v>
      </c>
      <c r="W851" s="55" t="s">
        <v>2000</v>
      </c>
    </row>
    <row r="852" spans="1:23" ht="15" customHeight="1">
      <c r="A852" s="55" t="s">
        <v>10</v>
      </c>
      <c r="B852" s="55" t="s">
        <v>2278</v>
      </c>
      <c r="E852" s="55" t="s">
        <v>723</v>
      </c>
      <c r="F852" s="55" t="s">
        <v>1807</v>
      </c>
    </row>
    <row r="853" spans="1:23" ht="15" customHeight="1">
      <c r="A853" s="55" t="s">
        <v>724</v>
      </c>
      <c r="B853" s="55" t="s">
        <v>1848</v>
      </c>
      <c r="C853" s="55" t="str">
        <f t="shared" ref="C853:C863" si="130">RIGHT(B853,1)&amp;". "</f>
        <v xml:space="preserve">a. </v>
      </c>
      <c r="D853" s="55" t="s">
        <v>725</v>
      </c>
      <c r="E853" s="55" t="str">
        <f t="shared" ref="E853:E863" si="131">C853&amp;D853</f>
        <v>a. REFER URGENTLY TO A HOSPITAL</v>
      </c>
      <c r="J853" s="55" t="s">
        <v>1926</v>
      </c>
      <c r="K853" s="56" t="str">
        <f>"Sorry, question [13.07]" &amp; LEFT(E853, 1) &amp; " is required!"</f>
        <v>Sorry, question [13.07]a is required!</v>
      </c>
    </row>
    <row r="854" spans="1:23" ht="15" customHeight="1">
      <c r="A854" s="55" t="s">
        <v>726</v>
      </c>
      <c r="B854" s="55" t="s">
        <v>1849</v>
      </c>
      <c r="C854" s="55" t="str">
        <f t="shared" si="130"/>
        <v xml:space="preserve">b. </v>
      </c>
      <c r="D854" s="55" t="s">
        <v>727</v>
      </c>
      <c r="E854" s="55" t="str">
        <f t="shared" si="131"/>
        <v>b. ADMINISTER RINGER LACTATE OR NORMAL SALINE IV SOLUTION</v>
      </c>
      <c r="J854" s="55" t="s">
        <v>1926</v>
      </c>
      <c r="K854" s="56" t="str">
        <f t="shared" ref="K854:K863" si="132">"Sorry, question [13.07]" &amp; LEFT(E854, 1) &amp; " is required!"</f>
        <v>Sorry, question [13.07]b is required!</v>
      </c>
    </row>
    <row r="855" spans="1:23" ht="15" customHeight="1">
      <c r="A855" s="55" t="s">
        <v>728</v>
      </c>
      <c r="B855" s="55" t="s">
        <v>1850</v>
      </c>
      <c r="C855" s="55" t="str">
        <f t="shared" si="130"/>
        <v xml:space="preserve">c. </v>
      </c>
      <c r="D855" s="55" t="s">
        <v>729</v>
      </c>
      <c r="E855" s="55" t="str">
        <f t="shared" si="131"/>
        <v>c. ADMINISTER LIQUID BY NASO-GASTRIC TUBE</v>
      </c>
      <c r="J855" s="55" t="s">
        <v>1926</v>
      </c>
      <c r="K855" s="56" t="str">
        <f t="shared" si="132"/>
        <v>Sorry, question [13.07]c is required!</v>
      </c>
    </row>
    <row r="856" spans="1:23" ht="15" customHeight="1">
      <c r="A856" s="55" t="s">
        <v>730</v>
      </c>
      <c r="B856" s="55" t="s">
        <v>1851</v>
      </c>
      <c r="C856" s="55" t="str">
        <f t="shared" si="130"/>
        <v xml:space="preserve">d. </v>
      </c>
      <c r="D856" s="55" t="s">
        <v>731</v>
      </c>
      <c r="E856" s="55" t="str">
        <f t="shared" si="131"/>
        <v>d. INJECT ONE DOSE OF AN INJECTABLE ANTIBIOTIC</v>
      </c>
      <c r="J856" s="55" t="s">
        <v>1926</v>
      </c>
      <c r="K856" s="56" t="str">
        <f t="shared" si="132"/>
        <v>Sorry, question [13.07]d is required!</v>
      </c>
    </row>
    <row r="857" spans="1:23" ht="15" customHeight="1">
      <c r="A857" s="55" t="s">
        <v>732</v>
      </c>
      <c r="B857" s="55" t="s">
        <v>1852</v>
      </c>
      <c r="C857" s="55" t="str">
        <f t="shared" si="130"/>
        <v xml:space="preserve">e. </v>
      </c>
      <c r="D857" s="55" t="s">
        <v>733</v>
      </c>
      <c r="E857" s="55" t="str">
        <f t="shared" si="131"/>
        <v>e. INJECT ONE DOSE OF A SECOND ANTIBIOTIC</v>
      </c>
      <c r="J857" s="55" t="s">
        <v>1926</v>
      </c>
      <c r="K857" s="56" t="str">
        <f t="shared" si="132"/>
        <v>Sorry, question [13.07]e is required!</v>
      </c>
    </row>
    <row r="858" spans="1:23" ht="15" customHeight="1">
      <c r="A858" s="55" t="s">
        <v>734</v>
      </c>
      <c r="B858" s="55" t="s">
        <v>1853</v>
      </c>
      <c r="C858" s="55" t="str">
        <f t="shared" si="130"/>
        <v xml:space="preserve">f. </v>
      </c>
      <c r="D858" s="55" t="s">
        <v>735</v>
      </c>
      <c r="E858" s="55" t="str">
        <f t="shared" si="131"/>
        <v>f. PRESCRIBE INJECTABLE ANTIBIOTIC FOR FIVE DAYS</v>
      </c>
      <c r="J858" s="55" t="s">
        <v>1926</v>
      </c>
      <c r="K858" s="56" t="str">
        <f t="shared" si="132"/>
        <v>Sorry, question [13.07]f is required!</v>
      </c>
    </row>
    <row r="859" spans="1:23" ht="15" customHeight="1">
      <c r="A859" s="55" t="s">
        <v>736</v>
      </c>
      <c r="B859" s="55" t="s">
        <v>1854</v>
      </c>
      <c r="C859" s="55" t="str">
        <f t="shared" si="130"/>
        <v xml:space="preserve">g. </v>
      </c>
      <c r="D859" s="55" t="s">
        <v>737</v>
      </c>
      <c r="E859" s="55" t="str">
        <f t="shared" si="131"/>
        <v>g. GIVE ONE DOSE OF ORAL ANTIBIOTIC</v>
      </c>
      <c r="J859" s="55" t="s">
        <v>1926</v>
      </c>
      <c r="K859" s="56" t="str">
        <f t="shared" si="132"/>
        <v>Sorry, question [13.07]g is required!</v>
      </c>
    </row>
    <row r="860" spans="1:23" ht="15" customHeight="1">
      <c r="A860" s="55" t="s">
        <v>738</v>
      </c>
      <c r="B860" s="55" t="s">
        <v>1855</v>
      </c>
      <c r="C860" s="55" t="str">
        <f t="shared" si="130"/>
        <v xml:space="preserve">h. </v>
      </c>
      <c r="D860" s="55" t="s">
        <v>739</v>
      </c>
      <c r="E860" s="55" t="str">
        <f t="shared" si="131"/>
        <v>h. PRESCRIBE ORAL ANTIBIOTICS FOR FIVE DAYS</v>
      </c>
      <c r="J860" s="55" t="s">
        <v>1926</v>
      </c>
      <c r="K860" s="56" t="str">
        <f t="shared" si="132"/>
        <v>Sorry, question [13.07]h is required!</v>
      </c>
    </row>
    <row r="861" spans="1:23" ht="15" customHeight="1">
      <c r="A861" s="55" t="s">
        <v>740</v>
      </c>
      <c r="B861" s="55" t="s">
        <v>1856</v>
      </c>
      <c r="C861" s="55" t="str">
        <f t="shared" si="130"/>
        <v xml:space="preserve">i. </v>
      </c>
      <c r="D861" s="55" t="s">
        <v>741</v>
      </c>
      <c r="E861" s="55" t="str">
        <f t="shared" si="131"/>
        <v>i. INJECT ONE DOSE OF QUININE</v>
      </c>
      <c r="J861" s="55" t="s">
        <v>1926</v>
      </c>
      <c r="K861" s="56" t="str">
        <f t="shared" si="132"/>
        <v>Sorry, question [13.07]i is required!</v>
      </c>
    </row>
    <row r="862" spans="1:23" ht="15" customHeight="1">
      <c r="A862" s="55" t="s">
        <v>742</v>
      </c>
      <c r="B862" s="55" t="s">
        <v>1857</v>
      </c>
      <c r="C862" s="55" t="str">
        <f t="shared" si="130"/>
        <v xml:space="preserve">j. </v>
      </c>
      <c r="D862" s="55" t="s">
        <v>743</v>
      </c>
      <c r="E862" s="55" t="str">
        <f t="shared" si="131"/>
        <v>j. GIVE ONE DOSE OF ORAL ANTIMALARIAL</v>
      </c>
      <c r="J862" s="55" t="s">
        <v>1926</v>
      </c>
      <c r="K862" s="56" t="str">
        <f t="shared" si="132"/>
        <v>Sorry, question [13.07]j is required!</v>
      </c>
    </row>
    <row r="863" spans="1:23" ht="15" customHeight="1">
      <c r="A863" s="55" t="s">
        <v>744</v>
      </c>
      <c r="B863" s="55" t="s">
        <v>1858</v>
      </c>
      <c r="C863" s="55" t="str">
        <f t="shared" si="130"/>
        <v xml:space="preserve">k. </v>
      </c>
      <c r="D863" s="55" t="s">
        <v>745</v>
      </c>
      <c r="E863" s="55" t="str">
        <f t="shared" si="131"/>
        <v>k. PRESCRIBE QUININE FOR FIVE DAYS</v>
      </c>
      <c r="J863" s="55" t="s">
        <v>1926</v>
      </c>
      <c r="K863" s="56" t="str">
        <f t="shared" si="132"/>
        <v>Sorry, question [13.07]k is required!</v>
      </c>
    </row>
    <row r="864" spans="1:23" ht="15" customHeight="1">
      <c r="A864" s="55" t="s">
        <v>10</v>
      </c>
      <c r="B864" s="55" t="s">
        <v>2279</v>
      </c>
      <c r="E864" s="55" t="s">
        <v>2262</v>
      </c>
      <c r="I864" s="55" t="s">
        <v>2036</v>
      </c>
    </row>
    <row r="865" spans="1:23" ht="15" customHeight="1">
      <c r="A865" s="55" t="s">
        <v>11</v>
      </c>
      <c r="W865" s="55" t="s">
        <v>2000</v>
      </c>
    </row>
    <row r="866" spans="1:23" ht="15" customHeight="1">
      <c r="A866" s="55" t="s">
        <v>9</v>
      </c>
      <c r="B866" s="55" t="s">
        <v>2280</v>
      </c>
      <c r="I866" s="55" t="s">
        <v>2035</v>
      </c>
      <c r="N866" s="55" t="s">
        <v>1567</v>
      </c>
      <c r="W866" s="55" t="s">
        <v>2000</v>
      </c>
    </row>
    <row r="867" spans="1:23" ht="15" customHeight="1">
      <c r="A867" s="55" t="s">
        <v>746</v>
      </c>
      <c r="B867" s="55" t="s">
        <v>1859</v>
      </c>
      <c r="C867" s="55" t="str">
        <f t="shared" ref="C867:C878" si="133">RIGHT(B867,1)&amp;". "</f>
        <v xml:space="preserve">l. </v>
      </c>
      <c r="D867" s="55" t="s">
        <v>747</v>
      </c>
      <c r="E867" s="55" t="str">
        <f t="shared" ref="E867:E878" si="134">C867&amp;D867</f>
        <v>l. PRESCRIBE ORAL ANTIMALARIALS FOR 3 DAYS</v>
      </c>
      <c r="J867" s="55" t="s">
        <v>1926</v>
      </c>
      <c r="K867" s="56" t="str">
        <f t="shared" ref="K867:K878" si="135">"Sorry, question [13.07]" &amp; LEFT(E867, 1) &amp; " is required!"</f>
        <v>Sorry, question [13.07]l is required!</v>
      </c>
    </row>
    <row r="868" spans="1:23" ht="15" customHeight="1">
      <c r="A868" s="55" t="s">
        <v>748</v>
      </c>
      <c r="B868" s="55" t="s">
        <v>1860</v>
      </c>
      <c r="C868" s="55" t="str">
        <f t="shared" si="133"/>
        <v xml:space="preserve">m. </v>
      </c>
      <c r="D868" s="55" t="s">
        <v>749</v>
      </c>
      <c r="E868" s="55" t="str">
        <f t="shared" si="134"/>
        <v>m. ADMINISTER ORS AT THE FACILITY</v>
      </c>
      <c r="J868" s="55" t="s">
        <v>1926</v>
      </c>
      <c r="K868" s="56" t="str">
        <f t="shared" si="135"/>
        <v>Sorry, question [13.07]m is required!</v>
      </c>
    </row>
    <row r="869" spans="1:23" ht="15" customHeight="1">
      <c r="A869" s="55" t="s">
        <v>750</v>
      </c>
      <c r="B869" s="55" t="s">
        <v>1626</v>
      </c>
      <c r="C869" s="55" t="str">
        <f t="shared" si="133"/>
        <v xml:space="preserve">n. </v>
      </c>
      <c r="D869" s="55" t="s">
        <v>751</v>
      </c>
      <c r="E869" s="55" t="str">
        <f t="shared" si="134"/>
        <v>n. ADVISE ON GIVING ORS ON THE WAY TO HOSPITAL</v>
      </c>
      <c r="J869" s="55" t="s">
        <v>1926</v>
      </c>
      <c r="K869" s="56" t="str">
        <f t="shared" si="135"/>
        <v>Sorry, question [13.07]n is required!</v>
      </c>
    </row>
    <row r="870" spans="1:23" ht="15" customHeight="1">
      <c r="A870" s="55" t="s">
        <v>752</v>
      </c>
      <c r="B870" s="55" t="s">
        <v>1861</v>
      </c>
      <c r="C870" s="55" t="str">
        <f t="shared" si="133"/>
        <v xml:space="preserve">o. </v>
      </c>
      <c r="D870" s="55" t="s">
        <v>753</v>
      </c>
      <c r="E870" s="55" t="str">
        <f t="shared" si="134"/>
        <v>o. PRESCRIBE ORS FOR HOME TREATMENT</v>
      </c>
      <c r="J870" s="55" t="s">
        <v>1926</v>
      </c>
      <c r="K870" s="56" t="str">
        <f t="shared" si="135"/>
        <v>Sorry, question [13.07]o is required!</v>
      </c>
    </row>
    <row r="871" spans="1:23" ht="15" customHeight="1">
      <c r="A871" s="55" t="s">
        <v>754</v>
      </c>
      <c r="B871" s="55" t="s">
        <v>1862</v>
      </c>
      <c r="C871" s="55" t="str">
        <f t="shared" si="133"/>
        <v xml:space="preserve">p. </v>
      </c>
      <c r="D871" s="55" t="s">
        <v>755</v>
      </c>
      <c r="E871" s="55" t="str">
        <f t="shared" si="134"/>
        <v>p. GIVE ONE DOSE OF PARACETAMOL</v>
      </c>
      <c r="J871" s="55" t="s">
        <v>1926</v>
      </c>
      <c r="K871" s="56" t="str">
        <f t="shared" si="135"/>
        <v>Sorry, question [13.07]p is required!</v>
      </c>
    </row>
    <row r="872" spans="1:23" ht="15" customHeight="1">
      <c r="A872" s="55" t="s">
        <v>756</v>
      </c>
      <c r="B872" s="55" t="s">
        <v>1863</v>
      </c>
      <c r="C872" s="55" t="str">
        <f t="shared" si="133"/>
        <v xml:space="preserve">q. </v>
      </c>
      <c r="D872" s="55" t="s">
        <v>757</v>
      </c>
      <c r="E872" s="55" t="str">
        <f t="shared" si="134"/>
        <v>q. PRESCRIBE PARACETAMOL FOR HOME TREATMENT</v>
      </c>
      <c r="J872" s="55" t="s">
        <v>1926</v>
      </c>
      <c r="K872" s="56" t="str">
        <f t="shared" si="135"/>
        <v>Sorry, question [13.07]q is required!</v>
      </c>
    </row>
    <row r="873" spans="1:23" ht="15" customHeight="1">
      <c r="A873" s="55" t="s">
        <v>758</v>
      </c>
      <c r="B873" s="55" t="s">
        <v>1864</v>
      </c>
      <c r="C873" s="55" t="str">
        <f t="shared" si="133"/>
        <v xml:space="preserve">r. </v>
      </c>
      <c r="D873" s="55" t="s">
        <v>759</v>
      </c>
      <c r="E873" s="55" t="str">
        <f t="shared" si="134"/>
        <v>r. GIVE ONE DOSE OF VITAMIN A</v>
      </c>
      <c r="J873" s="55" t="s">
        <v>1926</v>
      </c>
      <c r="K873" s="56" t="str">
        <f t="shared" si="135"/>
        <v>Sorry, question [13.07]r is required!</v>
      </c>
    </row>
    <row r="874" spans="1:23" ht="15" customHeight="1">
      <c r="A874" s="55" t="s">
        <v>760</v>
      </c>
      <c r="B874" s="55" t="s">
        <v>1865</v>
      </c>
      <c r="C874" s="55" t="str">
        <f t="shared" si="133"/>
        <v xml:space="preserve">s. </v>
      </c>
      <c r="D874" s="55" t="s">
        <v>761</v>
      </c>
      <c r="E874" s="55" t="str">
        <f t="shared" si="134"/>
        <v>s. TREAT TO PREVENT LOW BLOOD SUGAR</v>
      </c>
      <c r="J874" s="55" t="s">
        <v>1926</v>
      </c>
      <c r="K874" s="56" t="str">
        <f t="shared" si="135"/>
        <v>Sorry, question [13.07]s is required!</v>
      </c>
    </row>
    <row r="875" spans="1:23" ht="15" customHeight="1">
      <c r="A875" s="55" t="s">
        <v>762</v>
      </c>
      <c r="B875" s="55" t="s">
        <v>1866</v>
      </c>
      <c r="C875" s="55" t="str">
        <f t="shared" si="133"/>
        <v xml:space="preserve">t. </v>
      </c>
      <c r="D875" s="55" t="s">
        <v>763</v>
      </c>
      <c r="E875" s="55" t="str">
        <f t="shared" si="134"/>
        <v>t. RECOMMEND TO CONTINUE BREASTFEEDING</v>
      </c>
      <c r="J875" s="55" t="s">
        <v>1926</v>
      </c>
      <c r="K875" s="56" t="str">
        <f t="shared" si="135"/>
        <v>Sorry, question [13.07]t is required!</v>
      </c>
    </row>
    <row r="876" spans="1:23" ht="15" customHeight="1">
      <c r="A876" s="55" t="s">
        <v>764</v>
      </c>
      <c r="B876" s="55" t="s">
        <v>1867</v>
      </c>
      <c r="C876" s="55" t="str">
        <f t="shared" si="133"/>
        <v xml:space="preserve">u. </v>
      </c>
      <c r="D876" s="55" t="s">
        <v>765</v>
      </c>
      <c r="E876" s="55" t="str">
        <f t="shared" si="134"/>
        <v>u. RECOMMEND TO GIVE FOOD AND FLUIDS OTHER THAN BREASTMILK</v>
      </c>
      <c r="J876" s="55" t="s">
        <v>1926</v>
      </c>
      <c r="K876" s="56" t="str">
        <f t="shared" si="135"/>
        <v>Sorry, question [13.07]u is required!</v>
      </c>
    </row>
    <row r="877" spans="1:23" ht="15" customHeight="1">
      <c r="A877" s="55" t="s">
        <v>766</v>
      </c>
      <c r="B877" s="55" t="s">
        <v>1868</v>
      </c>
      <c r="C877" s="55" t="str">
        <f t="shared" si="133"/>
        <v xml:space="preserve">v. </v>
      </c>
      <c r="D877" s="55" t="s">
        <v>767</v>
      </c>
      <c r="E877" s="55" t="str">
        <f t="shared" si="134"/>
        <v>v. RECOMMEND TO KEEP CHILD WARM</v>
      </c>
      <c r="J877" s="55" t="s">
        <v>1926</v>
      </c>
      <c r="K877" s="56" t="str">
        <f t="shared" si="135"/>
        <v>Sorry, question [13.07]v is required!</v>
      </c>
    </row>
    <row r="878" spans="1:23" ht="15" customHeight="1">
      <c r="A878" s="55" t="s">
        <v>768</v>
      </c>
      <c r="B878" s="55" t="s">
        <v>1869</v>
      </c>
      <c r="C878" s="55" t="str">
        <f t="shared" si="133"/>
        <v xml:space="preserve">w. </v>
      </c>
      <c r="D878" s="55" t="s">
        <v>769</v>
      </c>
      <c r="E878" s="55" t="str">
        <f t="shared" si="134"/>
        <v>w. OTHER, SPECIFY</v>
      </c>
      <c r="J878" s="55" t="s">
        <v>1926</v>
      </c>
      <c r="K878" s="56" t="str">
        <f t="shared" si="135"/>
        <v>Sorry, question [13.07]w is required!</v>
      </c>
    </row>
    <row r="879" spans="1:23" ht="15" customHeight="1">
      <c r="A879" s="55" t="s">
        <v>770</v>
      </c>
      <c r="B879" s="55" t="s">
        <v>1870</v>
      </c>
      <c r="E879" s="55" t="s">
        <v>771</v>
      </c>
      <c r="F879" s="55" t="s">
        <v>631</v>
      </c>
      <c r="I879" s="55" t="s">
        <v>1989</v>
      </c>
      <c r="J879" s="55" t="s">
        <v>1926</v>
      </c>
      <c r="N879" s="55" t="s">
        <v>1871</v>
      </c>
    </row>
    <row r="880" spans="1:23" ht="15" customHeight="1">
      <c r="A880" s="55" t="s">
        <v>11</v>
      </c>
      <c r="W880" s="55" t="s">
        <v>2000</v>
      </c>
    </row>
    <row r="881" spans="1:23" ht="15" customHeight="1">
      <c r="A881" s="55" t="s">
        <v>9</v>
      </c>
      <c r="B881" s="55" t="s">
        <v>2396</v>
      </c>
      <c r="I881" s="55" t="s">
        <v>2035</v>
      </c>
      <c r="N881" s="55" t="s">
        <v>1567</v>
      </c>
      <c r="W881" s="55" t="s">
        <v>2000</v>
      </c>
    </row>
    <row r="882" spans="1:23" ht="15" customHeight="1">
      <c r="A882" s="55" t="s">
        <v>772</v>
      </c>
      <c r="B882" s="55" t="s">
        <v>2282</v>
      </c>
      <c r="E882" s="55" t="s">
        <v>2791</v>
      </c>
    </row>
    <row r="883" spans="1:23" ht="15" customHeight="1">
      <c r="A883" s="55" t="s">
        <v>11</v>
      </c>
      <c r="W883" s="55" t="s">
        <v>2000</v>
      </c>
    </row>
    <row r="884" spans="1:23" ht="15" customHeight="1">
      <c r="A884" s="55" t="s">
        <v>9</v>
      </c>
      <c r="B884" s="55" t="s">
        <v>2281</v>
      </c>
      <c r="I884" s="55" t="s">
        <v>2035</v>
      </c>
      <c r="N884" s="55" t="s">
        <v>1567</v>
      </c>
      <c r="W884" s="55" t="s">
        <v>2000</v>
      </c>
    </row>
    <row r="885" spans="1:23" ht="15" customHeight="1">
      <c r="A885" s="55" t="s">
        <v>10</v>
      </c>
      <c r="B885" s="55" t="s">
        <v>2283</v>
      </c>
      <c r="E885" s="55" t="s">
        <v>2786</v>
      </c>
      <c r="F885" s="55" t="s">
        <v>1807</v>
      </c>
    </row>
    <row r="886" spans="1:23" ht="15" customHeight="1">
      <c r="A886" s="55" t="s">
        <v>773</v>
      </c>
      <c r="B886" s="55" t="s">
        <v>1628</v>
      </c>
      <c r="C886" s="55" t="str">
        <f t="shared" ref="C886:C895" si="136">RIGHT(B886,1)&amp;". "</f>
        <v xml:space="preserve">a. </v>
      </c>
      <c r="D886" s="55" t="s">
        <v>774</v>
      </c>
      <c r="E886" s="55" t="str">
        <f t="shared" ref="E886:E895" si="137">C886&amp;D886</f>
        <v>a. VAGINAL BLEEDING</v>
      </c>
      <c r="J886" s="55" t="s">
        <v>1926</v>
      </c>
      <c r="K886" s="56" t="str">
        <f>"Sorry, question [13.08]" &amp; LEFT(E886, 1) &amp; " is required!"</f>
        <v>Sorry, question [13.08]a is required!</v>
      </c>
    </row>
    <row r="887" spans="1:23" ht="15" customHeight="1">
      <c r="A887" s="55" t="s">
        <v>775</v>
      </c>
      <c r="B887" s="55" t="s">
        <v>1629</v>
      </c>
      <c r="C887" s="55" t="str">
        <f t="shared" si="136"/>
        <v xml:space="preserve">b. </v>
      </c>
      <c r="D887" s="55" t="s">
        <v>776</v>
      </c>
      <c r="E887" s="55" t="str">
        <f t="shared" si="137"/>
        <v>b. FEVER</v>
      </c>
      <c r="J887" s="55" t="s">
        <v>1926</v>
      </c>
      <c r="K887" s="56" t="str">
        <f t="shared" ref="K887:K895" si="138">"Sorry, question [13.08]" &amp; LEFT(E887, 1) &amp; " is required!"</f>
        <v>Sorry, question [13.08]b is required!</v>
      </c>
    </row>
    <row r="888" spans="1:23" ht="15" customHeight="1">
      <c r="A888" s="55" t="s">
        <v>777</v>
      </c>
      <c r="B888" s="55" t="s">
        <v>1630</v>
      </c>
      <c r="C888" s="55" t="str">
        <f t="shared" si="136"/>
        <v xml:space="preserve">c. </v>
      </c>
      <c r="D888" s="55" t="s">
        <v>778</v>
      </c>
      <c r="E888" s="55" t="str">
        <f t="shared" si="137"/>
        <v>c. SWOLLEN FACE, HANDS OR LEGS</v>
      </c>
      <c r="J888" s="55" t="s">
        <v>1926</v>
      </c>
      <c r="K888" s="56" t="str">
        <f t="shared" si="138"/>
        <v>Sorry, question [13.08]c is required!</v>
      </c>
    </row>
    <row r="889" spans="1:23" ht="15" customHeight="1">
      <c r="A889" s="55" t="s">
        <v>779</v>
      </c>
      <c r="B889" s="55" t="s">
        <v>1631</v>
      </c>
      <c r="C889" s="55" t="str">
        <f t="shared" si="136"/>
        <v xml:space="preserve">d. </v>
      </c>
      <c r="D889" s="55" t="s">
        <v>780</v>
      </c>
      <c r="E889" s="55" t="str">
        <f t="shared" si="137"/>
        <v>d. SEVERE TIREDNESS OR BREATHLESSNESS</v>
      </c>
      <c r="J889" s="55" t="s">
        <v>1926</v>
      </c>
      <c r="K889" s="56" t="str">
        <f t="shared" si="138"/>
        <v>Sorry, question [13.08]d is required!</v>
      </c>
    </row>
    <row r="890" spans="1:23" ht="15" customHeight="1">
      <c r="A890" s="55" t="s">
        <v>781</v>
      </c>
      <c r="B890" s="55" t="s">
        <v>1632</v>
      </c>
      <c r="C890" s="55" t="str">
        <f t="shared" si="136"/>
        <v xml:space="preserve">e. </v>
      </c>
      <c r="D890" s="55" t="s">
        <v>782</v>
      </c>
      <c r="E890" s="55" t="str">
        <f t="shared" si="137"/>
        <v>e. SEVERE HEADACHE, BLURRED VISION, LIGHTHEADEDNESS, DIZZINESS, BLACKOUT</v>
      </c>
      <c r="J890" s="55" t="s">
        <v>1926</v>
      </c>
      <c r="K890" s="56" t="str">
        <f t="shared" si="138"/>
        <v>Sorry, question [13.08]e is required!</v>
      </c>
    </row>
    <row r="891" spans="1:23" ht="15" customHeight="1">
      <c r="A891" s="55" t="s">
        <v>783</v>
      </c>
      <c r="B891" s="55" t="s">
        <v>1633</v>
      </c>
      <c r="C891" s="55" t="str">
        <f t="shared" si="136"/>
        <v xml:space="preserve">f. </v>
      </c>
      <c r="D891" s="55" t="s">
        <v>784</v>
      </c>
      <c r="E891" s="55" t="str">
        <f t="shared" si="137"/>
        <v>f. FOUL SMELLING DISCHARGE OR FLUID FROM VAGINA</v>
      </c>
      <c r="J891" s="55" t="s">
        <v>1926</v>
      </c>
      <c r="K891" s="56" t="str">
        <f t="shared" si="138"/>
        <v>Sorry, question [13.08]f is required!</v>
      </c>
    </row>
    <row r="892" spans="1:23" ht="15" customHeight="1">
      <c r="A892" s="55" t="s">
        <v>785</v>
      </c>
      <c r="B892" s="55" t="s">
        <v>1634</v>
      </c>
      <c r="C892" s="55" t="str">
        <f t="shared" si="136"/>
        <v xml:space="preserve">g. </v>
      </c>
      <c r="D892" s="55" t="s">
        <v>786</v>
      </c>
      <c r="E892" s="55" t="str">
        <f t="shared" si="137"/>
        <v>g. CONVULSIONS</v>
      </c>
      <c r="J892" s="55" t="s">
        <v>1926</v>
      </c>
      <c r="K892" s="56" t="str">
        <f t="shared" si="138"/>
        <v>Sorry, question [13.08]g is required!</v>
      </c>
    </row>
    <row r="893" spans="1:23" ht="15" customHeight="1">
      <c r="A893" s="55" t="s">
        <v>787</v>
      </c>
      <c r="B893" s="55" t="s">
        <v>1635</v>
      </c>
      <c r="C893" s="55" t="str">
        <f t="shared" si="136"/>
        <v xml:space="preserve">h. </v>
      </c>
      <c r="D893" s="55" t="s">
        <v>788</v>
      </c>
      <c r="E893" s="55" t="str">
        <f t="shared" si="137"/>
        <v>h. ABDOMINAL PAIN</v>
      </c>
      <c r="J893" s="55" t="s">
        <v>1926</v>
      </c>
      <c r="K893" s="56" t="str">
        <f t="shared" si="138"/>
        <v>Sorry, question [13.08]h is required!</v>
      </c>
    </row>
    <row r="894" spans="1:23" ht="15" customHeight="1">
      <c r="A894" s="55" t="s">
        <v>789</v>
      </c>
      <c r="B894" s="55" t="s">
        <v>1636</v>
      </c>
      <c r="C894" s="55" t="str">
        <f t="shared" si="136"/>
        <v xml:space="preserve">i. </v>
      </c>
      <c r="D894" s="55" t="s">
        <v>790</v>
      </c>
      <c r="E894" s="55" t="str">
        <f t="shared" si="137"/>
        <v>i. FEELS ILL</v>
      </c>
      <c r="J894" s="55" t="s">
        <v>1926</v>
      </c>
      <c r="K894" s="56" t="str">
        <f t="shared" si="138"/>
        <v>Sorry, question [13.08]i is required!</v>
      </c>
    </row>
    <row r="895" spans="1:23" ht="15" customHeight="1">
      <c r="A895" s="55" t="s">
        <v>791</v>
      </c>
      <c r="B895" s="55" t="s">
        <v>1637</v>
      </c>
      <c r="C895" s="55" t="str">
        <f t="shared" si="136"/>
        <v xml:space="preserve">j. </v>
      </c>
      <c r="D895" s="55" t="s">
        <v>792</v>
      </c>
      <c r="E895" s="55" t="str">
        <f t="shared" si="137"/>
        <v>j. OTHER, SPECIFY</v>
      </c>
      <c r="J895" s="55" t="s">
        <v>1926</v>
      </c>
      <c r="K895" s="56" t="str">
        <f t="shared" si="138"/>
        <v>Sorry, question [13.08]j is required!</v>
      </c>
    </row>
    <row r="896" spans="1:23" ht="15" customHeight="1">
      <c r="A896" s="55" t="s">
        <v>793</v>
      </c>
      <c r="B896" s="55" t="s">
        <v>1638</v>
      </c>
      <c r="E896" s="55" t="s">
        <v>794</v>
      </c>
      <c r="F896" s="55" t="s">
        <v>631</v>
      </c>
      <c r="I896" s="55" t="s">
        <v>1989</v>
      </c>
      <c r="J896" s="55" t="s">
        <v>1926</v>
      </c>
      <c r="N896" s="55" t="s">
        <v>1639</v>
      </c>
    </row>
    <row r="897" spans="1:23" ht="15" customHeight="1">
      <c r="A897" s="55" t="s">
        <v>11</v>
      </c>
      <c r="W897" s="55" t="s">
        <v>2000</v>
      </c>
    </row>
    <row r="898" spans="1:23" ht="15" customHeight="1">
      <c r="A898" s="55" t="s">
        <v>9</v>
      </c>
      <c r="B898" s="55" t="s">
        <v>2395</v>
      </c>
      <c r="N898" s="55" t="s">
        <v>1567</v>
      </c>
      <c r="W898" s="55" t="s">
        <v>2000</v>
      </c>
    </row>
    <row r="899" spans="1:23" ht="15" customHeight="1">
      <c r="A899" s="55" t="s">
        <v>795</v>
      </c>
      <c r="B899" s="55" t="s">
        <v>2285</v>
      </c>
      <c r="E899" s="55" t="s">
        <v>2792</v>
      </c>
    </row>
    <row r="900" spans="1:23" ht="15" customHeight="1">
      <c r="A900" s="55" t="s">
        <v>11</v>
      </c>
      <c r="W900" s="55" t="s">
        <v>2000</v>
      </c>
    </row>
    <row r="901" spans="1:23" ht="15" customHeight="1">
      <c r="A901" s="55" t="s">
        <v>9</v>
      </c>
      <c r="B901" s="55" t="s">
        <v>2284</v>
      </c>
      <c r="I901" s="55" t="s">
        <v>2035</v>
      </c>
      <c r="N901" s="55" t="s">
        <v>1567</v>
      </c>
      <c r="W901" s="55" t="s">
        <v>2000</v>
      </c>
    </row>
    <row r="902" spans="1:23" ht="15" customHeight="1">
      <c r="A902" s="55" t="s">
        <v>10</v>
      </c>
      <c r="B902" s="55" t="s">
        <v>2287</v>
      </c>
      <c r="E902" s="55" t="s">
        <v>796</v>
      </c>
      <c r="F902" s="55" t="s">
        <v>1807</v>
      </c>
    </row>
    <row r="903" spans="1:23" ht="15" customHeight="1">
      <c r="A903" s="55" t="s">
        <v>797</v>
      </c>
      <c r="B903" s="55" t="s">
        <v>1640</v>
      </c>
      <c r="C903" s="55" t="str">
        <f t="shared" ref="C903:C914" si="139">RIGHT(B903,1)&amp;". "</f>
        <v xml:space="preserve">a. </v>
      </c>
      <c r="D903" s="55" t="s">
        <v>798</v>
      </c>
      <c r="E903" s="55" t="str">
        <f t="shared" ref="E903:E914" si="140">C903&amp;D903</f>
        <v>a. KEEP THE BABY WARM</v>
      </c>
      <c r="J903" s="55" t="s">
        <v>1926</v>
      </c>
      <c r="K903" s="56" t="str">
        <f>"Sorry, question [13.09]" &amp; LEFT(E903, 1) &amp; " is required!"</f>
        <v>Sorry, question [13.09]a is required!</v>
      </c>
    </row>
    <row r="904" spans="1:23" ht="15" customHeight="1">
      <c r="A904" s="55" t="s">
        <v>799</v>
      </c>
      <c r="B904" s="55" t="s">
        <v>1641</v>
      </c>
      <c r="C904" s="55" t="str">
        <f t="shared" si="139"/>
        <v xml:space="preserve">b. </v>
      </c>
      <c r="D904" s="55" t="s">
        <v>800</v>
      </c>
      <c r="E904" s="55" t="str">
        <f t="shared" si="140"/>
        <v>b. CLAMP AND CUT THE CORD IF NECESSARY</v>
      </c>
      <c r="J904" s="55" t="s">
        <v>1926</v>
      </c>
      <c r="K904" s="56" t="str">
        <f t="shared" ref="K904:K914" si="141">"Sorry, question [13.09]" &amp; LEFT(E904, 1) &amp; " is required!"</f>
        <v>Sorry, question [13.09]b is required!</v>
      </c>
    </row>
    <row r="905" spans="1:23" ht="15" customHeight="1">
      <c r="A905" s="55" t="s">
        <v>801</v>
      </c>
      <c r="B905" s="55" t="s">
        <v>1642</v>
      </c>
      <c r="C905" s="55" t="str">
        <f t="shared" si="139"/>
        <v xml:space="preserve">c. </v>
      </c>
      <c r="D905" s="55" t="s">
        <v>802</v>
      </c>
      <c r="E905" s="55" t="str">
        <f t="shared" si="140"/>
        <v>c. TRANSFER THE BABY TO A DRY, CLEAN AND WARM SURFACE</v>
      </c>
      <c r="J905" s="55" t="s">
        <v>1926</v>
      </c>
      <c r="K905" s="56" t="str">
        <f t="shared" si="141"/>
        <v>Sorry, question [13.09]c is required!</v>
      </c>
    </row>
    <row r="906" spans="1:23" ht="15" customHeight="1">
      <c r="A906" s="55" t="s">
        <v>803</v>
      </c>
      <c r="B906" s="55" t="s">
        <v>1643</v>
      </c>
      <c r="C906" s="55" t="str">
        <f t="shared" si="139"/>
        <v xml:space="preserve">d. </v>
      </c>
      <c r="D906" s="55" t="s">
        <v>804</v>
      </c>
      <c r="E906" s="55" t="str">
        <f t="shared" si="140"/>
        <v>d. INFORM THE MOTHER THAT THE BABY HAS DIFFICULTY INITIATING BREATHING AND THAT YOU WILL HELP THE BABY TO BREATHE</v>
      </c>
      <c r="J906" s="55" t="s">
        <v>1926</v>
      </c>
      <c r="K906" s="56" t="str">
        <f t="shared" si="141"/>
        <v>Sorry, question [13.09]d is required!</v>
      </c>
    </row>
    <row r="907" spans="1:23" ht="15" customHeight="1">
      <c r="A907" s="55" t="s">
        <v>805</v>
      </c>
      <c r="B907" s="55" t="s">
        <v>1644</v>
      </c>
      <c r="C907" s="55" t="str">
        <f t="shared" si="139"/>
        <v xml:space="preserve">e. </v>
      </c>
      <c r="D907" s="55" t="s">
        <v>806</v>
      </c>
      <c r="E907" s="55" t="str">
        <f t="shared" si="140"/>
        <v>e. KEEP THE BABY WRAPPED (AND UNDER A RADIANT HEATER IF POSSIBLE)</v>
      </c>
      <c r="J907" s="55" t="s">
        <v>1926</v>
      </c>
      <c r="K907" s="56" t="str">
        <f t="shared" si="141"/>
        <v>Sorry, question [13.09]e is required!</v>
      </c>
    </row>
    <row r="908" spans="1:23" ht="15" customHeight="1">
      <c r="A908" s="55" t="s">
        <v>807</v>
      </c>
      <c r="B908" s="55" t="s">
        <v>1645</v>
      </c>
      <c r="C908" s="55" t="str">
        <f t="shared" si="139"/>
        <v xml:space="preserve">f. </v>
      </c>
      <c r="D908" s="55" t="s">
        <v>808</v>
      </c>
      <c r="E908" s="55" t="str">
        <f t="shared" si="140"/>
        <v>f. OPEN THE AIRWAY</v>
      </c>
      <c r="J908" s="55" t="s">
        <v>1926</v>
      </c>
      <c r="K908" s="56" t="str">
        <f t="shared" si="141"/>
        <v>Sorry, question [13.09]f is required!</v>
      </c>
    </row>
    <row r="909" spans="1:23" ht="15" customHeight="1">
      <c r="A909" s="55" t="s">
        <v>809</v>
      </c>
      <c r="B909" s="55" t="s">
        <v>1646</v>
      </c>
      <c r="C909" s="55" t="str">
        <f t="shared" si="139"/>
        <v xml:space="preserve">g. </v>
      </c>
      <c r="D909" s="55" t="s">
        <v>810</v>
      </c>
      <c r="E909" s="55" t="str">
        <f t="shared" si="140"/>
        <v>g. POSITION THE HEAD SO IT IS SLIGHTLY EXTENDED</v>
      </c>
      <c r="J909" s="55" t="s">
        <v>1926</v>
      </c>
      <c r="K909" s="56" t="str">
        <f t="shared" si="141"/>
        <v>Sorry, question [13.09]g is required!</v>
      </c>
    </row>
    <row r="910" spans="1:23" ht="15" customHeight="1">
      <c r="A910" s="55" t="s">
        <v>811</v>
      </c>
      <c r="B910" s="55" t="s">
        <v>1647</v>
      </c>
      <c r="C910" s="55" t="str">
        <f t="shared" si="139"/>
        <v xml:space="preserve">h. </v>
      </c>
      <c r="D910" s="55" t="s">
        <v>812</v>
      </c>
      <c r="E910" s="55" t="str">
        <f t="shared" si="140"/>
        <v>h. SUCTION FIRST THE MOUTH AND THEN THE NOSE</v>
      </c>
      <c r="J910" s="55" t="s">
        <v>1926</v>
      </c>
      <c r="K910" s="56" t="str">
        <f t="shared" si="141"/>
        <v>Sorry, question [13.09]h is required!</v>
      </c>
    </row>
    <row r="911" spans="1:23" ht="15" customHeight="1">
      <c r="A911" s="55" t="s">
        <v>813</v>
      </c>
      <c r="B911" s="55" t="s">
        <v>1648</v>
      </c>
      <c r="C911" s="55" t="str">
        <f t="shared" si="139"/>
        <v xml:space="preserve">i. </v>
      </c>
      <c r="D911" s="55" t="s">
        <v>814</v>
      </c>
      <c r="E911" s="55" t="str">
        <f t="shared" si="140"/>
        <v>i. REPEAT SUCTION IF NECESSARY</v>
      </c>
      <c r="J911" s="55" t="s">
        <v>1926</v>
      </c>
      <c r="K911" s="56" t="str">
        <f t="shared" si="141"/>
        <v>Sorry, question [13.09]i is required!</v>
      </c>
    </row>
    <row r="912" spans="1:23" ht="15" customHeight="1">
      <c r="A912" s="55" t="s">
        <v>815</v>
      </c>
      <c r="B912" s="55" t="s">
        <v>1649</v>
      </c>
      <c r="C912" s="55" t="str">
        <f t="shared" si="139"/>
        <v xml:space="preserve">j. </v>
      </c>
      <c r="D912" s="55" t="s">
        <v>816</v>
      </c>
      <c r="E912" s="55" t="str">
        <f t="shared" si="140"/>
        <v>j. VENTILATE THE BABY</v>
      </c>
      <c r="J912" s="55" t="s">
        <v>1926</v>
      </c>
      <c r="K912" s="56" t="str">
        <f t="shared" si="141"/>
        <v>Sorry, question [13.09]j is required!</v>
      </c>
    </row>
    <row r="913" spans="1:23" ht="15" customHeight="1">
      <c r="A913" s="55" t="s">
        <v>817</v>
      </c>
      <c r="B913" s="55" t="s">
        <v>1650</v>
      </c>
      <c r="C913" s="55" t="str">
        <f t="shared" si="139"/>
        <v xml:space="preserve">k. </v>
      </c>
      <c r="D913" s="55" t="s">
        <v>818</v>
      </c>
      <c r="E913" s="55" t="str">
        <f t="shared" si="140"/>
        <v>k. PLACE MASK TO COVER CHIN, MOUTH AND NOSE (TO FORM SEAL)</v>
      </c>
      <c r="J913" s="55" t="s">
        <v>1926</v>
      </c>
      <c r="K913" s="56" t="str">
        <f t="shared" si="141"/>
        <v>Sorry, question [13.09]k is required!</v>
      </c>
    </row>
    <row r="914" spans="1:23" ht="15" customHeight="1">
      <c r="A914" s="55" t="s">
        <v>819</v>
      </c>
      <c r="B914" s="55" t="s">
        <v>1651</v>
      </c>
      <c r="C914" s="55" t="str">
        <f t="shared" si="139"/>
        <v xml:space="preserve">l. </v>
      </c>
      <c r="D914" s="55" t="s">
        <v>2289</v>
      </c>
      <c r="E914" s="55" t="str">
        <f t="shared" si="140"/>
        <v>l. SQUEEZE THE BAG 2 OR 3 TIMES AND LOOK IF THE CHEST IS RISING</v>
      </c>
      <c r="J914" s="55" t="s">
        <v>1926</v>
      </c>
      <c r="K914" s="56" t="str">
        <f t="shared" si="141"/>
        <v>Sorry, question [13.09]l is required!</v>
      </c>
    </row>
    <row r="915" spans="1:23" ht="15" customHeight="1">
      <c r="A915" s="55" t="s">
        <v>11</v>
      </c>
      <c r="W915" s="55" t="s">
        <v>2000</v>
      </c>
    </row>
    <row r="916" spans="1:23" ht="15" customHeight="1">
      <c r="A916" s="55" t="s">
        <v>9</v>
      </c>
      <c r="B916" s="55" t="s">
        <v>2286</v>
      </c>
      <c r="I916" s="55" t="s">
        <v>2035</v>
      </c>
      <c r="N916" s="55" t="s">
        <v>1567</v>
      </c>
      <c r="W916" s="55" t="s">
        <v>2000</v>
      </c>
    </row>
    <row r="917" spans="1:23" ht="15" customHeight="1">
      <c r="A917" s="55" t="s">
        <v>10</v>
      </c>
      <c r="B917" s="55" t="s">
        <v>2288</v>
      </c>
      <c r="E917" s="55" t="s">
        <v>2018</v>
      </c>
    </row>
    <row r="918" spans="1:23" ht="15" customHeight="1">
      <c r="A918" s="55" t="s">
        <v>820</v>
      </c>
      <c r="B918" s="55" t="s">
        <v>1652</v>
      </c>
      <c r="C918" s="55" t="str">
        <f t="shared" ref="C918:C928" si="142">RIGHT(B918,1)&amp;". "</f>
        <v xml:space="preserve">m. </v>
      </c>
      <c r="D918" s="55" t="s">
        <v>821</v>
      </c>
      <c r="E918" s="55" t="str">
        <f t="shared" ref="E918:E928" si="143">C918&amp;D918</f>
        <v>m. CHECK THE POSITION OF THE HEAD AND REPOSITION IF NECESSARY</v>
      </c>
      <c r="J918" s="55" t="s">
        <v>1926</v>
      </c>
      <c r="K918" s="56" t="str">
        <f t="shared" ref="K918:K921" si="144">"Sorry, question [13.09]" &amp; LEFT(E918, 1) &amp; " is required!"</f>
        <v>Sorry, question [13.09]m is required!</v>
      </c>
    </row>
    <row r="919" spans="1:23" ht="15" customHeight="1">
      <c r="A919" s="55" t="s">
        <v>822</v>
      </c>
      <c r="B919" s="55" t="s">
        <v>1653</v>
      </c>
      <c r="C919" s="55" t="str">
        <f t="shared" si="142"/>
        <v xml:space="preserve">n. </v>
      </c>
      <c r="D919" s="55" t="s">
        <v>2369</v>
      </c>
      <c r="E919" s="55" t="str">
        <f t="shared" si="143"/>
        <v>n. CHECK THE SEAL OF THE MASK AND RESEAL IF NECESSARY</v>
      </c>
      <c r="J919" s="55" t="s">
        <v>1926</v>
      </c>
      <c r="K919" s="56" t="str">
        <f t="shared" si="144"/>
        <v>Sorry, question [13.09]n is required!</v>
      </c>
    </row>
    <row r="920" spans="1:23" ht="15" customHeight="1">
      <c r="A920" s="55" t="s">
        <v>823</v>
      </c>
      <c r="B920" s="55" t="s">
        <v>1654</v>
      </c>
      <c r="C920" s="55" t="str">
        <f t="shared" si="142"/>
        <v xml:space="preserve">o. </v>
      </c>
      <c r="D920" s="55" t="s">
        <v>824</v>
      </c>
      <c r="E920" s="55" t="str">
        <f t="shared" si="143"/>
        <v>o. SQUEEZE THE BAG 40 SQUEEZES PER MINUTE (UP TO 20 MINUTES) UNTIL THE NEWBORN STARTS BREATHING OR CRYING</v>
      </c>
      <c r="J920" s="55" t="s">
        <v>1926</v>
      </c>
      <c r="K920" s="56" t="str">
        <f t="shared" si="144"/>
        <v>Sorry, question [13.09]o is required!</v>
      </c>
    </row>
    <row r="921" spans="1:23" ht="15" customHeight="1">
      <c r="A921" s="55" t="s">
        <v>825</v>
      </c>
      <c r="B921" s="55" t="s">
        <v>1655</v>
      </c>
      <c r="C921" s="55" t="str">
        <f t="shared" si="142"/>
        <v xml:space="preserve">p. </v>
      </c>
      <c r="D921" s="55" t="s">
        <v>826</v>
      </c>
      <c r="E921" s="55" t="str">
        <f t="shared" si="143"/>
        <v>p. OTHER, SPECIFY</v>
      </c>
      <c r="J921" s="55" t="s">
        <v>1926</v>
      </c>
      <c r="K921" s="56" t="str">
        <f t="shared" si="144"/>
        <v>Sorry, question [13.09]p is required!</v>
      </c>
    </row>
    <row r="922" spans="1:23" ht="15" customHeight="1">
      <c r="A922" s="55" t="s">
        <v>827</v>
      </c>
      <c r="B922" s="55" t="s">
        <v>1656</v>
      </c>
      <c r="C922" s="55" t="str">
        <f t="shared" si="142"/>
        <v xml:space="preserve">r. </v>
      </c>
      <c r="D922" s="55" t="s">
        <v>828</v>
      </c>
      <c r="E922" s="55" t="str">
        <f t="shared" si="143"/>
        <v>r. SPECIFY:</v>
      </c>
      <c r="F922" s="55" t="s">
        <v>631</v>
      </c>
      <c r="I922" s="55" t="s">
        <v>1989</v>
      </c>
      <c r="J922" s="55" t="s">
        <v>1926</v>
      </c>
      <c r="N922" s="55" t="s">
        <v>1657</v>
      </c>
    </row>
    <row r="923" spans="1:23" ht="15" customHeight="1">
      <c r="A923" s="55" t="s">
        <v>10</v>
      </c>
      <c r="B923" s="55" t="s">
        <v>2290</v>
      </c>
      <c r="D923" s="55" t="s">
        <v>2462</v>
      </c>
      <c r="E923" s="55" t="str">
        <f t="shared" si="143"/>
        <v>[13.10] Unfortunately, after 20 minutes of ventilation, the baby does not start breathing or gasping?</v>
      </c>
      <c r="F923" s="55" t="s">
        <v>1808</v>
      </c>
    </row>
    <row r="924" spans="1:23" ht="15" customHeight="1">
      <c r="A924" s="55" t="s">
        <v>829</v>
      </c>
      <c r="B924" s="55" t="s">
        <v>1658</v>
      </c>
      <c r="C924" s="55" t="str">
        <f t="shared" si="142"/>
        <v xml:space="preserve">a. </v>
      </c>
      <c r="D924" s="55" t="s">
        <v>830</v>
      </c>
      <c r="E924" s="55" t="str">
        <f t="shared" si="143"/>
        <v>a. STOP RESUSCITATION MEASURES (BABY IS DEAD)</v>
      </c>
      <c r="J924" s="55" t="s">
        <v>1926</v>
      </c>
      <c r="K924" s="56" t="str">
        <f>"Sorry, question [13.10]" &amp; LEFT(E924, 1) &amp; " is required!"</f>
        <v>Sorry, question [13.10]a is required!</v>
      </c>
    </row>
    <row r="925" spans="1:23" ht="15" customHeight="1">
      <c r="A925" s="55" t="s">
        <v>831</v>
      </c>
      <c r="B925" s="55" t="s">
        <v>1659</v>
      </c>
      <c r="C925" s="55" t="str">
        <f t="shared" si="142"/>
        <v xml:space="preserve">b. </v>
      </c>
      <c r="D925" s="55" t="s">
        <v>832</v>
      </c>
      <c r="E925" s="55" t="str">
        <f t="shared" si="143"/>
        <v>b. EXPLAIN TO THE MOTHER WHAT HAS HAPPENED</v>
      </c>
      <c r="J925" s="55" t="s">
        <v>1926</v>
      </c>
      <c r="K925" s="56" t="str">
        <f t="shared" ref="K925:K928" si="145">"Sorry, question [13.10]" &amp; LEFT(E925, 1) &amp; " is required!"</f>
        <v>Sorry, question [13.10]b is required!</v>
      </c>
    </row>
    <row r="926" spans="1:23" ht="15" customHeight="1">
      <c r="A926" s="55" t="s">
        <v>833</v>
      </c>
      <c r="B926" s="55" t="s">
        <v>1660</v>
      </c>
      <c r="C926" s="55" t="str">
        <f t="shared" si="142"/>
        <v xml:space="preserve">c. </v>
      </c>
      <c r="D926" s="55" t="s">
        <v>834</v>
      </c>
      <c r="E926" s="55" t="str">
        <f t="shared" si="143"/>
        <v>c. OFFER SUPPORTIVE CARE AND COMFORT TO THE MOTHER (E.G. OFFER HER THE OPPORTUNITY TO HOLD HER BABY)</v>
      </c>
      <c r="J926" s="55" t="s">
        <v>1926</v>
      </c>
      <c r="K926" s="56" t="str">
        <f t="shared" si="145"/>
        <v>Sorry, question [13.10]c is required!</v>
      </c>
    </row>
    <row r="927" spans="1:23" ht="15" customHeight="1">
      <c r="A927" s="55" t="s">
        <v>835</v>
      </c>
      <c r="B927" s="55" t="s">
        <v>1661</v>
      </c>
      <c r="C927" s="55" t="str">
        <f t="shared" si="142"/>
        <v xml:space="preserve">d. </v>
      </c>
      <c r="D927" s="55" t="s">
        <v>836</v>
      </c>
      <c r="E927" s="55" t="str">
        <f t="shared" si="143"/>
        <v>d. RECORD THE EVENT</v>
      </c>
      <c r="J927" s="55" t="s">
        <v>1926</v>
      </c>
      <c r="K927" s="56" t="str">
        <f t="shared" si="145"/>
        <v>Sorry, question [13.10]d is required!</v>
      </c>
    </row>
    <row r="928" spans="1:23" ht="15" customHeight="1">
      <c r="A928" s="55" t="s">
        <v>837</v>
      </c>
      <c r="B928" s="55" t="s">
        <v>1662</v>
      </c>
      <c r="C928" s="55" t="str">
        <f t="shared" si="142"/>
        <v xml:space="preserve">e. </v>
      </c>
      <c r="D928" s="55" t="s">
        <v>481</v>
      </c>
      <c r="E928" s="55" t="str">
        <f t="shared" si="143"/>
        <v>e. OTHER, SPECIFY</v>
      </c>
      <c r="J928" s="55" t="s">
        <v>1926</v>
      </c>
      <c r="K928" s="56" t="str">
        <f t="shared" si="145"/>
        <v>Sorry, question [13.10]e is required!</v>
      </c>
    </row>
    <row r="929" spans="1:23" ht="15" customHeight="1">
      <c r="A929" s="55" t="s">
        <v>838</v>
      </c>
      <c r="B929" s="55" t="s">
        <v>1663</v>
      </c>
      <c r="E929" s="55" t="s">
        <v>839</v>
      </c>
      <c r="F929" s="55" t="s">
        <v>631</v>
      </c>
      <c r="I929" s="55" t="s">
        <v>1989</v>
      </c>
      <c r="J929" s="55" t="s">
        <v>1926</v>
      </c>
      <c r="N929" s="55" t="s">
        <v>1664</v>
      </c>
    </row>
    <row r="930" spans="1:23" ht="15" customHeight="1">
      <c r="A930" s="55" t="s">
        <v>840</v>
      </c>
      <c r="W930" s="55" t="s">
        <v>2000</v>
      </c>
    </row>
    <row r="931" spans="1:23" ht="15" customHeight="1">
      <c r="A931" s="55" t="s">
        <v>9</v>
      </c>
      <c r="B931" s="55" t="s">
        <v>2397</v>
      </c>
      <c r="I931" s="55" t="s">
        <v>2035</v>
      </c>
      <c r="N931" s="55" t="s">
        <v>1567</v>
      </c>
      <c r="W931" s="55" t="s">
        <v>2000</v>
      </c>
    </row>
    <row r="932" spans="1:23" ht="15" customHeight="1">
      <c r="A932" s="55" t="s">
        <v>10</v>
      </c>
      <c r="B932" s="55" t="s">
        <v>2291</v>
      </c>
      <c r="E932" s="55" t="s">
        <v>2793</v>
      </c>
    </row>
    <row r="933" spans="1:23" ht="15" customHeight="1">
      <c r="A933" s="55" t="s">
        <v>11</v>
      </c>
      <c r="W933" s="55" t="s">
        <v>2000</v>
      </c>
    </row>
    <row r="934" spans="1:23" ht="15" customHeight="1">
      <c r="A934" s="55" t="s">
        <v>9</v>
      </c>
      <c r="B934" s="55" t="s">
        <v>2304</v>
      </c>
      <c r="I934" s="55" t="s">
        <v>2035</v>
      </c>
      <c r="N934" s="55" t="s">
        <v>1567</v>
      </c>
      <c r="W934" s="55" t="s">
        <v>2000</v>
      </c>
    </row>
    <row r="935" spans="1:23" ht="15" customHeight="1">
      <c r="A935" s="55" t="s">
        <v>10</v>
      </c>
      <c r="B935" s="55" t="s">
        <v>2292</v>
      </c>
      <c r="E935" s="55" t="s">
        <v>2305</v>
      </c>
      <c r="F935" s="55" t="s">
        <v>1807</v>
      </c>
    </row>
    <row r="936" spans="1:23" ht="15" customHeight="1">
      <c r="A936" s="55" t="s">
        <v>168</v>
      </c>
      <c r="B936" s="55" t="s">
        <v>2293</v>
      </c>
      <c r="C936" s="55" t="str">
        <f t="shared" ref="C936:C946" si="146">RIGHT(B936,1)&amp;". "</f>
        <v xml:space="preserve">a. </v>
      </c>
      <c r="D936" s="55" t="s">
        <v>2306</v>
      </c>
      <c r="E936" s="55" t="str">
        <f t="shared" ref="E936:E946" si="147">C936&amp;D936</f>
        <v xml:space="preserve">a. PILL (ORAL CONTRACEPTIVE)   </v>
      </c>
      <c r="J936" s="55" t="s">
        <v>1926</v>
      </c>
      <c r="K936" s="56" t="str">
        <f>"Sorry, question [13.11]" &amp; LEFT(E936, 1) &amp; " is required!"</f>
        <v>Sorry, question [13.11]a is required!</v>
      </c>
    </row>
    <row r="937" spans="1:23" ht="15" customHeight="1">
      <c r="A937" s="55" t="s">
        <v>168</v>
      </c>
      <c r="B937" s="55" t="s">
        <v>2294</v>
      </c>
      <c r="C937" s="55" t="str">
        <f t="shared" si="146"/>
        <v xml:space="preserve">b. </v>
      </c>
      <c r="D937" s="55" t="s">
        <v>2307</v>
      </c>
      <c r="E937" s="55" t="str">
        <f t="shared" si="147"/>
        <v xml:space="preserve">b. IUD / SPIRAL   </v>
      </c>
      <c r="J937" s="55" t="s">
        <v>1926</v>
      </c>
      <c r="K937" s="56" t="str">
        <f t="shared" ref="K937:K941" si="148">"Sorry, question [13.11]" &amp; LEFT(E937, 1) &amp; " is required!"</f>
        <v>Sorry, question [13.11]b is required!</v>
      </c>
    </row>
    <row r="938" spans="1:23" ht="15" customHeight="1">
      <c r="A938" s="55" t="s">
        <v>168</v>
      </c>
      <c r="B938" s="55" t="s">
        <v>2295</v>
      </c>
      <c r="C938" s="55" t="str">
        <f t="shared" si="146"/>
        <v xml:space="preserve">c. </v>
      </c>
      <c r="D938" s="55" t="s">
        <v>2308</v>
      </c>
      <c r="E938" s="55" t="str">
        <f t="shared" si="147"/>
        <v xml:space="preserve">c. INJECTABLES / DEPOPROVERA   </v>
      </c>
      <c r="J938" s="55" t="s">
        <v>1926</v>
      </c>
      <c r="K938" s="56" t="str">
        <f t="shared" si="148"/>
        <v>Sorry, question [13.11]c is required!</v>
      </c>
    </row>
    <row r="939" spans="1:23" ht="15" customHeight="1">
      <c r="A939" s="55" t="s">
        <v>168</v>
      </c>
      <c r="B939" s="55" t="s">
        <v>2296</v>
      </c>
      <c r="C939" s="55" t="str">
        <f t="shared" si="146"/>
        <v xml:space="preserve">d. </v>
      </c>
      <c r="D939" s="55" t="s">
        <v>2309</v>
      </c>
      <c r="E939" s="55" t="str">
        <f t="shared" si="147"/>
        <v xml:space="preserve">d. IMPLANTS / NORPLANT / JADELLE   </v>
      </c>
      <c r="J939" s="55" t="s">
        <v>1926</v>
      </c>
      <c r="K939" s="56" t="str">
        <f t="shared" si="148"/>
        <v>Sorry, question [13.11]d is required!</v>
      </c>
    </row>
    <row r="940" spans="1:23" ht="15" customHeight="1">
      <c r="A940" s="55" t="s">
        <v>168</v>
      </c>
      <c r="B940" s="55" t="s">
        <v>2297</v>
      </c>
      <c r="C940" s="55" t="str">
        <f t="shared" si="146"/>
        <v xml:space="preserve">e. </v>
      </c>
      <c r="D940" s="55" t="s">
        <v>2310</v>
      </c>
      <c r="E940" s="55" t="str">
        <f t="shared" si="147"/>
        <v xml:space="preserve">e. MALE CONDOM   </v>
      </c>
      <c r="J940" s="55" t="s">
        <v>1926</v>
      </c>
      <c r="K940" s="56" t="str">
        <f t="shared" si="148"/>
        <v>Sorry, question [13.11]e is required!</v>
      </c>
    </row>
    <row r="941" spans="1:23" ht="15" customHeight="1">
      <c r="A941" s="55" t="s">
        <v>168</v>
      </c>
      <c r="B941" s="55" t="s">
        <v>2298</v>
      </c>
      <c r="C941" s="55" t="str">
        <f t="shared" si="146"/>
        <v xml:space="preserve">f. </v>
      </c>
      <c r="D941" s="55" t="s">
        <v>2311</v>
      </c>
      <c r="E941" s="55" t="str">
        <f t="shared" si="147"/>
        <v xml:space="preserve">f. FEMALE CONDOM   </v>
      </c>
      <c r="J941" s="55" t="s">
        <v>1926</v>
      </c>
      <c r="K941" s="56" t="str">
        <f t="shared" si="148"/>
        <v>Sorry, question [13.11]f is required!</v>
      </c>
    </row>
    <row r="942" spans="1:23" ht="15" customHeight="1">
      <c r="A942" s="55" t="s">
        <v>168</v>
      </c>
      <c r="B942" s="55" t="s">
        <v>2299</v>
      </c>
      <c r="C942" s="55" t="str">
        <f t="shared" si="146"/>
        <v xml:space="preserve">g. </v>
      </c>
      <c r="D942" s="55" t="s">
        <v>2312</v>
      </c>
      <c r="E942" s="55" t="str">
        <f t="shared" si="147"/>
        <v xml:space="preserve">g. DIAPHRAGM   </v>
      </c>
      <c r="J942" s="55" t="s">
        <v>1926</v>
      </c>
      <c r="R942" s="55" t="s">
        <v>1926</v>
      </c>
    </row>
    <row r="943" spans="1:23" ht="15" customHeight="1">
      <c r="A943" s="55" t="s">
        <v>168</v>
      </c>
      <c r="B943" s="55" t="s">
        <v>2300</v>
      </c>
      <c r="C943" s="55" t="str">
        <f t="shared" si="146"/>
        <v xml:space="preserve">h. </v>
      </c>
      <c r="D943" s="55" t="s">
        <v>2313</v>
      </c>
      <c r="E943" s="55" t="str">
        <f t="shared" si="147"/>
        <v xml:space="preserve">h. FOAM / JELLY   </v>
      </c>
      <c r="J943" s="55" t="s">
        <v>1926</v>
      </c>
      <c r="R943" s="55" t="s">
        <v>1926</v>
      </c>
    </row>
    <row r="944" spans="1:23" ht="15" customHeight="1">
      <c r="A944" s="55" t="s">
        <v>168</v>
      </c>
      <c r="B944" s="55" t="s">
        <v>2301</v>
      </c>
      <c r="C944" s="55" t="str">
        <f t="shared" si="146"/>
        <v xml:space="preserve">i. </v>
      </c>
      <c r="D944" s="55" t="s">
        <v>2314</v>
      </c>
      <c r="E944" s="55" t="str">
        <f t="shared" si="147"/>
        <v xml:space="preserve">i. TUBAL LIGATION (FEMALE STERILIZATION)   </v>
      </c>
      <c r="J944" s="55" t="s">
        <v>1926</v>
      </c>
      <c r="K944" s="56" t="str">
        <f t="shared" ref="K944:K946" si="149">"Sorry, question [13.11]" &amp; LEFT(E944, 1) &amp; " is required!"</f>
        <v>Sorry, question [13.11]i is required!</v>
      </c>
    </row>
    <row r="945" spans="1:23" ht="15" customHeight="1">
      <c r="A945" s="55" t="s">
        <v>168</v>
      </c>
      <c r="B945" s="55" t="s">
        <v>2302</v>
      </c>
      <c r="C945" s="55" t="str">
        <f t="shared" si="146"/>
        <v xml:space="preserve">j. </v>
      </c>
      <c r="D945" s="55" t="s">
        <v>2315</v>
      </c>
      <c r="E945" s="55" t="str">
        <f t="shared" si="147"/>
        <v xml:space="preserve">j. VASECTOMY (MALE STERILIZATION)   </v>
      </c>
      <c r="J945" s="55" t="s">
        <v>1926</v>
      </c>
      <c r="K945" s="56" t="str">
        <f t="shared" si="149"/>
        <v>Sorry, question [13.11]j is required!</v>
      </c>
    </row>
    <row r="946" spans="1:23" ht="15" customHeight="1">
      <c r="A946" s="55" t="s">
        <v>168</v>
      </c>
      <c r="B946" s="55" t="s">
        <v>2303</v>
      </c>
      <c r="C946" s="55" t="str">
        <f t="shared" si="146"/>
        <v xml:space="preserve">k. </v>
      </c>
      <c r="D946" s="55" t="s">
        <v>2316</v>
      </c>
      <c r="E946" s="55" t="str">
        <f t="shared" si="147"/>
        <v>k. NO SUITABLE METHOD / BREASTFEEDING ONLY</v>
      </c>
      <c r="J946" s="55" t="s">
        <v>1926</v>
      </c>
      <c r="K946" s="56" t="str">
        <f t="shared" si="149"/>
        <v>Sorry, question [13.11]k is required!</v>
      </c>
    </row>
    <row r="947" spans="1:23" ht="15" customHeight="1">
      <c r="A947" s="55" t="s">
        <v>11</v>
      </c>
      <c r="W947" s="55" t="s">
        <v>2000</v>
      </c>
    </row>
    <row r="948" spans="1:23" ht="15" customHeight="1">
      <c r="A948" s="55" t="s">
        <v>9</v>
      </c>
      <c r="B948" s="55" t="s">
        <v>2317</v>
      </c>
      <c r="I948" s="55" t="s">
        <v>2035</v>
      </c>
      <c r="N948" s="55" t="s">
        <v>1567</v>
      </c>
      <c r="W948" s="55" t="s">
        <v>2000</v>
      </c>
    </row>
    <row r="949" spans="1:23" ht="15" customHeight="1">
      <c r="A949" s="55" t="s">
        <v>10</v>
      </c>
      <c r="B949" s="55" t="s">
        <v>2318</v>
      </c>
      <c r="E949" s="55" t="s">
        <v>2324</v>
      </c>
      <c r="F949" s="55" t="s">
        <v>1807</v>
      </c>
    </row>
    <row r="950" spans="1:23" ht="15" customHeight="1">
      <c r="A950" s="55" t="s">
        <v>168</v>
      </c>
      <c r="B950" s="55" t="s">
        <v>2319</v>
      </c>
      <c r="C950" s="55" t="str">
        <f t="shared" ref="C950:C954" si="150">RIGHT(B950,1)&amp;". "</f>
        <v xml:space="preserve">a. </v>
      </c>
      <c r="D950" s="55" t="s">
        <v>2325</v>
      </c>
      <c r="E950" s="55" t="str">
        <f t="shared" ref="E950:E955" si="151">C950&amp;D950</f>
        <v xml:space="preserve">a. Information on the relative effectiveness of the method (eg percentage of unintended pregnancies in the first year of use)   </v>
      </c>
      <c r="J950" s="55" t="s">
        <v>1926</v>
      </c>
      <c r="K950" s="56" t="str">
        <f>"Sorry, question [13.12_n]" &amp; LEFT(E950, 1) &amp; " is required!"</f>
        <v>Sorry, question [13.12_n]a is required!</v>
      </c>
    </row>
    <row r="951" spans="1:23" ht="15" customHeight="1">
      <c r="A951" s="55" t="s">
        <v>168</v>
      </c>
      <c r="B951" s="55" t="s">
        <v>2320</v>
      </c>
      <c r="C951" s="55" t="str">
        <f t="shared" si="150"/>
        <v xml:space="preserve">b. </v>
      </c>
      <c r="D951" s="55" t="s">
        <v>2327</v>
      </c>
      <c r="E951" s="55" t="str">
        <f t="shared" si="151"/>
        <v xml:space="preserve">b. Information on how the methods work and how to use them properly.      </v>
      </c>
      <c r="J951" s="55" t="s">
        <v>1926</v>
      </c>
      <c r="K951" s="56" t="str">
        <f t="shared" ref="K951:K954" si="152">"Sorry, question [13.12_n]" &amp; LEFT(E951, 1) &amp; " is required!"</f>
        <v>Sorry, question [13.12_n]b is required!</v>
      </c>
    </row>
    <row r="952" spans="1:23" ht="15" customHeight="1">
      <c r="A952" s="55" t="s">
        <v>168</v>
      </c>
      <c r="B952" s="55" t="s">
        <v>2321</v>
      </c>
      <c r="C952" s="55" t="str">
        <f t="shared" si="150"/>
        <v xml:space="preserve">c. </v>
      </c>
      <c r="D952" s="55" t="s">
        <v>2328</v>
      </c>
      <c r="E952" s="55" t="str">
        <f t="shared" si="151"/>
        <v xml:space="preserve">c. Information on the health risks and benefits of each method   </v>
      </c>
      <c r="J952" s="55" t="s">
        <v>1926</v>
      </c>
      <c r="K952" s="56" t="str">
        <f t="shared" si="152"/>
        <v>Sorry, question [13.12_n]c is required!</v>
      </c>
    </row>
    <row r="953" spans="1:23" ht="15" customHeight="1">
      <c r="A953" s="55" t="s">
        <v>168</v>
      </c>
      <c r="B953" s="55" t="s">
        <v>2322</v>
      </c>
      <c r="C953" s="55" t="str">
        <f t="shared" si="150"/>
        <v xml:space="preserve">d. </v>
      </c>
      <c r="D953" s="55" t="s">
        <v>2398</v>
      </c>
      <c r="E953" s="55" t="str">
        <f t="shared" si="151"/>
        <v xml:space="preserve">d. Information on fertilization opportunities after discontinued use of the method   </v>
      </c>
      <c r="J953" s="55" t="s">
        <v>1926</v>
      </c>
      <c r="K953" s="56" t="str">
        <f t="shared" si="152"/>
        <v>Sorry, question [13.12_n]d is required!</v>
      </c>
    </row>
    <row r="954" spans="1:23" ht="15" customHeight="1">
      <c r="A954" s="55" t="s">
        <v>168</v>
      </c>
      <c r="B954" s="55" t="s">
        <v>2323</v>
      </c>
      <c r="C954" s="55" t="str">
        <f t="shared" si="150"/>
        <v xml:space="preserve">e. </v>
      </c>
      <c r="D954" s="55" t="s">
        <v>2329</v>
      </c>
      <c r="E954" s="55" t="str">
        <f t="shared" si="151"/>
        <v>e. Information on protection against STIs</v>
      </c>
      <c r="J954" s="55" t="s">
        <v>1926</v>
      </c>
      <c r="K954" s="56" t="str">
        <f t="shared" si="152"/>
        <v>Sorry, question [13.12_n]e is required!</v>
      </c>
    </row>
    <row r="955" spans="1:23" ht="15" customHeight="1">
      <c r="A955" s="55" t="s">
        <v>13</v>
      </c>
      <c r="B955" s="55" t="s">
        <v>2330</v>
      </c>
      <c r="D955" s="55" t="s">
        <v>2331</v>
      </c>
      <c r="E955" s="55" t="str">
        <f t="shared" si="151"/>
        <v>COMMENTS BY INTERVIEWER</v>
      </c>
    </row>
    <row r="956" spans="1:23" ht="15" customHeight="1">
      <c r="A956" s="55" t="s">
        <v>11</v>
      </c>
      <c r="W956" s="55" t="s">
        <v>2000</v>
      </c>
    </row>
    <row r="957" spans="1:23" ht="15" customHeight="1">
      <c r="A957" s="55" t="s">
        <v>841</v>
      </c>
      <c r="M957" s="55" t="s">
        <v>2326</v>
      </c>
      <c r="W957" s="55" t="s">
        <v>1983</v>
      </c>
    </row>
    <row r="958" spans="1:23" ht="15" customHeight="1"/>
    <row r="959" spans="1:23" ht="15" customHeight="1">
      <c r="A959" s="55" t="s">
        <v>842</v>
      </c>
      <c r="B959" s="55" t="s">
        <v>2232</v>
      </c>
      <c r="E959" s="55" t="s">
        <v>2614</v>
      </c>
      <c r="I959" s="55" t="s">
        <v>1983</v>
      </c>
      <c r="N959" s="55" t="s">
        <v>1954</v>
      </c>
      <c r="W959" s="55" t="s">
        <v>1983</v>
      </c>
    </row>
    <row r="960" spans="1:23" ht="15" customHeight="1">
      <c r="A960" s="55" t="s">
        <v>9</v>
      </c>
      <c r="B960" s="55" t="s">
        <v>2233</v>
      </c>
      <c r="I960" s="55" t="s">
        <v>12</v>
      </c>
      <c r="N960" s="55" t="s">
        <v>1567</v>
      </c>
      <c r="W960" s="55" t="s">
        <v>2000</v>
      </c>
    </row>
    <row r="961" spans="1:23" ht="15" customHeight="1">
      <c r="A961" s="55" t="s">
        <v>10</v>
      </c>
      <c r="B961" s="55" t="s">
        <v>2231</v>
      </c>
      <c r="E961" s="55" t="s">
        <v>2615</v>
      </c>
    </row>
    <row r="962" spans="1:23" ht="15" customHeight="1">
      <c r="A962" s="55" t="s">
        <v>10</v>
      </c>
      <c r="B962" s="55" t="s">
        <v>2616</v>
      </c>
      <c r="E962" s="55" t="s">
        <v>2787</v>
      </c>
    </row>
    <row r="963" spans="1:23" ht="15" customHeight="1">
      <c r="A963" s="55" t="s">
        <v>11</v>
      </c>
      <c r="W963" s="55" t="s">
        <v>2000</v>
      </c>
    </row>
    <row r="964" spans="1:23" ht="15" customHeight="1">
      <c r="A964" s="55" t="s">
        <v>843</v>
      </c>
      <c r="B964" s="55" t="s">
        <v>2234</v>
      </c>
      <c r="I964" s="55" t="s">
        <v>2035</v>
      </c>
      <c r="N964" s="55" t="s">
        <v>1567</v>
      </c>
      <c r="W964" s="55" t="s">
        <v>2000</v>
      </c>
    </row>
    <row r="965" spans="1:23" ht="15" customHeight="1">
      <c r="A965" s="55" t="s">
        <v>10</v>
      </c>
      <c r="B965" s="55" t="s">
        <v>2236</v>
      </c>
      <c r="E965" s="55" t="s">
        <v>2707</v>
      </c>
      <c r="F965" s="55" t="s">
        <v>1808</v>
      </c>
    </row>
    <row r="966" spans="1:23" ht="15" customHeight="1">
      <c r="A966" s="55" t="s">
        <v>844</v>
      </c>
      <c r="B966" s="55" t="s">
        <v>1665</v>
      </c>
      <c r="C966" s="55" t="str">
        <f t="shared" ref="C966:C974" si="153">RIGHT(B966,1)&amp;". "</f>
        <v xml:space="preserve">a. </v>
      </c>
      <c r="D966" s="55" t="s">
        <v>845</v>
      </c>
      <c r="E966" s="55" t="str">
        <f t="shared" ref="E966:E974" si="154">C966&amp;D966</f>
        <v>a. NUMBER OF PRIOR PREGNANCIES</v>
      </c>
      <c r="J966" s="55" t="s">
        <v>1926</v>
      </c>
      <c r="K966" s="56" t="str">
        <f>"Sorry, question [14.01]" &amp; LEFT(E966, 1) &amp; " is required!"</f>
        <v>Sorry, question [14.01]a is required!</v>
      </c>
    </row>
    <row r="967" spans="1:23" ht="15" customHeight="1">
      <c r="A967" s="55" t="s">
        <v>846</v>
      </c>
      <c r="B967" s="55" t="s">
        <v>1666</v>
      </c>
      <c r="C967" s="55" t="str">
        <f t="shared" si="153"/>
        <v xml:space="preserve">b. </v>
      </c>
      <c r="D967" s="55" t="s">
        <v>847</v>
      </c>
      <c r="E967" s="55" t="str">
        <f t="shared" si="154"/>
        <v>b. NUMBER OF LIVE BIRTHS</v>
      </c>
      <c r="J967" s="55" t="s">
        <v>1926</v>
      </c>
      <c r="K967" s="56" t="str">
        <f t="shared" ref="K967:K974" si="155">"Sorry, question [14.01]" &amp; LEFT(E967, 1) &amp; " is required!"</f>
        <v>Sorry, question [14.01]b is required!</v>
      </c>
    </row>
    <row r="968" spans="1:23" ht="15" customHeight="1">
      <c r="A968" s="55" t="s">
        <v>848</v>
      </c>
      <c r="B968" s="55" t="s">
        <v>1667</v>
      </c>
      <c r="C968" s="55" t="str">
        <f t="shared" si="153"/>
        <v xml:space="preserve">c. </v>
      </c>
      <c r="D968" s="55" t="s">
        <v>849</v>
      </c>
      <c r="E968" s="55" t="str">
        <f t="shared" si="154"/>
        <v>c. NUMBER OF MISCARRIAGES/ STILLBIRTHS/ ABORTIONS</v>
      </c>
      <c r="J968" s="55" t="s">
        <v>1926</v>
      </c>
      <c r="K968" s="56" t="str">
        <f t="shared" si="155"/>
        <v>Sorry, question [14.01]c is required!</v>
      </c>
    </row>
    <row r="969" spans="1:23" ht="15" customHeight="1">
      <c r="A969" s="55" t="s">
        <v>850</v>
      </c>
      <c r="B969" s="55" t="s">
        <v>1668</v>
      </c>
      <c r="C969" s="55" t="str">
        <f t="shared" si="153"/>
        <v xml:space="preserve">d. </v>
      </c>
      <c r="D969" s="55" t="s">
        <v>851</v>
      </c>
      <c r="E969" s="55" t="str">
        <f t="shared" si="154"/>
        <v>d. ANY BLEEDING DURING PREVIOUS LABOR</v>
      </c>
      <c r="J969" s="55" t="s">
        <v>1926</v>
      </c>
      <c r="K969" s="56" t="str">
        <f t="shared" si="155"/>
        <v>Sorry, question [14.01]d is required!</v>
      </c>
    </row>
    <row r="970" spans="1:23" ht="15" customHeight="1">
      <c r="A970" s="55" t="s">
        <v>852</v>
      </c>
      <c r="B970" s="55" t="s">
        <v>1669</v>
      </c>
      <c r="C970" s="55" t="str">
        <f t="shared" si="153"/>
        <v xml:space="preserve">e. </v>
      </c>
      <c r="D970" s="55" t="s">
        <v>853</v>
      </c>
      <c r="E970" s="55" t="str">
        <f t="shared" si="154"/>
        <v>e. HOW WAS THE LAST CHILD DELIVERED? (NATURAL? CEASARIAN? FORCEPS?)</v>
      </c>
      <c r="J970" s="55" t="s">
        <v>1926</v>
      </c>
      <c r="K970" s="56" t="str">
        <f t="shared" si="155"/>
        <v>Sorry, question [14.01]e is required!</v>
      </c>
    </row>
    <row r="971" spans="1:23" ht="15" customHeight="1">
      <c r="A971" s="55" t="s">
        <v>854</v>
      </c>
      <c r="B971" s="55" t="s">
        <v>1670</v>
      </c>
      <c r="C971" s="55" t="str">
        <f t="shared" si="153"/>
        <v xml:space="preserve">f. </v>
      </c>
      <c r="D971" s="55" t="s">
        <v>855</v>
      </c>
      <c r="E971" s="55" t="str">
        <f t="shared" si="154"/>
        <v>f. BIRTH WEIGHT OF PREVIOUS CHILD</v>
      </c>
      <c r="J971" s="55" t="s">
        <v>1926</v>
      </c>
      <c r="K971" s="56" t="str">
        <f t="shared" si="155"/>
        <v>Sorry, question [14.01]f is required!</v>
      </c>
    </row>
    <row r="972" spans="1:23" ht="15" customHeight="1">
      <c r="A972" s="55" t="s">
        <v>856</v>
      </c>
      <c r="B972" s="55" t="s">
        <v>1671</v>
      </c>
      <c r="C972" s="55" t="str">
        <f t="shared" si="153"/>
        <v xml:space="preserve">g. </v>
      </c>
      <c r="D972" s="55" t="s">
        <v>857</v>
      </c>
      <c r="E972" s="55" t="str">
        <f t="shared" si="154"/>
        <v>g. HISTORY OF GENETIC ANOMALIES</v>
      </c>
      <c r="J972" s="55" t="s">
        <v>1926</v>
      </c>
      <c r="K972" s="56" t="str">
        <f t="shared" si="155"/>
        <v>Sorry, question [14.01]g is required!</v>
      </c>
    </row>
    <row r="973" spans="1:23" ht="15" customHeight="1">
      <c r="A973" s="55" t="s">
        <v>858</v>
      </c>
      <c r="B973" s="55" t="s">
        <v>1672</v>
      </c>
      <c r="C973" s="55" t="str">
        <f t="shared" si="153"/>
        <v xml:space="preserve">h. </v>
      </c>
      <c r="D973" s="55" t="s">
        <v>2407</v>
      </c>
      <c r="E973" s="55" t="str">
        <f>C973&amp;D973</f>
        <v>h. TETANUS IMMUNIZATIONS</v>
      </c>
      <c r="J973" s="55" t="s">
        <v>1926</v>
      </c>
      <c r="K973" s="56" t="str">
        <f t="shared" si="155"/>
        <v>Sorry, question [14.01]h is required!</v>
      </c>
    </row>
    <row r="974" spans="1:23" ht="15" customHeight="1">
      <c r="A974" s="55" t="s">
        <v>860</v>
      </c>
      <c r="B974" s="55" t="s">
        <v>1673</v>
      </c>
      <c r="C974" s="55" t="str">
        <f t="shared" si="153"/>
        <v xml:space="preserve">i. </v>
      </c>
      <c r="D974" s="55" t="s">
        <v>481</v>
      </c>
      <c r="E974" s="55" t="str">
        <f t="shared" si="154"/>
        <v>i. OTHER, SPECIFY</v>
      </c>
      <c r="J974" s="55" t="s">
        <v>1926</v>
      </c>
      <c r="K974" s="56" t="str">
        <f t="shared" si="155"/>
        <v>Sorry, question [14.01]i is required!</v>
      </c>
    </row>
    <row r="975" spans="1:23" ht="15" customHeight="1">
      <c r="A975" s="55" t="s">
        <v>862</v>
      </c>
      <c r="B975" s="55" t="s">
        <v>1674</v>
      </c>
      <c r="E975" s="55" t="s">
        <v>863</v>
      </c>
      <c r="F975" s="55" t="s">
        <v>631</v>
      </c>
      <c r="I975" s="55" t="s">
        <v>1989</v>
      </c>
      <c r="J975" s="55" t="s">
        <v>1926</v>
      </c>
      <c r="N975" s="55" t="s">
        <v>1675</v>
      </c>
    </row>
    <row r="976" spans="1:23" ht="15" customHeight="1">
      <c r="A976" s="55" t="s">
        <v>861</v>
      </c>
      <c r="W976" s="55" t="s">
        <v>2000</v>
      </c>
    </row>
    <row r="977" spans="1:23" ht="15" customHeight="1">
      <c r="A977" s="55" t="s">
        <v>864</v>
      </c>
      <c r="B977" s="55" t="s">
        <v>2235</v>
      </c>
      <c r="I977" s="55" t="s">
        <v>2035</v>
      </c>
      <c r="N977" s="55" t="s">
        <v>1567</v>
      </c>
      <c r="W977" s="55" t="s">
        <v>2000</v>
      </c>
    </row>
    <row r="978" spans="1:23" ht="15" customHeight="1">
      <c r="A978" s="55" t="s">
        <v>10</v>
      </c>
      <c r="B978" s="55" t="s">
        <v>2237</v>
      </c>
      <c r="E978" s="55" t="s">
        <v>2708</v>
      </c>
      <c r="F978" s="55" t="s">
        <v>1808</v>
      </c>
    </row>
    <row r="979" spans="1:23" ht="15" customHeight="1">
      <c r="A979" s="55" t="s">
        <v>865</v>
      </c>
      <c r="B979" s="55" t="s">
        <v>1676</v>
      </c>
      <c r="C979" s="55" t="str">
        <f t="shared" ref="C979:C987" si="156">RIGHT(B979,1)&amp;". "</f>
        <v xml:space="preserve">a. </v>
      </c>
      <c r="D979" s="55" t="s">
        <v>866</v>
      </c>
      <c r="E979" s="55" t="str">
        <f t="shared" ref="E979:E987" si="157">C979&amp;D979</f>
        <v>a. LAST MENSTRUAL DATE?</v>
      </c>
      <c r="J979" s="55" t="s">
        <v>1926</v>
      </c>
      <c r="K979" s="56" t="str">
        <f>"Sorry, question [14.02]" &amp; LEFT(E979, 1) &amp; " is required!"</f>
        <v>Sorry, question [14.02]a is required!</v>
      </c>
    </row>
    <row r="980" spans="1:23" ht="15" customHeight="1">
      <c r="A980" s="55" t="s">
        <v>867</v>
      </c>
      <c r="B980" s="55" t="s">
        <v>1677</v>
      </c>
      <c r="C980" s="55" t="str">
        <f t="shared" si="156"/>
        <v xml:space="preserve">b. </v>
      </c>
      <c r="D980" s="55" t="s">
        <v>868</v>
      </c>
      <c r="E980" s="55" t="str">
        <f t="shared" si="157"/>
        <v>b. ANY HEALTH PROBLEMS NOW?</v>
      </c>
      <c r="J980" s="55" t="s">
        <v>1926</v>
      </c>
      <c r="K980" s="56" t="str">
        <f t="shared" ref="K980:K987" si="158">"Sorry, question [14.02]" &amp; LEFT(E980, 1) &amp; " is required!"</f>
        <v>Sorry, question [14.02]b is required!</v>
      </c>
    </row>
    <row r="981" spans="1:23" ht="15" customHeight="1">
      <c r="A981" s="55" t="s">
        <v>869</v>
      </c>
      <c r="B981" s="55" t="s">
        <v>1678</v>
      </c>
      <c r="C981" s="55" t="str">
        <f t="shared" si="156"/>
        <v xml:space="preserve">c. </v>
      </c>
      <c r="D981" s="55" t="s">
        <v>870</v>
      </c>
      <c r="E981" s="55" t="str">
        <f t="shared" si="157"/>
        <v>c. ANY CONTRACTIONS?</v>
      </c>
      <c r="J981" s="55" t="s">
        <v>1926</v>
      </c>
      <c r="K981" s="56" t="str">
        <f t="shared" si="158"/>
        <v>Sorry, question [14.02]c is required!</v>
      </c>
    </row>
    <row r="982" spans="1:23" ht="15" customHeight="1">
      <c r="A982" s="55" t="s">
        <v>871</v>
      </c>
      <c r="B982" s="55" t="s">
        <v>1679</v>
      </c>
      <c r="C982" s="55" t="str">
        <f t="shared" si="156"/>
        <v xml:space="preserve">d. </v>
      </c>
      <c r="D982" s="55" t="s">
        <v>872</v>
      </c>
      <c r="E982" s="55" t="str">
        <f t="shared" si="157"/>
        <v>d. ANY VAGINAL BLEEDING?</v>
      </c>
      <c r="J982" s="55" t="s">
        <v>1926</v>
      </c>
      <c r="K982" s="56" t="str">
        <f t="shared" si="158"/>
        <v>Sorry, question [14.02]d is required!</v>
      </c>
    </row>
    <row r="983" spans="1:23" ht="15" customHeight="1">
      <c r="A983" s="55" t="s">
        <v>873</v>
      </c>
      <c r="B983" s="55" t="s">
        <v>1680</v>
      </c>
      <c r="C983" s="55" t="str">
        <f t="shared" si="156"/>
        <v xml:space="preserve">e. </v>
      </c>
      <c r="D983" s="55" t="s">
        <v>874</v>
      </c>
      <c r="E983" s="55" t="str">
        <f t="shared" si="157"/>
        <v>e. ANY WEIGHT LOSS / GAIN ?</v>
      </c>
      <c r="J983" s="55" t="s">
        <v>1926</v>
      </c>
      <c r="K983" s="56" t="str">
        <f t="shared" si="158"/>
        <v>Sorry, question [14.02]e is required!</v>
      </c>
    </row>
    <row r="984" spans="1:23" ht="15" customHeight="1">
      <c r="A984" s="55" t="s">
        <v>875</v>
      </c>
      <c r="B984" s="55" t="s">
        <v>1681</v>
      </c>
      <c r="C984" s="55" t="str">
        <f t="shared" si="156"/>
        <v xml:space="preserve">f. </v>
      </c>
      <c r="D984" s="55" t="s">
        <v>876</v>
      </c>
      <c r="E984" s="55" t="str">
        <f t="shared" si="157"/>
        <v>f. ANY NAUSEA OR VOMITING?</v>
      </c>
      <c r="J984" s="55" t="s">
        <v>1926</v>
      </c>
      <c r="K984" s="56" t="str">
        <f t="shared" si="158"/>
        <v>Sorry, question [14.02]f is required!</v>
      </c>
    </row>
    <row r="985" spans="1:23" ht="15" customHeight="1">
      <c r="A985" s="55" t="s">
        <v>877</v>
      </c>
      <c r="B985" s="55" t="s">
        <v>1682</v>
      </c>
      <c r="C985" s="55" t="str">
        <f t="shared" si="156"/>
        <v xml:space="preserve">g. </v>
      </c>
      <c r="D985" s="55" t="s">
        <v>878</v>
      </c>
      <c r="E985" s="55" t="str">
        <f t="shared" si="157"/>
        <v>g. TAKING MEDICATIONS NOW?</v>
      </c>
      <c r="J985" s="55" t="s">
        <v>1926</v>
      </c>
      <c r="K985" s="56" t="str">
        <f t="shared" si="158"/>
        <v>Sorry, question [14.02]g is required!</v>
      </c>
    </row>
    <row r="986" spans="1:23" ht="15" customHeight="1">
      <c r="A986" s="55" t="s">
        <v>879</v>
      </c>
      <c r="B986" s="55" t="s">
        <v>1683</v>
      </c>
      <c r="C986" s="55" t="str">
        <f t="shared" si="156"/>
        <v xml:space="preserve">h. </v>
      </c>
      <c r="D986" s="55" t="s">
        <v>859</v>
      </c>
      <c r="E986" s="55" t="str">
        <f t="shared" si="157"/>
        <v>h. TETANUS IMMUNIZATIONS?</v>
      </c>
      <c r="J986" s="55" t="s">
        <v>1926</v>
      </c>
      <c r="K986" s="56" t="str">
        <f t="shared" si="158"/>
        <v>Sorry, question [14.02]h is required!</v>
      </c>
    </row>
    <row r="987" spans="1:23" ht="15" customHeight="1">
      <c r="A987" s="55" t="s">
        <v>880</v>
      </c>
      <c r="B987" s="55" t="s">
        <v>1684</v>
      </c>
      <c r="C987" s="55" t="str">
        <f t="shared" si="156"/>
        <v xml:space="preserve">i. </v>
      </c>
      <c r="D987" s="55" t="s">
        <v>481</v>
      </c>
      <c r="E987" s="55" t="str">
        <f t="shared" si="157"/>
        <v>i. OTHER, SPECIFY</v>
      </c>
      <c r="J987" s="55" t="s">
        <v>1926</v>
      </c>
      <c r="K987" s="56" t="str">
        <f t="shared" si="158"/>
        <v>Sorry, question [14.02]i is required!</v>
      </c>
    </row>
    <row r="988" spans="1:23" ht="15" customHeight="1">
      <c r="A988" s="55" t="s">
        <v>882</v>
      </c>
      <c r="B988" s="55" t="s">
        <v>1685</v>
      </c>
      <c r="E988" s="55" t="s">
        <v>883</v>
      </c>
      <c r="F988" s="55" t="s">
        <v>631</v>
      </c>
      <c r="I988" s="55" t="s">
        <v>1989</v>
      </c>
      <c r="J988" s="55" t="s">
        <v>1926</v>
      </c>
      <c r="N988" s="55" t="s">
        <v>1686</v>
      </c>
    </row>
    <row r="989" spans="1:23" ht="15" customHeight="1">
      <c r="A989" s="55" t="s">
        <v>881</v>
      </c>
      <c r="W989" s="55" t="s">
        <v>2000</v>
      </c>
    </row>
    <row r="990" spans="1:23" ht="15" customHeight="1">
      <c r="A990" s="55" t="s">
        <v>884</v>
      </c>
      <c r="B990" s="55" t="s">
        <v>2239</v>
      </c>
      <c r="I990" s="55" t="s">
        <v>2035</v>
      </c>
      <c r="N990" s="55" t="s">
        <v>1567</v>
      </c>
      <c r="W990" s="55" t="s">
        <v>2000</v>
      </c>
    </row>
    <row r="991" spans="1:23" ht="15" customHeight="1">
      <c r="A991" s="55" t="s">
        <v>10</v>
      </c>
      <c r="B991" s="55" t="s">
        <v>2238</v>
      </c>
      <c r="E991" s="55" t="s">
        <v>2709</v>
      </c>
      <c r="F991" s="55" t="s">
        <v>1808</v>
      </c>
    </row>
    <row r="992" spans="1:23" ht="15" customHeight="1">
      <c r="A992" s="55" t="s">
        <v>885</v>
      </c>
      <c r="B992" s="55" t="s">
        <v>1687</v>
      </c>
      <c r="C992" s="55" t="str">
        <f t="shared" ref="C992:C1004" si="159">RIGHT(B992,1)&amp;". "</f>
        <v xml:space="preserve">a. </v>
      </c>
      <c r="D992" s="55" t="s">
        <v>886</v>
      </c>
      <c r="E992" s="55" t="str">
        <f t="shared" ref="E992:E1004" si="160">C992&amp;D992</f>
        <v>a. ANY HISTORY OF HIGH BLOOD PRESSURE?</v>
      </c>
      <c r="J992" s="55" t="s">
        <v>1926</v>
      </c>
      <c r="K992" s="56" t="str">
        <f>"Sorry, question [14.03]" &amp; LEFT(E992, 1) &amp; " is required!"</f>
        <v>Sorry, question [14.03]a is required!</v>
      </c>
    </row>
    <row r="993" spans="1:23" ht="15" customHeight="1">
      <c r="A993" s="55" t="s">
        <v>887</v>
      </c>
      <c r="B993" s="55" t="s">
        <v>1688</v>
      </c>
      <c r="C993" s="55" t="str">
        <f t="shared" si="159"/>
        <v xml:space="preserve">b. </v>
      </c>
      <c r="D993" s="55" t="s">
        <v>888</v>
      </c>
      <c r="E993" s="55" t="str">
        <f t="shared" si="160"/>
        <v>b. ANY HISTORY OF DIABETES?</v>
      </c>
      <c r="J993" s="55" t="s">
        <v>1926</v>
      </c>
      <c r="K993" s="56" t="str">
        <f t="shared" ref="K993:K1004" si="161">"Sorry, question [14.03]" &amp; LEFT(E993, 1) &amp; " is required!"</f>
        <v>Sorry, question [14.03]b is required!</v>
      </c>
    </row>
    <row r="994" spans="1:23" ht="15" customHeight="1">
      <c r="A994" s="55" t="s">
        <v>889</v>
      </c>
      <c r="B994" s="55" t="s">
        <v>1689</v>
      </c>
      <c r="C994" s="55" t="str">
        <f t="shared" si="159"/>
        <v xml:space="preserve">c. </v>
      </c>
      <c r="D994" s="55" t="s">
        <v>890</v>
      </c>
      <c r="E994" s="55" t="str">
        <f t="shared" si="160"/>
        <v>c. ANY PREVIOUS STI, INCLUDING HIV?</v>
      </c>
      <c r="J994" s="55" t="s">
        <v>1926</v>
      </c>
      <c r="K994" s="56" t="str">
        <f t="shared" si="161"/>
        <v>Sorry, question [14.03]c is required!</v>
      </c>
    </row>
    <row r="995" spans="1:23" ht="15" customHeight="1">
      <c r="A995" s="55" t="s">
        <v>891</v>
      </c>
      <c r="B995" s="55" t="s">
        <v>1690</v>
      </c>
      <c r="C995" s="55" t="str">
        <f t="shared" si="159"/>
        <v xml:space="preserve">d. </v>
      </c>
      <c r="D995" s="55" t="s">
        <v>892</v>
      </c>
      <c r="E995" s="55" t="str">
        <f t="shared" si="160"/>
        <v>d. ANY PREVIOUS IUD OR CONTRACEPTIVE USE?</v>
      </c>
      <c r="J995" s="55" t="s">
        <v>1926</v>
      </c>
      <c r="K995" s="56" t="str">
        <f t="shared" si="161"/>
        <v>Sorry, question [14.03]d is required!</v>
      </c>
    </row>
    <row r="996" spans="1:23" ht="15" customHeight="1">
      <c r="A996" s="55" t="s">
        <v>893</v>
      </c>
      <c r="B996" s="55" t="s">
        <v>1691</v>
      </c>
      <c r="C996" s="55" t="str">
        <f t="shared" si="159"/>
        <v xml:space="preserve">e. </v>
      </c>
      <c r="D996" s="55" t="s">
        <v>894</v>
      </c>
      <c r="E996" s="55" t="str">
        <f t="shared" si="160"/>
        <v>e. ANY PAP SMEARS?</v>
      </c>
      <c r="J996" s="55" t="s">
        <v>1926</v>
      </c>
      <c r="K996" s="56" t="str">
        <f t="shared" si="161"/>
        <v>Sorry, question [14.03]e is required!</v>
      </c>
    </row>
    <row r="997" spans="1:23" ht="15" customHeight="1">
      <c r="A997" s="55" t="s">
        <v>895</v>
      </c>
      <c r="B997" s="55" t="s">
        <v>1692</v>
      </c>
      <c r="C997" s="55" t="str">
        <f t="shared" si="159"/>
        <v xml:space="preserve">f. </v>
      </c>
      <c r="D997" s="55" t="s">
        <v>896</v>
      </c>
      <c r="E997" s="55" t="str">
        <f t="shared" si="160"/>
        <v>f. ANY HEART DISEASE, LIVER DISEASE, MALARIA, GOITRE?</v>
      </c>
      <c r="J997" s="55" t="s">
        <v>1926</v>
      </c>
      <c r="K997" s="56" t="str">
        <f t="shared" si="161"/>
        <v>Sorry, question [14.03]f is required!</v>
      </c>
    </row>
    <row r="998" spans="1:23" ht="15" customHeight="1">
      <c r="A998" s="55" t="s">
        <v>897</v>
      </c>
      <c r="B998" s="55" t="s">
        <v>1693</v>
      </c>
      <c r="C998" s="55" t="str">
        <f t="shared" si="159"/>
        <v xml:space="preserve">g. </v>
      </c>
      <c r="D998" s="55" t="s">
        <v>898</v>
      </c>
      <c r="E998" s="55" t="str">
        <f t="shared" si="160"/>
        <v>g. FAMILY HISTORY OF HEREDITARY DISEASE?</v>
      </c>
      <c r="J998" s="55" t="s">
        <v>1926</v>
      </c>
      <c r="K998" s="56" t="str">
        <f t="shared" si="161"/>
        <v>Sorry, question [14.03]g is required!</v>
      </c>
    </row>
    <row r="999" spans="1:23" ht="15" customHeight="1">
      <c r="A999" s="55" t="s">
        <v>899</v>
      </c>
      <c r="B999" s="55" t="s">
        <v>1694</v>
      </c>
      <c r="C999" s="55" t="str">
        <f t="shared" si="159"/>
        <v xml:space="preserve">h. </v>
      </c>
      <c r="D999" s="55" t="s">
        <v>900</v>
      </c>
      <c r="E999" s="55" t="str">
        <f t="shared" si="160"/>
        <v>h. ANY ALLERGIES TO MEDICATIONS?</v>
      </c>
      <c r="J999" s="55" t="s">
        <v>1926</v>
      </c>
      <c r="K999" s="56" t="str">
        <f t="shared" si="161"/>
        <v>Sorry, question [14.03]h is required!</v>
      </c>
    </row>
    <row r="1000" spans="1:23" ht="15" customHeight="1">
      <c r="A1000" s="55" t="s">
        <v>901</v>
      </c>
      <c r="B1000" s="55" t="s">
        <v>1695</v>
      </c>
      <c r="C1000" s="55" t="str">
        <f t="shared" si="159"/>
        <v xml:space="preserve">i. </v>
      </c>
      <c r="D1000" s="55" t="s">
        <v>902</v>
      </c>
      <c r="E1000" s="55" t="str">
        <f t="shared" si="160"/>
        <v>i. PAST OR CURRENT SMOKER?</v>
      </c>
      <c r="J1000" s="55" t="s">
        <v>1926</v>
      </c>
      <c r="K1000" s="56" t="str">
        <f t="shared" si="161"/>
        <v>Sorry, question [14.03]i is required!</v>
      </c>
    </row>
    <row r="1001" spans="1:23" ht="15" customHeight="1">
      <c r="A1001" s="55" t="s">
        <v>903</v>
      </c>
      <c r="B1001" s="55" t="s">
        <v>1696</v>
      </c>
      <c r="C1001" s="55" t="str">
        <f t="shared" si="159"/>
        <v xml:space="preserve">j. </v>
      </c>
      <c r="D1001" s="55" t="s">
        <v>904</v>
      </c>
      <c r="E1001" s="55" t="str">
        <f t="shared" si="160"/>
        <v>j. ANY HISTORY OF ALCOHOL USE?</v>
      </c>
      <c r="J1001" s="55" t="s">
        <v>1926</v>
      </c>
      <c r="K1001" s="56" t="str">
        <f t="shared" si="161"/>
        <v>Sorry, question [14.03]j is required!</v>
      </c>
    </row>
    <row r="1002" spans="1:23" ht="15" customHeight="1">
      <c r="A1002" s="55" t="s">
        <v>905</v>
      </c>
      <c r="B1002" s="55" t="s">
        <v>1697</v>
      </c>
      <c r="C1002" s="55" t="str">
        <f t="shared" si="159"/>
        <v xml:space="preserve">k. </v>
      </c>
      <c r="D1002" s="55" t="s">
        <v>906</v>
      </c>
      <c r="E1002" s="55" t="str">
        <f t="shared" si="160"/>
        <v>k. ANY HISTORY OF ILLICIT DRUG USE?</v>
      </c>
      <c r="J1002" s="55" t="s">
        <v>1926</v>
      </c>
      <c r="K1002" s="56" t="str">
        <f t="shared" si="161"/>
        <v>Sorry, question [14.03]k is required!</v>
      </c>
    </row>
    <row r="1003" spans="1:23" ht="15" customHeight="1">
      <c r="A1003" s="55" t="s">
        <v>907</v>
      </c>
      <c r="B1003" s="55" t="s">
        <v>1698</v>
      </c>
      <c r="C1003" s="55" t="str">
        <f t="shared" si="159"/>
        <v xml:space="preserve">l. </v>
      </c>
      <c r="D1003" s="55" t="s">
        <v>908</v>
      </c>
      <c r="E1003" s="55" t="str">
        <f t="shared" si="160"/>
        <v>l. BLOOD GROUPING AND CROSS-MATCHIING</v>
      </c>
      <c r="J1003" s="55" t="s">
        <v>1926</v>
      </c>
      <c r="K1003" s="56" t="str">
        <f t="shared" si="161"/>
        <v>Sorry, question [14.03]l is required!</v>
      </c>
    </row>
    <row r="1004" spans="1:23" ht="15" customHeight="1">
      <c r="A1004" s="55" t="s">
        <v>909</v>
      </c>
      <c r="B1004" s="55" t="s">
        <v>1699</v>
      </c>
      <c r="C1004" s="55" t="str">
        <f t="shared" si="159"/>
        <v xml:space="preserve">m. </v>
      </c>
      <c r="D1004" s="55" t="s">
        <v>481</v>
      </c>
      <c r="E1004" s="55" t="str">
        <f t="shared" si="160"/>
        <v>m. OTHER, SPECIFY</v>
      </c>
      <c r="J1004" s="55" t="s">
        <v>1926</v>
      </c>
      <c r="K1004" s="56" t="str">
        <f t="shared" si="161"/>
        <v>Sorry, question [14.03]m is required!</v>
      </c>
    </row>
    <row r="1005" spans="1:23" ht="15" customHeight="1">
      <c r="A1005" s="55" t="s">
        <v>911</v>
      </c>
      <c r="B1005" s="55" t="s">
        <v>1700</v>
      </c>
      <c r="E1005" s="55" t="s">
        <v>912</v>
      </c>
      <c r="F1005" s="55" t="s">
        <v>631</v>
      </c>
      <c r="I1005" s="55" t="s">
        <v>1989</v>
      </c>
      <c r="J1005" s="55" t="s">
        <v>1926</v>
      </c>
      <c r="N1005" s="55" t="s">
        <v>1701</v>
      </c>
    </row>
    <row r="1006" spans="1:23" ht="15" customHeight="1">
      <c r="A1006" s="55" t="s">
        <v>910</v>
      </c>
      <c r="W1006" s="55" t="s">
        <v>2000</v>
      </c>
    </row>
    <row r="1007" spans="1:23" ht="15" customHeight="1">
      <c r="A1007" s="55" t="s">
        <v>913</v>
      </c>
      <c r="B1007" s="55" t="s">
        <v>2240</v>
      </c>
      <c r="I1007" s="55" t="s">
        <v>2035</v>
      </c>
      <c r="N1007" s="55" t="s">
        <v>1567</v>
      </c>
      <c r="W1007" s="55" t="s">
        <v>2000</v>
      </c>
    </row>
    <row r="1008" spans="1:23" ht="15" customHeight="1">
      <c r="A1008" s="55" t="s">
        <v>10</v>
      </c>
      <c r="B1008" s="55" t="s">
        <v>2241</v>
      </c>
      <c r="E1008" s="55" t="s">
        <v>2710</v>
      </c>
      <c r="F1008" s="55" t="s">
        <v>1808</v>
      </c>
    </row>
    <row r="1009" spans="1:23" ht="15" customHeight="1">
      <c r="A1009" s="55" t="s">
        <v>914</v>
      </c>
      <c r="B1009" s="55" t="s">
        <v>1702</v>
      </c>
      <c r="C1009" s="55" t="str">
        <f t="shared" ref="C1009:C1019" si="162">RIGHT(B1009,1)&amp;". "</f>
        <v xml:space="preserve">a. </v>
      </c>
      <c r="D1009" s="55" t="s">
        <v>915</v>
      </c>
      <c r="E1009" s="55" t="str">
        <f t="shared" ref="E1009:E1019" si="163">C1009&amp;D1009</f>
        <v>a. BODY HEIGHT</v>
      </c>
      <c r="J1009" s="55" t="s">
        <v>1926</v>
      </c>
      <c r="K1009" s="56" t="str">
        <f>"Sorry, question [14.04]" &amp; LEFT(E1009, 1) &amp; " is required!"</f>
        <v>Sorry, question [14.04]a is required!</v>
      </c>
    </row>
    <row r="1010" spans="1:23" ht="15" customHeight="1">
      <c r="A1010" s="55" t="s">
        <v>916</v>
      </c>
      <c r="B1010" s="55" t="s">
        <v>1703</v>
      </c>
      <c r="C1010" s="55" t="str">
        <f t="shared" si="162"/>
        <v xml:space="preserve">b. </v>
      </c>
      <c r="D1010" s="55" t="s">
        <v>917</v>
      </c>
      <c r="E1010" s="55" t="str">
        <f t="shared" si="163"/>
        <v>b. BODY WEIGHT</v>
      </c>
      <c r="J1010" s="55" t="s">
        <v>1926</v>
      </c>
      <c r="K1010" s="56" t="str">
        <f t="shared" ref="K1010:K1019" si="164">"Sorry, question [14.04]" &amp; LEFT(E1010, 1) &amp; " is required!"</f>
        <v>Sorry, question [14.04]b is required!</v>
      </c>
    </row>
    <row r="1011" spans="1:23" ht="15" customHeight="1">
      <c r="A1011" s="55" t="s">
        <v>918</v>
      </c>
      <c r="B1011" s="55" t="s">
        <v>1704</v>
      </c>
      <c r="C1011" s="55" t="str">
        <f t="shared" si="162"/>
        <v xml:space="preserve">c. </v>
      </c>
      <c r="D1011" s="55" t="s">
        <v>919</v>
      </c>
      <c r="E1011" s="55" t="str">
        <f t="shared" si="163"/>
        <v>c. BLOOD PRESSURE</v>
      </c>
      <c r="J1011" s="55" t="s">
        <v>1926</v>
      </c>
      <c r="K1011" s="56" t="str">
        <f t="shared" si="164"/>
        <v>Sorry, question [14.04]c is required!</v>
      </c>
    </row>
    <row r="1012" spans="1:23" ht="15" customHeight="1">
      <c r="A1012" s="55" t="s">
        <v>920</v>
      </c>
      <c r="B1012" s="55" t="s">
        <v>1705</v>
      </c>
      <c r="C1012" s="55" t="str">
        <f t="shared" si="162"/>
        <v xml:space="preserve">d. </v>
      </c>
      <c r="D1012" s="55" t="s">
        <v>921</v>
      </c>
      <c r="E1012" s="55" t="str">
        <f t="shared" si="163"/>
        <v>d. TEMPERATURE</v>
      </c>
      <c r="J1012" s="55" t="s">
        <v>1926</v>
      </c>
      <c r="K1012" s="56" t="str">
        <f t="shared" si="164"/>
        <v>Sorry, question [14.04]d is required!</v>
      </c>
    </row>
    <row r="1013" spans="1:23" ht="15" customHeight="1">
      <c r="A1013" s="55" t="s">
        <v>922</v>
      </c>
      <c r="B1013" s="55" t="s">
        <v>1706</v>
      </c>
      <c r="C1013" s="55" t="str">
        <f t="shared" si="162"/>
        <v xml:space="preserve">e. </v>
      </c>
      <c r="D1013" s="55" t="s">
        <v>923</v>
      </c>
      <c r="E1013" s="55" t="str">
        <f t="shared" si="163"/>
        <v>e. RESPIRATORY RATE</v>
      </c>
      <c r="J1013" s="55" t="s">
        <v>1926</v>
      </c>
      <c r="K1013" s="56" t="str">
        <f t="shared" si="164"/>
        <v>Sorry, question [14.04]e is required!</v>
      </c>
    </row>
    <row r="1014" spans="1:23" ht="15" customHeight="1">
      <c r="A1014" s="55" t="s">
        <v>924</v>
      </c>
      <c r="B1014" s="55" t="s">
        <v>1707</v>
      </c>
      <c r="C1014" s="55" t="str">
        <f t="shared" si="162"/>
        <v xml:space="preserve">f. </v>
      </c>
      <c r="D1014" s="55" t="s">
        <v>925</v>
      </c>
      <c r="E1014" s="55" t="str">
        <f t="shared" si="163"/>
        <v>f. PALPATE ABDOMEN</v>
      </c>
      <c r="J1014" s="55" t="s">
        <v>1926</v>
      </c>
      <c r="K1014" s="56" t="str">
        <f t="shared" si="164"/>
        <v>Sorry, question [14.04]f is required!</v>
      </c>
    </row>
    <row r="1015" spans="1:23" ht="15" customHeight="1">
      <c r="A1015" s="55" t="s">
        <v>926</v>
      </c>
      <c r="B1015" s="55" t="s">
        <v>1708</v>
      </c>
      <c r="C1015" s="55" t="str">
        <f t="shared" si="162"/>
        <v xml:space="preserve">g. </v>
      </c>
      <c r="D1015" s="55" t="s">
        <v>927</v>
      </c>
      <c r="E1015" s="55" t="str">
        <f t="shared" si="163"/>
        <v>g. LISTEN TO FETAL HEARTBEAT</v>
      </c>
      <c r="J1015" s="55" t="s">
        <v>1926</v>
      </c>
      <c r="K1015" s="56" t="str">
        <f t="shared" si="164"/>
        <v>Sorry, question [14.04]g is required!</v>
      </c>
    </row>
    <row r="1016" spans="1:23" ht="15" customHeight="1">
      <c r="A1016" s="55" t="s">
        <v>928</v>
      </c>
      <c r="B1016" s="55" t="s">
        <v>1709</v>
      </c>
      <c r="C1016" s="55" t="str">
        <f t="shared" si="162"/>
        <v xml:space="preserve">h. </v>
      </c>
      <c r="D1016" s="55" t="s">
        <v>929</v>
      </c>
      <c r="E1016" s="55" t="str">
        <f t="shared" si="163"/>
        <v>h. PELVIC EXAMINATION</v>
      </c>
      <c r="J1016" s="55" t="s">
        <v>1926</v>
      </c>
      <c r="K1016" s="56" t="str">
        <f t="shared" si="164"/>
        <v>Sorry, question [14.04]h is required!</v>
      </c>
    </row>
    <row r="1017" spans="1:23" ht="15" customHeight="1">
      <c r="A1017" s="55" t="s">
        <v>930</v>
      </c>
      <c r="B1017" s="55" t="s">
        <v>1710</v>
      </c>
      <c r="C1017" s="55" t="str">
        <f t="shared" si="162"/>
        <v xml:space="preserve">i. </v>
      </c>
      <c r="D1017" s="55" t="s">
        <v>931</v>
      </c>
      <c r="E1017" s="55" t="str">
        <f t="shared" si="163"/>
        <v>i. CHECK FOR EDEMA/SWELLING</v>
      </c>
      <c r="J1017" s="55" t="s">
        <v>1926</v>
      </c>
      <c r="K1017" s="56" t="str">
        <f t="shared" si="164"/>
        <v>Sorry, question [14.04]i is required!</v>
      </c>
    </row>
    <row r="1018" spans="1:23" ht="15" customHeight="1">
      <c r="A1018" s="55" t="s">
        <v>932</v>
      </c>
      <c r="B1018" s="55" t="s">
        <v>1711</v>
      </c>
      <c r="C1018" s="55" t="str">
        <f t="shared" si="162"/>
        <v xml:space="preserve">j. </v>
      </c>
      <c r="D1018" s="55" t="s">
        <v>933</v>
      </c>
      <c r="E1018" s="55" t="str">
        <f t="shared" si="163"/>
        <v>j. MEASURE SIZE OF WOMB</v>
      </c>
      <c r="J1018" s="55" t="s">
        <v>1926</v>
      </c>
      <c r="K1018" s="56" t="str">
        <f t="shared" si="164"/>
        <v>Sorry, question [14.04]j is required!</v>
      </c>
    </row>
    <row r="1019" spans="1:23" ht="15" customHeight="1">
      <c r="A1019" s="55" t="s">
        <v>934</v>
      </c>
      <c r="B1019" s="55" t="s">
        <v>1712</v>
      </c>
      <c r="C1019" s="55" t="str">
        <f t="shared" si="162"/>
        <v xml:space="preserve">k. </v>
      </c>
      <c r="D1019" s="55" t="s">
        <v>481</v>
      </c>
      <c r="E1019" s="55" t="str">
        <f t="shared" si="163"/>
        <v>k. OTHER, SPECIFY</v>
      </c>
      <c r="J1019" s="55" t="s">
        <v>1926</v>
      </c>
      <c r="K1019" s="56" t="str">
        <f t="shared" si="164"/>
        <v>Sorry, question [14.04]k is required!</v>
      </c>
    </row>
    <row r="1020" spans="1:23" ht="15" customHeight="1">
      <c r="A1020" s="55" t="s">
        <v>936</v>
      </c>
      <c r="B1020" s="55" t="s">
        <v>1713</v>
      </c>
      <c r="E1020" s="55" t="s">
        <v>937</v>
      </c>
      <c r="F1020" s="55" t="s">
        <v>631</v>
      </c>
      <c r="I1020" s="55" t="s">
        <v>1989</v>
      </c>
      <c r="J1020" s="55" t="s">
        <v>1926</v>
      </c>
      <c r="N1020" s="55" t="s">
        <v>1714</v>
      </c>
    </row>
    <row r="1021" spans="1:23" ht="15" customHeight="1">
      <c r="A1021" s="55" t="s">
        <v>935</v>
      </c>
      <c r="W1021" s="55" t="s">
        <v>2000</v>
      </c>
    </row>
    <row r="1022" spans="1:23" ht="15" customHeight="1">
      <c r="A1022" s="55" t="s">
        <v>938</v>
      </c>
      <c r="B1022" s="55" t="s">
        <v>2242</v>
      </c>
      <c r="I1022" s="55" t="s">
        <v>2035</v>
      </c>
      <c r="N1022" s="55" t="s">
        <v>1567</v>
      </c>
      <c r="W1022" s="55" t="s">
        <v>2000</v>
      </c>
    </row>
    <row r="1023" spans="1:23" ht="15" customHeight="1">
      <c r="A1023" s="55" t="s">
        <v>10</v>
      </c>
      <c r="B1023" s="55" t="s">
        <v>2243</v>
      </c>
      <c r="E1023" s="55" t="s">
        <v>2721</v>
      </c>
      <c r="F1023" s="55" t="s">
        <v>1808</v>
      </c>
    </row>
    <row r="1024" spans="1:23" ht="15" customHeight="1">
      <c r="A1024" s="55" t="s">
        <v>939</v>
      </c>
      <c r="B1024" s="55" t="s">
        <v>1715</v>
      </c>
      <c r="C1024" s="55" t="str">
        <f t="shared" ref="C1024:C1036" si="165">RIGHT(B1024,1)&amp;". "</f>
        <v xml:space="preserve">a. </v>
      </c>
      <c r="D1024" s="55" t="s">
        <v>940</v>
      </c>
      <c r="E1024" s="55" t="str">
        <f t="shared" ref="E1024:E1036" si="166">C1024&amp;D1024</f>
        <v>a. PREGNANCY TEST</v>
      </c>
      <c r="J1024" s="55" t="s">
        <v>1926</v>
      </c>
      <c r="K1024" s="56" t="str">
        <f>"Sorry, question [14.05]" &amp; LEFT(E1024, 1) &amp; " is required!"</f>
        <v>Sorry, question [14.05]a is required!</v>
      </c>
    </row>
    <row r="1025" spans="1:23" ht="15" customHeight="1">
      <c r="A1025" s="55" t="s">
        <v>941</v>
      </c>
      <c r="B1025" s="55" t="s">
        <v>1716</v>
      </c>
      <c r="C1025" s="55" t="str">
        <f t="shared" si="165"/>
        <v xml:space="preserve">b. </v>
      </c>
      <c r="D1025" s="55" t="s">
        <v>942</v>
      </c>
      <c r="E1025" s="55" t="str">
        <f t="shared" si="166"/>
        <v>b. HEMOGLOBIN TEST</v>
      </c>
      <c r="J1025" s="55" t="s">
        <v>1926</v>
      </c>
      <c r="K1025" s="56" t="str">
        <f t="shared" ref="K1025:K1036" si="167">"Sorry, question [14.05]" &amp; LEFT(E1025, 1) &amp; " is required!"</f>
        <v>Sorry, question [14.05]b is required!</v>
      </c>
    </row>
    <row r="1026" spans="1:23" ht="15" customHeight="1">
      <c r="A1026" s="55" t="s">
        <v>943</v>
      </c>
      <c r="B1026" s="55" t="s">
        <v>1717</v>
      </c>
      <c r="C1026" s="55" t="str">
        <f t="shared" si="165"/>
        <v xml:space="preserve">c. </v>
      </c>
      <c r="D1026" s="55" t="s">
        <v>944</v>
      </c>
      <c r="E1026" s="55" t="str">
        <f t="shared" si="166"/>
        <v>c. URINE TEST FOR DIABETES</v>
      </c>
      <c r="J1026" s="55" t="s">
        <v>1926</v>
      </c>
      <c r="K1026" s="56" t="str">
        <f t="shared" si="167"/>
        <v>Sorry, question [14.05]c is required!</v>
      </c>
    </row>
    <row r="1027" spans="1:23" ht="15" customHeight="1">
      <c r="A1027" s="55" t="s">
        <v>945</v>
      </c>
      <c r="B1027" s="55" t="s">
        <v>1718</v>
      </c>
      <c r="C1027" s="55" t="str">
        <f t="shared" si="165"/>
        <v xml:space="preserve">d. </v>
      </c>
      <c r="D1027" s="55" t="s">
        <v>946</v>
      </c>
      <c r="E1027" s="55" t="str">
        <f t="shared" si="166"/>
        <v>d. URINE PROTEIN</v>
      </c>
      <c r="J1027" s="55" t="s">
        <v>1926</v>
      </c>
      <c r="K1027" s="56" t="str">
        <f t="shared" si="167"/>
        <v>Sorry, question [14.05]d is required!</v>
      </c>
    </row>
    <row r="1028" spans="1:23" ht="15" customHeight="1">
      <c r="A1028" s="55" t="s">
        <v>947</v>
      </c>
      <c r="B1028" s="55" t="s">
        <v>1719</v>
      </c>
      <c r="C1028" s="55" t="str">
        <f t="shared" si="165"/>
        <v xml:space="preserve">e. </v>
      </c>
      <c r="D1028" s="55" t="s">
        <v>948</v>
      </c>
      <c r="E1028" s="55" t="str">
        <f t="shared" si="166"/>
        <v>e. ULTRASOUND</v>
      </c>
      <c r="J1028" s="55" t="s">
        <v>1926</v>
      </c>
      <c r="K1028" s="56" t="str">
        <f t="shared" si="167"/>
        <v>Sorry, question [14.05]e is required!</v>
      </c>
    </row>
    <row r="1029" spans="1:23" ht="15" customHeight="1">
      <c r="A1029" s="55" t="s">
        <v>949</v>
      </c>
      <c r="B1029" s="55" t="s">
        <v>1720</v>
      </c>
      <c r="C1029" s="55" t="str">
        <f t="shared" si="165"/>
        <v xml:space="preserve">f. </v>
      </c>
      <c r="D1029" s="55" t="s">
        <v>950</v>
      </c>
      <c r="E1029" s="55" t="str">
        <f t="shared" si="166"/>
        <v>f. BLOOD PLATELETS COUNT</v>
      </c>
      <c r="J1029" s="55" t="s">
        <v>1926</v>
      </c>
      <c r="K1029" s="56" t="str">
        <f t="shared" si="167"/>
        <v>Sorry, question [14.05]f is required!</v>
      </c>
    </row>
    <row r="1030" spans="1:23" ht="15" customHeight="1">
      <c r="A1030" s="55" t="s">
        <v>951</v>
      </c>
      <c r="B1030" s="55" t="s">
        <v>1721</v>
      </c>
      <c r="C1030" s="55" t="str">
        <f t="shared" si="165"/>
        <v xml:space="preserve">g. </v>
      </c>
      <c r="D1030" s="55" t="s">
        <v>952</v>
      </c>
      <c r="E1030" s="55" t="str">
        <f t="shared" si="166"/>
        <v>g. LIVER ENZYMES</v>
      </c>
      <c r="J1030" s="55" t="s">
        <v>1926</v>
      </c>
      <c r="K1030" s="56" t="str">
        <f t="shared" si="167"/>
        <v>Sorry, question [14.05]g is required!</v>
      </c>
    </row>
    <row r="1031" spans="1:23" ht="15" customHeight="1">
      <c r="A1031" s="55" t="s">
        <v>953</v>
      </c>
      <c r="B1031" s="55" t="s">
        <v>1722</v>
      </c>
      <c r="C1031" s="55" t="str">
        <f t="shared" si="165"/>
        <v xml:space="preserve">h. </v>
      </c>
      <c r="D1031" s="55" t="s">
        <v>954</v>
      </c>
      <c r="E1031" s="55" t="str">
        <f t="shared" si="166"/>
        <v>h. SERUM UREA AND CREATININE</v>
      </c>
      <c r="J1031" s="55" t="s">
        <v>1926</v>
      </c>
      <c r="K1031" s="56" t="str">
        <f t="shared" si="167"/>
        <v>Sorry, question [14.05]h is required!</v>
      </c>
    </row>
    <row r="1032" spans="1:23" ht="15" customHeight="1">
      <c r="A1032" s="55" t="s">
        <v>955</v>
      </c>
      <c r="B1032" s="55" t="s">
        <v>1723</v>
      </c>
      <c r="C1032" s="55" t="str">
        <f t="shared" si="165"/>
        <v xml:space="preserve">i. </v>
      </c>
      <c r="D1032" s="55" t="s">
        <v>956</v>
      </c>
      <c r="E1032" s="55" t="str">
        <f t="shared" si="166"/>
        <v>i. HIV TEST</v>
      </c>
      <c r="J1032" s="55" t="s">
        <v>1926</v>
      </c>
      <c r="K1032" s="56" t="str">
        <f t="shared" si="167"/>
        <v>Sorry, question [14.05]i is required!</v>
      </c>
    </row>
    <row r="1033" spans="1:23" ht="15" customHeight="1">
      <c r="A1033" s="55" t="s">
        <v>957</v>
      </c>
      <c r="B1033" s="55" t="s">
        <v>1724</v>
      </c>
      <c r="C1033" s="55" t="str">
        <f t="shared" si="165"/>
        <v xml:space="preserve">j. </v>
      </c>
      <c r="D1033" s="55" t="s">
        <v>958</v>
      </c>
      <c r="E1033" s="55" t="str">
        <f t="shared" si="166"/>
        <v>j. STI TEST - SYPHILLIS AND/OR GONORRHEA</v>
      </c>
      <c r="J1033" s="55" t="s">
        <v>1926</v>
      </c>
      <c r="K1033" s="56" t="str">
        <f t="shared" si="167"/>
        <v>Sorry, question [14.05]j is required!</v>
      </c>
    </row>
    <row r="1034" spans="1:23" ht="15" customHeight="1">
      <c r="A1034" s="55" t="s">
        <v>959</v>
      </c>
      <c r="B1034" s="55" t="s">
        <v>1725</v>
      </c>
      <c r="C1034" s="55" t="str">
        <f t="shared" si="165"/>
        <v xml:space="preserve">k. </v>
      </c>
      <c r="D1034" s="55" t="s">
        <v>960</v>
      </c>
      <c r="E1034" s="55" t="str">
        <f t="shared" si="166"/>
        <v>k. RUBELLA ANTIBODIES</v>
      </c>
      <c r="J1034" s="55" t="s">
        <v>1926</v>
      </c>
      <c r="K1034" s="56" t="str">
        <f t="shared" si="167"/>
        <v>Sorry, question [14.05]k is required!</v>
      </c>
    </row>
    <row r="1035" spans="1:23" ht="15" customHeight="1">
      <c r="A1035" s="55" t="s">
        <v>961</v>
      </c>
      <c r="B1035" s="55" t="s">
        <v>1726</v>
      </c>
      <c r="C1035" s="55" t="str">
        <f t="shared" si="165"/>
        <v xml:space="preserve">l. </v>
      </c>
      <c r="D1035" s="55" t="s">
        <v>908</v>
      </c>
      <c r="E1035" s="55" t="str">
        <f t="shared" si="166"/>
        <v>l. BLOOD GROUPING AND CROSS-MATCHIING</v>
      </c>
      <c r="J1035" s="55" t="s">
        <v>1926</v>
      </c>
      <c r="K1035" s="56" t="str">
        <f t="shared" si="167"/>
        <v>Sorry, question [14.05]l is required!</v>
      </c>
    </row>
    <row r="1036" spans="1:23" ht="15" customHeight="1">
      <c r="A1036" s="55" t="s">
        <v>962</v>
      </c>
      <c r="B1036" s="55" t="s">
        <v>1727</v>
      </c>
      <c r="C1036" s="55" t="str">
        <f t="shared" si="165"/>
        <v xml:space="preserve">m. </v>
      </c>
      <c r="D1036" s="55" t="s">
        <v>481</v>
      </c>
      <c r="E1036" s="55" t="str">
        <f t="shared" si="166"/>
        <v>m. OTHER, SPECIFY</v>
      </c>
      <c r="J1036" s="55" t="s">
        <v>1926</v>
      </c>
      <c r="K1036" s="56" t="str">
        <f t="shared" si="167"/>
        <v>Sorry, question [14.05]m is required!</v>
      </c>
    </row>
    <row r="1037" spans="1:23" ht="15" customHeight="1">
      <c r="A1037" s="55" t="s">
        <v>964</v>
      </c>
      <c r="B1037" s="55" t="s">
        <v>1728</v>
      </c>
      <c r="E1037" s="55" t="s">
        <v>965</v>
      </c>
      <c r="F1037" s="55" t="s">
        <v>631</v>
      </c>
      <c r="I1037" s="55" t="s">
        <v>1989</v>
      </c>
      <c r="J1037" s="55" t="s">
        <v>1926</v>
      </c>
      <c r="N1037" s="55" t="s">
        <v>1729</v>
      </c>
    </row>
    <row r="1038" spans="1:23" ht="15" customHeight="1">
      <c r="A1038" s="55" t="s">
        <v>963</v>
      </c>
      <c r="W1038" s="55" t="s">
        <v>2000</v>
      </c>
    </row>
    <row r="1039" spans="1:23" ht="15" customHeight="1">
      <c r="A1039" s="55" t="s">
        <v>966</v>
      </c>
      <c r="B1039" s="55" t="s">
        <v>2244</v>
      </c>
      <c r="I1039" s="55" t="s">
        <v>2035</v>
      </c>
      <c r="N1039" s="55" t="s">
        <v>1567</v>
      </c>
      <c r="W1039" s="55" t="s">
        <v>2000</v>
      </c>
    </row>
    <row r="1040" spans="1:23" ht="15" customHeight="1">
      <c r="A1040" s="55" t="s">
        <v>10</v>
      </c>
      <c r="B1040" s="55" t="s">
        <v>2246</v>
      </c>
      <c r="E1040" s="55" t="s">
        <v>2722</v>
      </c>
      <c r="F1040" s="55" t="s">
        <v>1808</v>
      </c>
    </row>
    <row r="1041" spans="1:23" ht="15" customHeight="1">
      <c r="A1041" s="55" t="s">
        <v>967</v>
      </c>
      <c r="B1041" s="55" t="s">
        <v>1730</v>
      </c>
      <c r="C1041" s="55" t="str">
        <f t="shared" ref="C1041:C1045" si="168">RIGHT(B1041,1)&amp;". "</f>
        <v xml:space="preserve">a. </v>
      </c>
      <c r="D1041" s="55" t="s">
        <v>968</v>
      </c>
      <c r="E1041" s="55" t="str">
        <f t="shared" ref="E1041:E1045" si="169">C1041&amp;D1041</f>
        <v>a. INSECTICIDE TREATED MOSQUITO NET</v>
      </c>
      <c r="J1041" s="55" t="s">
        <v>1926</v>
      </c>
      <c r="K1041" s="56" t="str">
        <f>"Sorry, question [14.06]" &amp; LEFT(E1041, 1) &amp; " is required!"</f>
        <v>Sorry, question [14.06]a is required!</v>
      </c>
    </row>
    <row r="1042" spans="1:23" ht="15" customHeight="1">
      <c r="A1042" s="55" t="s">
        <v>969</v>
      </c>
      <c r="B1042" s="55" t="s">
        <v>1731</v>
      </c>
      <c r="C1042" s="55" t="str">
        <f t="shared" si="168"/>
        <v xml:space="preserve">b. </v>
      </c>
      <c r="D1042" s="55" t="s">
        <v>970</v>
      </c>
      <c r="E1042" s="55" t="str">
        <f t="shared" si="169"/>
        <v>b. IRON / FOLIC ACID SUPPLEMENTS</v>
      </c>
      <c r="J1042" s="55" t="s">
        <v>1926</v>
      </c>
      <c r="K1042" s="56" t="str">
        <f t="shared" ref="K1042:K1045" si="170">"Sorry, question [14.06]" &amp; LEFT(E1042, 1) &amp; " is required!"</f>
        <v>Sorry, question [14.06]b is required!</v>
      </c>
    </row>
    <row r="1043" spans="1:23" ht="15" customHeight="1">
      <c r="A1043" s="55" t="s">
        <v>971</v>
      </c>
      <c r="B1043" s="55" t="s">
        <v>1732</v>
      </c>
      <c r="C1043" s="55" t="str">
        <f t="shared" si="168"/>
        <v xml:space="preserve">c. </v>
      </c>
      <c r="D1043" s="55" t="s">
        <v>972</v>
      </c>
      <c r="E1043" s="55" t="str">
        <f t="shared" si="169"/>
        <v>c. ADMINISTER TETANUS TOXOID</v>
      </c>
      <c r="J1043" s="55" t="s">
        <v>1926</v>
      </c>
      <c r="K1043" s="56" t="str">
        <f t="shared" si="170"/>
        <v>Sorry, question [14.06]c is required!</v>
      </c>
    </row>
    <row r="1044" spans="1:23" ht="15" customHeight="1">
      <c r="A1044" s="55" t="s">
        <v>973</v>
      </c>
      <c r="B1044" s="55" t="s">
        <v>1733</v>
      </c>
      <c r="C1044" s="55" t="str">
        <f t="shared" si="168"/>
        <v xml:space="preserve">d. </v>
      </c>
      <c r="D1044" s="55" t="s">
        <v>974</v>
      </c>
      <c r="E1044" s="55" t="str">
        <f t="shared" si="169"/>
        <v>d. INTERMITTENT PREVENTIVE TREATMENT FOR MALARIA</v>
      </c>
      <c r="J1044" s="55" t="s">
        <v>1926</v>
      </c>
      <c r="K1044" s="56" t="str">
        <f t="shared" si="170"/>
        <v>Sorry, question [14.06]d is required!</v>
      </c>
    </row>
    <row r="1045" spans="1:23" ht="15" customHeight="1">
      <c r="A1045" s="55" t="s">
        <v>975</v>
      </c>
      <c r="B1045" s="55" t="s">
        <v>1734</v>
      </c>
      <c r="C1045" s="55" t="str">
        <f t="shared" si="168"/>
        <v xml:space="preserve">e. </v>
      </c>
      <c r="D1045" s="55" t="s">
        <v>481</v>
      </c>
      <c r="E1045" s="55" t="str">
        <f t="shared" si="169"/>
        <v>e. OTHER, SPECIFY</v>
      </c>
      <c r="J1045" s="55" t="s">
        <v>1926</v>
      </c>
      <c r="K1045" s="56" t="str">
        <f t="shared" si="170"/>
        <v>Sorry, question [14.06]e is required!</v>
      </c>
    </row>
    <row r="1046" spans="1:23" ht="15" customHeight="1">
      <c r="A1046" s="55" t="s">
        <v>977</v>
      </c>
      <c r="B1046" s="55" t="s">
        <v>1735</v>
      </c>
      <c r="E1046" s="55" t="s">
        <v>978</v>
      </c>
      <c r="F1046" s="55" t="s">
        <v>631</v>
      </c>
      <c r="I1046" s="55" t="s">
        <v>1989</v>
      </c>
      <c r="J1046" s="55" t="s">
        <v>1926</v>
      </c>
      <c r="N1046" s="55" t="s">
        <v>1736</v>
      </c>
    </row>
    <row r="1047" spans="1:23" ht="15" customHeight="1">
      <c r="A1047" s="55" t="s">
        <v>976</v>
      </c>
      <c r="W1047" s="55" t="s">
        <v>2000</v>
      </c>
    </row>
    <row r="1048" spans="1:23" ht="15" customHeight="1">
      <c r="A1048" s="55" t="s">
        <v>979</v>
      </c>
      <c r="B1048" s="55" t="s">
        <v>2245</v>
      </c>
      <c r="I1048" s="55" t="s">
        <v>2035</v>
      </c>
      <c r="N1048" s="55" t="s">
        <v>1567</v>
      </c>
      <c r="W1048" s="55" t="s">
        <v>2000</v>
      </c>
    </row>
    <row r="1049" spans="1:23" ht="15" customHeight="1">
      <c r="A1049" s="55" t="s">
        <v>10</v>
      </c>
      <c r="B1049" s="55" t="s">
        <v>2247</v>
      </c>
      <c r="E1049" s="55" t="s">
        <v>2723</v>
      </c>
      <c r="F1049" s="55" t="s">
        <v>1808</v>
      </c>
    </row>
    <row r="1050" spans="1:23" ht="15" customHeight="1">
      <c r="A1050" s="55" t="s">
        <v>980</v>
      </c>
      <c r="B1050" s="55" t="s">
        <v>1737</v>
      </c>
      <c r="C1050" s="55" t="str">
        <f t="shared" ref="C1050:C1057" si="171">RIGHT(B1050,1)&amp;". "</f>
        <v xml:space="preserve">a. </v>
      </c>
      <c r="D1050" s="55" t="s">
        <v>981</v>
      </c>
      <c r="E1050" s="55" t="str">
        <f t="shared" ref="E1050:E1057" si="172">C1050&amp;D1050</f>
        <v>a. NUTRITION</v>
      </c>
      <c r="J1050" s="55" t="s">
        <v>1926</v>
      </c>
      <c r="K1050" s="56" t="str">
        <f>"Sorry, question [14.07]" &amp; LEFT(E1050, 1) &amp; " is required!"</f>
        <v>Sorry, question [14.07]a is required!</v>
      </c>
    </row>
    <row r="1051" spans="1:23" ht="15" customHeight="1">
      <c r="A1051" s="55" t="s">
        <v>982</v>
      </c>
      <c r="B1051" s="55" t="s">
        <v>1738</v>
      </c>
      <c r="C1051" s="55" t="str">
        <f t="shared" si="171"/>
        <v xml:space="preserve">b. </v>
      </c>
      <c r="D1051" s="55" t="s">
        <v>970</v>
      </c>
      <c r="E1051" s="55" t="str">
        <f t="shared" si="172"/>
        <v>b. IRON / FOLIC ACID SUPPLEMENTS</v>
      </c>
      <c r="J1051" s="55" t="s">
        <v>1926</v>
      </c>
      <c r="K1051" s="56" t="str">
        <f t="shared" ref="K1051:K1057" si="173">"Sorry, question [14.07]" &amp; LEFT(E1051, 1) &amp; " is required!"</f>
        <v>Sorry, question [14.07]b is required!</v>
      </c>
    </row>
    <row r="1052" spans="1:23" ht="15" customHeight="1">
      <c r="A1052" s="55" t="s">
        <v>983</v>
      </c>
      <c r="B1052" s="55" t="s">
        <v>1739</v>
      </c>
      <c r="C1052" s="55" t="str">
        <f t="shared" si="171"/>
        <v xml:space="preserve">c. </v>
      </c>
      <c r="D1052" s="55" t="s">
        <v>984</v>
      </c>
      <c r="E1052" s="55" t="str">
        <f t="shared" si="172"/>
        <v>c. DANGER SIGNS FOR EMERGENCY HELP</v>
      </c>
      <c r="J1052" s="55" t="s">
        <v>1926</v>
      </c>
      <c r="K1052" s="56" t="str">
        <f t="shared" si="173"/>
        <v>Sorry, question [14.07]c is required!</v>
      </c>
    </row>
    <row r="1053" spans="1:23" ht="15" customHeight="1">
      <c r="A1053" s="55" t="s">
        <v>985</v>
      </c>
      <c r="B1053" s="55" t="s">
        <v>1740</v>
      </c>
      <c r="C1053" s="55" t="str">
        <f t="shared" si="171"/>
        <v xml:space="preserve">d. </v>
      </c>
      <c r="D1053" s="55" t="s">
        <v>138</v>
      </c>
      <c r="E1053" s="55" t="str">
        <f t="shared" si="172"/>
        <v>d. BREASTFEEDING</v>
      </c>
      <c r="J1053" s="55" t="s">
        <v>1926</v>
      </c>
      <c r="K1053" s="56" t="str">
        <f t="shared" si="173"/>
        <v>Sorry, question [14.07]d is required!</v>
      </c>
    </row>
    <row r="1054" spans="1:23" ht="15" customHeight="1">
      <c r="A1054" s="55" t="s">
        <v>986</v>
      </c>
      <c r="B1054" s="55" t="s">
        <v>1741</v>
      </c>
      <c r="C1054" s="55" t="str">
        <f t="shared" si="171"/>
        <v xml:space="preserve">e. </v>
      </c>
      <c r="D1054" s="55" t="s">
        <v>987</v>
      </c>
      <c r="E1054" s="55" t="str">
        <f t="shared" si="172"/>
        <v>e. CONTRACEPTION</v>
      </c>
      <c r="J1054" s="55" t="s">
        <v>1926</v>
      </c>
      <c r="K1054" s="56" t="str">
        <f t="shared" si="173"/>
        <v>Sorry, question [14.07]e is required!</v>
      </c>
    </row>
    <row r="1055" spans="1:23" ht="15" customHeight="1">
      <c r="A1055" s="55" t="s">
        <v>988</v>
      </c>
      <c r="B1055" s="55" t="s">
        <v>1742</v>
      </c>
      <c r="C1055" s="55" t="str">
        <f t="shared" si="171"/>
        <v xml:space="preserve">f. </v>
      </c>
      <c r="D1055" s="55" t="s">
        <v>989</v>
      </c>
      <c r="E1055" s="55" t="str">
        <f t="shared" si="172"/>
        <v>f. HIV VOLUNTARY COUNSELING AND TESTING</v>
      </c>
      <c r="J1055" s="55" t="s">
        <v>1926</v>
      </c>
      <c r="K1055" s="56" t="str">
        <f t="shared" si="173"/>
        <v>Sorry, question [14.07]f is required!</v>
      </c>
    </row>
    <row r="1056" spans="1:23" ht="15" customHeight="1">
      <c r="A1056" s="55" t="s">
        <v>990</v>
      </c>
      <c r="B1056" s="55" t="s">
        <v>1743</v>
      </c>
      <c r="C1056" s="55" t="str">
        <f t="shared" si="171"/>
        <v xml:space="preserve">g. </v>
      </c>
      <c r="D1056" s="55" t="s">
        <v>991</v>
      </c>
      <c r="E1056" s="55" t="str">
        <f t="shared" si="172"/>
        <v>g. USE OF INSECTICIDE TREATED BEDNET</v>
      </c>
      <c r="J1056" s="55" t="s">
        <v>1926</v>
      </c>
      <c r="K1056" s="56" t="str">
        <f t="shared" si="173"/>
        <v>Sorry, question [14.07]g is required!</v>
      </c>
    </row>
    <row r="1057" spans="1:23" ht="15" customHeight="1">
      <c r="A1057" s="55" t="s">
        <v>992</v>
      </c>
      <c r="B1057" s="55" t="s">
        <v>1744</v>
      </c>
      <c r="C1057" s="55" t="str">
        <f t="shared" si="171"/>
        <v xml:space="preserve">h. </v>
      </c>
      <c r="D1057" s="55" t="s">
        <v>481</v>
      </c>
      <c r="E1057" s="55" t="str">
        <f t="shared" si="172"/>
        <v>h. OTHER, SPECIFY</v>
      </c>
      <c r="J1057" s="55" t="s">
        <v>1926</v>
      </c>
      <c r="K1057" s="56" t="str">
        <f t="shared" si="173"/>
        <v>Sorry, question [14.07]h is required!</v>
      </c>
    </row>
    <row r="1058" spans="1:23" ht="15" customHeight="1">
      <c r="A1058" s="55" t="s">
        <v>994</v>
      </c>
      <c r="B1058" s="55" t="s">
        <v>1745</v>
      </c>
      <c r="E1058" s="55" t="s">
        <v>995</v>
      </c>
      <c r="F1058" s="55" t="s">
        <v>631</v>
      </c>
      <c r="I1058" s="55" t="s">
        <v>1989</v>
      </c>
      <c r="J1058" s="55" t="s">
        <v>1926</v>
      </c>
      <c r="N1058" s="55" t="s">
        <v>1746</v>
      </c>
    </row>
    <row r="1059" spans="1:23" ht="15" customHeight="1">
      <c r="A1059" s="55" t="s">
        <v>993</v>
      </c>
      <c r="W1059" s="55" t="s">
        <v>2000</v>
      </c>
    </row>
    <row r="1060" spans="1:23" ht="15" customHeight="1">
      <c r="A1060" s="55" t="s">
        <v>996</v>
      </c>
      <c r="B1060" s="55" t="s">
        <v>2249</v>
      </c>
      <c r="I1060" s="55" t="s">
        <v>2035</v>
      </c>
      <c r="N1060" s="55" t="s">
        <v>1567</v>
      </c>
      <c r="W1060" s="55" t="s">
        <v>2000</v>
      </c>
    </row>
    <row r="1061" spans="1:23" ht="15" customHeight="1">
      <c r="A1061" s="55" t="s">
        <v>10</v>
      </c>
      <c r="B1061" s="55" t="s">
        <v>2248</v>
      </c>
      <c r="E1061" s="55" t="s">
        <v>2724</v>
      </c>
      <c r="F1061" s="55" t="s">
        <v>1808</v>
      </c>
    </row>
    <row r="1062" spans="1:23" ht="15" customHeight="1">
      <c r="A1062" s="55" t="s">
        <v>997</v>
      </c>
      <c r="B1062" s="55" t="s">
        <v>1747</v>
      </c>
      <c r="C1062" s="55" t="str">
        <f t="shared" ref="C1062:C1065" si="174">RIGHT(B1062,1)&amp;". "</f>
        <v xml:space="preserve">a. </v>
      </c>
      <c r="D1062" s="55" t="s">
        <v>2399</v>
      </c>
      <c r="E1062" s="55" t="str">
        <f t="shared" ref="E1062:E1065" si="175">C1062&amp;D1062</f>
        <v>a. COMPLETE ANTENATAL CARD</v>
      </c>
      <c r="J1062" s="55" t="s">
        <v>1926</v>
      </c>
      <c r="K1062" s="56" t="str">
        <f>"Sorry, question [14.08]" &amp; LEFT(E1062, 1) &amp; " is required!"</f>
        <v>Sorry, question [14.08]a is required!</v>
      </c>
    </row>
    <row r="1063" spans="1:23" ht="15" customHeight="1">
      <c r="A1063" s="55" t="s">
        <v>998</v>
      </c>
      <c r="B1063" s="55" t="s">
        <v>1748</v>
      </c>
      <c r="C1063" s="55" t="str">
        <f t="shared" si="174"/>
        <v xml:space="preserve">b. </v>
      </c>
      <c r="D1063" s="55" t="s">
        <v>2400</v>
      </c>
      <c r="E1063" s="55" t="str">
        <f t="shared" si="175"/>
        <v>b. SCHEDULE ANOTHER ANTENATAL CARE VISIT</v>
      </c>
      <c r="J1063" s="55" t="s">
        <v>1926</v>
      </c>
      <c r="K1063" s="56" t="str">
        <f t="shared" ref="K1063:K1065" si="176">"Sorry, question [14.08]" &amp; LEFT(E1063, 1) &amp; " is required!"</f>
        <v>Sorry, question [14.08]b is required!</v>
      </c>
    </row>
    <row r="1064" spans="1:23" ht="15" customHeight="1">
      <c r="A1064" s="55" t="s">
        <v>999</v>
      </c>
      <c r="B1064" s="55" t="s">
        <v>1749</v>
      </c>
      <c r="C1064" s="55" t="str">
        <f t="shared" si="174"/>
        <v xml:space="preserve">c. </v>
      </c>
      <c r="D1064" s="55" t="s">
        <v>1000</v>
      </c>
      <c r="E1064" s="55" t="str">
        <f t="shared" si="175"/>
        <v>c. SCHEDULE INSTITUTIONAL DELIVERY</v>
      </c>
      <c r="J1064" s="55" t="s">
        <v>1926</v>
      </c>
      <c r="K1064" s="56" t="str">
        <f t="shared" si="176"/>
        <v>Sorry, question [14.08]c is required!</v>
      </c>
    </row>
    <row r="1065" spans="1:23" ht="15" customHeight="1">
      <c r="A1065" s="55" t="s">
        <v>1001</v>
      </c>
      <c r="B1065" s="55" t="s">
        <v>1750</v>
      </c>
      <c r="C1065" s="55" t="str">
        <f t="shared" si="174"/>
        <v xml:space="preserve">d. </v>
      </c>
      <c r="D1065" s="55" t="s">
        <v>481</v>
      </c>
      <c r="E1065" s="55" t="str">
        <f t="shared" si="175"/>
        <v>d. OTHER, SPECIFY</v>
      </c>
      <c r="J1065" s="55" t="s">
        <v>1926</v>
      </c>
      <c r="K1065" s="56" t="str">
        <f t="shared" si="176"/>
        <v>Sorry, question [14.08]d is required!</v>
      </c>
    </row>
    <row r="1066" spans="1:23" ht="15" customHeight="1">
      <c r="A1066" s="55" t="s">
        <v>1003</v>
      </c>
      <c r="B1066" s="55" t="s">
        <v>1751</v>
      </c>
      <c r="E1066" s="55" t="s">
        <v>1004</v>
      </c>
      <c r="F1066" s="55" t="s">
        <v>631</v>
      </c>
      <c r="I1066" s="55" t="s">
        <v>1989</v>
      </c>
      <c r="J1066" s="55" t="s">
        <v>1926</v>
      </c>
      <c r="N1066" s="55" t="s">
        <v>1752</v>
      </c>
    </row>
    <row r="1067" spans="1:23" ht="15" customHeight="1">
      <c r="A1067" s="55" t="s">
        <v>1005</v>
      </c>
      <c r="B1067" s="55" t="s">
        <v>1161</v>
      </c>
      <c r="E1067" s="55" t="s">
        <v>2438</v>
      </c>
    </row>
    <row r="1068" spans="1:23" ht="15" customHeight="1">
      <c r="A1068" s="55" t="s">
        <v>1002</v>
      </c>
      <c r="W1068" s="55" t="s">
        <v>2000</v>
      </c>
    </row>
    <row r="1069" spans="1:23" ht="15" customHeight="1">
      <c r="A1069" s="55" t="s">
        <v>11</v>
      </c>
      <c r="W1069" s="55" t="s">
        <v>1983</v>
      </c>
    </row>
    <row r="1070" spans="1:23" ht="15" customHeight="1"/>
    <row r="1071" spans="1:23" ht="15.75" customHeight="1">
      <c r="A1071" s="55" t="s">
        <v>1893</v>
      </c>
      <c r="B1071" s="55" t="s">
        <v>2019</v>
      </c>
      <c r="E1071" s="55" t="s">
        <v>1984</v>
      </c>
      <c r="I1071" s="55" t="s">
        <v>1983</v>
      </c>
      <c r="W1071" s="55" t="s">
        <v>1983</v>
      </c>
    </row>
    <row r="1072" spans="1:23" ht="15.75" customHeight="1">
      <c r="A1072" s="55" t="s">
        <v>1893</v>
      </c>
      <c r="B1072" s="55" t="s">
        <v>1909</v>
      </c>
      <c r="I1072" s="55" t="s">
        <v>12</v>
      </c>
      <c r="W1072" s="55" t="s">
        <v>2000</v>
      </c>
    </row>
    <row r="1073" spans="1:23" ht="15.75" customHeight="1">
      <c r="A1073" s="55" t="s">
        <v>1894</v>
      </c>
      <c r="B1073" s="55" t="s">
        <v>2020</v>
      </c>
      <c r="E1073" s="55" t="s">
        <v>2450</v>
      </c>
      <c r="I1073" s="55" t="s">
        <v>1995</v>
      </c>
      <c r="J1073" s="55" t="s">
        <v>1926</v>
      </c>
    </row>
    <row r="1074" spans="1:23" ht="15.75" customHeight="1">
      <c r="A1074" s="55" t="s">
        <v>1895</v>
      </c>
      <c r="B1074" s="55" t="s">
        <v>2021</v>
      </c>
      <c r="E1074" s="55" t="s">
        <v>1905</v>
      </c>
      <c r="J1074" s="55" t="s">
        <v>1926</v>
      </c>
    </row>
    <row r="1075" spans="1:23" ht="15.75" customHeight="1">
      <c r="A1075" s="55" t="s">
        <v>1903</v>
      </c>
      <c r="B1075" s="55" t="s">
        <v>1907</v>
      </c>
      <c r="E1075" s="55" t="s">
        <v>481</v>
      </c>
      <c r="F1075" s="55" t="s">
        <v>631</v>
      </c>
      <c r="I1075" s="55" t="s">
        <v>1989</v>
      </c>
      <c r="N1075" s="55" t="s">
        <v>1912</v>
      </c>
    </row>
    <row r="1076" spans="1:23" ht="15.75" customHeight="1">
      <c r="A1076" s="55" t="s">
        <v>11</v>
      </c>
      <c r="W1076" s="55" t="s">
        <v>2000</v>
      </c>
    </row>
    <row r="1077" spans="1:23" ht="15.75" customHeight="1">
      <c r="A1077" s="55" t="s">
        <v>1893</v>
      </c>
      <c r="B1077" s="55" t="s">
        <v>1908</v>
      </c>
      <c r="I1077" s="55" t="s">
        <v>12</v>
      </c>
      <c r="W1077" s="55" t="s">
        <v>2000</v>
      </c>
    </row>
    <row r="1078" spans="1:23" ht="15.75" customHeight="1">
      <c r="A1078" s="55" t="s">
        <v>1902</v>
      </c>
      <c r="B1078" s="55" t="s">
        <v>2022</v>
      </c>
      <c r="E1078" s="55" t="s">
        <v>1906</v>
      </c>
      <c r="J1078" s="55" t="s">
        <v>1926</v>
      </c>
    </row>
    <row r="1079" spans="1:23" ht="15.75" customHeight="1">
      <c r="A1079" s="55" t="s">
        <v>1904</v>
      </c>
      <c r="B1079" s="55" t="s">
        <v>2023</v>
      </c>
      <c r="E1079" s="55" t="s">
        <v>2024</v>
      </c>
      <c r="J1079" s="55" t="s">
        <v>1926</v>
      </c>
    </row>
    <row r="1080" spans="1:23" ht="15.75" customHeight="1">
      <c r="A1080" s="55" t="s">
        <v>1903</v>
      </c>
      <c r="B1080" s="55" t="s">
        <v>1914</v>
      </c>
      <c r="E1080" s="55" t="s">
        <v>481</v>
      </c>
      <c r="F1080" s="55" t="s">
        <v>631</v>
      </c>
      <c r="I1080" s="55" t="s">
        <v>1989</v>
      </c>
      <c r="N1080" s="55" t="s">
        <v>1915</v>
      </c>
    </row>
    <row r="1081" spans="1:23" s="59" customFormat="1" ht="15.75" customHeight="1">
      <c r="A1081" s="59" t="s">
        <v>13</v>
      </c>
      <c r="B1081" s="59" t="s">
        <v>2411</v>
      </c>
      <c r="E1081" s="59" t="s">
        <v>2412</v>
      </c>
      <c r="I1081" s="59" t="s">
        <v>2413</v>
      </c>
      <c r="K1081" s="61"/>
    </row>
    <row r="1082" spans="1:23" s="59" customFormat="1" ht="15.75" customHeight="1">
      <c r="A1082" s="59" t="s">
        <v>13</v>
      </c>
      <c r="B1082" s="59" t="s">
        <v>2414</v>
      </c>
      <c r="E1082" s="59" t="s">
        <v>2415</v>
      </c>
      <c r="I1082" s="59" t="s">
        <v>2416</v>
      </c>
      <c r="K1082" s="61"/>
    </row>
    <row r="1083" spans="1:23" ht="15.75" customHeight="1">
      <c r="A1083" s="55" t="s">
        <v>11</v>
      </c>
      <c r="W1083" s="55" t="s">
        <v>2000</v>
      </c>
    </row>
    <row r="1084" spans="1:23" ht="15.75" customHeight="1">
      <c r="A1084" s="55" t="s">
        <v>11</v>
      </c>
      <c r="W1084" s="55" t="s">
        <v>1983</v>
      </c>
    </row>
    <row r="1090" spans="23:23" ht="15.75" customHeight="1">
      <c r="W1090" s="55">
        <f>COUNTIF($W$1:$W$1084,"ggg")</f>
        <v>8</v>
      </c>
    </row>
  </sheetData>
  <autoFilter ref="A1:X10"/>
  <phoneticPr fontId="2"/>
  <conditionalFormatting sqref="N1:N8 N772:N776 N778:N807 N809:N812 N814:N843 N845:N849 N851:N880 N899 N901:N930 N884:N897 N882 N932 N1083:N1048576 N255:N258 N296 N390:N391 N25:N30 N61:N63 N477:N488 N490:N499 N501:N506 N612:N628 N732:N736 N738:N770 N67:N68 N65 N135:N184 N70:N132 N215:N252 N260:N293 N298:N330 N393:N475 N508:N531 N934:N1080 N631:N648 N652:N655 N662:N665 N673:N677 N187:N190 N192:N212 N333:N387 N535:N550 N554:N570 N574:N610 N684:N698 N657:N658 N667:N669 N679:N680 N23 N10:N21 N700:N730">
    <cfRule type="expression" dxfId="751" priority="5505">
      <formula>$N$1 = "relevant"</formula>
    </cfRule>
  </conditionalFormatting>
  <conditionalFormatting sqref="E778:F779 E934:F935 F583:F591 D583:D591 E769:F770 F757:F768 D757:D768 F780:F790 E791:F793 E806:F807 F794:F805 D794:D805 E814:F815 F816:F826 D816:D826 E827:F829 E842:F843 F830:F841 D830:D841 E851:F852 F853:F863 D853:D863 E864:F866 E879:F880 F867:F878 D867:D878 E884:F885 E896:F897 F886:F895 D886:D895 E901:F902 F903:F914 D903:D914 E915:F917 E929:F930 F918:F928 D918:D928 E947:F949 F936:F946 F950:F955 E975:F978 F966:F974 E988:F991 F979:F987 E1005:F1008 F992:F1004 E1020:F1023 F1009:F1019 E1037:F1040 F1024:F1036 E1046:F1049 F1041:F1045 E1058:F1061 F1050:F1057 F1062:F1065 E1:F8 E1066:F1080 E255:F258 E296:F296 E390:F391 E612:F628 E25:F40 E45:F48 E51:F58 E60:F63 E70:F132 E215:F252 E260:F293 E298:F330 E393:F475 E477:F488 E490:F499 E501:F506 E508:F531 E738:F756 E732:F736 E956:F965 E67:F68 E65:F65 E631:F648 E662:F665 E673:F677 E187:F190 E192:F212 E333:F387 E535:F550 E554:F570 E574:F582 E592:F610 E652:F655 E684:F698 E657:F659 E667:F669 E679:F680 E700:F730 E135:F185 E1083:F1048576 E23:F23 E10:F21 E772:F776 E809:F812 E845:F849 E882:F882 E899:F899 E932:F932">
    <cfRule type="expression" dxfId="750" priority="5501">
      <formula>$A1 = "calculate"</formula>
    </cfRule>
  </conditionalFormatting>
  <conditionalFormatting sqref="L1:L8 L772:L776 L778:L807 L809:L812 L814:L843 L845:L849 L851:L880 L899 L901:L930 L884:L897 L882 L934:L1080 L932 L1083:L1048576 L296 L390:L391 L393:L475 L612:L628 L70:L132 L25:L30 L60:L63 L477:L488 L490:L499 L501:L506 L508:L531 L738:L770 L732:L736 L67:L68 L65 L255:L258 L215:L252 L631:L648 L652:L655 L662:L665 L673:L677 L187:L190 L192:L212 L535:L550 L554:L570 L574:L610 L684:L698 L657:L658 L667:L669 L679:L680 L700:L730 L260:L293 L298:L330 L333:L387 L23 L10:L21 L135:L184">
    <cfRule type="expression" dxfId="749" priority="5504">
      <formula>$L$1 = "constraint"</formula>
    </cfRule>
  </conditionalFormatting>
  <conditionalFormatting sqref="I1:I8 I772:I776 I778:I807 I809:I812 I814:I843 I845:I849 I851:I880 I899 I901:I930 I884:I897 I882 I934:I1080 I932 I1083:I1048576 I296 I255:I258 I25:I30 I60:I63 I70:I82 I477:I488 I490:I499 I501:I506 I738:I770 I732:I736 I67:I68 I65 I390:I391 I679:I680 I84:I132 I135:I184 I215:I252 I260:I293 I298:I330 I393:I475 I508:I531 I612:I628 I631:I648 I652:I654 I657:I658 I662:I664 I667:I669 I673:I676 I187:I212 I333:I387 I535:I550 I554:I570 I574:I580 I582:I610 I684:I698 I700:I730 I23 I10:I21">
    <cfRule type="expression" dxfId="748" priority="5502">
      <formula>$I$1 = "appearance"</formula>
    </cfRule>
  </conditionalFormatting>
  <conditionalFormatting sqref="J1:J8 J772:J776 J778:J807 J809:J812 J814:J843 J845:J849 J851:J880 J899 J901:J930 J884:J897 J882 J934:J1080 J932 J1083:J1048576 J135:J184 J215:J252 J255:J258 J296 J390:J391 J260:J293 J298:J330 J393:J475 J612:J628 J70:J132 J25:J30 J60:J63 J477:J488 J490:J499 J501:J506 J508:J531 J732:J736 J738:J770 J67:J68 J65 J631:J648 J652:J655 J662:J665 J673:J677 J187:J190 J192:J212 J333:J387 J535:J550 J554:J570 J574:J610 J684:J698 J657:J658 J667:J669 J679:J680 J700:J730 J23 J10:J21">
    <cfRule type="expression" dxfId="747" priority="5503">
      <formula>$J$1 = "required"</formula>
    </cfRule>
  </conditionalFormatting>
  <conditionalFormatting sqref="O1:O8 O772:O776 O778:O807 O809:O812 O814:O843 O845:O849 O851:O880 O899 O901:O930 O884:O897 O882 O934:O1080 O932 O1083:O1048576 O135:O184 O215:O252 O255:O258 O296 O390:O391 O260:O293 O298:O330 O393:O475 O612:O628 O70:O132 O25:O30 O60:O63 O477:O488 O490:O499 O501:O506 O508:O531 O732:O736 O738:O770 O67:O68 O65 O631:O648 O652:O655 O662:O665 O673:O677 O187:O190 O192:O212 O333:O387 O535:O550 O554:O570 O574:O610 O684:O698 O657:O658 O667:O669 O679:O680 O700:O730 O23 O10:O21">
    <cfRule type="expression" dxfId="746" priority="5506">
      <formula xml:space="preserve"> $O$1 = "calculation"</formula>
    </cfRule>
  </conditionalFormatting>
  <conditionalFormatting sqref="A1:X8 O45:X48 A60:M60 O60:X60 B83:X83 O69:X69 A69:M69 A70:X82 A564:B570 A583:B594 C576:C578 D564:X570 I582:I591 D574:X578 A574:B578 D583:X594 A754:X756 A744:B753 A757:B768 A792:X793 A780:B790 A794:B805 A827:X829 A816:B826 A830:B841 A864:X866 A853:B863 A867:B878 A886:B895 A915:X917 A903:B914 A918:B928 A947:X949 A936:B946 A950:B955 A975:X978 A966:B974 A988:X991 A979:B987 A1005:X1008 A992:B1004 A1020:X1023 A1009:B1019 A1037:X1040 A1024:B1036 A1046:X1049 A1041:B1045 A1058:X1061 A1050:B1057 A1062:B1065 D744:X753 A791:J791 A1066:X1080 D757:X768 D780:J790 K780:X791 D794:X805 D816:X826 D830:X841 D853:X863 D867:X878 D886:X895 D903:X914 D918:X928 D936:X946 D950:X955 D966:X974 D979:X987 D992:X1004 D1009:X1019 D1024:X1036 D1041:X1045 D1050:X1057 D1062:X1065 A956:X965 A571:X573 A579:X582 A1083:X1048576 A10:X21 A23:X30 O31:X42 A31:M42 A43:X44 A45:M48 A49:X59 A61:X68 A84:X203 A205:X563 A204:L204 N204:X204 A595:X743 A769:X779 A806:X815 A842:X852 A879:X885 A896:X902 A929:X935">
    <cfRule type="expression" dxfId="87" priority="5360">
      <formula>AND($R$1="disabled",$R1="yes")</formula>
    </cfRule>
    <cfRule type="expression" dxfId="86" priority="5361">
      <formula xml:space="preserve"> AND($A1 = "begin group",$W1 = "section")</formula>
    </cfRule>
    <cfRule type="expression" dxfId="85" priority="5362">
      <formula>AND($A1 = "end group", $W1 = "section")</formula>
    </cfRule>
    <cfRule type="expression" dxfId="84" priority="5363">
      <formula xml:space="preserve"> AND($A1="begin group",$W1="gg")</formula>
    </cfRule>
    <cfRule type="expression" dxfId="83" priority="5364">
      <formula xml:space="preserve"> AND($A1 = "end group",$W1 = "gg")</formula>
    </cfRule>
    <cfRule type="expression" dxfId="82" priority="5365">
      <formula>AND($A1="begin group",$W1="ggg")</formula>
    </cfRule>
    <cfRule type="expression" dxfId="81" priority="5498">
      <formula>AND($A1="end group",$W1="ggg")</formula>
    </cfRule>
    <cfRule type="expression" dxfId="80" priority="5499">
      <formula>AND($A1 = "begin repeat",$W1 = "rr")</formula>
    </cfRule>
    <cfRule type="expression" dxfId="79" priority="5500">
      <formula>AND($A1 = "end repeat", $W1 = "rr")</formula>
    </cfRule>
  </conditionalFormatting>
  <conditionalFormatting sqref="N191">
    <cfRule type="expression" dxfId="745" priority="2020">
      <formula>$N$1 = "relevant"</formula>
    </cfRule>
  </conditionalFormatting>
  <conditionalFormatting sqref="E191:F191">
    <cfRule type="expression" dxfId="744" priority="2016">
      <formula>$A191 = "calculate"</formula>
    </cfRule>
  </conditionalFormatting>
  <conditionalFormatting sqref="L191">
    <cfRule type="expression" dxfId="743" priority="2019">
      <formula>$L$1 = "constraint"</formula>
    </cfRule>
  </conditionalFormatting>
  <conditionalFormatting sqref="I191">
    <cfRule type="expression" dxfId="742" priority="2017">
      <formula>$I$1 = "appearance"</formula>
    </cfRule>
  </conditionalFormatting>
  <conditionalFormatting sqref="J191">
    <cfRule type="expression" dxfId="741" priority="2018">
      <formula>$J$1 = "required"</formula>
    </cfRule>
  </conditionalFormatting>
  <conditionalFormatting sqref="O191">
    <cfRule type="expression" dxfId="740" priority="2021">
      <formula xml:space="preserve"> $O$1 = "calculation"</formula>
    </cfRule>
  </conditionalFormatting>
  <conditionalFormatting sqref="N771">
    <cfRule type="expression" dxfId="739" priority="2004">
      <formula>$N$1 = "relevant"</formula>
    </cfRule>
  </conditionalFormatting>
  <conditionalFormatting sqref="E771:F771">
    <cfRule type="expression" dxfId="738" priority="2000">
      <formula>$A771 = "calculate"</formula>
    </cfRule>
  </conditionalFormatting>
  <conditionalFormatting sqref="L771">
    <cfRule type="expression" dxfId="737" priority="2003">
      <formula>$L$1 = "constraint"</formula>
    </cfRule>
  </conditionalFormatting>
  <conditionalFormatting sqref="I771">
    <cfRule type="expression" dxfId="736" priority="2001">
      <formula>$I$1 = "appearance"</formula>
    </cfRule>
  </conditionalFormatting>
  <conditionalFormatting sqref="J771">
    <cfRule type="expression" dxfId="735" priority="2002">
      <formula>$J$1 = "required"</formula>
    </cfRule>
  </conditionalFormatting>
  <conditionalFormatting sqref="O771">
    <cfRule type="expression" dxfId="734" priority="2005">
      <formula xml:space="preserve"> $O$1 = "calculation"</formula>
    </cfRule>
  </conditionalFormatting>
  <conditionalFormatting sqref="B771">
    <cfRule type="duplicateValues" dxfId="733" priority="2006"/>
  </conditionalFormatting>
  <conditionalFormatting sqref="N777">
    <cfRule type="expression" dxfId="732" priority="1988">
      <formula>$N$1 = "relevant"</formula>
    </cfRule>
  </conditionalFormatting>
  <conditionalFormatting sqref="E777:F777">
    <cfRule type="expression" dxfId="731" priority="1984">
      <formula>$A777 = "calculate"</formula>
    </cfRule>
  </conditionalFormatting>
  <conditionalFormatting sqref="L777">
    <cfRule type="expression" dxfId="730" priority="1987">
      <formula>$L$1 = "constraint"</formula>
    </cfRule>
  </conditionalFormatting>
  <conditionalFormatting sqref="I777">
    <cfRule type="expression" dxfId="729" priority="1985">
      <formula>$I$1 = "appearance"</formula>
    </cfRule>
  </conditionalFormatting>
  <conditionalFormatting sqref="J777">
    <cfRule type="expression" dxfId="728" priority="1986">
      <formula>$J$1 = "required"</formula>
    </cfRule>
  </conditionalFormatting>
  <conditionalFormatting sqref="O777">
    <cfRule type="expression" dxfId="727" priority="1989">
      <formula xml:space="preserve"> $O$1 = "calculation"</formula>
    </cfRule>
  </conditionalFormatting>
  <conditionalFormatting sqref="B777">
    <cfRule type="duplicateValues" dxfId="726" priority="1990"/>
  </conditionalFormatting>
  <conditionalFormatting sqref="N808">
    <cfRule type="expression" dxfId="725" priority="1972">
      <formula>$N$1 = "relevant"</formula>
    </cfRule>
  </conditionalFormatting>
  <conditionalFormatting sqref="E808:F808">
    <cfRule type="expression" dxfId="724" priority="1968">
      <formula>$A808 = "calculate"</formula>
    </cfRule>
  </conditionalFormatting>
  <conditionalFormatting sqref="L808">
    <cfRule type="expression" dxfId="723" priority="1971">
      <formula>$L$1 = "constraint"</formula>
    </cfRule>
  </conditionalFormatting>
  <conditionalFormatting sqref="I808">
    <cfRule type="expression" dxfId="722" priority="1969">
      <formula>$I$1 = "appearance"</formula>
    </cfRule>
  </conditionalFormatting>
  <conditionalFormatting sqref="J808">
    <cfRule type="expression" dxfId="721" priority="1970">
      <formula>$J$1 = "required"</formula>
    </cfRule>
  </conditionalFormatting>
  <conditionalFormatting sqref="O808">
    <cfRule type="expression" dxfId="720" priority="1973">
      <formula xml:space="preserve"> $O$1 = "calculation"</formula>
    </cfRule>
  </conditionalFormatting>
  <conditionalFormatting sqref="B808">
    <cfRule type="duplicateValues" dxfId="719" priority="1974"/>
  </conditionalFormatting>
  <conditionalFormatting sqref="N813">
    <cfRule type="expression" dxfId="718" priority="1956">
      <formula>$N$1 = "relevant"</formula>
    </cfRule>
  </conditionalFormatting>
  <conditionalFormatting sqref="E813:F813">
    <cfRule type="expression" dxfId="717" priority="1952">
      <formula>$A813 = "calculate"</formula>
    </cfRule>
  </conditionalFormatting>
  <conditionalFormatting sqref="L813">
    <cfRule type="expression" dxfId="716" priority="1955">
      <formula>$L$1 = "constraint"</formula>
    </cfRule>
  </conditionalFormatting>
  <conditionalFormatting sqref="I813">
    <cfRule type="expression" dxfId="715" priority="1953">
      <formula>$I$1 = "appearance"</formula>
    </cfRule>
  </conditionalFormatting>
  <conditionalFormatting sqref="J813">
    <cfRule type="expression" dxfId="714" priority="1954">
      <formula>$J$1 = "required"</formula>
    </cfRule>
  </conditionalFormatting>
  <conditionalFormatting sqref="O813">
    <cfRule type="expression" dxfId="713" priority="1957">
      <formula xml:space="preserve"> $O$1 = "calculation"</formula>
    </cfRule>
  </conditionalFormatting>
  <conditionalFormatting sqref="B813">
    <cfRule type="duplicateValues" dxfId="712" priority="1958"/>
  </conditionalFormatting>
  <conditionalFormatting sqref="N844">
    <cfRule type="expression" dxfId="711" priority="1940">
      <formula>$N$1 = "relevant"</formula>
    </cfRule>
  </conditionalFormatting>
  <conditionalFormatting sqref="E844:F844">
    <cfRule type="expression" dxfId="710" priority="1936">
      <formula>$A844 = "calculate"</formula>
    </cfRule>
  </conditionalFormatting>
  <conditionalFormatting sqref="L844">
    <cfRule type="expression" dxfId="709" priority="1939">
      <formula>$L$1 = "constraint"</formula>
    </cfRule>
  </conditionalFormatting>
  <conditionalFormatting sqref="I844">
    <cfRule type="expression" dxfId="708" priority="1937">
      <formula>$I$1 = "appearance"</formula>
    </cfRule>
  </conditionalFormatting>
  <conditionalFormatting sqref="J844">
    <cfRule type="expression" dxfId="707" priority="1938">
      <formula>$J$1 = "required"</formula>
    </cfRule>
  </conditionalFormatting>
  <conditionalFormatting sqref="O844">
    <cfRule type="expression" dxfId="706" priority="1941">
      <formula xml:space="preserve"> $O$1 = "calculation"</formula>
    </cfRule>
  </conditionalFormatting>
  <conditionalFormatting sqref="B844">
    <cfRule type="duplicateValues" dxfId="705" priority="1942"/>
  </conditionalFormatting>
  <conditionalFormatting sqref="N850">
    <cfRule type="expression" dxfId="704" priority="1924">
      <formula>$N$1 = "relevant"</formula>
    </cfRule>
  </conditionalFormatting>
  <conditionalFormatting sqref="E850:F850">
    <cfRule type="expression" dxfId="703" priority="1920">
      <formula>$A850 = "calculate"</formula>
    </cfRule>
  </conditionalFormatting>
  <conditionalFormatting sqref="L850">
    <cfRule type="expression" dxfId="702" priority="1923">
      <formula>$L$1 = "constraint"</formula>
    </cfRule>
  </conditionalFormatting>
  <conditionalFormatting sqref="I850">
    <cfRule type="expression" dxfId="701" priority="1921">
      <formula>$I$1 = "appearance"</formula>
    </cfRule>
  </conditionalFormatting>
  <conditionalFormatting sqref="J850">
    <cfRule type="expression" dxfId="700" priority="1922">
      <formula>$J$1 = "required"</formula>
    </cfRule>
  </conditionalFormatting>
  <conditionalFormatting sqref="O850">
    <cfRule type="expression" dxfId="699" priority="1925">
      <formula xml:space="preserve"> $O$1 = "calculation"</formula>
    </cfRule>
  </conditionalFormatting>
  <conditionalFormatting sqref="B850">
    <cfRule type="duplicateValues" dxfId="698" priority="1926"/>
  </conditionalFormatting>
  <conditionalFormatting sqref="N898">
    <cfRule type="expression" dxfId="697" priority="1908">
      <formula>$N$1 = "relevant"</formula>
    </cfRule>
  </conditionalFormatting>
  <conditionalFormatting sqref="E898:F898">
    <cfRule type="expression" dxfId="696" priority="1904">
      <formula>$A898 = "calculate"</formula>
    </cfRule>
  </conditionalFormatting>
  <conditionalFormatting sqref="L898">
    <cfRule type="expression" dxfId="695" priority="1907">
      <formula>$L$1 = "constraint"</formula>
    </cfRule>
  </conditionalFormatting>
  <conditionalFormatting sqref="I898">
    <cfRule type="expression" dxfId="694" priority="1905">
      <formula>$I$1 = "appearance"</formula>
    </cfRule>
  </conditionalFormatting>
  <conditionalFormatting sqref="J898">
    <cfRule type="expression" dxfId="693" priority="1906">
      <formula>$J$1 = "required"</formula>
    </cfRule>
  </conditionalFormatting>
  <conditionalFormatting sqref="O898">
    <cfRule type="expression" dxfId="692" priority="1909">
      <formula xml:space="preserve"> $O$1 = "calculation"</formula>
    </cfRule>
  </conditionalFormatting>
  <conditionalFormatting sqref="B898">
    <cfRule type="duplicateValues" dxfId="691" priority="1910"/>
  </conditionalFormatting>
  <conditionalFormatting sqref="N900">
    <cfRule type="expression" dxfId="690" priority="1892">
      <formula>$N$1 = "relevant"</formula>
    </cfRule>
  </conditionalFormatting>
  <conditionalFormatting sqref="E900:F900">
    <cfRule type="expression" dxfId="689" priority="1888">
      <formula>$A900 = "calculate"</formula>
    </cfRule>
  </conditionalFormatting>
  <conditionalFormatting sqref="L900">
    <cfRule type="expression" dxfId="688" priority="1891">
      <formula>$L$1 = "constraint"</formula>
    </cfRule>
  </conditionalFormatting>
  <conditionalFormatting sqref="I900">
    <cfRule type="expression" dxfId="687" priority="1889">
      <formula>$I$1 = "appearance"</formula>
    </cfRule>
  </conditionalFormatting>
  <conditionalFormatting sqref="J900">
    <cfRule type="expression" dxfId="686" priority="1890">
      <formula>$J$1 = "required"</formula>
    </cfRule>
  </conditionalFormatting>
  <conditionalFormatting sqref="O900">
    <cfRule type="expression" dxfId="685" priority="1893">
      <formula xml:space="preserve"> $O$1 = "calculation"</formula>
    </cfRule>
  </conditionalFormatting>
  <conditionalFormatting sqref="B900">
    <cfRule type="duplicateValues" dxfId="684" priority="1894"/>
  </conditionalFormatting>
  <conditionalFormatting sqref="N883">
    <cfRule type="expression" dxfId="683" priority="1876">
      <formula>$N$1 = "relevant"</formula>
    </cfRule>
  </conditionalFormatting>
  <conditionalFormatting sqref="E883:F883">
    <cfRule type="expression" dxfId="682" priority="1872">
      <formula>$A883 = "calculate"</formula>
    </cfRule>
  </conditionalFormatting>
  <conditionalFormatting sqref="L883">
    <cfRule type="expression" dxfId="681" priority="1875">
      <formula>$L$1 = "constraint"</formula>
    </cfRule>
  </conditionalFormatting>
  <conditionalFormatting sqref="I883">
    <cfRule type="expression" dxfId="680" priority="1873">
      <formula>$I$1 = "appearance"</formula>
    </cfRule>
  </conditionalFormatting>
  <conditionalFormatting sqref="J883">
    <cfRule type="expression" dxfId="679" priority="1874">
      <formula>$J$1 = "required"</formula>
    </cfRule>
  </conditionalFormatting>
  <conditionalFormatting sqref="O883">
    <cfRule type="expression" dxfId="678" priority="1877">
      <formula xml:space="preserve"> $O$1 = "calculation"</formula>
    </cfRule>
  </conditionalFormatting>
  <conditionalFormatting sqref="B883">
    <cfRule type="duplicateValues" dxfId="677" priority="1878"/>
  </conditionalFormatting>
  <conditionalFormatting sqref="N881">
    <cfRule type="expression" dxfId="676" priority="1860">
      <formula>$N$1 = "relevant"</formula>
    </cfRule>
  </conditionalFormatting>
  <conditionalFormatting sqref="E881:F881">
    <cfRule type="expression" dxfId="675" priority="1856">
      <formula>$A881 = "calculate"</formula>
    </cfRule>
  </conditionalFormatting>
  <conditionalFormatting sqref="L881">
    <cfRule type="expression" dxfId="674" priority="1859">
      <formula>$L$1 = "constraint"</formula>
    </cfRule>
  </conditionalFormatting>
  <conditionalFormatting sqref="I881">
    <cfRule type="expression" dxfId="673" priority="1857">
      <formula>$I$1 = "appearance"</formula>
    </cfRule>
  </conditionalFormatting>
  <conditionalFormatting sqref="J881">
    <cfRule type="expression" dxfId="672" priority="1858">
      <formula>$J$1 = "required"</formula>
    </cfRule>
  </conditionalFormatting>
  <conditionalFormatting sqref="O881">
    <cfRule type="expression" dxfId="671" priority="1861">
      <formula xml:space="preserve"> $O$1 = "calculation"</formula>
    </cfRule>
  </conditionalFormatting>
  <conditionalFormatting sqref="B881">
    <cfRule type="duplicateValues" dxfId="670" priority="1862"/>
  </conditionalFormatting>
  <conditionalFormatting sqref="N933">
    <cfRule type="expression" dxfId="669" priority="1844">
      <formula>$N$1 = "relevant"</formula>
    </cfRule>
  </conditionalFormatting>
  <conditionalFormatting sqref="E933:F933">
    <cfRule type="expression" dxfId="668" priority="1840">
      <formula>$A933 = "calculate"</formula>
    </cfRule>
  </conditionalFormatting>
  <conditionalFormatting sqref="L933">
    <cfRule type="expression" dxfId="667" priority="1843">
      <formula>$L$1 = "constraint"</formula>
    </cfRule>
  </conditionalFormatting>
  <conditionalFormatting sqref="I933">
    <cfRule type="expression" dxfId="666" priority="1841">
      <formula>$I$1 = "appearance"</formula>
    </cfRule>
  </conditionalFormatting>
  <conditionalFormatting sqref="J933">
    <cfRule type="expression" dxfId="665" priority="1842">
      <formula>$J$1 = "required"</formula>
    </cfRule>
  </conditionalFormatting>
  <conditionalFormatting sqref="O933">
    <cfRule type="expression" dxfId="664" priority="1845">
      <formula xml:space="preserve"> $O$1 = "calculation"</formula>
    </cfRule>
  </conditionalFormatting>
  <conditionalFormatting sqref="B933">
    <cfRule type="duplicateValues" dxfId="663" priority="1846"/>
  </conditionalFormatting>
  <conditionalFormatting sqref="N931">
    <cfRule type="expression" dxfId="662" priority="1828">
      <formula>$N$1 = "relevant"</formula>
    </cfRule>
  </conditionalFormatting>
  <conditionalFormatting sqref="E931:F931">
    <cfRule type="expression" dxfId="661" priority="1824">
      <formula>$A931 = "calculate"</formula>
    </cfRule>
  </conditionalFormatting>
  <conditionalFormatting sqref="L931">
    <cfRule type="expression" dxfId="660" priority="1827">
      <formula>$L$1 = "constraint"</formula>
    </cfRule>
  </conditionalFormatting>
  <conditionalFormatting sqref="I931">
    <cfRule type="expression" dxfId="659" priority="1825">
      <formula>$I$1 = "appearance"</formula>
    </cfRule>
  </conditionalFormatting>
  <conditionalFormatting sqref="J931">
    <cfRule type="expression" dxfId="658" priority="1826">
      <formula>$J$1 = "required"</formula>
    </cfRule>
  </conditionalFormatting>
  <conditionalFormatting sqref="O931">
    <cfRule type="expression" dxfId="657" priority="1829">
      <formula xml:space="preserve"> $O$1 = "calculation"</formula>
    </cfRule>
  </conditionalFormatting>
  <conditionalFormatting sqref="B931">
    <cfRule type="duplicateValues" dxfId="656" priority="1830"/>
  </conditionalFormatting>
  <conditionalFormatting sqref="N60">
    <cfRule type="expression" dxfId="655" priority="1814">
      <formula>$N$1 = "relevant"</formula>
    </cfRule>
  </conditionalFormatting>
  <conditionalFormatting sqref="D564:D570 D574:D578">
    <cfRule type="expression" dxfId="654" priority="1804">
      <formula>$A564 = "calculate"</formula>
    </cfRule>
  </conditionalFormatting>
  <conditionalFormatting sqref="C570 C590:C594 C757:C768 C780:C785 C788:C790 C794:C805 C816:C826 C830:C841 C853:C863 C867:C878 C886:C895 C903:C914 C918:C928 C936:C946 C950:C955 C979:C987 C992:C1004 C1009:C1019 C1024:C1036 C1041:C1045 C1050:C1057 C1062:C1065">
    <cfRule type="expression" dxfId="653" priority="7170">
      <formula>AND($R$1="disabled",$R554="yes")</formula>
    </cfRule>
    <cfRule type="expression" dxfId="652" priority="7171">
      <formula xml:space="preserve"> AND($A554 = "begin group",$W554 = "section")</formula>
    </cfRule>
    <cfRule type="expression" dxfId="651" priority="7172">
      <formula>AND($A554 = "end group", $W554 = "section")</formula>
    </cfRule>
    <cfRule type="expression" dxfId="650" priority="7173">
      <formula xml:space="preserve"> AND($A554="begin group",$W554="gg")</formula>
    </cfRule>
    <cfRule type="expression" dxfId="649" priority="7174">
      <formula xml:space="preserve"> AND($A554 = "end group",$W554 = "gg")</formula>
    </cfRule>
    <cfRule type="expression" dxfId="648" priority="7175">
      <formula>AND($A554="begin group",$W554="ggg")</formula>
    </cfRule>
    <cfRule type="expression" dxfId="647" priority="7176">
      <formula>AND($A554="end group",$W554="ggg")</formula>
    </cfRule>
    <cfRule type="expression" dxfId="646" priority="7177">
      <formula>AND($A554 = "begin repeat",$W554 = "rr")</formula>
    </cfRule>
    <cfRule type="expression" dxfId="645" priority="7178">
      <formula>AND($A554 = "end repeat", $W554 = "rr")</formula>
    </cfRule>
  </conditionalFormatting>
  <conditionalFormatting sqref="E583:E591">
    <cfRule type="expression" dxfId="644" priority="1785">
      <formula>$A583 = "calculate"</formula>
    </cfRule>
  </conditionalFormatting>
  <conditionalFormatting sqref="D744:D753">
    <cfRule type="expression" dxfId="643" priority="1766">
      <formula>$A744 = "calculate"</formula>
    </cfRule>
  </conditionalFormatting>
  <conditionalFormatting sqref="E757:E768">
    <cfRule type="expression" dxfId="642" priority="1756">
      <formula>$A757 = "calculate"</formula>
    </cfRule>
  </conditionalFormatting>
  <conditionalFormatting sqref="D780:D790">
    <cfRule type="expression" dxfId="641" priority="1737">
      <formula>$A780 = "calculate"</formula>
    </cfRule>
  </conditionalFormatting>
  <conditionalFormatting sqref="E780:E790">
    <cfRule type="expression" dxfId="640" priority="1736">
      <formula>$A780 = "calculate"</formula>
    </cfRule>
  </conditionalFormatting>
  <conditionalFormatting sqref="E794:E805">
    <cfRule type="expression" dxfId="639" priority="1717">
      <formula>$A794 = "calculate"</formula>
    </cfRule>
  </conditionalFormatting>
  <conditionalFormatting sqref="E816:E826">
    <cfRule type="expression" dxfId="638" priority="1698">
      <formula>$A816 = "calculate"</formula>
    </cfRule>
  </conditionalFormatting>
  <conditionalFormatting sqref="E830:E841">
    <cfRule type="expression" dxfId="637" priority="1679">
      <formula>$A830 = "calculate"</formula>
    </cfRule>
  </conditionalFormatting>
  <conditionalFormatting sqref="E853:E863">
    <cfRule type="expression" dxfId="636" priority="1660">
      <formula>$A853 = "calculate"</formula>
    </cfRule>
  </conditionalFormatting>
  <conditionalFormatting sqref="E867:E878">
    <cfRule type="expression" dxfId="635" priority="1641">
      <formula>$A867 = "calculate"</formula>
    </cfRule>
  </conditionalFormatting>
  <conditionalFormatting sqref="E886:E895">
    <cfRule type="expression" dxfId="634" priority="1622">
      <formula>$A886 = "calculate"</formula>
    </cfRule>
  </conditionalFormatting>
  <conditionalFormatting sqref="E903:E914">
    <cfRule type="expression" dxfId="633" priority="1603">
      <formula>$A903 = "calculate"</formula>
    </cfRule>
  </conditionalFormatting>
  <conditionalFormatting sqref="E918:E928">
    <cfRule type="expression" dxfId="632" priority="1584">
      <formula>$A918 = "calculate"</formula>
    </cfRule>
  </conditionalFormatting>
  <conditionalFormatting sqref="D936:D946">
    <cfRule type="expression" dxfId="631" priority="1565">
      <formula>$A936 = "calculate"</formula>
    </cfRule>
  </conditionalFormatting>
  <conditionalFormatting sqref="E936:E946">
    <cfRule type="expression" dxfId="630" priority="1564">
      <formula>$A936 = "calculate"</formula>
    </cfRule>
  </conditionalFormatting>
  <conditionalFormatting sqref="D950:D955">
    <cfRule type="expression" dxfId="629" priority="1545">
      <formula>$A950 = "calculate"</formula>
    </cfRule>
  </conditionalFormatting>
  <conditionalFormatting sqref="E950:E955">
    <cfRule type="expression" dxfId="628" priority="1544">
      <formula>$A950 = "calculate"</formula>
    </cfRule>
  </conditionalFormatting>
  <conditionalFormatting sqref="D966:D974">
    <cfRule type="expression" dxfId="627" priority="1525">
      <formula>$A966 = "calculate"</formula>
    </cfRule>
  </conditionalFormatting>
  <conditionalFormatting sqref="E966:E974">
    <cfRule type="expression" dxfId="626" priority="1524">
      <formula>$A966 = "calculate"</formula>
    </cfRule>
  </conditionalFormatting>
  <conditionalFormatting sqref="D979:D987">
    <cfRule type="expression" dxfId="625" priority="1505">
      <formula>$A979 = "calculate"</formula>
    </cfRule>
  </conditionalFormatting>
  <conditionalFormatting sqref="E979:E987">
    <cfRule type="expression" dxfId="624" priority="1495">
      <formula>$A979 = "calculate"</formula>
    </cfRule>
  </conditionalFormatting>
  <conditionalFormatting sqref="D992:D1004">
    <cfRule type="expression" dxfId="623" priority="1476">
      <formula>$A992 = "calculate"</formula>
    </cfRule>
  </conditionalFormatting>
  <conditionalFormatting sqref="E992:E1004">
    <cfRule type="expression" dxfId="622" priority="1466">
      <formula>$A992 = "calculate"</formula>
    </cfRule>
  </conditionalFormatting>
  <conditionalFormatting sqref="D1009:D1019">
    <cfRule type="expression" dxfId="621" priority="1447">
      <formula>$A1009 = "calculate"</formula>
    </cfRule>
  </conditionalFormatting>
  <conditionalFormatting sqref="E1009:E1019">
    <cfRule type="expression" dxfId="620" priority="1446">
      <formula>$A1009 = "calculate"</formula>
    </cfRule>
  </conditionalFormatting>
  <conditionalFormatting sqref="D1024:D1036">
    <cfRule type="expression" dxfId="619" priority="1427">
      <formula>$A1024 = "calculate"</formula>
    </cfRule>
  </conditionalFormatting>
  <conditionalFormatting sqref="E1024:E1036">
    <cfRule type="expression" dxfId="618" priority="1426">
      <formula>$A1024 = "calculate"</formula>
    </cfRule>
  </conditionalFormatting>
  <conditionalFormatting sqref="D1041:D1045">
    <cfRule type="expression" dxfId="617" priority="1407">
      <formula>$A1041 = "calculate"</formula>
    </cfRule>
  </conditionalFormatting>
  <conditionalFormatting sqref="E1041:E1045">
    <cfRule type="expression" dxfId="616" priority="1406">
      <formula>$A1041 = "calculate"</formula>
    </cfRule>
  </conditionalFormatting>
  <conditionalFormatting sqref="D1050:D1057">
    <cfRule type="expression" dxfId="615" priority="1387">
      <formula>$A1050 = "calculate"</formula>
    </cfRule>
  </conditionalFormatting>
  <conditionalFormatting sqref="E1050:E1057">
    <cfRule type="expression" dxfId="614" priority="1386">
      <formula>$A1050 = "calculate"</formula>
    </cfRule>
  </conditionalFormatting>
  <conditionalFormatting sqref="D1062:D1065">
    <cfRule type="expression" dxfId="613" priority="1367">
      <formula>$A1062 = "calculate"</formula>
    </cfRule>
  </conditionalFormatting>
  <conditionalFormatting sqref="E1062:E1065">
    <cfRule type="expression" dxfId="612" priority="1366">
      <formula>$A1062 = "calculate"</formula>
    </cfRule>
  </conditionalFormatting>
  <conditionalFormatting sqref="D104:D113">
    <cfRule type="expression" dxfId="611" priority="1356">
      <formula>$A104 = "calculate"</formula>
    </cfRule>
  </conditionalFormatting>
  <conditionalFormatting sqref="D117:D125">
    <cfRule type="expression" dxfId="610" priority="1355">
      <formula>$A117 = "calculate"</formula>
    </cfRule>
  </conditionalFormatting>
  <conditionalFormatting sqref="D719:D724">
    <cfRule type="expression" dxfId="609" priority="1354">
      <formula>$A719 = "calculate"</formula>
    </cfRule>
  </conditionalFormatting>
  <conditionalFormatting sqref="N1081:N1082">
    <cfRule type="expression" dxfId="608" priority="1142">
      <formula>$N$1 = "relevant"</formula>
    </cfRule>
  </conditionalFormatting>
  <conditionalFormatting sqref="E1081:F1082">
    <cfRule type="expression" dxfId="607" priority="1138">
      <formula>$A1081 = "calculate"</formula>
    </cfRule>
  </conditionalFormatting>
  <conditionalFormatting sqref="L1081:L1082">
    <cfRule type="expression" dxfId="606" priority="1141">
      <formula>$L$1 = "constraint"</formula>
    </cfRule>
  </conditionalFormatting>
  <conditionalFormatting sqref="I1081:I1082">
    <cfRule type="expression" dxfId="605" priority="1139">
      <formula>$I$1 = "appearance"</formula>
    </cfRule>
  </conditionalFormatting>
  <conditionalFormatting sqref="J1081:J1082">
    <cfRule type="expression" dxfId="604" priority="1140">
      <formula>$J$1 = "required"</formula>
    </cfRule>
  </conditionalFormatting>
  <conditionalFormatting sqref="O1081:O1082">
    <cfRule type="expression" dxfId="603" priority="1143">
      <formula xml:space="preserve"> $O$1 = "calculation"</formula>
    </cfRule>
  </conditionalFormatting>
  <conditionalFormatting sqref="A83 A1081:X1082">
    <cfRule type="expression" dxfId="602" priority="1130">
      <formula>AND($R$1="disabled",$R83="yes")</formula>
    </cfRule>
    <cfRule type="expression" dxfId="601" priority="1131">
      <formula xml:space="preserve"> AND($A83 = "begin group",$W83 = "section")</formula>
    </cfRule>
    <cfRule type="expression" dxfId="600" priority="1132">
      <formula>AND($A83 = "end group", $W83 = "section")</formula>
    </cfRule>
    <cfRule type="expression" dxfId="599" priority="1133">
      <formula xml:space="preserve"> AND($A83="begin group",$W83="gg")</formula>
    </cfRule>
    <cfRule type="expression" dxfId="598" priority="1134">
      <formula xml:space="preserve"> AND($A83 = "end group",$W83 = "gg")</formula>
    </cfRule>
    <cfRule type="expression" dxfId="597" priority="1135">
      <formula>AND($A83="begin group",$W83="ggg")</formula>
    </cfRule>
    <cfRule type="expression" dxfId="596" priority="1136">
      <formula>AND($A83="end group",$W83="ggg")</formula>
    </cfRule>
  </conditionalFormatting>
  <conditionalFormatting sqref="A1081:X1082">
    <cfRule type="expression" dxfId="595" priority="1137">
      <formula>AND($A1081 = "begin repeat",$W1081 = "rr")</formula>
    </cfRule>
    <cfRule type="expression" dxfId="594" priority="1144">
      <formula>AND($A1081 = "end repeat", $W1081 = "rr")</formula>
    </cfRule>
  </conditionalFormatting>
  <conditionalFormatting sqref="B1081:B1082">
    <cfRule type="duplicateValues" dxfId="593" priority="1145"/>
  </conditionalFormatting>
  <conditionalFormatting sqref="B1081:B1082">
    <cfRule type="duplicateValues" dxfId="592" priority="1146"/>
  </conditionalFormatting>
  <conditionalFormatting sqref="N9">
    <cfRule type="expression" dxfId="591" priority="1127">
      <formula>$N$1 = "relevant"</formula>
    </cfRule>
  </conditionalFormatting>
  <conditionalFormatting sqref="E9:F9">
    <cfRule type="expression" dxfId="590" priority="1123">
      <formula>$A9 = "calculate"</formula>
    </cfRule>
  </conditionalFormatting>
  <conditionalFormatting sqref="L9">
    <cfRule type="expression" dxfId="589" priority="1126">
      <formula>$L$1 = "constraint"</formula>
    </cfRule>
  </conditionalFormatting>
  <conditionalFormatting sqref="I9">
    <cfRule type="expression" dxfId="588" priority="1124">
      <formula>$I$1 = "appearance"</formula>
    </cfRule>
  </conditionalFormatting>
  <conditionalFormatting sqref="J9">
    <cfRule type="expression" dxfId="587" priority="1125">
      <formula>$J$1 = "required"</formula>
    </cfRule>
  </conditionalFormatting>
  <conditionalFormatting sqref="O9">
    <cfRule type="expression" dxfId="586" priority="1128">
      <formula xml:space="preserve"> $O$1 = "calculation"</formula>
    </cfRule>
  </conditionalFormatting>
  <conditionalFormatting sqref="B9">
    <cfRule type="duplicateValues" dxfId="585" priority="1129"/>
  </conditionalFormatting>
  <conditionalFormatting sqref="A9:X9">
    <cfRule type="expression" dxfId="584" priority="1114">
      <formula>AND($R$1="disabled",$R9="yes")</formula>
    </cfRule>
    <cfRule type="expression" dxfId="583" priority="1115">
      <formula xml:space="preserve"> AND($A9 = "begin group",$W9 = "section")</formula>
    </cfRule>
    <cfRule type="expression" dxfId="582" priority="1116">
      <formula>AND($A9 = "end group", $W9 = "section")</formula>
    </cfRule>
    <cfRule type="expression" dxfId="581" priority="1117">
      <formula xml:space="preserve"> AND($A9="begin group",$W9="gg")</formula>
    </cfRule>
    <cfRule type="expression" dxfId="580" priority="1118">
      <formula xml:space="preserve"> AND($A9 = "end group",$W9 = "gg")</formula>
    </cfRule>
    <cfRule type="expression" dxfId="579" priority="1119">
      <formula>AND($A9="begin group",$W9="ggg")</formula>
    </cfRule>
    <cfRule type="expression" dxfId="578" priority="1120">
      <formula>AND($A9="end group",$W9="ggg")</formula>
    </cfRule>
    <cfRule type="expression" dxfId="577" priority="1121">
      <formula>AND($A9 = "begin repeat",$W9 = "rr")</formula>
    </cfRule>
    <cfRule type="expression" dxfId="576" priority="1122">
      <formula>AND($A9 = "end repeat", $W9 = "rr")</formula>
    </cfRule>
  </conditionalFormatting>
  <conditionalFormatting sqref="A83">
    <cfRule type="expression" dxfId="575" priority="1112">
      <formula>AND($A83 = "begin repeat",$W83 = "rr")</formula>
    </cfRule>
    <cfRule type="expression" dxfId="574" priority="1113">
      <formula>AND($A83 = "end repeat", $W83 = "rr")</formula>
    </cfRule>
  </conditionalFormatting>
  <conditionalFormatting sqref="I83">
    <cfRule type="expression" dxfId="573" priority="1094">
      <formula>$I$1 = "appearance"</formula>
    </cfRule>
  </conditionalFormatting>
  <conditionalFormatting sqref="N133:N134">
    <cfRule type="expression" dxfId="572" priority="1082">
      <formula>$N$1 = "relevant"</formula>
    </cfRule>
  </conditionalFormatting>
  <conditionalFormatting sqref="E133:F134">
    <cfRule type="expression" dxfId="571" priority="1078">
      <formula>$A133 = "calculate"</formula>
    </cfRule>
  </conditionalFormatting>
  <conditionalFormatting sqref="L133:L134">
    <cfRule type="expression" dxfId="570" priority="1081">
      <formula>$L$1 = "constraint"</formula>
    </cfRule>
  </conditionalFormatting>
  <conditionalFormatting sqref="I133:I134">
    <cfRule type="expression" dxfId="569" priority="1079">
      <formula>$I$1 = "appearance"</formula>
    </cfRule>
  </conditionalFormatting>
  <conditionalFormatting sqref="J133:J134">
    <cfRule type="expression" dxfId="568" priority="1080">
      <formula>$J$1 = "required"</formula>
    </cfRule>
  </conditionalFormatting>
  <conditionalFormatting sqref="O133:O134">
    <cfRule type="expression" dxfId="567" priority="1083">
      <formula xml:space="preserve"> $O$1 = "calculation"</formula>
    </cfRule>
  </conditionalFormatting>
  <conditionalFormatting sqref="B133:B134">
    <cfRule type="duplicateValues" dxfId="566" priority="1084"/>
  </conditionalFormatting>
  <conditionalFormatting sqref="N213:N214">
    <cfRule type="expression" dxfId="565" priority="1066">
      <formula>$N$1 = "relevant"</formula>
    </cfRule>
  </conditionalFormatting>
  <conditionalFormatting sqref="E213:F214">
    <cfRule type="expression" dxfId="564" priority="1062">
      <formula>$A213 = "calculate"</formula>
    </cfRule>
  </conditionalFormatting>
  <conditionalFormatting sqref="L213:L214">
    <cfRule type="expression" dxfId="563" priority="1065">
      <formula>$L$1 = "constraint"</formula>
    </cfRule>
  </conditionalFormatting>
  <conditionalFormatting sqref="I213:I214">
    <cfRule type="expression" dxfId="562" priority="1063">
      <formula>$I$1 = "appearance"</formula>
    </cfRule>
  </conditionalFormatting>
  <conditionalFormatting sqref="J213:J214">
    <cfRule type="expression" dxfId="561" priority="1064">
      <formula>$J$1 = "required"</formula>
    </cfRule>
  </conditionalFormatting>
  <conditionalFormatting sqref="O213:O214">
    <cfRule type="expression" dxfId="560" priority="1067">
      <formula xml:space="preserve"> $O$1 = "calculation"</formula>
    </cfRule>
  </conditionalFormatting>
  <conditionalFormatting sqref="B213:B214">
    <cfRule type="duplicateValues" dxfId="559" priority="1068"/>
  </conditionalFormatting>
  <conditionalFormatting sqref="N253:N254">
    <cfRule type="expression" dxfId="558" priority="1050">
      <formula>$N$1 = "relevant"</formula>
    </cfRule>
  </conditionalFormatting>
  <conditionalFormatting sqref="E253:F254">
    <cfRule type="expression" dxfId="557" priority="1046">
      <formula>$A253 = "calculate"</formula>
    </cfRule>
  </conditionalFormatting>
  <conditionalFormatting sqref="L253:L254">
    <cfRule type="expression" dxfId="556" priority="1049">
      <formula>$L$1 = "constraint"</formula>
    </cfRule>
  </conditionalFormatting>
  <conditionalFormatting sqref="I253:I254">
    <cfRule type="expression" dxfId="555" priority="1047">
      <formula>$I$1 = "appearance"</formula>
    </cfRule>
  </conditionalFormatting>
  <conditionalFormatting sqref="J253:J254">
    <cfRule type="expression" dxfId="554" priority="1048">
      <formula>$J$1 = "required"</formula>
    </cfRule>
  </conditionalFormatting>
  <conditionalFormatting sqref="O253:O254">
    <cfRule type="expression" dxfId="553" priority="1051">
      <formula xml:space="preserve"> $O$1 = "calculation"</formula>
    </cfRule>
  </conditionalFormatting>
  <conditionalFormatting sqref="B253:B254">
    <cfRule type="duplicateValues" dxfId="552" priority="1052"/>
  </conditionalFormatting>
  <conditionalFormatting sqref="N294:N295">
    <cfRule type="expression" dxfId="551" priority="1034">
      <formula>$N$1 = "relevant"</formula>
    </cfRule>
  </conditionalFormatting>
  <conditionalFormatting sqref="E294:F295">
    <cfRule type="expression" dxfId="550" priority="1030">
      <formula>$A294 = "calculate"</formula>
    </cfRule>
  </conditionalFormatting>
  <conditionalFormatting sqref="L294:L295">
    <cfRule type="expression" dxfId="549" priority="1033">
      <formula>$L$1 = "constraint"</formula>
    </cfRule>
  </conditionalFormatting>
  <conditionalFormatting sqref="I294:I295">
    <cfRule type="expression" dxfId="548" priority="1031">
      <formula>$I$1 = "appearance"</formula>
    </cfRule>
  </conditionalFormatting>
  <conditionalFormatting sqref="J294:J295">
    <cfRule type="expression" dxfId="547" priority="1032">
      <formula>$J$1 = "required"</formula>
    </cfRule>
  </conditionalFormatting>
  <conditionalFormatting sqref="O294:O295">
    <cfRule type="expression" dxfId="546" priority="1035">
      <formula xml:space="preserve"> $O$1 = "calculation"</formula>
    </cfRule>
  </conditionalFormatting>
  <conditionalFormatting sqref="B294:B295">
    <cfRule type="duplicateValues" dxfId="545" priority="1036"/>
  </conditionalFormatting>
  <conditionalFormatting sqref="N331:N332">
    <cfRule type="expression" dxfId="544" priority="1018">
      <formula>$N$1 = "relevant"</formula>
    </cfRule>
  </conditionalFormatting>
  <conditionalFormatting sqref="E331:F332">
    <cfRule type="expression" dxfId="543" priority="1014">
      <formula>$A331 = "calculate"</formula>
    </cfRule>
  </conditionalFormatting>
  <conditionalFormatting sqref="L331:L332">
    <cfRule type="expression" dxfId="542" priority="1017">
      <formula>$L$1 = "constraint"</formula>
    </cfRule>
  </conditionalFormatting>
  <conditionalFormatting sqref="I331:I332">
    <cfRule type="expression" dxfId="541" priority="1015">
      <formula>$I$1 = "appearance"</formula>
    </cfRule>
  </conditionalFormatting>
  <conditionalFormatting sqref="J331:J332">
    <cfRule type="expression" dxfId="540" priority="1016">
      <formula>$J$1 = "required"</formula>
    </cfRule>
  </conditionalFormatting>
  <conditionalFormatting sqref="O331:O332">
    <cfRule type="expression" dxfId="539" priority="1019">
      <formula xml:space="preserve"> $O$1 = "calculation"</formula>
    </cfRule>
  </conditionalFormatting>
  <conditionalFormatting sqref="B331:B332">
    <cfRule type="duplicateValues" dxfId="538" priority="1020"/>
  </conditionalFormatting>
  <conditionalFormatting sqref="N388">
    <cfRule type="expression" dxfId="537" priority="1002">
      <formula>$N$1 = "relevant"</formula>
    </cfRule>
  </conditionalFormatting>
  <conditionalFormatting sqref="E388:F389">
    <cfRule type="expression" dxfId="536" priority="998">
      <formula>$A388 = "calculate"</formula>
    </cfRule>
  </conditionalFormatting>
  <conditionalFormatting sqref="L388:L389">
    <cfRule type="expression" dxfId="535" priority="1001">
      <formula>$L$1 = "constraint"</formula>
    </cfRule>
  </conditionalFormatting>
  <conditionalFormatting sqref="I388:I389">
    <cfRule type="expression" dxfId="534" priority="999">
      <formula>$I$1 = "appearance"</formula>
    </cfRule>
  </conditionalFormatting>
  <conditionalFormatting sqref="J388:J389">
    <cfRule type="expression" dxfId="533" priority="1000">
      <formula>$J$1 = "required"</formula>
    </cfRule>
  </conditionalFormatting>
  <conditionalFormatting sqref="O388:O389">
    <cfRule type="expression" dxfId="532" priority="1003">
      <formula xml:space="preserve"> $O$1 = "calculation"</formula>
    </cfRule>
  </conditionalFormatting>
  <conditionalFormatting sqref="B388:B389">
    <cfRule type="duplicateValues" dxfId="531" priority="1004"/>
  </conditionalFormatting>
  <conditionalFormatting sqref="N389">
    <cfRule type="expression" dxfId="530" priority="988">
      <formula>$N$1 = "relevant"</formula>
    </cfRule>
  </conditionalFormatting>
  <conditionalFormatting sqref="N629:N630">
    <cfRule type="expression" dxfId="529" priority="976">
      <formula>$N$1 = "relevant"</formula>
    </cfRule>
  </conditionalFormatting>
  <conditionalFormatting sqref="E629:F630">
    <cfRule type="expression" dxfId="528" priority="972">
      <formula>$A629 = "calculate"</formula>
    </cfRule>
  </conditionalFormatting>
  <conditionalFormatting sqref="L629:L630">
    <cfRule type="expression" dxfId="527" priority="975">
      <formula>$L$1 = "constraint"</formula>
    </cfRule>
  </conditionalFormatting>
  <conditionalFormatting sqref="I629:I630">
    <cfRule type="expression" dxfId="526" priority="973">
      <formula>$I$1 = "appearance"</formula>
    </cfRule>
  </conditionalFormatting>
  <conditionalFormatting sqref="J629:J630">
    <cfRule type="expression" dxfId="525" priority="974">
      <formula>$J$1 = "required"</formula>
    </cfRule>
  </conditionalFormatting>
  <conditionalFormatting sqref="O629:O630">
    <cfRule type="expression" dxfId="524" priority="977">
      <formula xml:space="preserve"> $O$1 = "calculation"</formula>
    </cfRule>
  </conditionalFormatting>
  <conditionalFormatting sqref="B629:B630">
    <cfRule type="duplicateValues" dxfId="523" priority="978"/>
  </conditionalFormatting>
  <conditionalFormatting sqref="L31:L40 L45:L48">
    <cfRule type="expression" dxfId="522" priority="960">
      <formula>$L$1 = "constraint"</formula>
    </cfRule>
  </conditionalFormatting>
  <conditionalFormatting sqref="I31:I40 I45:I48">
    <cfRule type="expression" dxfId="521" priority="958">
      <formula>$I$1 = "appearance"</formula>
    </cfRule>
  </conditionalFormatting>
  <conditionalFormatting sqref="J31:J40 J45:J48">
    <cfRule type="expression" dxfId="520" priority="959">
      <formula>$J$1 = "required"</formula>
    </cfRule>
  </conditionalFormatting>
  <conditionalFormatting sqref="O31">
    <cfRule type="expression" dxfId="519" priority="961">
      <formula xml:space="preserve"> $O$1 = "calculation"</formula>
    </cfRule>
  </conditionalFormatting>
  <conditionalFormatting sqref="N259">
    <cfRule type="expression" dxfId="518" priority="945">
      <formula>$N$1 = "relevant"</formula>
    </cfRule>
  </conditionalFormatting>
  <conditionalFormatting sqref="E259:F259">
    <cfRule type="expression" dxfId="517" priority="941">
      <formula>$A259 = "calculate"</formula>
    </cfRule>
  </conditionalFormatting>
  <conditionalFormatting sqref="L259">
    <cfRule type="expression" dxfId="516" priority="944">
      <formula>$L$1 = "constraint"</formula>
    </cfRule>
  </conditionalFormatting>
  <conditionalFormatting sqref="J259">
    <cfRule type="expression" dxfId="515" priority="943">
      <formula>$J$1 = "required"</formula>
    </cfRule>
  </conditionalFormatting>
  <conditionalFormatting sqref="O259">
    <cfRule type="expression" dxfId="514" priority="946">
      <formula xml:space="preserve"> $O$1 = "calculation"</formula>
    </cfRule>
  </conditionalFormatting>
  <conditionalFormatting sqref="B259">
    <cfRule type="duplicateValues" dxfId="513" priority="947"/>
  </conditionalFormatting>
  <conditionalFormatting sqref="I259">
    <cfRule type="expression" dxfId="512" priority="931">
      <formula>$I$1 = "appearance"</formula>
    </cfRule>
  </conditionalFormatting>
  <conditionalFormatting sqref="N297">
    <cfRule type="expression" dxfId="511" priority="919">
      <formula>$N$1 = "relevant"</formula>
    </cfRule>
  </conditionalFormatting>
  <conditionalFormatting sqref="E297:F297">
    <cfRule type="expression" dxfId="510" priority="915">
      <formula>$A297 = "calculate"</formula>
    </cfRule>
  </conditionalFormatting>
  <conditionalFormatting sqref="L297">
    <cfRule type="expression" dxfId="509" priority="918">
      <formula>$L$1 = "constraint"</formula>
    </cfRule>
  </conditionalFormatting>
  <conditionalFormatting sqref="I297">
    <cfRule type="expression" dxfId="508" priority="916">
      <formula>$I$1 = "appearance"</formula>
    </cfRule>
  </conditionalFormatting>
  <conditionalFormatting sqref="J297">
    <cfRule type="expression" dxfId="507" priority="917">
      <formula>$J$1 = "required"</formula>
    </cfRule>
  </conditionalFormatting>
  <conditionalFormatting sqref="O297">
    <cfRule type="expression" dxfId="506" priority="920">
      <formula xml:space="preserve"> $O$1 = "calculation"</formula>
    </cfRule>
  </conditionalFormatting>
  <conditionalFormatting sqref="B297">
    <cfRule type="duplicateValues" dxfId="505" priority="905"/>
  </conditionalFormatting>
  <conditionalFormatting sqref="N392">
    <cfRule type="expression" dxfId="504" priority="893">
      <formula>$N$1 = "relevant"</formula>
    </cfRule>
  </conditionalFormatting>
  <conditionalFormatting sqref="E392:F392">
    <cfRule type="expression" dxfId="503" priority="889">
      <formula>$A392 = "calculate"</formula>
    </cfRule>
  </conditionalFormatting>
  <conditionalFormatting sqref="L392">
    <cfRule type="expression" dxfId="502" priority="892">
      <formula>$L$1 = "constraint"</formula>
    </cfRule>
  </conditionalFormatting>
  <conditionalFormatting sqref="I392">
    <cfRule type="expression" dxfId="501" priority="890">
      <formula>$I$1 = "appearance"</formula>
    </cfRule>
  </conditionalFormatting>
  <conditionalFormatting sqref="J392">
    <cfRule type="expression" dxfId="500" priority="891">
      <formula>$J$1 = "required"</formula>
    </cfRule>
  </conditionalFormatting>
  <conditionalFormatting sqref="O392">
    <cfRule type="expression" dxfId="499" priority="894">
      <formula xml:space="preserve"> $O$1 = "calculation"</formula>
    </cfRule>
  </conditionalFormatting>
  <conditionalFormatting sqref="B392">
    <cfRule type="duplicateValues" dxfId="498" priority="895"/>
  </conditionalFormatting>
  <conditionalFormatting sqref="N611">
    <cfRule type="expression" dxfId="497" priority="877">
      <formula>$N$1 = "relevant"</formula>
    </cfRule>
  </conditionalFormatting>
  <conditionalFormatting sqref="E611:F611">
    <cfRule type="expression" dxfId="496" priority="873">
      <formula>$A611 = "calculate"</formula>
    </cfRule>
  </conditionalFormatting>
  <conditionalFormatting sqref="L611">
    <cfRule type="expression" dxfId="495" priority="876">
      <formula>$L$1 = "constraint"</formula>
    </cfRule>
  </conditionalFormatting>
  <conditionalFormatting sqref="I611">
    <cfRule type="expression" dxfId="494" priority="874">
      <formula>$I$1 = "appearance"</formula>
    </cfRule>
  </conditionalFormatting>
  <conditionalFormatting sqref="J611">
    <cfRule type="expression" dxfId="493" priority="875">
      <formula>$J$1 = "required"</formula>
    </cfRule>
  </conditionalFormatting>
  <conditionalFormatting sqref="O611">
    <cfRule type="expression" dxfId="492" priority="878">
      <formula xml:space="preserve"> $O$1 = "calculation"</formula>
    </cfRule>
  </conditionalFormatting>
  <conditionalFormatting sqref="B611">
    <cfRule type="duplicateValues" dxfId="491" priority="879"/>
  </conditionalFormatting>
  <conditionalFormatting sqref="O32:O40 O45:O48">
    <cfRule type="expression" dxfId="490" priority="844">
      <formula xml:space="preserve"> $O$1 = "calculation"</formula>
    </cfRule>
  </conditionalFormatting>
  <conditionalFormatting sqref="E69:F69">
    <cfRule type="expression" dxfId="489" priority="830">
      <formula>$A69 = "calculate"</formula>
    </cfRule>
  </conditionalFormatting>
  <conditionalFormatting sqref="L69">
    <cfRule type="expression" dxfId="488" priority="833">
      <formula>$L$1 = "constraint"</formula>
    </cfRule>
  </conditionalFormatting>
  <conditionalFormatting sqref="I69">
    <cfRule type="expression" dxfId="487" priority="831">
      <formula>$I$1 = "appearance"</formula>
    </cfRule>
  </conditionalFormatting>
  <conditionalFormatting sqref="J69">
    <cfRule type="expression" dxfId="486" priority="832">
      <formula>$J$1 = "required"</formula>
    </cfRule>
  </conditionalFormatting>
  <conditionalFormatting sqref="O69">
    <cfRule type="expression" dxfId="485" priority="811">
      <formula xml:space="preserve"> $O$1 = "calculation"</formula>
    </cfRule>
  </conditionalFormatting>
  <conditionalFormatting sqref="B69">
    <cfRule type="duplicateValues" dxfId="484" priority="801"/>
  </conditionalFormatting>
  <conditionalFormatting sqref="N24">
    <cfRule type="expression" dxfId="483" priority="780">
      <formula>$N$1 = "relevant"</formula>
    </cfRule>
  </conditionalFormatting>
  <conditionalFormatting sqref="E24:F24">
    <cfRule type="expression" dxfId="482" priority="776">
      <formula>$A24 = "calculate"</formula>
    </cfRule>
  </conditionalFormatting>
  <conditionalFormatting sqref="L24">
    <cfRule type="expression" dxfId="481" priority="779">
      <formula>$L$1 = "constraint"</formula>
    </cfRule>
  </conditionalFormatting>
  <conditionalFormatting sqref="I24">
    <cfRule type="expression" dxfId="480" priority="777">
      <formula>$I$1 = "appearance"</formula>
    </cfRule>
  </conditionalFormatting>
  <conditionalFormatting sqref="J24">
    <cfRule type="expression" dxfId="479" priority="778">
      <formula>$J$1 = "required"</formula>
    </cfRule>
  </conditionalFormatting>
  <conditionalFormatting sqref="O24">
    <cfRule type="expression" dxfId="478" priority="781">
      <formula xml:space="preserve"> $O$1 = "calculation"</formula>
    </cfRule>
  </conditionalFormatting>
  <conditionalFormatting sqref="B24">
    <cfRule type="duplicateValues" dxfId="477" priority="782"/>
  </conditionalFormatting>
  <conditionalFormatting sqref="N60">
    <cfRule type="expression" dxfId="476" priority="8000">
      <formula>AND($R$1="disabled",#REF!="yes")</formula>
    </cfRule>
    <cfRule type="expression" dxfId="475" priority="8001">
      <formula xml:space="preserve"> AND(#REF! = "begin group",#REF! = "section")</formula>
    </cfRule>
    <cfRule type="expression" dxfId="474" priority="8002">
      <formula>AND(#REF! = "end group", #REF! = "section")</formula>
    </cfRule>
    <cfRule type="expression" dxfId="473" priority="8003">
      <formula xml:space="preserve"> AND(#REF!="begin group",#REF!="gg")</formula>
    </cfRule>
    <cfRule type="expression" dxfId="472" priority="8004">
      <formula xml:space="preserve"> AND(#REF! = "end group",#REF! = "gg")</formula>
    </cfRule>
    <cfRule type="expression" dxfId="471" priority="8005">
      <formula>AND(#REF!="begin group",#REF!="ggg")</formula>
    </cfRule>
    <cfRule type="expression" dxfId="470" priority="8006">
      <formula>AND(#REF!="end group",#REF!="ggg")</formula>
    </cfRule>
    <cfRule type="expression" dxfId="469" priority="8007">
      <formula>AND(#REF! = "begin repeat",#REF! = "rr")</formula>
    </cfRule>
    <cfRule type="expression" dxfId="468" priority="8008">
      <formula>AND(#REF! = "end repeat", #REF! = "rr")</formula>
    </cfRule>
  </conditionalFormatting>
  <conditionalFormatting sqref="B1083:B1048576 B934:B1080 B899 B192:B212 B1:B8 B772:B776 B778:B807 B809:B812 B814:B843 B845:B849 B851:B880 B901:B930 B884:B897 B882 B932 B135:B184 B215:B252 B255:B258 B296 B333:B387 B390:B391 B260:B293 B298:B330 B393:B475 B612:B628 B70:B132 B25:B30 B60:B63 B477:B488 B490:B499 B501:B506 B508:B531 B738:B770 B732:B736 B67:B68 B65 B631:B648 B684:B698 B652:B655 B662:B665 B673:B677 B187:B190 B535:B550 B554:B570 B574:B610 B657:B658 B667:B669 B679:B680 B700:B730 B23 B10:B21">
    <cfRule type="duplicateValues" dxfId="467" priority="8022"/>
  </conditionalFormatting>
  <conditionalFormatting sqref="N59">
    <cfRule type="expression" dxfId="466" priority="764">
      <formula>$N$1 = "relevant"</formula>
    </cfRule>
  </conditionalFormatting>
  <conditionalFormatting sqref="E59:F59">
    <cfRule type="expression" dxfId="465" priority="760">
      <formula>$A59 = "calculate"</formula>
    </cfRule>
  </conditionalFormatting>
  <conditionalFormatting sqref="L59">
    <cfRule type="expression" dxfId="464" priority="763">
      <formula>$L$1 = "constraint"</formula>
    </cfRule>
  </conditionalFormatting>
  <conditionalFormatting sqref="I59">
    <cfRule type="expression" dxfId="463" priority="761">
      <formula>$I$1 = "appearance"</formula>
    </cfRule>
  </conditionalFormatting>
  <conditionalFormatting sqref="J59">
    <cfRule type="expression" dxfId="462" priority="762">
      <formula>$J$1 = "required"</formula>
    </cfRule>
  </conditionalFormatting>
  <conditionalFormatting sqref="O59">
    <cfRule type="expression" dxfId="461" priority="765">
      <formula xml:space="preserve"> $O$1 = "calculation"</formula>
    </cfRule>
  </conditionalFormatting>
  <conditionalFormatting sqref="B59">
    <cfRule type="duplicateValues" dxfId="460" priority="766"/>
  </conditionalFormatting>
  <conditionalFormatting sqref="E41:F42">
    <cfRule type="expression" dxfId="459" priority="750">
      <formula>$A41 = "calculate"</formula>
    </cfRule>
  </conditionalFormatting>
  <conditionalFormatting sqref="L41:L42">
    <cfRule type="expression" dxfId="458" priority="739">
      <formula>$L$1 = "constraint"</formula>
    </cfRule>
  </conditionalFormatting>
  <conditionalFormatting sqref="I41:I42">
    <cfRule type="expression" dxfId="457" priority="737">
      <formula>$I$1 = "appearance"</formula>
    </cfRule>
  </conditionalFormatting>
  <conditionalFormatting sqref="J41:J42">
    <cfRule type="expression" dxfId="456" priority="738">
      <formula>$J$1 = "required"</formula>
    </cfRule>
  </conditionalFormatting>
  <conditionalFormatting sqref="B41:B42">
    <cfRule type="duplicateValues" dxfId="455" priority="740"/>
  </conditionalFormatting>
  <conditionalFormatting sqref="O41:O42">
    <cfRule type="expression" dxfId="454" priority="736">
      <formula xml:space="preserve"> $O$1 = "calculation"</formula>
    </cfRule>
  </conditionalFormatting>
  <conditionalFormatting sqref="N43">
    <cfRule type="expression" dxfId="453" priority="733">
      <formula>$N$1 = "relevant"</formula>
    </cfRule>
  </conditionalFormatting>
  <conditionalFormatting sqref="E43:F43">
    <cfRule type="expression" dxfId="452" priority="729">
      <formula>$A43 = "calculate"</formula>
    </cfRule>
  </conditionalFormatting>
  <conditionalFormatting sqref="L43">
    <cfRule type="expression" dxfId="451" priority="732">
      <formula>$L$1 = "constraint"</formula>
    </cfRule>
  </conditionalFormatting>
  <conditionalFormatting sqref="I43">
    <cfRule type="expression" dxfId="450" priority="730">
      <formula>$I$1 = "appearance"</formula>
    </cfRule>
  </conditionalFormatting>
  <conditionalFormatting sqref="J43">
    <cfRule type="expression" dxfId="449" priority="731">
      <formula>$J$1 = "required"</formula>
    </cfRule>
  </conditionalFormatting>
  <conditionalFormatting sqref="O43">
    <cfRule type="expression" dxfId="448" priority="734">
      <formula xml:space="preserve"> $O$1 = "calculation"</formula>
    </cfRule>
  </conditionalFormatting>
  <conditionalFormatting sqref="B43">
    <cfRule type="duplicateValues" dxfId="447" priority="735"/>
  </conditionalFormatting>
  <conditionalFormatting sqref="N44">
    <cfRule type="expression" dxfId="446" priority="717">
      <formula>$N$1 = "relevant"</formula>
    </cfRule>
  </conditionalFormatting>
  <conditionalFormatting sqref="E44:F44">
    <cfRule type="expression" dxfId="445" priority="713">
      <formula>$A44 = "calculate"</formula>
    </cfRule>
  </conditionalFormatting>
  <conditionalFormatting sqref="L44">
    <cfRule type="expression" dxfId="444" priority="716">
      <formula>$L$1 = "constraint"</formula>
    </cfRule>
  </conditionalFormatting>
  <conditionalFormatting sqref="I44">
    <cfRule type="expression" dxfId="443" priority="714">
      <formula>$I$1 = "appearance"</formula>
    </cfRule>
  </conditionalFormatting>
  <conditionalFormatting sqref="J44">
    <cfRule type="expression" dxfId="442" priority="715">
      <formula>$J$1 = "required"</formula>
    </cfRule>
  </conditionalFormatting>
  <conditionalFormatting sqref="O44">
    <cfRule type="expression" dxfId="441" priority="718">
      <formula xml:space="preserve"> $O$1 = "calculation"</formula>
    </cfRule>
  </conditionalFormatting>
  <conditionalFormatting sqref="B44">
    <cfRule type="duplicateValues" dxfId="440" priority="719"/>
  </conditionalFormatting>
  <conditionalFormatting sqref="B45">
    <cfRule type="duplicateValues" dxfId="439" priority="703"/>
  </conditionalFormatting>
  <conditionalFormatting sqref="B46">
    <cfRule type="duplicateValues" dxfId="438" priority="702"/>
  </conditionalFormatting>
  <conditionalFormatting sqref="N49 N51:N58">
    <cfRule type="expression" dxfId="437" priority="681">
      <formula>$N$1 = "relevant"</formula>
    </cfRule>
  </conditionalFormatting>
  <conditionalFormatting sqref="E49:F49">
    <cfRule type="expression" dxfId="436" priority="677">
      <formula>$A49 = "calculate"</formula>
    </cfRule>
  </conditionalFormatting>
  <conditionalFormatting sqref="L49 L51:L58">
    <cfRule type="expression" dxfId="435" priority="680">
      <formula>$L$1 = "constraint"</formula>
    </cfRule>
  </conditionalFormatting>
  <conditionalFormatting sqref="I49 I51:I58">
    <cfRule type="expression" dxfId="434" priority="678">
      <formula>$I$1 = "appearance"</formula>
    </cfRule>
  </conditionalFormatting>
  <conditionalFormatting sqref="J49 J51:J58">
    <cfRule type="expression" dxfId="433" priority="679">
      <formula>$J$1 = "required"</formula>
    </cfRule>
  </conditionalFormatting>
  <conditionalFormatting sqref="O49 O51:O58">
    <cfRule type="expression" dxfId="432" priority="682">
      <formula xml:space="preserve"> $O$1 = "calculation"</formula>
    </cfRule>
  </conditionalFormatting>
  <conditionalFormatting sqref="N50">
    <cfRule type="expression" dxfId="431" priority="665">
      <formula>$N$1 = "relevant"</formula>
    </cfRule>
  </conditionalFormatting>
  <conditionalFormatting sqref="E50:F50">
    <cfRule type="expression" dxfId="430" priority="661">
      <formula>$A50 = "calculate"</formula>
    </cfRule>
  </conditionalFormatting>
  <conditionalFormatting sqref="L50">
    <cfRule type="expression" dxfId="429" priority="664">
      <formula>$L$1 = "constraint"</formula>
    </cfRule>
  </conditionalFormatting>
  <conditionalFormatting sqref="I50">
    <cfRule type="expression" dxfId="428" priority="662">
      <formula>$I$1 = "appearance"</formula>
    </cfRule>
  </conditionalFormatting>
  <conditionalFormatting sqref="J50">
    <cfRule type="expression" dxfId="427" priority="663">
      <formula>$J$1 = "required"</formula>
    </cfRule>
  </conditionalFormatting>
  <conditionalFormatting sqref="O50">
    <cfRule type="expression" dxfId="426" priority="666">
      <formula xml:space="preserve"> $O$1 = "calculation"</formula>
    </cfRule>
  </conditionalFormatting>
  <conditionalFormatting sqref="B50">
    <cfRule type="duplicateValues" dxfId="425" priority="667"/>
  </conditionalFormatting>
  <conditionalFormatting sqref="B31:B40 B45:B48">
    <cfRule type="duplicateValues" dxfId="424" priority="9002"/>
  </conditionalFormatting>
  <conditionalFormatting sqref="B49 B51:B58">
    <cfRule type="duplicateValues" dxfId="423" priority="9044"/>
  </conditionalFormatting>
  <conditionalFormatting sqref="I251">
    <cfRule type="expression" dxfId="422" priority="651">
      <formula>$I$1 = "appearance"</formula>
    </cfRule>
  </conditionalFormatting>
  <conditionalFormatting sqref="N476">
    <cfRule type="expression" dxfId="421" priority="648">
      <formula>$N$1 = "relevant"</formula>
    </cfRule>
  </conditionalFormatting>
  <conditionalFormatting sqref="E476:F476">
    <cfRule type="expression" dxfId="420" priority="644">
      <formula>$A476 = "calculate"</formula>
    </cfRule>
  </conditionalFormatting>
  <conditionalFormatting sqref="L476">
    <cfRule type="expression" dxfId="419" priority="647">
      <formula>$L$1 = "constraint"</formula>
    </cfRule>
  </conditionalFormatting>
  <conditionalFormatting sqref="I476">
    <cfRule type="expression" dxfId="418" priority="645">
      <formula>$I$1 = "appearance"</formula>
    </cfRule>
  </conditionalFormatting>
  <conditionalFormatting sqref="J476">
    <cfRule type="expression" dxfId="417" priority="646">
      <formula>$J$1 = "required"</formula>
    </cfRule>
  </conditionalFormatting>
  <conditionalFormatting sqref="O476">
    <cfRule type="expression" dxfId="416" priority="649">
      <formula xml:space="preserve"> $O$1 = "calculation"</formula>
    </cfRule>
  </conditionalFormatting>
  <conditionalFormatting sqref="B476">
    <cfRule type="duplicateValues" dxfId="415" priority="650"/>
  </conditionalFormatting>
  <conditionalFormatting sqref="N489">
    <cfRule type="expression" dxfId="414" priority="632">
      <formula>$N$1 = "relevant"</formula>
    </cfRule>
  </conditionalFormatting>
  <conditionalFormatting sqref="E489:F489">
    <cfRule type="expression" dxfId="413" priority="628">
      <formula>$A489 = "calculate"</formula>
    </cfRule>
  </conditionalFormatting>
  <conditionalFormatting sqref="L489">
    <cfRule type="expression" dxfId="412" priority="631">
      <formula>$L$1 = "constraint"</formula>
    </cfRule>
  </conditionalFormatting>
  <conditionalFormatting sqref="I489">
    <cfRule type="expression" dxfId="411" priority="629">
      <formula>$I$1 = "appearance"</formula>
    </cfRule>
  </conditionalFormatting>
  <conditionalFormatting sqref="J489">
    <cfRule type="expression" dxfId="410" priority="630">
      <formula>$J$1 = "required"</formula>
    </cfRule>
  </conditionalFormatting>
  <conditionalFormatting sqref="O489">
    <cfRule type="expression" dxfId="409" priority="633">
      <formula xml:space="preserve"> $O$1 = "calculation"</formula>
    </cfRule>
  </conditionalFormatting>
  <conditionalFormatting sqref="B489">
    <cfRule type="duplicateValues" dxfId="408" priority="634"/>
  </conditionalFormatting>
  <conditionalFormatting sqref="N500">
    <cfRule type="expression" dxfId="407" priority="616">
      <formula>$N$1 = "relevant"</formula>
    </cfRule>
  </conditionalFormatting>
  <conditionalFormatting sqref="E500:F500">
    <cfRule type="expression" dxfId="406" priority="612">
      <formula>$A500 = "calculate"</formula>
    </cfRule>
  </conditionalFormatting>
  <conditionalFormatting sqref="L500">
    <cfRule type="expression" dxfId="405" priority="615">
      <formula>$L$1 = "constraint"</formula>
    </cfRule>
  </conditionalFormatting>
  <conditionalFormatting sqref="I500">
    <cfRule type="expression" dxfId="404" priority="613">
      <formula>$I$1 = "appearance"</formula>
    </cfRule>
  </conditionalFormatting>
  <conditionalFormatting sqref="J500">
    <cfRule type="expression" dxfId="403" priority="614">
      <formula>$J$1 = "required"</formula>
    </cfRule>
  </conditionalFormatting>
  <conditionalFormatting sqref="O500">
    <cfRule type="expression" dxfId="402" priority="617">
      <formula xml:space="preserve"> $O$1 = "calculation"</formula>
    </cfRule>
  </conditionalFormatting>
  <conditionalFormatting sqref="B500">
    <cfRule type="duplicateValues" dxfId="401" priority="618"/>
  </conditionalFormatting>
  <conditionalFormatting sqref="N507">
    <cfRule type="expression" dxfId="400" priority="600">
      <formula>$N$1 = "relevant"</formula>
    </cfRule>
  </conditionalFormatting>
  <conditionalFormatting sqref="E507:F507">
    <cfRule type="expression" dxfId="399" priority="596">
      <formula>$A507 = "calculate"</formula>
    </cfRule>
  </conditionalFormatting>
  <conditionalFormatting sqref="L507">
    <cfRule type="expression" dxfId="398" priority="599">
      <formula>$L$1 = "constraint"</formula>
    </cfRule>
  </conditionalFormatting>
  <conditionalFormatting sqref="I507">
    <cfRule type="expression" dxfId="397" priority="597">
      <formula>$I$1 = "appearance"</formula>
    </cfRule>
  </conditionalFormatting>
  <conditionalFormatting sqref="J507">
    <cfRule type="expression" dxfId="396" priority="598">
      <formula>$J$1 = "required"</formula>
    </cfRule>
  </conditionalFormatting>
  <conditionalFormatting sqref="O507">
    <cfRule type="expression" dxfId="395" priority="601">
      <formula xml:space="preserve"> $O$1 = "calculation"</formula>
    </cfRule>
  </conditionalFormatting>
  <conditionalFormatting sqref="B507">
    <cfRule type="duplicateValues" dxfId="394" priority="602"/>
  </conditionalFormatting>
  <conditionalFormatting sqref="C744:C753">
    <cfRule type="expression" dxfId="393" priority="9244">
      <formula>AND($R$1="disabled",$R721="yes")</formula>
    </cfRule>
    <cfRule type="expression" dxfId="392" priority="9245">
      <formula xml:space="preserve"> AND($A721 = "begin group",$W721 = "section")</formula>
    </cfRule>
    <cfRule type="expression" dxfId="391" priority="9246">
      <formula>AND($A721 = "end group", $W721 = "section")</formula>
    </cfRule>
    <cfRule type="expression" dxfId="390" priority="9247">
      <formula xml:space="preserve"> AND($A721="begin group",$W721="gg")</formula>
    </cfRule>
    <cfRule type="expression" dxfId="389" priority="9248">
      <formula xml:space="preserve"> AND($A721 = "end group",$W721 = "gg")</formula>
    </cfRule>
    <cfRule type="expression" dxfId="388" priority="9249">
      <formula>AND($A721="begin group",$W721="ggg")</formula>
    </cfRule>
    <cfRule type="expression" dxfId="387" priority="9250">
      <formula>AND($A721="end group",$W721="ggg")</formula>
    </cfRule>
    <cfRule type="expression" dxfId="386" priority="9251">
      <formula>AND($A721 = "begin repeat",$W721 = "rr")</formula>
    </cfRule>
    <cfRule type="expression" dxfId="385" priority="9252">
      <formula>AND($A721 = "end repeat", $W721 = "rr")</formula>
    </cfRule>
  </conditionalFormatting>
  <conditionalFormatting sqref="N731">
    <cfRule type="expression" dxfId="384" priority="584">
      <formula>$N$1 = "relevant"</formula>
    </cfRule>
  </conditionalFormatting>
  <conditionalFormatting sqref="E731:F731">
    <cfRule type="expression" dxfId="383" priority="580">
      <formula>$A731 = "calculate"</formula>
    </cfRule>
  </conditionalFormatting>
  <conditionalFormatting sqref="L731">
    <cfRule type="expression" dxfId="382" priority="583">
      <formula>$L$1 = "constraint"</formula>
    </cfRule>
  </conditionalFormatting>
  <conditionalFormatting sqref="I737">
    <cfRule type="expression" dxfId="381" priority="555">
      <formula>$I$1 = "appearance"</formula>
    </cfRule>
  </conditionalFormatting>
  <conditionalFormatting sqref="J731">
    <cfRule type="expression" dxfId="380" priority="582">
      <formula>$J$1 = "required"</formula>
    </cfRule>
  </conditionalFormatting>
  <conditionalFormatting sqref="O731">
    <cfRule type="expression" dxfId="379" priority="585">
      <formula xml:space="preserve"> $O$1 = "calculation"</formula>
    </cfRule>
  </conditionalFormatting>
  <conditionalFormatting sqref="B731">
    <cfRule type="duplicateValues" dxfId="378" priority="586"/>
  </conditionalFormatting>
  <conditionalFormatting sqref="N737">
    <cfRule type="expression" dxfId="377" priority="558">
      <formula>$N$1 = "relevant"</formula>
    </cfRule>
  </conditionalFormatting>
  <conditionalFormatting sqref="E737:F737">
    <cfRule type="expression" dxfId="376" priority="554">
      <formula>$A737 = "calculate"</formula>
    </cfRule>
  </conditionalFormatting>
  <conditionalFormatting sqref="L737">
    <cfRule type="expression" dxfId="375" priority="557">
      <formula>$L$1 = "constraint"</formula>
    </cfRule>
  </conditionalFormatting>
  <conditionalFormatting sqref="J737">
    <cfRule type="expression" dxfId="374" priority="556">
      <formula>$J$1 = "required"</formula>
    </cfRule>
  </conditionalFormatting>
  <conditionalFormatting sqref="O737">
    <cfRule type="expression" dxfId="373" priority="559">
      <formula xml:space="preserve"> $O$1 = "calculation"</formula>
    </cfRule>
  </conditionalFormatting>
  <conditionalFormatting sqref="B737">
    <cfRule type="duplicateValues" dxfId="372" priority="560"/>
  </conditionalFormatting>
  <conditionalFormatting sqref="I731">
    <cfRule type="expression" dxfId="371" priority="544">
      <formula>$I$1 = "appearance"</formula>
    </cfRule>
  </conditionalFormatting>
  <conditionalFormatting sqref="C966:C974">
    <cfRule type="expression" dxfId="370" priority="9326">
      <formula>AND($R$1="disabled",$R949="yes")</formula>
    </cfRule>
    <cfRule type="expression" dxfId="369" priority="9327">
      <formula xml:space="preserve"> AND($A949 = "begin group",$W949 = "section")</formula>
    </cfRule>
    <cfRule type="expression" dxfId="368" priority="9328">
      <formula>AND($A949 = "end group", $W949 = "section")</formula>
    </cfRule>
    <cfRule type="expression" dxfId="367" priority="9329">
      <formula xml:space="preserve"> AND($A949="begin group",$W949="gg")</formula>
    </cfRule>
    <cfRule type="expression" dxfId="366" priority="9330">
      <formula xml:space="preserve"> AND($A949 = "end group",$W949 = "gg")</formula>
    </cfRule>
    <cfRule type="expression" dxfId="365" priority="9331">
      <formula>AND($A949="begin group",$W949="ggg")</formula>
    </cfRule>
    <cfRule type="expression" dxfId="364" priority="9332">
      <formula>AND($A949="end group",$W949="ggg")</formula>
    </cfRule>
    <cfRule type="expression" dxfId="363" priority="9333">
      <formula>AND($A949 = "begin repeat",$W949 = "rr")</formula>
    </cfRule>
    <cfRule type="expression" dxfId="362" priority="9334">
      <formula>AND($A949 = "end repeat", $W949 = "rr")</formula>
    </cfRule>
  </conditionalFormatting>
  <conditionalFormatting sqref="N66">
    <cfRule type="expression" dxfId="361" priority="532">
      <formula>$N$1 = "relevant"</formula>
    </cfRule>
  </conditionalFormatting>
  <conditionalFormatting sqref="E66:F66">
    <cfRule type="expression" dxfId="360" priority="528">
      <formula>$A66 = "calculate"</formula>
    </cfRule>
  </conditionalFormatting>
  <conditionalFormatting sqref="L66">
    <cfRule type="expression" dxfId="359" priority="531">
      <formula>$L$1 = "constraint"</formula>
    </cfRule>
  </conditionalFormatting>
  <conditionalFormatting sqref="I66">
    <cfRule type="expression" dxfId="358" priority="529">
      <formula>$I$1 = "appearance"</formula>
    </cfRule>
  </conditionalFormatting>
  <conditionalFormatting sqref="J66">
    <cfRule type="expression" dxfId="357" priority="530">
      <formula>$J$1 = "required"</formula>
    </cfRule>
  </conditionalFormatting>
  <conditionalFormatting sqref="O66">
    <cfRule type="expression" dxfId="356" priority="533">
      <formula xml:space="preserve"> $O$1 = "calculation"</formula>
    </cfRule>
  </conditionalFormatting>
  <conditionalFormatting sqref="B66">
    <cfRule type="duplicateValues" dxfId="355" priority="534"/>
  </conditionalFormatting>
  <conditionalFormatting sqref="N64">
    <cfRule type="expression" dxfId="354" priority="516">
      <formula>$N$1 = "relevant"</formula>
    </cfRule>
  </conditionalFormatting>
  <conditionalFormatting sqref="E64:F64">
    <cfRule type="expression" dxfId="353" priority="512">
      <formula>$A64 = "calculate"</formula>
    </cfRule>
  </conditionalFormatting>
  <conditionalFormatting sqref="L64">
    <cfRule type="expression" dxfId="352" priority="515">
      <formula>$L$1 = "constraint"</formula>
    </cfRule>
  </conditionalFormatting>
  <conditionalFormatting sqref="I64">
    <cfRule type="expression" dxfId="351" priority="513">
      <formula>$I$1 = "appearance"</formula>
    </cfRule>
  </conditionalFormatting>
  <conditionalFormatting sqref="J64">
    <cfRule type="expression" dxfId="350" priority="514">
      <formula>$J$1 = "required"</formula>
    </cfRule>
  </conditionalFormatting>
  <conditionalFormatting sqref="O64">
    <cfRule type="expression" dxfId="349" priority="517">
      <formula xml:space="preserve"> $O$1 = "calculation"</formula>
    </cfRule>
  </conditionalFormatting>
  <conditionalFormatting sqref="B64">
    <cfRule type="duplicateValues" dxfId="348" priority="518"/>
  </conditionalFormatting>
  <conditionalFormatting sqref="N681">
    <cfRule type="expression" dxfId="347" priority="500">
      <formula>$N$1 = "relevant"</formula>
    </cfRule>
  </conditionalFormatting>
  <conditionalFormatting sqref="E681:F681">
    <cfRule type="expression" dxfId="346" priority="496">
      <formula>$A681 = "calculate"</formula>
    </cfRule>
  </conditionalFormatting>
  <conditionalFormatting sqref="L681">
    <cfRule type="expression" dxfId="345" priority="499">
      <formula>$L$1 = "constraint"</formula>
    </cfRule>
  </conditionalFormatting>
  <conditionalFormatting sqref="I681">
    <cfRule type="expression" dxfId="344" priority="497">
      <formula>$I$1 = "appearance"</formula>
    </cfRule>
  </conditionalFormatting>
  <conditionalFormatting sqref="J681">
    <cfRule type="expression" dxfId="343" priority="498">
      <formula>$J$1 = "required"</formula>
    </cfRule>
  </conditionalFormatting>
  <conditionalFormatting sqref="O681">
    <cfRule type="expression" dxfId="342" priority="501">
      <formula xml:space="preserve"> $O$1 = "calculation"</formula>
    </cfRule>
  </conditionalFormatting>
  <conditionalFormatting sqref="B681">
    <cfRule type="duplicateValues" dxfId="341" priority="502"/>
  </conditionalFormatting>
  <conditionalFormatting sqref="N682">
    <cfRule type="expression" dxfId="340" priority="484">
      <formula>$N$1 = "relevant"</formula>
    </cfRule>
  </conditionalFormatting>
  <conditionalFormatting sqref="E682:F682">
    <cfRule type="expression" dxfId="339" priority="480">
      <formula>$A682 = "calculate"</formula>
    </cfRule>
  </conditionalFormatting>
  <conditionalFormatting sqref="L682">
    <cfRule type="expression" dxfId="338" priority="483">
      <formula>$L$1 = "constraint"</formula>
    </cfRule>
  </conditionalFormatting>
  <conditionalFormatting sqref="I682">
    <cfRule type="expression" dxfId="337" priority="481">
      <formula>$I$1 = "appearance"</formula>
    </cfRule>
  </conditionalFormatting>
  <conditionalFormatting sqref="J682">
    <cfRule type="expression" dxfId="336" priority="482">
      <formula>$J$1 = "required"</formula>
    </cfRule>
  </conditionalFormatting>
  <conditionalFormatting sqref="O682">
    <cfRule type="expression" dxfId="335" priority="485">
      <formula xml:space="preserve"> $O$1 = "calculation"</formula>
    </cfRule>
  </conditionalFormatting>
  <conditionalFormatting sqref="B682">
    <cfRule type="duplicateValues" dxfId="334" priority="486"/>
  </conditionalFormatting>
  <conditionalFormatting sqref="I677">
    <cfRule type="expression" dxfId="333" priority="470">
      <formula>$I$1 = "appearance"</formula>
    </cfRule>
  </conditionalFormatting>
  <conditionalFormatting sqref="I143">
    <cfRule type="expression" dxfId="332" priority="460">
      <formula>$I$1 = "appearance"</formula>
    </cfRule>
  </conditionalFormatting>
  <conditionalFormatting sqref="I159">
    <cfRule type="expression" dxfId="331" priority="459">
      <formula>$I$1 = "appearance"</formula>
    </cfRule>
  </conditionalFormatting>
  <conditionalFormatting sqref="I134">
    <cfRule type="expression" dxfId="330" priority="458">
      <formula>$I$1 = "appearance"</formula>
    </cfRule>
  </conditionalFormatting>
  <conditionalFormatting sqref="N650">
    <cfRule type="expression" dxfId="329" priority="454">
      <formula>$N$1 = "relevant"</formula>
    </cfRule>
  </conditionalFormatting>
  <conditionalFormatting sqref="E650:F650">
    <cfRule type="expression" dxfId="328" priority="450">
      <formula>$A650 = "calculate"</formula>
    </cfRule>
  </conditionalFormatting>
  <conditionalFormatting sqref="L650">
    <cfRule type="expression" dxfId="327" priority="453">
      <formula>$L$1 = "constraint"</formula>
    </cfRule>
  </conditionalFormatting>
  <conditionalFormatting sqref="I650">
    <cfRule type="expression" dxfId="326" priority="451">
      <formula>$I$1 = "appearance"</formula>
    </cfRule>
  </conditionalFormatting>
  <conditionalFormatting sqref="J650">
    <cfRule type="expression" dxfId="325" priority="452">
      <formula>$J$1 = "required"</formula>
    </cfRule>
  </conditionalFormatting>
  <conditionalFormatting sqref="O650">
    <cfRule type="expression" dxfId="324" priority="455">
      <formula xml:space="preserve"> $O$1 = "calculation"</formula>
    </cfRule>
  </conditionalFormatting>
  <conditionalFormatting sqref="B650">
    <cfRule type="duplicateValues" dxfId="323" priority="456"/>
  </conditionalFormatting>
  <conditionalFormatting sqref="N649">
    <cfRule type="expression" dxfId="322" priority="438">
      <formula>$N$1 = "relevant"</formula>
    </cfRule>
  </conditionalFormatting>
  <conditionalFormatting sqref="E649:F649">
    <cfRule type="expression" dxfId="321" priority="434">
      <formula>$A649 = "calculate"</formula>
    </cfRule>
  </conditionalFormatting>
  <conditionalFormatting sqref="L649">
    <cfRule type="expression" dxfId="320" priority="437">
      <formula>$L$1 = "constraint"</formula>
    </cfRule>
  </conditionalFormatting>
  <conditionalFormatting sqref="I649">
    <cfRule type="expression" dxfId="319" priority="435">
      <formula>$I$1 = "appearance"</formula>
    </cfRule>
  </conditionalFormatting>
  <conditionalFormatting sqref="J649">
    <cfRule type="expression" dxfId="318" priority="436">
      <formula>$J$1 = "required"</formula>
    </cfRule>
  </conditionalFormatting>
  <conditionalFormatting sqref="O649">
    <cfRule type="expression" dxfId="317" priority="439">
      <formula xml:space="preserve"> $O$1 = "calculation"</formula>
    </cfRule>
  </conditionalFormatting>
  <conditionalFormatting sqref="B649">
    <cfRule type="duplicateValues" dxfId="316" priority="440"/>
  </conditionalFormatting>
  <conditionalFormatting sqref="N651">
    <cfRule type="expression" dxfId="315" priority="422">
      <formula>$N$1 = "relevant"</formula>
    </cfRule>
  </conditionalFormatting>
  <conditionalFormatting sqref="E651:F651">
    <cfRule type="expression" dxfId="314" priority="418">
      <formula>$A651 = "calculate"</formula>
    </cfRule>
  </conditionalFormatting>
  <conditionalFormatting sqref="L651">
    <cfRule type="expression" dxfId="313" priority="421">
      <formula>$L$1 = "constraint"</formula>
    </cfRule>
  </conditionalFormatting>
  <conditionalFormatting sqref="I651">
    <cfRule type="expression" dxfId="312" priority="419">
      <formula>$I$1 = "appearance"</formula>
    </cfRule>
  </conditionalFormatting>
  <conditionalFormatting sqref="J651">
    <cfRule type="expression" dxfId="311" priority="420">
      <formula>$J$1 = "required"</formula>
    </cfRule>
  </conditionalFormatting>
  <conditionalFormatting sqref="O651">
    <cfRule type="expression" dxfId="310" priority="423">
      <formula xml:space="preserve"> $O$1 = "calculation"</formula>
    </cfRule>
  </conditionalFormatting>
  <conditionalFormatting sqref="B651">
    <cfRule type="duplicateValues" dxfId="309" priority="424"/>
  </conditionalFormatting>
  <conditionalFormatting sqref="I655">
    <cfRule type="expression" dxfId="308" priority="408">
      <formula>$I$1 = "appearance"</formula>
    </cfRule>
  </conditionalFormatting>
  <conditionalFormatting sqref="N660">
    <cfRule type="expression" dxfId="307" priority="396">
      <formula>$N$1 = "relevant"</formula>
    </cfRule>
  </conditionalFormatting>
  <conditionalFormatting sqref="E660:F660">
    <cfRule type="expression" dxfId="306" priority="393">
      <formula>$A660 = "calculate"</formula>
    </cfRule>
  </conditionalFormatting>
  <conditionalFormatting sqref="L660">
    <cfRule type="expression" dxfId="305" priority="395">
      <formula>$L$1 = "constraint"</formula>
    </cfRule>
  </conditionalFormatting>
  <conditionalFormatting sqref="J660">
    <cfRule type="expression" dxfId="304" priority="394">
      <formula>$J$1 = "required"</formula>
    </cfRule>
  </conditionalFormatting>
  <conditionalFormatting sqref="O660">
    <cfRule type="expression" dxfId="303" priority="397">
      <formula xml:space="preserve"> $O$1 = "calculation"</formula>
    </cfRule>
  </conditionalFormatting>
  <conditionalFormatting sqref="B660">
    <cfRule type="duplicateValues" dxfId="302" priority="398"/>
  </conditionalFormatting>
  <conditionalFormatting sqref="I660">
    <cfRule type="expression" dxfId="301" priority="383">
      <formula>$I$1 = "appearance"</formula>
    </cfRule>
  </conditionalFormatting>
  <conditionalFormatting sqref="N659">
    <cfRule type="expression" dxfId="300" priority="371">
      <formula>$N$1 = "relevant"</formula>
    </cfRule>
  </conditionalFormatting>
  <conditionalFormatting sqref="L659">
    <cfRule type="expression" dxfId="299" priority="370">
      <formula>$L$1 = "constraint"</formula>
    </cfRule>
  </conditionalFormatting>
  <conditionalFormatting sqref="I659">
    <cfRule type="expression" dxfId="298" priority="368">
      <formula>$I$1 = "appearance"</formula>
    </cfRule>
  </conditionalFormatting>
  <conditionalFormatting sqref="J659">
    <cfRule type="expression" dxfId="297" priority="369">
      <formula>$J$1 = "required"</formula>
    </cfRule>
  </conditionalFormatting>
  <conditionalFormatting sqref="O659">
    <cfRule type="expression" dxfId="296" priority="372">
      <formula xml:space="preserve"> $O$1 = "calculation"</formula>
    </cfRule>
  </conditionalFormatting>
  <conditionalFormatting sqref="I665">
    <cfRule type="expression" dxfId="295" priority="357">
      <formula>$I$1 = "appearance"</formula>
    </cfRule>
  </conditionalFormatting>
  <conditionalFormatting sqref="N671">
    <cfRule type="expression" dxfId="294" priority="345">
      <formula>$N$1 = "relevant"</formula>
    </cfRule>
  </conditionalFormatting>
  <conditionalFormatting sqref="E671:F671">
    <cfRule type="expression" dxfId="293" priority="342">
      <formula>$A671 = "calculate"</formula>
    </cfRule>
  </conditionalFormatting>
  <conditionalFormatting sqref="L671">
    <cfRule type="expression" dxfId="292" priority="344">
      <formula>$L$1 = "constraint"</formula>
    </cfRule>
  </conditionalFormatting>
  <conditionalFormatting sqref="J671">
    <cfRule type="expression" dxfId="291" priority="343">
      <formula>$J$1 = "required"</formula>
    </cfRule>
  </conditionalFormatting>
  <conditionalFormatting sqref="O671">
    <cfRule type="expression" dxfId="290" priority="346">
      <formula xml:space="preserve"> $O$1 = "calculation"</formula>
    </cfRule>
  </conditionalFormatting>
  <conditionalFormatting sqref="B671">
    <cfRule type="duplicateValues" dxfId="289" priority="347"/>
  </conditionalFormatting>
  <conditionalFormatting sqref="I671">
    <cfRule type="expression" dxfId="288" priority="332">
      <formula>$I$1 = "appearance"</formula>
    </cfRule>
  </conditionalFormatting>
  <conditionalFormatting sqref="N670">
    <cfRule type="expression" dxfId="287" priority="320">
      <formula>$N$1 = "relevant"</formula>
    </cfRule>
  </conditionalFormatting>
  <conditionalFormatting sqref="E670:F670">
    <cfRule type="expression" dxfId="286" priority="316">
      <formula>$A670 = "calculate"</formula>
    </cfRule>
  </conditionalFormatting>
  <conditionalFormatting sqref="L670">
    <cfRule type="expression" dxfId="285" priority="319">
      <formula>$L$1 = "constraint"</formula>
    </cfRule>
  </conditionalFormatting>
  <conditionalFormatting sqref="I670">
    <cfRule type="expression" dxfId="284" priority="317">
      <formula>$I$1 = "appearance"</formula>
    </cfRule>
  </conditionalFormatting>
  <conditionalFormatting sqref="J670">
    <cfRule type="expression" dxfId="283" priority="318">
      <formula>$J$1 = "required"</formula>
    </cfRule>
  </conditionalFormatting>
  <conditionalFormatting sqref="O670">
    <cfRule type="expression" dxfId="282" priority="321">
      <formula xml:space="preserve"> $O$1 = "calculation"</formula>
    </cfRule>
  </conditionalFormatting>
  <conditionalFormatting sqref="B670">
    <cfRule type="duplicateValues" dxfId="281" priority="322"/>
  </conditionalFormatting>
  <conditionalFormatting sqref="N186">
    <cfRule type="expression" dxfId="280" priority="304">
      <formula>$N$1 = "relevant"</formula>
    </cfRule>
  </conditionalFormatting>
  <conditionalFormatting sqref="E186:F186">
    <cfRule type="expression" dxfId="279" priority="300">
      <formula>$A186 = "calculate"</formula>
    </cfRule>
  </conditionalFormatting>
  <conditionalFormatting sqref="L186">
    <cfRule type="expression" dxfId="278" priority="303">
      <formula>$L$1 = "constraint"</formula>
    </cfRule>
  </conditionalFormatting>
  <conditionalFormatting sqref="I186">
    <cfRule type="expression" dxfId="277" priority="301">
      <formula>$I$1 = "appearance"</formula>
    </cfRule>
  </conditionalFormatting>
  <conditionalFormatting sqref="J186">
    <cfRule type="expression" dxfId="276" priority="302">
      <formula>$J$1 = "required"</formula>
    </cfRule>
  </conditionalFormatting>
  <conditionalFormatting sqref="O186">
    <cfRule type="expression" dxfId="275" priority="305">
      <formula xml:space="preserve"> $O$1 = "calculation"</formula>
    </cfRule>
  </conditionalFormatting>
  <conditionalFormatting sqref="B186">
    <cfRule type="duplicateValues" dxfId="274" priority="306"/>
  </conditionalFormatting>
  <conditionalFormatting sqref="N185">
    <cfRule type="expression" dxfId="273" priority="288">
      <formula>$N$1 = "relevant"</formula>
    </cfRule>
  </conditionalFormatting>
  <conditionalFormatting sqref="L185">
    <cfRule type="expression" dxfId="272" priority="287">
      <formula>$L$1 = "constraint"</formula>
    </cfRule>
  </conditionalFormatting>
  <conditionalFormatting sqref="I185">
    <cfRule type="expression" dxfId="271" priority="285">
      <formula>$I$1 = "appearance"</formula>
    </cfRule>
  </conditionalFormatting>
  <conditionalFormatting sqref="J185">
    <cfRule type="expression" dxfId="270" priority="286">
      <formula>$J$1 = "required"</formula>
    </cfRule>
  </conditionalFormatting>
  <conditionalFormatting sqref="O185">
    <cfRule type="expression" dxfId="269" priority="289">
      <formula xml:space="preserve"> $O$1 = "calculation"</formula>
    </cfRule>
  </conditionalFormatting>
  <conditionalFormatting sqref="B185">
    <cfRule type="duplicateValues" dxfId="268" priority="290"/>
  </conditionalFormatting>
  <conditionalFormatting sqref="B191">
    <cfRule type="duplicateValues" dxfId="267" priority="10041"/>
  </conditionalFormatting>
  <conditionalFormatting sqref="N533">
    <cfRule type="expression" dxfId="266" priority="272">
      <formula>$N$1 = "relevant"</formula>
    </cfRule>
  </conditionalFormatting>
  <conditionalFormatting sqref="E533:F533">
    <cfRule type="expression" dxfId="265" priority="268">
      <formula>$A533 = "calculate"</formula>
    </cfRule>
  </conditionalFormatting>
  <conditionalFormatting sqref="L533">
    <cfRule type="expression" dxfId="264" priority="271">
      <formula>$L$1 = "constraint"</formula>
    </cfRule>
  </conditionalFormatting>
  <conditionalFormatting sqref="I533">
    <cfRule type="expression" dxfId="263" priority="269">
      <formula>$I$1 = "appearance"</formula>
    </cfRule>
  </conditionalFormatting>
  <conditionalFormatting sqref="J533">
    <cfRule type="expression" dxfId="262" priority="270">
      <formula>$J$1 = "required"</formula>
    </cfRule>
  </conditionalFormatting>
  <conditionalFormatting sqref="O533">
    <cfRule type="expression" dxfId="261" priority="273">
      <formula xml:space="preserve"> $O$1 = "calculation"</formula>
    </cfRule>
  </conditionalFormatting>
  <conditionalFormatting sqref="B533">
    <cfRule type="duplicateValues" dxfId="260" priority="274"/>
  </conditionalFormatting>
  <conditionalFormatting sqref="N532">
    <cfRule type="expression" dxfId="259" priority="256">
      <formula>$N$1 = "relevant"</formula>
    </cfRule>
  </conditionalFormatting>
  <conditionalFormatting sqref="E532:F532">
    <cfRule type="expression" dxfId="258" priority="252">
      <formula>$A532 = "calculate"</formula>
    </cfRule>
  </conditionalFormatting>
  <conditionalFormatting sqref="L532">
    <cfRule type="expression" dxfId="257" priority="255">
      <formula>$L$1 = "constraint"</formula>
    </cfRule>
  </conditionalFormatting>
  <conditionalFormatting sqref="I532">
    <cfRule type="expression" dxfId="256" priority="253">
      <formula>$I$1 = "appearance"</formula>
    </cfRule>
  </conditionalFormatting>
  <conditionalFormatting sqref="J532">
    <cfRule type="expression" dxfId="255" priority="254">
      <formula>$J$1 = "required"</formula>
    </cfRule>
  </conditionalFormatting>
  <conditionalFormatting sqref="O532">
    <cfRule type="expression" dxfId="254" priority="257">
      <formula xml:space="preserve"> $O$1 = "calculation"</formula>
    </cfRule>
  </conditionalFormatting>
  <conditionalFormatting sqref="B532">
    <cfRule type="duplicateValues" dxfId="253" priority="258"/>
  </conditionalFormatting>
  <conditionalFormatting sqref="N534">
    <cfRule type="expression" dxfId="252" priority="240">
      <formula>$N$1 = "relevant"</formula>
    </cfRule>
  </conditionalFormatting>
  <conditionalFormatting sqref="E534:F534">
    <cfRule type="expression" dxfId="251" priority="236">
      <formula>$A534 = "calculate"</formula>
    </cfRule>
  </conditionalFormatting>
  <conditionalFormatting sqref="L534">
    <cfRule type="expression" dxfId="250" priority="239">
      <formula>$L$1 = "constraint"</formula>
    </cfRule>
  </conditionalFormatting>
  <conditionalFormatting sqref="I534">
    <cfRule type="expression" dxfId="249" priority="237">
      <formula>$I$1 = "appearance"</formula>
    </cfRule>
  </conditionalFormatting>
  <conditionalFormatting sqref="J534">
    <cfRule type="expression" dxfId="248" priority="238">
      <formula>$J$1 = "required"</formula>
    </cfRule>
  </conditionalFormatting>
  <conditionalFormatting sqref="O534">
    <cfRule type="expression" dxfId="247" priority="241">
      <formula xml:space="preserve"> $O$1 = "calculation"</formula>
    </cfRule>
  </conditionalFormatting>
  <conditionalFormatting sqref="B534">
    <cfRule type="duplicateValues" dxfId="246" priority="242"/>
  </conditionalFormatting>
  <conditionalFormatting sqref="C564:C569 C583:C589 C574:C575">
    <cfRule type="expression" dxfId="245" priority="10061">
      <formula>AND($R$1="disabled",$R545="yes")</formula>
    </cfRule>
    <cfRule type="expression" dxfId="244" priority="10062">
      <formula xml:space="preserve"> AND($A545 = "begin group",$W545 = "section")</formula>
    </cfRule>
    <cfRule type="expression" dxfId="243" priority="10063">
      <formula>AND($A545 = "end group", $W545 = "section")</formula>
    </cfRule>
    <cfRule type="expression" dxfId="242" priority="10064">
      <formula xml:space="preserve"> AND($A545="begin group",$W545="gg")</formula>
    </cfRule>
    <cfRule type="expression" dxfId="241" priority="10065">
      <formula xml:space="preserve"> AND($A545 = "end group",$W545 = "gg")</formula>
    </cfRule>
    <cfRule type="expression" dxfId="240" priority="10066">
      <formula>AND($A545="begin group",$W545="ggg")</formula>
    </cfRule>
    <cfRule type="expression" dxfId="239" priority="10067">
      <formula>AND($A545="end group",$W545="ggg")</formula>
    </cfRule>
    <cfRule type="expression" dxfId="238" priority="10068">
      <formula>AND($A545 = "begin repeat",$W545 = "rr")</formula>
    </cfRule>
    <cfRule type="expression" dxfId="237" priority="10069">
      <formula>AND($A545 = "end repeat", $W545 = "rr")</formula>
    </cfRule>
  </conditionalFormatting>
  <conditionalFormatting sqref="N551">
    <cfRule type="expression" dxfId="236" priority="224">
      <formula>$N$1 = "relevant"</formula>
    </cfRule>
  </conditionalFormatting>
  <conditionalFormatting sqref="E551:F551">
    <cfRule type="expression" dxfId="235" priority="220">
      <formula>$A551 = "calculate"</formula>
    </cfRule>
  </conditionalFormatting>
  <conditionalFormatting sqref="L551">
    <cfRule type="expression" dxfId="234" priority="223">
      <formula>$L$1 = "constraint"</formula>
    </cfRule>
  </conditionalFormatting>
  <conditionalFormatting sqref="I551">
    <cfRule type="expression" dxfId="233" priority="221">
      <formula>$I$1 = "appearance"</formula>
    </cfRule>
  </conditionalFormatting>
  <conditionalFormatting sqref="J551">
    <cfRule type="expression" dxfId="232" priority="222">
      <formula>$J$1 = "required"</formula>
    </cfRule>
  </conditionalFormatting>
  <conditionalFormatting sqref="O551">
    <cfRule type="expression" dxfId="231" priority="225">
      <formula xml:space="preserve"> $O$1 = "calculation"</formula>
    </cfRule>
  </conditionalFormatting>
  <conditionalFormatting sqref="B551">
    <cfRule type="duplicateValues" dxfId="230" priority="226"/>
  </conditionalFormatting>
  <conditionalFormatting sqref="N552">
    <cfRule type="expression" dxfId="229" priority="208">
      <formula>$N$1 = "relevant"</formula>
    </cfRule>
  </conditionalFormatting>
  <conditionalFormatting sqref="E552:F552">
    <cfRule type="expression" dxfId="228" priority="204">
      <formula>$A552 = "calculate"</formula>
    </cfRule>
  </conditionalFormatting>
  <conditionalFormatting sqref="L552">
    <cfRule type="expression" dxfId="227" priority="207">
      <formula>$L$1 = "constraint"</formula>
    </cfRule>
  </conditionalFormatting>
  <conditionalFormatting sqref="I552">
    <cfRule type="expression" dxfId="226" priority="205">
      <formula>$I$1 = "appearance"</formula>
    </cfRule>
  </conditionalFormatting>
  <conditionalFormatting sqref="J552">
    <cfRule type="expression" dxfId="225" priority="206">
      <formula>$J$1 = "required"</formula>
    </cfRule>
  </conditionalFormatting>
  <conditionalFormatting sqref="O552">
    <cfRule type="expression" dxfId="224" priority="209">
      <formula xml:space="preserve"> $O$1 = "calculation"</formula>
    </cfRule>
  </conditionalFormatting>
  <conditionalFormatting sqref="B552">
    <cfRule type="duplicateValues" dxfId="223" priority="210"/>
  </conditionalFormatting>
  <conditionalFormatting sqref="N553">
    <cfRule type="expression" dxfId="222" priority="192">
      <formula>$N$1 = "relevant"</formula>
    </cfRule>
  </conditionalFormatting>
  <conditionalFormatting sqref="E553:F553">
    <cfRule type="expression" dxfId="221" priority="188">
      <formula>$A553 = "calculate"</formula>
    </cfRule>
  </conditionalFormatting>
  <conditionalFormatting sqref="L553">
    <cfRule type="expression" dxfId="220" priority="191">
      <formula>$L$1 = "constraint"</formula>
    </cfRule>
  </conditionalFormatting>
  <conditionalFormatting sqref="I553">
    <cfRule type="expression" dxfId="219" priority="189">
      <formula>$I$1 = "appearance"</formula>
    </cfRule>
  </conditionalFormatting>
  <conditionalFormatting sqref="J553">
    <cfRule type="expression" dxfId="218" priority="190">
      <formula>$J$1 = "required"</formula>
    </cfRule>
  </conditionalFormatting>
  <conditionalFormatting sqref="O553">
    <cfRule type="expression" dxfId="217" priority="193">
      <formula xml:space="preserve"> $O$1 = "calculation"</formula>
    </cfRule>
  </conditionalFormatting>
  <conditionalFormatting sqref="B553">
    <cfRule type="duplicateValues" dxfId="216" priority="194"/>
  </conditionalFormatting>
  <conditionalFormatting sqref="N572">
    <cfRule type="expression" dxfId="215" priority="176">
      <formula>$N$1 = "relevant"</formula>
    </cfRule>
  </conditionalFormatting>
  <conditionalFormatting sqref="E572:F572">
    <cfRule type="expression" dxfId="214" priority="172">
      <formula>$A572 = "calculate"</formula>
    </cfRule>
  </conditionalFormatting>
  <conditionalFormatting sqref="L572">
    <cfRule type="expression" dxfId="213" priority="175">
      <formula>$L$1 = "constraint"</formula>
    </cfRule>
  </conditionalFormatting>
  <conditionalFormatting sqref="I572">
    <cfRule type="expression" dxfId="212" priority="173">
      <formula>$I$1 = "appearance"</formula>
    </cfRule>
  </conditionalFormatting>
  <conditionalFormatting sqref="J572">
    <cfRule type="expression" dxfId="211" priority="174">
      <formula>$J$1 = "required"</formula>
    </cfRule>
  </conditionalFormatting>
  <conditionalFormatting sqref="O572">
    <cfRule type="expression" dxfId="210" priority="177">
      <formula xml:space="preserve"> $O$1 = "calculation"</formula>
    </cfRule>
  </conditionalFormatting>
  <conditionalFormatting sqref="B572">
    <cfRule type="duplicateValues" dxfId="209" priority="178"/>
  </conditionalFormatting>
  <conditionalFormatting sqref="N571">
    <cfRule type="expression" dxfId="208" priority="160">
      <formula>$N$1 = "relevant"</formula>
    </cfRule>
  </conditionalFormatting>
  <conditionalFormatting sqref="E571:F571">
    <cfRule type="expression" dxfId="207" priority="156">
      <formula>$A571 = "calculate"</formula>
    </cfRule>
  </conditionalFormatting>
  <conditionalFormatting sqref="L571">
    <cfRule type="expression" dxfId="206" priority="159">
      <formula>$L$1 = "constraint"</formula>
    </cfRule>
  </conditionalFormatting>
  <conditionalFormatting sqref="I571">
    <cfRule type="expression" dxfId="205" priority="157">
      <formula>$I$1 = "appearance"</formula>
    </cfRule>
  </conditionalFormatting>
  <conditionalFormatting sqref="J571">
    <cfRule type="expression" dxfId="204" priority="158">
      <formula>$J$1 = "required"</formula>
    </cfRule>
  </conditionalFormatting>
  <conditionalFormatting sqref="O571">
    <cfRule type="expression" dxfId="203" priority="161">
      <formula xml:space="preserve"> $O$1 = "calculation"</formula>
    </cfRule>
  </conditionalFormatting>
  <conditionalFormatting sqref="B571">
    <cfRule type="duplicateValues" dxfId="202" priority="162"/>
  </conditionalFormatting>
  <conditionalFormatting sqref="N573">
    <cfRule type="expression" dxfId="201" priority="144">
      <formula>$N$1 = "relevant"</formula>
    </cfRule>
  </conditionalFormatting>
  <conditionalFormatting sqref="E573:F573">
    <cfRule type="expression" dxfId="200" priority="140">
      <formula>$A573 = "calculate"</formula>
    </cfRule>
  </conditionalFormatting>
  <conditionalFormatting sqref="L573">
    <cfRule type="expression" dxfId="199" priority="143">
      <formula>$L$1 = "constraint"</formula>
    </cfRule>
  </conditionalFormatting>
  <conditionalFormatting sqref="I573">
    <cfRule type="expression" dxfId="198" priority="141">
      <formula>$I$1 = "appearance"</formula>
    </cfRule>
  </conditionalFormatting>
  <conditionalFormatting sqref="J573">
    <cfRule type="expression" dxfId="197" priority="142">
      <formula>$J$1 = "required"</formula>
    </cfRule>
  </conditionalFormatting>
  <conditionalFormatting sqref="O573">
    <cfRule type="expression" dxfId="196" priority="145">
      <formula xml:space="preserve"> $O$1 = "calculation"</formula>
    </cfRule>
  </conditionalFormatting>
  <conditionalFormatting sqref="B573">
    <cfRule type="duplicateValues" dxfId="195" priority="146"/>
  </conditionalFormatting>
  <conditionalFormatting sqref="I581">
    <cfRule type="expression" dxfId="194" priority="130">
      <formula>$I$1 = "appearance"</formula>
    </cfRule>
  </conditionalFormatting>
  <conditionalFormatting sqref="E651">
    <cfRule type="expression" dxfId="193" priority="120">
      <formula>$A651 = "calculate"</formula>
    </cfRule>
  </conditionalFormatting>
  <conditionalFormatting sqref="B659">
    <cfRule type="duplicateValues" dxfId="192" priority="10944"/>
  </conditionalFormatting>
  <conditionalFormatting sqref="N656">
    <cfRule type="expression" dxfId="191" priority="108">
      <formula>$N$1 = "relevant"</formula>
    </cfRule>
  </conditionalFormatting>
  <conditionalFormatting sqref="E656:F656">
    <cfRule type="expression" dxfId="190" priority="104">
      <formula>$A656 = "calculate"</formula>
    </cfRule>
  </conditionalFormatting>
  <conditionalFormatting sqref="L656">
    <cfRule type="expression" dxfId="189" priority="107">
      <formula>$L$1 = "constraint"</formula>
    </cfRule>
  </conditionalFormatting>
  <conditionalFormatting sqref="I656">
    <cfRule type="expression" dxfId="188" priority="105">
      <formula>$I$1 = "appearance"</formula>
    </cfRule>
  </conditionalFormatting>
  <conditionalFormatting sqref="J656">
    <cfRule type="expression" dxfId="187" priority="106">
      <formula>$J$1 = "required"</formula>
    </cfRule>
  </conditionalFormatting>
  <conditionalFormatting sqref="O656">
    <cfRule type="expression" dxfId="186" priority="109">
      <formula xml:space="preserve"> $O$1 = "calculation"</formula>
    </cfRule>
  </conditionalFormatting>
  <conditionalFormatting sqref="B656">
    <cfRule type="duplicateValues" dxfId="185" priority="110"/>
  </conditionalFormatting>
  <conditionalFormatting sqref="E656">
    <cfRule type="expression" dxfId="184" priority="103">
      <formula>$A656 = "calculate"</formula>
    </cfRule>
  </conditionalFormatting>
  <conditionalFormatting sqref="N661">
    <cfRule type="expression" dxfId="183" priority="91">
      <formula>$N$1 = "relevant"</formula>
    </cfRule>
  </conditionalFormatting>
  <conditionalFormatting sqref="E661:F661">
    <cfRule type="expression" dxfId="182" priority="87">
      <formula>$A661 = "calculate"</formula>
    </cfRule>
  </conditionalFormatting>
  <conditionalFormatting sqref="L661">
    <cfRule type="expression" dxfId="181" priority="90">
      <formula>$L$1 = "constraint"</formula>
    </cfRule>
  </conditionalFormatting>
  <conditionalFormatting sqref="I661">
    <cfRule type="expression" dxfId="180" priority="88">
      <formula>$I$1 = "appearance"</formula>
    </cfRule>
  </conditionalFormatting>
  <conditionalFormatting sqref="J661">
    <cfRule type="expression" dxfId="179" priority="89">
      <formula>$J$1 = "required"</formula>
    </cfRule>
  </conditionalFormatting>
  <conditionalFormatting sqref="O661">
    <cfRule type="expression" dxfId="178" priority="92">
      <formula xml:space="preserve"> $O$1 = "calculation"</formula>
    </cfRule>
  </conditionalFormatting>
  <conditionalFormatting sqref="B661">
    <cfRule type="duplicateValues" dxfId="177" priority="93"/>
  </conditionalFormatting>
  <conditionalFormatting sqref="E661">
    <cfRule type="expression" dxfId="176" priority="86">
      <formula>$A661 = "calculate"</formula>
    </cfRule>
  </conditionalFormatting>
  <conditionalFormatting sqref="N666">
    <cfRule type="expression" dxfId="175" priority="74">
      <formula>$N$1 = "relevant"</formula>
    </cfRule>
  </conditionalFormatting>
  <conditionalFormatting sqref="E666:F666">
    <cfRule type="expression" dxfId="174" priority="70">
      <formula>$A666 = "calculate"</formula>
    </cfRule>
  </conditionalFormatting>
  <conditionalFormatting sqref="L666">
    <cfRule type="expression" dxfId="173" priority="73">
      <formula>$L$1 = "constraint"</formula>
    </cfRule>
  </conditionalFormatting>
  <conditionalFormatting sqref="I666">
    <cfRule type="expression" dxfId="172" priority="71">
      <formula>$I$1 = "appearance"</formula>
    </cfRule>
  </conditionalFormatting>
  <conditionalFormatting sqref="J666">
    <cfRule type="expression" dxfId="171" priority="72">
      <formula>$J$1 = "required"</formula>
    </cfRule>
  </conditionalFormatting>
  <conditionalFormatting sqref="O666">
    <cfRule type="expression" dxfId="170" priority="75">
      <formula xml:space="preserve"> $O$1 = "calculation"</formula>
    </cfRule>
  </conditionalFormatting>
  <conditionalFormatting sqref="B666">
    <cfRule type="duplicateValues" dxfId="169" priority="76"/>
  </conditionalFormatting>
  <conditionalFormatting sqref="E666">
    <cfRule type="expression" dxfId="168" priority="69">
      <formula>$A666 = "calculate"</formula>
    </cfRule>
  </conditionalFormatting>
  <conditionalFormatting sqref="N672">
    <cfRule type="expression" dxfId="167" priority="57">
      <formula>$N$1 = "relevant"</formula>
    </cfRule>
  </conditionalFormatting>
  <conditionalFormatting sqref="E672:F672">
    <cfRule type="expression" dxfId="166" priority="53">
      <formula>$A672 = "calculate"</formula>
    </cfRule>
  </conditionalFormatting>
  <conditionalFormatting sqref="L672">
    <cfRule type="expression" dxfId="165" priority="56">
      <formula>$L$1 = "constraint"</formula>
    </cfRule>
  </conditionalFormatting>
  <conditionalFormatting sqref="I672">
    <cfRule type="expression" dxfId="164" priority="54">
      <formula>$I$1 = "appearance"</formula>
    </cfRule>
  </conditionalFormatting>
  <conditionalFormatting sqref="J672">
    <cfRule type="expression" dxfId="163" priority="55">
      <formula>$J$1 = "required"</formula>
    </cfRule>
  </conditionalFormatting>
  <conditionalFormatting sqref="O672">
    <cfRule type="expression" dxfId="162" priority="58">
      <formula xml:space="preserve"> $O$1 = "calculation"</formula>
    </cfRule>
  </conditionalFormatting>
  <conditionalFormatting sqref="B672">
    <cfRule type="duplicateValues" dxfId="161" priority="59"/>
  </conditionalFormatting>
  <conditionalFormatting sqref="E672">
    <cfRule type="expression" dxfId="160" priority="52">
      <formula>$A672 = "calculate"</formula>
    </cfRule>
  </conditionalFormatting>
  <conditionalFormatting sqref="N678">
    <cfRule type="expression" dxfId="159" priority="40">
      <formula>$N$1 = "relevant"</formula>
    </cfRule>
  </conditionalFormatting>
  <conditionalFormatting sqref="E678:F678">
    <cfRule type="expression" dxfId="158" priority="36">
      <formula>$A678 = "calculate"</formula>
    </cfRule>
  </conditionalFormatting>
  <conditionalFormatting sqref="L678">
    <cfRule type="expression" dxfId="157" priority="39">
      <formula>$L$1 = "constraint"</formula>
    </cfRule>
  </conditionalFormatting>
  <conditionalFormatting sqref="I678">
    <cfRule type="expression" dxfId="156" priority="37">
      <formula>$I$1 = "appearance"</formula>
    </cfRule>
  </conditionalFormatting>
  <conditionalFormatting sqref="J678">
    <cfRule type="expression" dxfId="155" priority="38">
      <formula>$J$1 = "required"</formula>
    </cfRule>
  </conditionalFormatting>
  <conditionalFormatting sqref="O678">
    <cfRule type="expression" dxfId="154" priority="41">
      <formula xml:space="preserve"> $O$1 = "calculation"</formula>
    </cfRule>
  </conditionalFormatting>
  <conditionalFormatting sqref="B678">
    <cfRule type="duplicateValues" dxfId="153" priority="42"/>
  </conditionalFormatting>
  <conditionalFormatting sqref="E678">
    <cfRule type="expression" dxfId="152" priority="35">
      <formula>$A678 = "calculate"</formula>
    </cfRule>
  </conditionalFormatting>
  <conditionalFormatting sqref="N683">
    <cfRule type="expression" dxfId="151" priority="23">
      <formula>$N$1 = "relevant"</formula>
    </cfRule>
  </conditionalFormatting>
  <conditionalFormatting sqref="E683:F683">
    <cfRule type="expression" dxfId="150" priority="19">
      <formula>$A683 = "calculate"</formula>
    </cfRule>
  </conditionalFormatting>
  <conditionalFormatting sqref="L683">
    <cfRule type="expression" dxfId="149" priority="22">
      <formula>$L$1 = "constraint"</formula>
    </cfRule>
  </conditionalFormatting>
  <conditionalFormatting sqref="I683">
    <cfRule type="expression" dxfId="148" priority="20">
      <formula>$I$1 = "appearance"</formula>
    </cfRule>
  </conditionalFormatting>
  <conditionalFormatting sqref="J683">
    <cfRule type="expression" dxfId="147" priority="21">
      <formula>$J$1 = "required"</formula>
    </cfRule>
  </conditionalFormatting>
  <conditionalFormatting sqref="O683">
    <cfRule type="expression" dxfId="146" priority="24">
      <formula xml:space="preserve"> $O$1 = "calculation"</formula>
    </cfRule>
  </conditionalFormatting>
  <conditionalFormatting sqref="B683">
    <cfRule type="duplicateValues" dxfId="145" priority="25"/>
  </conditionalFormatting>
  <conditionalFormatting sqref="E683">
    <cfRule type="expression" dxfId="144" priority="18">
      <formula>$A683 = "calculate"</formula>
    </cfRule>
  </conditionalFormatting>
  <conditionalFormatting sqref="N699">
    <cfRule type="expression" dxfId="143" priority="6">
      <formula>$N$1 = "relevant"</formula>
    </cfRule>
  </conditionalFormatting>
  <conditionalFormatting sqref="E699:F699">
    <cfRule type="expression" dxfId="142" priority="2">
      <formula>$A699 = "calculate"</formula>
    </cfRule>
  </conditionalFormatting>
  <conditionalFormatting sqref="L699">
    <cfRule type="expression" dxfId="141" priority="5">
      <formula>$L$1 = "constraint"</formula>
    </cfRule>
  </conditionalFormatting>
  <conditionalFormatting sqref="I699">
    <cfRule type="expression" dxfId="140" priority="3">
      <formula>$I$1 = "appearance"</formula>
    </cfRule>
  </conditionalFormatting>
  <conditionalFormatting sqref="J699">
    <cfRule type="expression" dxfId="139" priority="4">
      <formula>$J$1 = "required"</formula>
    </cfRule>
  </conditionalFormatting>
  <conditionalFormatting sqref="O699">
    <cfRule type="expression" dxfId="138" priority="7">
      <formula xml:space="preserve"> $O$1 = "calculation"</formula>
    </cfRule>
  </conditionalFormatting>
  <conditionalFormatting sqref="B699">
    <cfRule type="duplicateValues" dxfId="137" priority="8"/>
  </conditionalFormatting>
  <conditionalFormatting sqref="E699">
    <cfRule type="expression" dxfId="136" priority="1">
      <formula>$A699 = "calculate"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0"/>
  <sheetViews>
    <sheetView topLeftCell="A231" zoomScale="85" zoomScaleNormal="85" workbookViewId="0">
      <selection activeCell="F257" sqref="F257"/>
    </sheetView>
  </sheetViews>
  <sheetFormatPr defaultColWidth="17.28515625" defaultRowHeight="15.75" customHeight="1"/>
  <cols>
    <col min="1" max="1" width="13.42578125" style="4" customWidth="1"/>
    <col min="2" max="2" width="13.42578125" style="7" customWidth="1"/>
    <col min="3" max="6" width="13.42578125" style="4" customWidth="1"/>
    <col min="7" max="16384" width="17.28515625" style="4"/>
  </cols>
  <sheetData>
    <row r="1" spans="1:14" ht="15" customHeight="1">
      <c r="A1" s="18" t="s">
        <v>1006</v>
      </c>
      <c r="B1" s="36" t="s">
        <v>1</v>
      </c>
      <c r="C1" s="18" t="s">
        <v>1958</v>
      </c>
      <c r="D1" s="18" t="s">
        <v>1007</v>
      </c>
      <c r="E1" s="18" t="s">
        <v>1985</v>
      </c>
      <c r="F1" s="27" t="s">
        <v>1986</v>
      </c>
      <c r="G1" s="27" t="s">
        <v>1987</v>
      </c>
      <c r="H1" s="17"/>
      <c r="I1" s="17"/>
      <c r="J1" s="17"/>
      <c r="K1" s="17"/>
      <c r="L1" s="17"/>
      <c r="M1" s="17"/>
      <c r="N1" s="17"/>
    </row>
    <row r="2" spans="1:14" s="5" customFormat="1" ht="15.75" customHeight="1">
      <c r="A2" s="29" t="s">
        <v>2340</v>
      </c>
      <c r="B2" s="34">
        <v>1</v>
      </c>
      <c r="C2" s="30" t="s">
        <v>2341</v>
      </c>
      <c r="D2" s="29"/>
      <c r="E2" s="29"/>
      <c r="F2" s="29"/>
      <c r="G2" s="29"/>
      <c r="H2" s="29"/>
      <c r="I2" s="29"/>
      <c r="J2" s="29"/>
      <c r="K2" s="29"/>
      <c r="L2" s="29"/>
      <c r="M2" s="29"/>
      <c r="N2" s="29"/>
    </row>
    <row r="3" spans="1:14" s="5" customFormat="1" ht="15.75" customHeight="1">
      <c r="A3" s="29" t="s">
        <v>2340</v>
      </c>
      <c r="B3" s="34">
        <v>2</v>
      </c>
      <c r="C3" s="29" t="s">
        <v>2342</v>
      </c>
      <c r="D3" s="29"/>
      <c r="E3" s="29"/>
      <c r="F3" s="29"/>
      <c r="G3" s="29"/>
      <c r="H3" s="29"/>
      <c r="I3" s="29"/>
      <c r="J3" s="29"/>
      <c r="K3" s="29"/>
      <c r="L3" s="29"/>
      <c r="M3" s="29"/>
      <c r="N3" s="29"/>
    </row>
    <row r="4" spans="1:14" s="5" customFormat="1" ht="15.75" customHeight="1">
      <c r="A4" s="29" t="s">
        <v>2340</v>
      </c>
      <c r="B4" s="34">
        <v>3</v>
      </c>
      <c r="C4" s="29" t="s">
        <v>2343</v>
      </c>
      <c r="D4" s="29"/>
      <c r="E4" s="29"/>
      <c r="F4" s="29"/>
      <c r="G4" s="29"/>
      <c r="H4" s="29"/>
      <c r="I4" s="29"/>
      <c r="J4" s="29"/>
      <c r="K4" s="29"/>
      <c r="L4" s="29"/>
      <c r="M4" s="29"/>
      <c r="N4" s="29"/>
    </row>
    <row r="5" spans="1:14" s="5" customFormat="1" ht="15.75" customHeight="1">
      <c r="A5" s="29"/>
      <c r="B5" s="34"/>
      <c r="C5" s="29"/>
      <c r="D5" s="29"/>
      <c r="E5" s="29"/>
      <c r="F5" s="29"/>
      <c r="G5" s="29"/>
      <c r="H5" s="29"/>
      <c r="I5" s="29"/>
      <c r="J5" s="29"/>
      <c r="K5" s="29"/>
      <c r="L5" s="29"/>
      <c r="M5" s="29"/>
      <c r="N5" s="29"/>
    </row>
    <row r="6" spans="1:14" s="5" customFormat="1" ht="15.75" customHeight="1">
      <c r="A6" s="29" t="s">
        <v>2457</v>
      </c>
      <c r="B6" s="34" t="s">
        <v>2458</v>
      </c>
      <c r="C6" s="29" t="s">
        <v>2457</v>
      </c>
      <c r="D6" s="29"/>
      <c r="E6" s="29"/>
      <c r="F6" s="29"/>
      <c r="G6" s="29"/>
      <c r="H6" s="29"/>
      <c r="I6" s="29"/>
      <c r="J6" s="29"/>
      <c r="K6" s="29"/>
      <c r="L6" s="29"/>
      <c r="M6" s="29"/>
      <c r="N6" s="29"/>
    </row>
    <row r="7" spans="1:14" s="5" customFormat="1" ht="15.75" customHeight="1">
      <c r="A7" s="29" t="s">
        <v>2344</v>
      </c>
      <c r="B7" s="34" t="s">
        <v>2026</v>
      </c>
      <c r="C7" s="29" t="s">
        <v>2344</v>
      </c>
      <c r="D7" s="29"/>
      <c r="E7" s="29"/>
      <c r="F7" s="29"/>
      <c r="G7" s="29"/>
      <c r="H7" s="29"/>
      <c r="I7" s="29"/>
      <c r="J7" s="29"/>
      <c r="K7" s="29"/>
      <c r="L7" s="29"/>
      <c r="M7" s="29"/>
      <c r="N7" s="29"/>
    </row>
    <row r="8" spans="1:14" s="5" customFormat="1" ht="15.75" customHeight="1">
      <c r="A8" s="29" t="s">
        <v>1916</v>
      </c>
      <c r="B8" s="34" t="s">
        <v>1920</v>
      </c>
      <c r="C8" s="29" t="s">
        <v>1916</v>
      </c>
      <c r="D8" s="29"/>
      <c r="E8" s="29"/>
      <c r="F8" s="29"/>
      <c r="G8" s="29"/>
      <c r="H8" s="29"/>
      <c r="I8" s="29"/>
      <c r="J8" s="29"/>
      <c r="K8" s="29"/>
      <c r="L8" s="29"/>
      <c r="M8" s="29"/>
      <c r="N8" s="29"/>
    </row>
    <row r="9" spans="1:14" s="5" customFormat="1" ht="15.75" customHeight="1">
      <c r="A9" s="29"/>
      <c r="B9" s="34"/>
      <c r="C9" s="29"/>
      <c r="D9" s="29"/>
      <c r="E9" s="29"/>
      <c r="F9" s="29"/>
      <c r="G9" s="29"/>
      <c r="H9" s="29"/>
      <c r="I9" s="29"/>
      <c r="J9" s="29"/>
      <c r="K9" s="29"/>
      <c r="L9" s="29"/>
      <c r="M9" s="29"/>
      <c r="N9" s="29"/>
    </row>
    <row r="10" spans="1:14" s="5" customFormat="1" ht="15.75" customHeight="1">
      <c r="A10" s="29" t="s">
        <v>2534</v>
      </c>
      <c r="B10" s="34">
        <v>1</v>
      </c>
      <c r="C10" s="29" t="s">
        <v>1014</v>
      </c>
      <c r="D10" s="29"/>
      <c r="E10" s="29"/>
      <c r="F10" s="29"/>
      <c r="G10" s="29"/>
      <c r="H10" s="29"/>
      <c r="I10" s="29"/>
      <c r="J10" s="29"/>
      <c r="K10" s="29"/>
      <c r="L10" s="29"/>
      <c r="M10" s="29"/>
      <c r="N10" s="29"/>
    </row>
    <row r="11" spans="1:14" s="5" customFormat="1" ht="15.75" customHeight="1">
      <c r="A11" s="29" t="s">
        <v>2534</v>
      </c>
      <c r="B11" s="34">
        <v>2</v>
      </c>
      <c r="C11" s="29" t="s">
        <v>1015</v>
      </c>
      <c r="D11" s="29"/>
      <c r="E11" s="29"/>
      <c r="F11" s="29"/>
      <c r="G11" s="29"/>
      <c r="H11" s="29"/>
      <c r="I11" s="29"/>
      <c r="J11" s="29"/>
      <c r="K11" s="29"/>
      <c r="L11" s="29"/>
      <c r="M11" s="29"/>
      <c r="N11" s="29"/>
    </row>
    <row r="12" spans="1:14" s="5" customFormat="1" ht="15.75" customHeight="1">
      <c r="A12" s="29"/>
      <c r="B12" s="34"/>
      <c r="C12" s="29"/>
      <c r="D12" s="29"/>
      <c r="E12" s="29"/>
      <c r="F12" s="29"/>
      <c r="G12" s="29"/>
      <c r="H12" s="29"/>
      <c r="I12" s="29"/>
      <c r="J12" s="29"/>
      <c r="K12" s="29"/>
      <c r="L12" s="29"/>
      <c r="M12" s="29"/>
      <c r="N12" s="29"/>
    </row>
    <row r="13" spans="1:14" s="5" customFormat="1" ht="15.75" customHeight="1">
      <c r="A13" s="29"/>
      <c r="B13" s="34"/>
      <c r="C13" s="29"/>
      <c r="D13" s="29"/>
      <c r="E13" s="29"/>
      <c r="F13" s="29"/>
      <c r="G13" s="29"/>
      <c r="H13" s="29"/>
      <c r="I13" s="29"/>
      <c r="J13" s="29"/>
      <c r="K13" s="29"/>
      <c r="L13" s="29"/>
      <c r="M13" s="29"/>
      <c r="N13" s="29"/>
    </row>
    <row r="14" spans="1:14" ht="15" customHeight="1">
      <c r="A14" s="23" t="s">
        <v>1008</v>
      </c>
      <c r="B14" s="25">
        <v>1</v>
      </c>
      <c r="C14" s="23" t="s">
        <v>1009</v>
      </c>
      <c r="D14" s="19"/>
      <c r="E14" s="19"/>
      <c r="F14" s="19"/>
      <c r="G14" s="17"/>
      <c r="H14" s="17"/>
      <c r="I14" s="17"/>
      <c r="J14" s="17"/>
      <c r="K14" s="17"/>
      <c r="L14" s="17"/>
      <c r="M14" s="17"/>
      <c r="N14" s="17"/>
    </row>
    <row r="15" spans="1:14" ht="15" customHeight="1">
      <c r="A15" s="23" t="s">
        <v>1008</v>
      </c>
      <c r="B15" s="25">
        <v>0</v>
      </c>
      <c r="C15" s="23" t="s">
        <v>1010</v>
      </c>
      <c r="D15" s="19"/>
      <c r="E15" s="19"/>
      <c r="F15" s="19"/>
      <c r="G15" s="17"/>
      <c r="H15" s="17"/>
      <c r="I15" s="17"/>
      <c r="J15" s="17"/>
      <c r="K15" s="17"/>
      <c r="L15" s="17"/>
      <c r="M15" s="17"/>
      <c r="N15" s="17"/>
    </row>
    <row r="16" spans="1:14" ht="15" customHeight="1">
      <c r="A16" s="23"/>
      <c r="B16" s="25"/>
      <c r="C16" s="23"/>
      <c r="D16" s="19"/>
      <c r="E16" s="19"/>
      <c r="F16" s="19"/>
      <c r="G16" s="17"/>
      <c r="H16" s="17"/>
      <c r="I16" s="17"/>
      <c r="J16" s="17"/>
      <c r="K16" s="17"/>
      <c r="L16" s="17"/>
      <c r="M16" s="17"/>
      <c r="N16" s="17"/>
    </row>
    <row r="17" spans="1:14" ht="15" customHeight="1">
      <c r="A17" s="23" t="s">
        <v>2481</v>
      </c>
      <c r="B17" s="25">
        <v>1</v>
      </c>
      <c r="C17" s="23" t="s">
        <v>1009</v>
      </c>
      <c r="D17" s="19"/>
      <c r="E17" s="19"/>
      <c r="F17" s="19"/>
      <c r="G17" s="17"/>
      <c r="H17" s="17"/>
      <c r="I17" s="17"/>
      <c r="J17" s="17"/>
      <c r="K17" s="17"/>
      <c r="L17" s="17"/>
      <c r="M17" s="17"/>
      <c r="N17" s="17"/>
    </row>
    <row r="18" spans="1:14" ht="15" customHeight="1">
      <c r="A18" s="23" t="s">
        <v>2481</v>
      </c>
      <c r="B18" s="25">
        <v>2</v>
      </c>
      <c r="C18" s="23" t="s">
        <v>1010</v>
      </c>
      <c r="D18" s="19"/>
      <c r="E18" s="19"/>
      <c r="F18" s="19"/>
      <c r="G18" s="17"/>
      <c r="H18" s="17"/>
      <c r="I18" s="17"/>
      <c r="J18" s="17"/>
      <c r="K18" s="17"/>
      <c r="L18" s="17"/>
      <c r="M18" s="17"/>
      <c r="N18" s="17"/>
    </row>
    <row r="19" spans="1:14" ht="15" customHeight="1">
      <c r="A19" s="23" t="s">
        <v>2481</v>
      </c>
      <c r="B19" s="25">
        <v>3</v>
      </c>
      <c r="C19" s="23" t="s">
        <v>2480</v>
      </c>
      <c r="D19" s="19"/>
      <c r="E19" s="19"/>
      <c r="F19" s="19"/>
      <c r="G19" s="17"/>
      <c r="H19" s="17"/>
      <c r="I19" s="17"/>
      <c r="J19" s="17"/>
      <c r="K19" s="17"/>
      <c r="L19" s="17"/>
      <c r="M19" s="17"/>
      <c r="N19" s="17"/>
    </row>
    <row r="20" spans="1:14" ht="15" customHeight="1">
      <c r="A20" s="23"/>
      <c r="B20" s="25"/>
      <c r="C20" s="23"/>
      <c r="D20" s="19"/>
      <c r="E20" s="19"/>
      <c r="F20" s="19"/>
      <c r="G20" s="17"/>
      <c r="H20" s="17"/>
      <c r="I20" s="17"/>
      <c r="J20" s="17"/>
      <c r="K20" s="17"/>
      <c r="L20" s="17"/>
      <c r="M20" s="17"/>
      <c r="N20" s="17"/>
    </row>
    <row r="21" spans="1:14" ht="15" customHeight="1">
      <c r="A21" s="23" t="s">
        <v>2591</v>
      </c>
      <c r="B21" s="25">
        <v>1</v>
      </c>
      <c r="C21" s="23" t="s">
        <v>1009</v>
      </c>
      <c r="D21" s="19"/>
      <c r="E21" s="19"/>
      <c r="F21" s="19"/>
      <c r="G21" s="17"/>
      <c r="H21" s="17"/>
      <c r="I21" s="17"/>
      <c r="J21" s="17"/>
      <c r="K21" s="17"/>
      <c r="L21" s="17"/>
      <c r="M21" s="17"/>
      <c r="N21" s="17"/>
    </row>
    <row r="22" spans="1:14" ht="15" customHeight="1">
      <c r="A22" s="23" t="s">
        <v>2591</v>
      </c>
      <c r="B22" s="25">
        <v>0</v>
      </c>
      <c r="C22" s="23" t="s">
        <v>1010</v>
      </c>
      <c r="D22" s="19"/>
      <c r="E22" s="19"/>
      <c r="F22" s="19"/>
      <c r="G22" s="17"/>
      <c r="H22" s="17"/>
      <c r="I22" s="17"/>
      <c r="J22" s="17"/>
      <c r="K22" s="17"/>
      <c r="L22" s="17"/>
      <c r="M22" s="17"/>
      <c r="N22" s="17"/>
    </row>
    <row r="23" spans="1:14" ht="15" customHeight="1">
      <c r="A23" s="23" t="s">
        <v>2591</v>
      </c>
      <c r="B23" s="25">
        <v>-99</v>
      </c>
      <c r="C23" s="23" t="s">
        <v>190</v>
      </c>
      <c r="D23" s="19"/>
      <c r="E23" s="19"/>
      <c r="F23" s="19"/>
      <c r="G23" s="17"/>
      <c r="H23" s="17"/>
      <c r="I23" s="17"/>
      <c r="J23" s="17"/>
      <c r="K23" s="17"/>
      <c r="L23" s="17"/>
      <c r="M23" s="17"/>
      <c r="N23" s="17"/>
    </row>
    <row r="24" spans="1:14" ht="15" customHeight="1">
      <c r="A24" s="23"/>
      <c r="B24" s="25"/>
      <c r="C24" s="23"/>
      <c r="D24" s="19"/>
      <c r="E24" s="19"/>
      <c r="F24" s="19"/>
      <c r="G24" s="17"/>
      <c r="H24" s="17"/>
      <c r="I24" s="17"/>
      <c r="J24" s="17"/>
      <c r="K24" s="17"/>
      <c r="L24" s="17"/>
      <c r="M24" s="17"/>
      <c r="N24" s="17"/>
    </row>
    <row r="25" spans="1:14" s="5" customFormat="1" ht="14.25">
      <c r="A25" s="29" t="s">
        <v>1910</v>
      </c>
      <c r="B25" s="34" t="s">
        <v>1918</v>
      </c>
      <c r="C25" s="29" t="s">
        <v>1910</v>
      </c>
      <c r="D25" s="29"/>
      <c r="E25" s="29"/>
      <c r="F25" s="29"/>
      <c r="G25" s="29"/>
      <c r="H25" s="29"/>
      <c r="I25" s="29"/>
      <c r="J25" s="29"/>
      <c r="K25" s="29"/>
      <c r="L25" s="29"/>
      <c r="M25" s="29"/>
      <c r="N25" s="29"/>
    </row>
    <row r="26" spans="1:14" s="5" customFormat="1" ht="14.25">
      <c r="A26" s="29" t="s">
        <v>1922</v>
      </c>
      <c r="B26" s="34" t="s">
        <v>1921</v>
      </c>
      <c r="C26" s="29" t="s">
        <v>1922</v>
      </c>
      <c r="D26" s="29"/>
      <c r="E26" s="29"/>
      <c r="F26" s="29"/>
      <c r="G26" s="29"/>
      <c r="H26" s="29"/>
      <c r="I26" s="29"/>
      <c r="J26" s="29"/>
      <c r="K26" s="29"/>
      <c r="L26" s="29"/>
      <c r="M26" s="29"/>
      <c r="N26" s="29"/>
    </row>
    <row r="27" spans="1:14" ht="13.5" customHeight="1">
      <c r="A27" s="29" t="s">
        <v>1911</v>
      </c>
      <c r="B27" s="34" t="s">
        <v>1919</v>
      </c>
      <c r="C27" s="29" t="s">
        <v>1911</v>
      </c>
      <c r="D27" s="17"/>
      <c r="E27" s="17"/>
      <c r="F27" s="17"/>
      <c r="G27" s="17"/>
      <c r="H27" s="21"/>
      <c r="I27" s="19"/>
      <c r="J27" s="19"/>
      <c r="K27" s="19"/>
      <c r="L27" s="19"/>
      <c r="M27" s="19"/>
      <c r="N27" s="19"/>
    </row>
    <row r="28" spans="1:14" ht="15" customHeight="1">
      <c r="A28" s="19"/>
      <c r="B28" s="20"/>
      <c r="C28" s="23"/>
      <c r="D28" s="19"/>
      <c r="E28" s="19"/>
      <c r="F28" s="19"/>
      <c r="G28" s="17"/>
      <c r="H28" s="17"/>
      <c r="I28" s="17"/>
      <c r="J28" s="17"/>
      <c r="K28" s="17"/>
      <c r="L28" s="17"/>
      <c r="M28" s="17"/>
      <c r="N28" s="17"/>
    </row>
    <row r="29" spans="1:14" ht="15" customHeight="1">
      <c r="A29" s="23" t="s">
        <v>1011</v>
      </c>
      <c r="B29" s="25">
        <v>1</v>
      </c>
      <c r="C29" s="33" t="s">
        <v>1012</v>
      </c>
      <c r="D29" s="19"/>
      <c r="E29" s="19"/>
      <c r="F29" s="19"/>
      <c r="G29" s="17"/>
      <c r="H29" s="17"/>
      <c r="I29" s="17"/>
      <c r="J29" s="17"/>
      <c r="K29" s="17"/>
      <c r="L29" s="17"/>
      <c r="M29" s="17"/>
      <c r="N29" s="17"/>
    </row>
    <row r="30" spans="1:14" ht="15" customHeight="1">
      <c r="A30" s="23" t="s">
        <v>1011</v>
      </c>
      <c r="B30" s="25">
        <v>2</v>
      </c>
      <c r="C30" s="33" t="s">
        <v>1013</v>
      </c>
      <c r="D30" s="19"/>
      <c r="E30" s="19"/>
      <c r="F30" s="19"/>
      <c r="G30" s="17"/>
      <c r="H30" s="17"/>
      <c r="I30" s="17"/>
    </row>
    <row r="31" spans="1:14" ht="15" customHeight="1">
      <c r="A31" s="23" t="s">
        <v>1011</v>
      </c>
      <c r="B31" s="25">
        <v>3</v>
      </c>
      <c r="C31" s="33" t="s">
        <v>1896</v>
      </c>
      <c r="D31" s="19"/>
      <c r="E31" s="19"/>
      <c r="F31" s="19"/>
      <c r="G31" s="17"/>
      <c r="H31" s="17"/>
      <c r="I31" s="17"/>
    </row>
    <row r="32" spans="1:14" ht="15" customHeight="1">
      <c r="A32" s="23" t="s">
        <v>1011</v>
      </c>
      <c r="B32" s="25">
        <v>4</v>
      </c>
      <c r="C32" s="29" t="s">
        <v>1897</v>
      </c>
      <c r="D32" s="19"/>
      <c r="E32" s="19"/>
      <c r="F32" s="19"/>
      <c r="G32" s="17"/>
      <c r="H32" s="17"/>
      <c r="I32" s="17"/>
    </row>
    <row r="33" spans="1:9" ht="15" customHeight="1">
      <c r="A33" s="23" t="s">
        <v>1011</v>
      </c>
      <c r="B33" s="25">
        <v>5</v>
      </c>
      <c r="C33" s="29" t="s">
        <v>1898</v>
      </c>
      <c r="D33" s="19"/>
      <c r="E33" s="19"/>
      <c r="F33" s="19"/>
      <c r="G33" s="17"/>
      <c r="H33" s="17"/>
      <c r="I33" s="17"/>
    </row>
    <row r="34" spans="1:9" ht="15" customHeight="1">
      <c r="A34" s="23" t="s">
        <v>1011</v>
      </c>
      <c r="B34" s="25">
        <v>6</v>
      </c>
      <c r="C34" s="29" t="s">
        <v>1899</v>
      </c>
      <c r="D34" s="19"/>
      <c r="E34" s="19"/>
      <c r="F34" s="19"/>
      <c r="G34" s="17"/>
      <c r="H34" s="17"/>
      <c r="I34" s="17"/>
    </row>
    <row r="35" spans="1:9" ht="15" customHeight="1">
      <c r="A35" s="23" t="s">
        <v>1011</v>
      </c>
      <c r="B35" s="25">
        <v>7</v>
      </c>
      <c r="C35" s="29" t="s">
        <v>1900</v>
      </c>
      <c r="D35" s="19"/>
      <c r="E35" s="19"/>
      <c r="F35" s="19"/>
      <c r="G35" s="17"/>
      <c r="H35" s="17"/>
      <c r="I35" s="17"/>
    </row>
    <row r="36" spans="1:9" ht="15" customHeight="1">
      <c r="A36" s="23" t="s">
        <v>1011</v>
      </c>
      <c r="B36" s="25">
        <v>8</v>
      </c>
      <c r="C36" s="34" t="s">
        <v>1901</v>
      </c>
      <c r="D36" s="34"/>
      <c r="E36" s="34"/>
      <c r="F36" s="34"/>
      <c r="G36" s="34"/>
      <c r="H36" s="34"/>
      <c r="I36" s="34"/>
    </row>
    <row r="37" spans="1:9" ht="15" customHeight="1">
      <c r="A37" s="23" t="s">
        <v>1011</v>
      </c>
      <c r="B37" s="25">
        <v>96</v>
      </c>
      <c r="C37" s="23" t="s">
        <v>481</v>
      </c>
      <c r="D37" s="19"/>
      <c r="E37" s="19"/>
      <c r="F37" s="19"/>
      <c r="G37" s="17"/>
      <c r="H37" s="17"/>
      <c r="I37" s="17"/>
    </row>
    <row r="38" spans="1:9" ht="15" customHeight="1">
      <c r="A38" s="19"/>
      <c r="B38" s="20"/>
      <c r="C38" s="23"/>
      <c r="D38" s="19"/>
      <c r="E38" s="19"/>
      <c r="F38" s="19"/>
      <c r="G38" s="17"/>
      <c r="H38" s="17"/>
      <c r="I38" s="17"/>
    </row>
    <row r="39" spans="1:9" ht="15" customHeight="1">
      <c r="A39" s="19" t="s">
        <v>0</v>
      </c>
      <c r="B39" s="20">
        <v>1</v>
      </c>
      <c r="C39" s="23" t="s">
        <v>1014</v>
      </c>
      <c r="D39" s="19"/>
      <c r="E39" s="19"/>
      <c r="F39" s="19"/>
      <c r="G39" s="17"/>
      <c r="H39" s="17"/>
      <c r="I39" s="17"/>
    </row>
    <row r="40" spans="1:9" ht="15" customHeight="1">
      <c r="A40" s="19" t="s">
        <v>0</v>
      </c>
      <c r="B40" s="20">
        <v>2</v>
      </c>
      <c r="C40" s="23" t="s">
        <v>1015</v>
      </c>
      <c r="D40" s="19"/>
      <c r="E40" s="19"/>
      <c r="F40" s="19"/>
      <c r="G40" s="17"/>
      <c r="H40" s="17"/>
      <c r="I40" s="17"/>
    </row>
    <row r="41" spans="1:9" ht="15" customHeight="1">
      <c r="A41" s="19"/>
      <c r="B41" s="20"/>
      <c r="C41" s="23"/>
      <c r="D41" s="19"/>
      <c r="E41" s="19"/>
      <c r="F41" s="19"/>
      <c r="G41" s="17"/>
      <c r="H41" s="17"/>
      <c r="I41" s="17"/>
    </row>
    <row r="42" spans="1:9" ht="15" customHeight="1">
      <c r="A42" s="19" t="s">
        <v>2439</v>
      </c>
      <c r="B42" s="62" t="s">
        <v>2440</v>
      </c>
      <c r="C42" s="63" t="s">
        <v>2441</v>
      </c>
      <c r="D42" s="19"/>
      <c r="E42" s="19"/>
      <c r="F42" s="19"/>
      <c r="G42" s="17"/>
      <c r="H42" s="17"/>
      <c r="I42" s="17"/>
    </row>
    <row r="43" spans="1:9" ht="15" customHeight="1">
      <c r="A43" s="19"/>
      <c r="B43" s="20"/>
      <c r="C43" s="23"/>
      <c r="D43" s="19"/>
      <c r="E43" s="19"/>
      <c r="F43" s="19"/>
      <c r="G43" s="17"/>
      <c r="H43" s="17"/>
      <c r="I43" s="17"/>
    </row>
    <row r="44" spans="1:9" ht="15" customHeight="1">
      <c r="A44" s="23" t="s">
        <v>1016</v>
      </c>
      <c r="B44" s="25">
        <v>1</v>
      </c>
      <c r="C44" s="23" t="s">
        <v>1017</v>
      </c>
      <c r="D44" s="19"/>
      <c r="E44" s="19"/>
      <c r="F44" s="19"/>
      <c r="G44" s="17"/>
      <c r="H44" s="17"/>
      <c r="I44" s="17"/>
    </row>
    <row r="45" spans="1:9" ht="15" customHeight="1">
      <c r="A45" s="23" t="s">
        <v>1016</v>
      </c>
      <c r="B45" s="25">
        <v>2</v>
      </c>
      <c r="C45" s="23" t="s">
        <v>1018</v>
      </c>
      <c r="D45" s="19"/>
      <c r="E45" s="19"/>
      <c r="F45" s="19"/>
      <c r="G45" s="17"/>
      <c r="H45" s="17"/>
      <c r="I45" s="17"/>
    </row>
    <row r="46" spans="1:9" ht="15" customHeight="1">
      <c r="A46" s="23" t="s">
        <v>1016</v>
      </c>
      <c r="B46" s="25">
        <v>3</v>
      </c>
      <c r="C46" s="23" t="s">
        <v>1019</v>
      </c>
      <c r="D46" s="19"/>
      <c r="E46" s="19"/>
      <c r="F46" s="19"/>
      <c r="G46" s="17"/>
      <c r="H46" s="17"/>
      <c r="I46" s="17"/>
    </row>
    <row r="47" spans="1:9" ht="15" customHeight="1">
      <c r="A47" s="23" t="s">
        <v>1016</v>
      </c>
      <c r="B47" s="25">
        <v>4</v>
      </c>
      <c r="C47" s="23" t="s">
        <v>1020</v>
      </c>
      <c r="D47" s="19"/>
      <c r="E47" s="19"/>
      <c r="F47" s="19"/>
    </row>
    <row r="48" spans="1:9" ht="15" customHeight="1">
      <c r="A48" s="23" t="s">
        <v>1016</v>
      </c>
      <c r="B48" s="25">
        <v>5</v>
      </c>
      <c r="C48" s="23" t="s">
        <v>1021</v>
      </c>
      <c r="D48" s="19"/>
      <c r="E48" s="19"/>
      <c r="F48" s="19"/>
    </row>
    <row r="49" spans="1:6" ht="15" customHeight="1">
      <c r="A49" s="23" t="s">
        <v>1016</v>
      </c>
      <c r="B49" s="25">
        <v>6</v>
      </c>
      <c r="C49" s="23" t="s">
        <v>1022</v>
      </c>
      <c r="D49" s="19"/>
      <c r="E49" s="19"/>
      <c r="F49" s="19"/>
    </row>
    <row r="50" spans="1:6" ht="15" customHeight="1">
      <c r="A50" s="23" t="s">
        <v>1016</v>
      </c>
      <c r="B50" s="25">
        <v>96</v>
      </c>
      <c r="C50" s="23" t="s">
        <v>481</v>
      </c>
      <c r="D50" s="19"/>
      <c r="E50" s="19"/>
      <c r="F50" s="19"/>
    </row>
    <row r="51" spans="1:6" ht="15" customHeight="1">
      <c r="A51" s="19"/>
      <c r="B51" s="20"/>
      <c r="C51" s="23"/>
      <c r="D51" s="19"/>
      <c r="E51" s="19"/>
      <c r="F51" s="19"/>
    </row>
    <row r="52" spans="1:6" ht="15" customHeight="1">
      <c r="A52" s="23" t="s">
        <v>1023</v>
      </c>
      <c r="B52" s="25">
        <v>1</v>
      </c>
      <c r="C52" s="23" t="s">
        <v>1024</v>
      </c>
      <c r="D52" s="19"/>
      <c r="E52" s="19"/>
      <c r="F52" s="19"/>
    </row>
    <row r="53" spans="1:6" ht="15" customHeight="1">
      <c r="A53" s="23" t="s">
        <v>1023</v>
      </c>
      <c r="B53" s="25">
        <v>2</v>
      </c>
      <c r="C53" s="23" t="s">
        <v>1025</v>
      </c>
      <c r="D53" s="19"/>
      <c r="E53" s="19"/>
      <c r="F53" s="19"/>
    </row>
    <row r="54" spans="1:6" ht="15" customHeight="1">
      <c r="A54" s="23" t="s">
        <v>1023</v>
      </c>
      <c r="B54" s="25">
        <v>3</v>
      </c>
      <c r="C54" s="23" t="s">
        <v>1026</v>
      </c>
      <c r="D54" s="19"/>
      <c r="E54" s="19"/>
      <c r="F54" s="19"/>
    </row>
    <row r="55" spans="1:6" ht="15" customHeight="1">
      <c r="A55" s="19"/>
      <c r="B55" s="20"/>
      <c r="C55" s="23"/>
      <c r="D55" s="19"/>
      <c r="E55" s="19"/>
      <c r="F55" s="19"/>
    </row>
    <row r="56" spans="1:6" ht="15" customHeight="1">
      <c r="A56" s="23" t="s">
        <v>1027</v>
      </c>
      <c r="B56" s="25">
        <v>1</v>
      </c>
      <c r="C56" s="23" t="s">
        <v>1028</v>
      </c>
      <c r="D56" s="19"/>
      <c r="E56" s="19"/>
      <c r="F56" s="19"/>
    </row>
    <row r="57" spans="1:6" ht="15" customHeight="1">
      <c r="A57" s="23" t="s">
        <v>1027</v>
      </c>
      <c r="B57" s="25">
        <v>2</v>
      </c>
      <c r="C57" s="23" t="s">
        <v>1029</v>
      </c>
      <c r="D57" s="19"/>
      <c r="E57" s="19"/>
      <c r="F57" s="19"/>
    </row>
    <row r="58" spans="1:6" ht="15" customHeight="1">
      <c r="A58" s="19"/>
      <c r="B58" s="20"/>
      <c r="C58" s="23"/>
      <c r="D58" s="19"/>
      <c r="E58" s="19"/>
      <c r="F58" s="19"/>
    </row>
    <row r="59" spans="1:6" ht="15" customHeight="1">
      <c r="A59" s="23" t="s">
        <v>1030</v>
      </c>
      <c r="B59" s="25">
        <v>1</v>
      </c>
      <c r="C59" s="23" t="s">
        <v>1031</v>
      </c>
      <c r="D59" s="19"/>
      <c r="E59" s="19"/>
      <c r="F59" s="19"/>
    </row>
    <row r="60" spans="1:6" ht="15" customHeight="1">
      <c r="A60" s="23" t="s">
        <v>1030</v>
      </c>
      <c r="B60" s="25">
        <v>2</v>
      </c>
      <c r="C60" s="23" t="s">
        <v>1032</v>
      </c>
      <c r="D60" s="19"/>
      <c r="E60" s="19"/>
      <c r="F60" s="19"/>
    </row>
    <row r="61" spans="1:6" ht="15" customHeight="1">
      <c r="A61" s="23" t="s">
        <v>1030</v>
      </c>
      <c r="B61" s="25">
        <v>3</v>
      </c>
      <c r="C61" s="23" t="s">
        <v>1033</v>
      </c>
      <c r="D61" s="19"/>
      <c r="E61" s="19"/>
      <c r="F61" s="19"/>
    </row>
    <row r="62" spans="1:6" ht="15" customHeight="1">
      <c r="A62" s="23" t="s">
        <v>1030</v>
      </c>
      <c r="B62" s="25">
        <v>4</v>
      </c>
      <c r="C62" s="23" t="s">
        <v>1034</v>
      </c>
      <c r="D62" s="19"/>
      <c r="E62" s="19"/>
      <c r="F62" s="19"/>
    </row>
    <row r="63" spans="1:6" ht="15" customHeight="1">
      <c r="A63" s="19"/>
      <c r="B63" s="25"/>
      <c r="C63" s="23"/>
      <c r="D63" s="19"/>
      <c r="E63" s="19"/>
      <c r="F63" s="19"/>
    </row>
    <row r="64" spans="1:6" ht="15" customHeight="1">
      <c r="A64" s="19" t="s">
        <v>1035</v>
      </c>
      <c r="B64" s="25">
        <v>1</v>
      </c>
      <c r="C64" s="20" t="s">
        <v>1036</v>
      </c>
      <c r="D64" s="17"/>
      <c r="E64" s="17"/>
      <c r="F64" s="19"/>
    </row>
    <row r="65" spans="1:6" ht="15" customHeight="1">
      <c r="A65" s="19" t="s">
        <v>1035</v>
      </c>
      <c r="B65" s="25">
        <v>2</v>
      </c>
      <c r="C65" s="20" t="s">
        <v>1037</v>
      </c>
      <c r="D65" s="17"/>
      <c r="E65" s="17"/>
      <c r="F65" s="17"/>
    </row>
    <row r="66" spans="1:6" ht="15" customHeight="1">
      <c r="A66" s="19" t="s">
        <v>1035</v>
      </c>
      <c r="B66" s="25">
        <v>3</v>
      </c>
      <c r="C66" s="20" t="s">
        <v>1038</v>
      </c>
      <c r="D66" s="17"/>
      <c r="E66" s="17"/>
      <c r="F66" s="17"/>
    </row>
    <row r="67" spans="1:6" ht="15" customHeight="1">
      <c r="A67" s="19" t="s">
        <v>1035</v>
      </c>
      <c r="B67" s="25">
        <v>4</v>
      </c>
      <c r="C67" s="19" t="s">
        <v>1039</v>
      </c>
      <c r="D67" s="19"/>
      <c r="E67" s="17"/>
      <c r="F67" s="19"/>
    </row>
    <row r="68" spans="1:6" ht="15" customHeight="1">
      <c r="A68" s="19" t="s">
        <v>1035</v>
      </c>
      <c r="B68" s="25">
        <v>5</v>
      </c>
      <c r="C68" s="19" t="s">
        <v>1040</v>
      </c>
      <c r="D68" s="19"/>
      <c r="E68" s="17"/>
      <c r="F68" s="19"/>
    </row>
    <row r="69" spans="1:6" ht="15" customHeight="1">
      <c r="A69" s="19" t="s">
        <v>1035</v>
      </c>
      <c r="B69" s="25">
        <v>96</v>
      </c>
      <c r="C69" s="19" t="s">
        <v>1119</v>
      </c>
      <c r="D69" s="17"/>
      <c r="E69" s="17"/>
      <c r="F69" s="17"/>
    </row>
    <row r="70" spans="1:6" ht="15" customHeight="1">
      <c r="A70" s="19"/>
      <c r="B70" s="25"/>
      <c r="C70" s="23"/>
      <c r="D70" s="19"/>
      <c r="E70" s="19"/>
      <c r="F70" s="19"/>
    </row>
    <row r="71" spans="1:6" ht="15" customHeight="1">
      <c r="A71" s="19" t="s">
        <v>1042</v>
      </c>
      <c r="B71" s="25">
        <v>1</v>
      </c>
      <c r="C71" s="24" t="s">
        <v>1043</v>
      </c>
      <c r="D71" s="19"/>
      <c r="E71" s="19"/>
      <c r="F71" s="19"/>
    </row>
    <row r="72" spans="1:6" ht="15" customHeight="1">
      <c r="A72" s="19" t="s">
        <v>1042</v>
      </c>
      <c r="B72" s="25">
        <v>2</v>
      </c>
      <c r="C72" s="23" t="s">
        <v>1044</v>
      </c>
      <c r="D72" s="19"/>
      <c r="E72" s="19"/>
      <c r="F72" s="19"/>
    </row>
    <row r="73" spans="1:6" ht="15" customHeight="1">
      <c r="A73" s="19" t="s">
        <v>1042</v>
      </c>
      <c r="B73" s="25">
        <v>3</v>
      </c>
      <c r="C73" s="23" t="s">
        <v>1045</v>
      </c>
      <c r="D73" s="19"/>
      <c r="E73" s="19"/>
      <c r="F73" s="19"/>
    </row>
    <row r="74" spans="1:6" ht="15" customHeight="1">
      <c r="A74" s="19" t="s">
        <v>1042</v>
      </c>
      <c r="B74" s="25">
        <v>4</v>
      </c>
      <c r="C74" s="23" t="s">
        <v>2352</v>
      </c>
      <c r="D74" s="19"/>
      <c r="E74" s="19"/>
      <c r="F74" s="19"/>
    </row>
    <row r="75" spans="1:6" ht="15" customHeight="1">
      <c r="A75" s="19" t="s">
        <v>1042</v>
      </c>
      <c r="B75" s="25">
        <v>5</v>
      </c>
      <c r="C75" s="23" t="s">
        <v>2353</v>
      </c>
      <c r="D75" s="19"/>
      <c r="E75" s="19"/>
      <c r="F75" s="19"/>
    </row>
    <row r="76" spans="1:6" ht="15" customHeight="1">
      <c r="A76" s="19" t="s">
        <v>1042</v>
      </c>
      <c r="B76" s="25">
        <v>6</v>
      </c>
      <c r="C76" s="23" t="s">
        <v>1048</v>
      </c>
      <c r="D76" s="19"/>
      <c r="E76" s="19"/>
      <c r="F76" s="19"/>
    </row>
    <row r="77" spans="1:6" ht="15" customHeight="1">
      <c r="A77" s="19" t="s">
        <v>1042</v>
      </c>
      <c r="B77" s="25">
        <v>7</v>
      </c>
      <c r="C77" s="24" t="s">
        <v>1049</v>
      </c>
      <c r="D77" s="19"/>
      <c r="E77" s="19"/>
      <c r="F77" s="19"/>
    </row>
    <row r="78" spans="1:6" ht="15" customHeight="1">
      <c r="A78" s="19" t="s">
        <v>1042</v>
      </c>
      <c r="B78" s="25">
        <v>8</v>
      </c>
      <c r="C78" s="26" t="s">
        <v>1050</v>
      </c>
      <c r="D78" s="19"/>
      <c r="E78" s="17"/>
      <c r="F78" s="19"/>
    </row>
    <row r="79" spans="1:6" ht="15" customHeight="1">
      <c r="A79" s="19" t="s">
        <v>1042</v>
      </c>
      <c r="B79" s="25">
        <v>9</v>
      </c>
      <c r="C79" s="24" t="s">
        <v>1051</v>
      </c>
      <c r="D79" s="19"/>
      <c r="E79" s="19"/>
      <c r="F79" s="19"/>
    </row>
    <row r="80" spans="1:6" ht="15" customHeight="1">
      <c r="A80" s="19" t="s">
        <v>1042</v>
      </c>
      <c r="B80" s="25">
        <v>10</v>
      </c>
      <c r="C80" s="23" t="s">
        <v>1052</v>
      </c>
      <c r="D80" s="19"/>
      <c r="E80" s="19"/>
      <c r="F80" s="19"/>
    </row>
    <row r="81" spans="1:6" ht="15" customHeight="1">
      <c r="A81" s="19" t="s">
        <v>1042</v>
      </c>
      <c r="B81" s="25">
        <v>11</v>
      </c>
      <c r="C81" s="23" t="s">
        <v>1053</v>
      </c>
      <c r="D81" s="19"/>
      <c r="E81" s="19"/>
      <c r="F81" s="19"/>
    </row>
    <row r="82" spans="1:6" ht="15" customHeight="1">
      <c r="A82" s="19" t="s">
        <v>1042</v>
      </c>
      <c r="B82" s="25">
        <v>12</v>
      </c>
      <c r="C82" s="23" t="s">
        <v>1054</v>
      </c>
      <c r="D82" s="19"/>
      <c r="E82" s="19"/>
      <c r="F82" s="19"/>
    </row>
    <row r="83" spans="1:6" ht="15" customHeight="1">
      <c r="A83" s="19" t="s">
        <v>1042</v>
      </c>
      <c r="B83" s="25">
        <v>13</v>
      </c>
      <c r="C83" s="64" t="s">
        <v>2451</v>
      </c>
      <c r="D83" s="19"/>
      <c r="E83" s="19"/>
      <c r="F83" s="19"/>
    </row>
    <row r="84" spans="1:6" ht="15" customHeight="1">
      <c r="A84" s="19" t="s">
        <v>1042</v>
      </c>
      <c r="B84" s="25">
        <v>96</v>
      </c>
      <c r="C84" s="23" t="s">
        <v>1119</v>
      </c>
      <c r="D84" s="19"/>
      <c r="E84" s="19"/>
      <c r="F84" s="19"/>
    </row>
    <row r="85" spans="1:6" ht="15" customHeight="1">
      <c r="A85" s="19"/>
      <c r="B85" s="25"/>
      <c r="C85" s="23"/>
      <c r="D85" s="19"/>
      <c r="E85" s="19"/>
      <c r="F85" s="19"/>
    </row>
    <row r="86" spans="1:6" ht="15" customHeight="1">
      <c r="A86" s="19" t="s">
        <v>1055</v>
      </c>
      <c r="B86" s="25">
        <v>1</v>
      </c>
      <c r="C86" s="23" t="s">
        <v>1056</v>
      </c>
      <c r="D86" s="19"/>
      <c r="E86" s="19"/>
      <c r="F86" s="19"/>
    </row>
    <row r="87" spans="1:6" ht="15" customHeight="1">
      <c r="A87" s="19" t="s">
        <v>1055</v>
      </c>
      <c r="B87" s="25">
        <v>2</v>
      </c>
      <c r="C87" s="23" t="s">
        <v>1057</v>
      </c>
      <c r="D87" s="19"/>
      <c r="E87" s="19"/>
      <c r="F87" s="19"/>
    </row>
    <row r="88" spans="1:6" ht="15" customHeight="1">
      <c r="A88" s="19" t="s">
        <v>1055</v>
      </c>
      <c r="B88" s="25">
        <v>3</v>
      </c>
      <c r="C88" s="23" t="s">
        <v>1058</v>
      </c>
      <c r="D88" s="19"/>
      <c r="E88" s="19"/>
      <c r="F88" s="19"/>
    </row>
    <row r="89" spans="1:6" ht="15" customHeight="1">
      <c r="A89" s="19"/>
      <c r="B89" s="25"/>
      <c r="C89" s="23"/>
      <c r="D89" s="19"/>
      <c r="E89" s="19"/>
      <c r="F89" s="19"/>
    </row>
    <row r="90" spans="1:6" ht="15" customHeight="1">
      <c r="A90" s="19"/>
      <c r="B90" s="25"/>
      <c r="C90" s="23"/>
      <c r="D90" s="19"/>
      <c r="E90" s="19"/>
      <c r="F90" s="19"/>
    </row>
    <row r="91" spans="1:6" ht="15" customHeight="1">
      <c r="A91" s="19" t="s">
        <v>1059</v>
      </c>
      <c r="B91" s="25">
        <v>1</v>
      </c>
      <c r="C91" s="24" t="s">
        <v>1060</v>
      </c>
      <c r="D91" s="19"/>
      <c r="E91" s="19"/>
      <c r="F91" s="19"/>
    </row>
    <row r="92" spans="1:6" ht="15" customHeight="1">
      <c r="A92" s="19" t="s">
        <v>1059</v>
      </c>
      <c r="B92" s="25">
        <v>0</v>
      </c>
      <c r="C92" s="24" t="s">
        <v>1061</v>
      </c>
      <c r="D92" s="19"/>
      <c r="E92" s="19"/>
      <c r="F92" s="19"/>
    </row>
    <row r="93" spans="1:6" ht="15" customHeight="1">
      <c r="A93" s="19"/>
      <c r="B93" s="25"/>
      <c r="C93" s="23"/>
      <c r="D93" s="19"/>
      <c r="E93" s="19"/>
      <c r="F93" s="19"/>
    </row>
    <row r="94" spans="1:6" ht="15" customHeight="1">
      <c r="A94" s="19" t="s">
        <v>1062</v>
      </c>
      <c r="B94" s="25">
        <v>1</v>
      </c>
      <c r="C94" s="23" t="s">
        <v>1063</v>
      </c>
      <c r="D94" s="19"/>
      <c r="E94" s="19"/>
      <c r="F94" s="19"/>
    </row>
    <row r="95" spans="1:6" ht="15" customHeight="1">
      <c r="A95" s="19" t="s">
        <v>1062</v>
      </c>
      <c r="B95" s="25">
        <v>2</v>
      </c>
      <c r="C95" s="23" t="s">
        <v>1064</v>
      </c>
      <c r="D95" s="19"/>
      <c r="E95" s="19"/>
      <c r="F95" s="19"/>
    </row>
    <row r="96" spans="1:6" ht="15" customHeight="1">
      <c r="A96" s="19" t="s">
        <v>1062</v>
      </c>
      <c r="B96" s="25">
        <v>3</v>
      </c>
      <c r="C96" s="23" t="s">
        <v>1065</v>
      </c>
      <c r="D96" s="19"/>
      <c r="E96" s="19"/>
      <c r="F96" s="19"/>
    </row>
    <row r="97" spans="1:6" ht="15" customHeight="1">
      <c r="A97" s="19" t="s">
        <v>1062</v>
      </c>
      <c r="B97" s="38">
        <v>-98</v>
      </c>
      <c r="C97" s="24" t="s">
        <v>2347</v>
      </c>
      <c r="D97" s="19"/>
      <c r="E97" s="19"/>
      <c r="F97" s="19"/>
    </row>
    <row r="98" spans="1:6" ht="15" customHeight="1">
      <c r="A98" s="19"/>
      <c r="B98" s="25"/>
      <c r="C98" s="23"/>
      <c r="D98" s="19"/>
      <c r="E98" s="19"/>
      <c r="F98" s="19"/>
    </row>
    <row r="99" spans="1:6" ht="15" customHeight="1">
      <c r="A99" s="19" t="s">
        <v>1066</v>
      </c>
      <c r="B99" s="25">
        <v>1</v>
      </c>
      <c r="C99" s="24" t="s">
        <v>1067</v>
      </c>
      <c r="D99" s="19"/>
      <c r="E99" s="19"/>
      <c r="F99" s="19"/>
    </row>
    <row r="100" spans="1:6" ht="15" customHeight="1">
      <c r="A100" s="19" t="s">
        <v>1066</v>
      </c>
      <c r="B100" s="25">
        <v>2</v>
      </c>
      <c r="C100" s="23" t="s">
        <v>1068</v>
      </c>
      <c r="D100" s="19"/>
      <c r="E100" s="19"/>
      <c r="F100" s="19"/>
    </row>
    <row r="101" spans="1:6" ht="15" customHeight="1">
      <c r="A101" s="19" t="s">
        <v>1066</v>
      </c>
      <c r="B101" s="25">
        <v>3</v>
      </c>
      <c r="C101" s="23" t="s">
        <v>1069</v>
      </c>
      <c r="D101" s="19"/>
      <c r="E101" s="19"/>
      <c r="F101" s="19"/>
    </row>
    <row r="102" spans="1:6" ht="15" customHeight="1">
      <c r="A102" s="19" t="s">
        <v>1066</v>
      </c>
      <c r="B102" s="25">
        <v>4</v>
      </c>
      <c r="C102" s="23" t="s">
        <v>1070</v>
      </c>
      <c r="D102" s="19"/>
      <c r="E102" s="19"/>
      <c r="F102" s="19"/>
    </row>
    <row r="103" spans="1:6" ht="15" customHeight="1">
      <c r="A103" s="19" t="s">
        <v>1066</v>
      </c>
      <c r="B103" s="25">
        <v>5</v>
      </c>
      <c r="C103" s="23" t="s">
        <v>1071</v>
      </c>
      <c r="D103" s="19"/>
      <c r="E103" s="19"/>
      <c r="F103" s="19"/>
    </row>
    <row r="104" spans="1:6" ht="15" customHeight="1">
      <c r="A104" s="19" t="s">
        <v>1066</v>
      </c>
      <c r="B104" s="25">
        <v>6</v>
      </c>
      <c r="C104" s="23" t="s">
        <v>1072</v>
      </c>
      <c r="D104" s="19"/>
      <c r="E104" s="19"/>
      <c r="F104" s="19"/>
    </row>
    <row r="105" spans="1:6" ht="15" customHeight="1">
      <c r="A105" s="19" t="s">
        <v>1066</v>
      </c>
      <c r="B105" s="25">
        <v>7</v>
      </c>
      <c r="C105" s="23" t="s">
        <v>1073</v>
      </c>
      <c r="D105" s="19"/>
      <c r="E105" s="17"/>
      <c r="F105" s="19"/>
    </row>
    <row r="106" spans="1:6" ht="15" customHeight="1">
      <c r="A106" s="19" t="s">
        <v>1066</v>
      </c>
      <c r="B106" s="25">
        <v>96</v>
      </c>
      <c r="C106" s="23" t="s">
        <v>481</v>
      </c>
      <c r="D106" s="19"/>
      <c r="E106" s="19"/>
      <c r="F106" s="19"/>
    </row>
    <row r="107" spans="1:6" ht="15" customHeight="1">
      <c r="A107" s="19" t="s">
        <v>1066</v>
      </c>
      <c r="B107" s="38">
        <v>-99</v>
      </c>
      <c r="C107" s="23" t="s">
        <v>1041</v>
      </c>
      <c r="D107" s="19"/>
      <c r="E107" s="19"/>
      <c r="F107" s="19"/>
    </row>
    <row r="108" spans="1:6" ht="15" customHeight="1">
      <c r="A108" s="19"/>
      <c r="B108" s="25"/>
      <c r="C108" s="23"/>
      <c r="D108" s="19"/>
      <c r="E108" s="19"/>
      <c r="F108" s="19"/>
    </row>
    <row r="109" spans="1:6" ht="15" customHeight="1">
      <c r="A109" s="19" t="s">
        <v>1074</v>
      </c>
      <c r="B109" s="25">
        <v>1</v>
      </c>
      <c r="C109" s="25" t="s">
        <v>1075</v>
      </c>
      <c r="D109" s="19"/>
      <c r="E109" s="19"/>
      <c r="F109" s="19"/>
    </row>
    <row r="110" spans="1:6" ht="15" customHeight="1">
      <c r="A110" s="19" t="s">
        <v>1074</v>
      </c>
      <c r="B110" s="25">
        <v>2</v>
      </c>
      <c r="C110" s="23" t="s">
        <v>1076</v>
      </c>
      <c r="D110" s="19"/>
      <c r="E110" s="19"/>
      <c r="F110" s="19"/>
    </row>
    <row r="111" spans="1:6" ht="15" customHeight="1">
      <c r="A111" s="19" t="s">
        <v>1074</v>
      </c>
      <c r="B111" s="25">
        <v>3</v>
      </c>
      <c r="C111" s="23" t="s">
        <v>1077</v>
      </c>
      <c r="D111" s="19"/>
      <c r="E111" s="19"/>
      <c r="F111" s="19"/>
    </row>
    <row r="112" spans="1:6" ht="15" customHeight="1">
      <c r="A112" s="19" t="s">
        <v>1074</v>
      </c>
      <c r="B112" s="25">
        <v>4</v>
      </c>
      <c r="C112" s="23" t="s">
        <v>1078</v>
      </c>
      <c r="D112" s="19"/>
      <c r="E112" s="19"/>
      <c r="F112" s="19"/>
    </row>
    <row r="113" spans="1:6" ht="15" customHeight="1">
      <c r="A113" s="19" t="s">
        <v>1074</v>
      </c>
      <c r="B113" s="25">
        <v>5</v>
      </c>
      <c r="C113" s="23" t="s">
        <v>1079</v>
      </c>
      <c r="D113" s="19"/>
      <c r="E113" s="19"/>
      <c r="F113" s="19"/>
    </row>
    <row r="114" spans="1:6" ht="15" customHeight="1">
      <c r="A114" s="19" t="s">
        <v>1074</v>
      </c>
      <c r="B114" s="25">
        <v>6</v>
      </c>
      <c r="C114" s="23" t="s">
        <v>1080</v>
      </c>
      <c r="D114" s="19"/>
      <c r="E114" s="19"/>
      <c r="F114" s="19"/>
    </row>
    <row r="115" spans="1:6" ht="15" customHeight="1">
      <c r="A115" s="19" t="s">
        <v>1074</v>
      </c>
      <c r="B115" s="25">
        <v>7</v>
      </c>
      <c r="C115" s="23" t="s">
        <v>1081</v>
      </c>
      <c r="D115" s="19"/>
      <c r="E115" s="19"/>
      <c r="F115" s="19"/>
    </row>
    <row r="116" spans="1:6" ht="15" customHeight="1">
      <c r="A116" s="19" t="s">
        <v>1074</v>
      </c>
      <c r="B116" s="25">
        <v>96</v>
      </c>
      <c r="C116" s="25" t="s">
        <v>481</v>
      </c>
      <c r="D116" s="19"/>
      <c r="E116" s="19"/>
      <c r="F116" s="19"/>
    </row>
    <row r="117" spans="1:6" ht="15" customHeight="1">
      <c r="A117" s="19"/>
      <c r="B117" s="25"/>
      <c r="C117" s="23"/>
      <c r="D117" s="19"/>
      <c r="E117" s="19"/>
      <c r="F117" s="19"/>
    </row>
    <row r="118" spans="1:6" ht="15" customHeight="1">
      <c r="A118" s="19" t="s">
        <v>1082</v>
      </c>
      <c r="B118" s="25">
        <v>1</v>
      </c>
      <c r="C118" s="23" t="s">
        <v>1083</v>
      </c>
      <c r="D118" s="19"/>
      <c r="E118" s="19"/>
      <c r="F118" s="19"/>
    </row>
    <row r="119" spans="1:6" ht="15" customHeight="1">
      <c r="A119" s="19" t="s">
        <v>1082</v>
      </c>
      <c r="B119" s="25">
        <v>2</v>
      </c>
      <c r="C119" s="23" t="s">
        <v>1084</v>
      </c>
      <c r="D119" s="19"/>
      <c r="E119" s="19"/>
      <c r="F119" s="19"/>
    </row>
    <row r="120" spans="1:6" ht="15" customHeight="1">
      <c r="A120" s="19" t="s">
        <v>1082</v>
      </c>
      <c r="B120" s="25">
        <v>3</v>
      </c>
      <c r="C120" s="23" t="s">
        <v>1085</v>
      </c>
      <c r="D120" s="19"/>
      <c r="E120" s="19"/>
      <c r="F120" s="19"/>
    </row>
    <row r="121" spans="1:6" ht="15" customHeight="1">
      <c r="A121" s="19" t="s">
        <v>1082</v>
      </c>
      <c r="B121" s="25">
        <v>96</v>
      </c>
      <c r="C121" s="19" t="s">
        <v>1119</v>
      </c>
      <c r="D121" s="19"/>
      <c r="E121" s="17"/>
      <c r="F121" s="19"/>
    </row>
    <row r="122" spans="1:6" ht="15" customHeight="1">
      <c r="A122" s="19"/>
      <c r="B122" s="25"/>
      <c r="C122" s="19"/>
      <c r="D122" s="19"/>
      <c r="E122" s="19"/>
      <c r="F122" s="19"/>
    </row>
    <row r="123" spans="1:6" ht="15" customHeight="1">
      <c r="A123" s="19" t="s">
        <v>1086</v>
      </c>
      <c r="B123" s="25">
        <v>1</v>
      </c>
      <c r="C123" s="26" t="s">
        <v>1043</v>
      </c>
      <c r="D123" s="26"/>
      <c r="E123" s="17"/>
      <c r="F123" s="26"/>
    </row>
    <row r="124" spans="1:6" ht="15" customHeight="1">
      <c r="A124" s="19" t="s">
        <v>1086</v>
      </c>
      <c r="B124" s="25">
        <v>2</v>
      </c>
      <c r="C124" s="26" t="s">
        <v>1044</v>
      </c>
      <c r="D124" s="26"/>
      <c r="E124" s="17"/>
      <c r="F124" s="26"/>
    </row>
    <row r="125" spans="1:6" ht="15" customHeight="1">
      <c r="A125" s="19" t="s">
        <v>1086</v>
      </c>
      <c r="B125" s="25">
        <v>3</v>
      </c>
      <c r="C125" s="26" t="s">
        <v>1045</v>
      </c>
      <c r="D125" s="17"/>
      <c r="E125" s="17"/>
      <c r="F125" s="26"/>
    </row>
    <row r="126" spans="1:6" ht="15" customHeight="1">
      <c r="A126" s="19" t="s">
        <v>1086</v>
      </c>
      <c r="B126" s="25">
        <v>4</v>
      </c>
      <c r="C126" s="26" t="s">
        <v>1046</v>
      </c>
      <c r="D126" s="26"/>
      <c r="E126" s="17"/>
      <c r="F126" s="26"/>
    </row>
    <row r="127" spans="1:6" ht="15" customHeight="1">
      <c r="A127" s="19" t="s">
        <v>1086</v>
      </c>
      <c r="B127" s="25">
        <v>5</v>
      </c>
      <c r="C127" s="26" t="s">
        <v>1087</v>
      </c>
      <c r="D127" s="31"/>
      <c r="E127" s="17"/>
      <c r="F127" s="31"/>
    </row>
    <row r="128" spans="1:6" ht="15" customHeight="1">
      <c r="A128" s="19" t="s">
        <v>1086</v>
      </c>
      <c r="B128" s="25">
        <v>6</v>
      </c>
      <c r="C128" s="26" t="s">
        <v>1047</v>
      </c>
      <c r="D128" s="26"/>
      <c r="E128" s="17"/>
      <c r="F128" s="26"/>
    </row>
    <row r="129" spans="1:6" ht="15" customHeight="1">
      <c r="A129" s="19" t="s">
        <v>1086</v>
      </c>
      <c r="B129" s="25">
        <v>7</v>
      </c>
      <c r="C129" s="26" t="s">
        <v>1048</v>
      </c>
      <c r="D129" s="26"/>
      <c r="E129" s="17"/>
      <c r="F129" s="26"/>
    </row>
    <row r="130" spans="1:6" ht="15" customHeight="1">
      <c r="A130" s="19" t="s">
        <v>1086</v>
      </c>
      <c r="B130" s="25">
        <v>8</v>
      </c>
      <c r="C130" s="26" t="s">
        <v>1088</v>
      </c>
      <c r="D130" s="26"/>
      <c r="E130" s="17"/>
      <c r="F130" s="26"/>
    </row>
    <row r="131" spans="1:6" ht="15" customHeight="1">
      <c r="A131" s="19" t="s">
        <v>1086</v>
      </c>
      <c r="B131" s="25">
        <v>9</v>
      </c>
      <c r="C131" s="26" t="s">
        <v>1050</v>
      </c>
      <c r="D131" s="26"/>
      <c r="E131" s="17"/>
      <c r="F131" s="26"/>
    </row>
    <row r="132" spans="1:6" ht="15" customHeight="1">
      <c r="A132" s="19" t="s">
        <v>1086</v>
      </c>
      <c r="B132" s="25">
        <v>10</v>
      </c>
      <c r="C132" s="26" t="s">
        <v>1089</v>
      </c>
      <c r="D132" s="31"/>
      <c r="E132" s="17"/>
      <c r="F132" s="31"/>
    </row>
    <row r="133" spans="1:6" ht="15" customHeight="1">
      <c r="A133" s="19" t="s">
        <v>1086</v>
      </c>
      <c r="B133" s="25">
        <v>11</v>
      </c>
      <c r="C133" s="26" t="s">
        <v>1090</v>
      </c>
      <c r="D133" s="31"/>
      <c r="E133" s="17"/>
      <c r="F133" s="31"/>
    </row>
    <row r="134" spans="1:6" ht="15" customHeight="1">
      <c r="A134" s="19" t="s">
        <v>1086</v>
      </c>
      <c r="B134" s="25">
        <v>12</v>
      </c>
      <c r="C134" s="26" t="s">
        <v>1052</v>
      </c>
      <c r="D134" s="26"/>
      <c r="E134" s="17"/>
      <c r="F134" s="26"/>
    </row>
    <row r="135" spans="1:6" ht="15" customHeight="1">
      <c r="A135" s="19" t="s">
        <v>1086</v>
      </c>
      <c r="B135" s="25">
        <v>13</v>
      </c>
      <c r="C135" s="26" t="s">
        <v>1053</v>
      </c>
      <c r="D135" s="26"/>
      <c r="E135" s="17"/>
      <c r="F135" s="26"/>
    </row>
    <row r="136" spans="1:6" ht="15" customHeight="1">
      <c r="A136" s="19" t="s">
        <v>1086</v>
      </c>
      <c r="B136" s="25">
        <v>14</v>
      </c>
      <c r="C136" s="26" t="s">
        <v>1054</v>
      </c>
      <c r="D136" s="26"/>
      <c r="E136" s="17"/>
      <c r="F136" s="26"/>
    </row>
    <row r="137" spans="1:6" ht="15" customHeight="1">
      <c r="A137" s="19" t="s">
        <v>1086</v>
      </c>
      <c r="B137" s="25">
        <v>15</v>
      </c>
      <c r="C137" s="26" t="s">
        <v>1049</v>
      </c>
      <c r="D137" s="31"/>
      <c r="E137" s="17"/>
      <c r="F137" s="31"/>
    </row>
    <row r="138" spans="1:6" ht="15" customHeight="1">
      <c r="A138" s="19" t="s">
        <v>1086</v>
      </c>
      <c r="B138" s="25">
        <v>96</v>
      </c>
      <c r="C138" s="22" t="s">
        <v>1119</v>
      </c>
      <c r="D138" s="17"/>
      <c r="E138" s="17"/>
      <c r="F138" s="17"/>
    </row>
    <row r="139" spans="1:6" ht="15" customHeight="1">
      <c r="A139" s="19"/>
      <c r="B139" s="25"/>
      <c r="C139" s="23"/>
      <c r="D139" s="19"/>
      <c r="E139" s="19"/>
      <c r="F139" s="19"/>
    </row>
    <row r="140" spans="1:6" ht="15" customHeight="1">
      <c r="A140" s="19" t="s">
        <v>1091</v>
      </c>
      <c r="B140" s="25">
        <v>1</v>
      </c>
      <c r="C140" s="23" t="s">
        <v>1092</v>
      </c>
      <c r="D140" s="19"/>
      <c r="E140" s="19"/>
      <c r="F140" s="19"/>
    </row>
    <row r="141" spans="1:6" ht="15" customHeight="1">
      <c r="A141" s="19" t="s">
        <v>1091</v>
      </c>
      <c r="B141" s="25">
        <v>2</v>
      </c>
      <c r="C141" s="23" t="s">
        <v>1093</v>
      </c>
      <c r="D141" s="19"/>
      <c r="E141" s="19"/>
      <c r="F141" s="19"/>
    </row>
    <row r="142" spans="1:6" ht="15" customHeight="1">
      <c r="A142" s="19" t="s">
        <v>1091</v>
      </c>
      <c r="B142" s="25">
        <v>0</v>
      </c>
      <c r="C142" s="23" t="s">
        <v>1094</v>
      </c>
      <c r="D142" s="19"/>
      <c r="E142" s="19"/>
      <c r="F142" s="19"/>
    </row>
    <row r="143" spans="1:6" ht="15" customHeight="1">
      <c r="A143" s="19"/>
      <c r="B143" s="25"/>
      <c r="C143" s="23"/>
      <c r="D143" s="19"/>
      <c r="E143" s="19"/>
      <c r="F143" s="19"/>
    </row>
    <row r="144" spans="1:6" ht="15" customHeight="1">
      <c r="A144" s="19" t="s">
        <v>1095</v>
      </c>
      <c r="B144" s="25">
        <v>1</v>
      </c>
      <c r="C144" s="19" t="s">
        <v>2471</v>
      </c>
      <c r="D144" s="19"/>
      <c r="E144" s="17"/>
      <c r="F144" s="19"/>
    </row>
    <row r="145" spans="1:6" ht="15" customHeight="1">
      <c r="A145" s="19" t="s">
        <v>1095</v>
      </c>
      <c r="B145" s="25">
        <v>2</v>
      </c>
      <c r="C145" s="19" t="s">
        <v>1096</v>
      </c>
      <c r="D145" s="19"/>
      <c r="E145" s="17"/>
      <c r="F145" s="19"/>
    </row>
    <row r="146" spans="1:6" ht="15" customHeight="1">
      <c r="A146" s="19" t="s">
        <v>1095</v>
      </c>
      <c r="B146" s="25">
        <v>3</v>
      </c>
      <c r="C146" s="65" t="s">
        <v>2472</v>
      </c>
      <c r="D146" s="19"/>
      <c r="E146" s="19"/>
      <c r="F146" s="19"/>
    </row>
    <row r="147" spans="1:6" ht="15" customHeight="1">
      <c r="A147" s="19" t="s">
        <v>1095</v>
      </c>
      <c r="B147" s="25">
        <v>4</v>
      </c>
      <c r="C147" s="19" t="s">
        <v>1097</v>
      </c>
      <c r="D147" s="19"/>
      <c r="E147" s="17"/>
      <c r="F147" s="19"/>
    </row>
    <row r="148" spans="1:6" ht="15" customHeight="1">
      <c r="A148" s="19" t="s">
        <v>1095</v>
      </c>
      <c r="B148" s="25">
        <v>96</v>
      </c>
      <c r="C148" s="19" t="s">
        <v>1119</v>
      </c>
      <c r="D148" s="19"/>
      <c r="E148" s="17"/>
      <c r="F148" s="19"/>
    </row>
    <row r="149" spans="1:6" ht="15" customHeight="1">
      <c r="A149" s="19"/>
      <c r="B149" s="25"/>
      <c r="C149" s="23"/>
      <c r="D149" s="19"/>
      <c r="E149" s="19"/>
      <c r="F149" s="19"/>
    </row>
    <row r="150" spans="1:6" ht="15" customHeight="1">
      <c r="A150" s="19" t="s">
        <v>1098</v>
      </c>
      <c r="B150" s="25">
        <v>1</v>
      </c>
      <c r="C150" s="23" t="s">
        <v>1099</v>
      </c>
      <c r="D150" s="19"/>
      <c r="E150" s="19"/>
      <c r="F150" s="19"/>
    </row>
    <row r="151" spans="1:6" ht="15" customHeight="1">
      <c r="A151" s="19" t="s">
        <v>1098</v>
      </c>
      <c r="B151" s="25">
        <v>2</v>
      </c>
      <c r="C151" s="23" t="s">
        <v>1100</v>
      </c>
      <c r="D151" s="19"/>
      <c r="E151" s="19"/>
      <c r="F151" s="19"/>
    </row>
    <row r="152" spans="1:6" ht="15" customHeight="1">
      <c r="A152" s="19" t="s">
        <v>1098</v>
      </c>
      <c r="B152" s="25">
        <v>3</v>
      </c>
      <c r="C152" s="23" t="s">
        <v>1101</v>
      </c>
      <c r="D152" s="19"/>
      <c r="E152" s="19"/>
      <c r="F152" s="19"/>
    </row>
    <row r="153" spans="1:6" ht="15" customHeight="1">
      <c r="A153" s="19" t="s">
        <v>1098</v>
      </c>
      <c r="B153" s="25">
        <v>4</v>
      </c>
      <c r="C153" s="23" t="s">
        <v>1102</v>
      </c>
      <c r="D153" s="19"/>
      <c r="E153" s="19"/>
      <c r="F153" s="19"/>
    </row>
    <row r="154" spans="1:6" ht="15" customHeight="1">
      <c r="A154" s="19" t="s">
        <v>1098</v>
      </c>
      <c r="B154" s="25">
        <v>0</v>
      </c>
      <c r="C154" s="23" t="s">
        <v>1103</v>
      </c>
      <c r="D154" s="19"/>
      <c r="E154" s="19"/>
      <c r="F154" s="19"/>
    </row>
    <row r="155" spans="1:6" ht="15" customHeight="1">
      <c r="A155" s="19"/>
      <c r="B155" s="25"/>
      <c r="C155" s="23"/>
      <c r="D155" s="19"/>
      <c r="E155" s="19"/>
      <c r="F155" s="19"/>
    </row>
    <row r="156" spans="1:6" ht="15" customHeight="1">
      <c r="A156" s="19" t="s">
        <v>1104</v>
      </c>
      <c r="B156" s="25">
        <v>1</v>
      </c>
      <c r="C156" s="19" t="s">
        <v>1105</v>
      </c>
      <c r="D156" s="17"/>
      <c r="E156" s="17"/>
      <c r="F156" s="17"/>
    </row>
    <row r="157" spans="1:6" ht="15" customHeight="1">
      <c r="A157" s="19" t="s">
        <v>1104</v>
      </c>
      <c r="B157" s="25">
        <v>2</v>
      </c>
      <c r="C157" s="19" t="s">
        <v>1106</v>
      </c>
      <c r="D157" s="17"/>
      <c r="E157" s="17"/>
      <c r="F157" s="17"/>
    </row>
    <row r="158" spans="1:6" ht="15" customHeight="1">
      <c r="A158" s="19" t="s">
        <v>1104</v>
      </c>
      <c r="B158" s="25">
        <v>3</v>
      </c>
      <c r="C158" s="19" t="s">
        <v>1107</v>
      </c>
      <c r="D158" s="17"/>
      <c r="E158" s="17"/>
      <c r="F158" s="17"/>
    </row>
    <row r="159" spans="1:6" ht="15" customHeight="1">
      <c r="A159" s="19" t="s">
        <v>1104</v>
      </c>
      <c r="B159" s="25">
        <v>4</v>
      </c>
      <c r="C159" s="19" t="s">
        <v>1108</v>
      </c>
      <c r="D159" s="17"/>
      <c r="E159" s="17"/>
      <c r="F159" s="17"/>
    </row>
    <row r="160" spans="1:6" ht="15" customHeight="1">
      <c r="A160" s="19" t="s">
        <v>1104</v>
      </c>
      <c r="B160" s="25">
        <v>5</v>
      </c>
      <c r="C160" s="19" t="s">
        <v>1109</v>
      </c>
      <c r="D160" s="17"/>
      <c r="E160" s="17"/>
      <c r="F160" s="17"/>
    </row>
    <row r="161" spans="1:6" ht="15" customHeight="1">
      <c r="A161" s="19" t="s">
        <v>1104</v>
      </c>
      <c r="B161" s="25">
        <v>96</v>
      </c>
      <c r="C161" s="19" t="s">
        <v>481</v>
      </c>
      <c r="D161" s="17"/>
      <c r="E161" s="17"/>
      <c r="F161" s="17"/>
    </row>
    <row r="162" spans="1:6" ht="15" customHeight="1">
      <c r="A162" s="19"/>
      <c r="B162" s="25"/>
      <c r="C162" s="23"/>
      <c r="D162" s="19"/>
      <c r="E162" s="19"/>
      <c r="F162" s="19"/>
    </row>
    <row r="163" spans="1:6" ht="15" customHeight="1">
      <c r="A163" s="19" t="s">
        <v>1110</v>
      </c>
      <c r="B163" s="25">
        <v>1</v>
      </c>
      <c r="C163" s="25" t="s">
        <v>1111</v>
      </c>
      <c r="D163" s="19"/>
      <c r="E163" s="19"/>
      <c r="F163" s="19"/>
    </row>
    <row r="164" spans="1:6" ht="15" customHeight="1">
      <c r="A164" s="19" t="s">
        <v>1110</v>
      </c>
      <c r="B164" s="25">
        <v>2</v>
      </c>
      <c r="C164" s="25" t="s">
        <v>1112</v>
      </c>
      <c r="D164" s="19"/>
      <c r="E164" s="19"/>
      <c r="F164" s="19"/>
    </row>
    <row r="165" spans="1:6" ht="15" customHeight="1">
      <c r="A165" s="19" t="s">
        <v>1110</v>
      </c>
      <c r="B165" s="25">
        <v>3</v>
      </c>
      <c r="C165" s="25" t="s">
        <v>1113</v>
      </c>
      <c r="D165" s="19"/>
      <c r="E165" s="19"/>
      <c r="F165" s="19"/>
    </row>
    <row r="166" spans="1:6" ht="15" customHeight="1">
      <c r="A166" s="19" t="s">
        <v>1110</v>
      </c>
      <c r="B166" s="25">
        <v>4</v>
      </c>
      <c r="C166" s="25" t="s">
        <v>1024</v>
      </c>
      <c r="D166" s="19"/>
      <c r="E166" s="19"/>
      <c r="F166" s="19"/>
    </row>
    <row r="167" spans="1:6" ht="15" customHeight="1">
      <c r="A167" s="19"/>
      <c r="B167" s="25"/>
      <c r="C167" s="23"/>
      <c r="D167" s="19"/>
      <c r="E167" s="19"/>
      <c r="F167" s="19"/>
    </row>
    <row r="168" spans="1:6" ht="15" customHeight="1">
      <c r="A168" s="19" t="s">
        <v>1114</v>
      </c>
      <c r="B168" s="25">
        <v>1</v>
      </c>
      <c r="C168" s="25" t="s">
        <v>1115</v>
      </c>
      <c r="D168" s="19"/>
      <c r="E168" s="19"/>
      <c r="F168" s="19"/>
    </row>
    <row r="169" spans="1:6" ht="15" customHeight="1">
      <c r="A169" s="19" t="s">
        <v>1114</v>
      </c>
      <c r="B169" s="25">
        <v>2</v>
      </c>
      <c r="C169" s="25" t="s">
        <v>2152</v>
      </c>
      <c r="D169" s="19"/>
      <c r="E169" s="19"/>
      <c r="F169" s="19"/>
    </row>
    <row r="170" spans="1:6" ht="15" customHeight="1">
      <c r="A170" s="19" t="s">
        <v>1114</v>
      </c>
      <c r="B170" s="25">
        <v>3</v>
      </c>
      <c r="C170" s="25" t="s">
        <v>1116</v>
      </c>
      <c r="D170" s="19"/>
      <c r="E170" s="19"/>
      <c r="F170" s="19"/>
    </row>
    <row r="171" spans="1:6" ht="15" customHeight="1">
      <c r="A171" s="19"/>
      <c r="B171" s="25"/>
      <c r="C171" s="23"/>
      <c r="D171" s="19"/>
      <c r="E171" s="19"/>
      <c r="F171" s="19"/>
    </row>
    <row r="172" spans="1:6" ht="15" customHeight="1">
      <c r="A172" s="19" t="s">
        <v>1117</v>
      </c>
      <c r="B172" s="25">
        <v>1</v>
      </c>
      <c r="C172" s="25">
        <v>1</v>
      </c>
      <c r="D172" s="19"/>
      <c r="E172" s="20"/>
      <c r="F172" s="19"/>
    </row>
    <row r="173" spans="1:6" ht="15" customHeight="1">
      <c r="A173" s="19" t="s">
        <v>1117</v>
      </c>
      <c r="B173" s="25">
        <v>2</v>
      </c>
      <c r="C173" s="25">
        <v>2</v>
      </c>
      <c r="D173" s="19"/>
      <c r="E173" s="20"/>
      <c r="F173" s="19"/>
    </row>
    <row r="174" spans="1:6" ht="15" customHeight="1">
      <c r="A174" s="19" t="s">
        <v>1117</v>
      </c>
      <c r="B174" s="25">
        <v>3</v>
      </c>
      <c r="C174" s="25">
        <v>3</v>
      </c>
      <c r="D174" s="19"/>
      <c r="E174" s="20"/>
      <c r="F174" s="19"/>
    </row>
    <row r="175" spans="1:6" ht="15" customHeight="1">
      <c r="A175" s="19" t="s">
        <v>1117</v>
      </c>
      <c r="B175" s="25">
        <v>4</v>
      </c>
      <c r="C175" s="25">
        <v>4</v>
      </c>
      <c r="D175" s="19"/>
      <c r="E175" s="20"/>
      <c r="F175" s="19"/>
    </row>
    <row r="176" spans="1:6" ht="15" customHeight="1">
      <c r="A176" s="19" t="s">
        <v>1117</v>
      </c>
      <c r="B176" s="25">
        <v>5</v>
      </c>
      <c r="C176" s="25">
        <v>5</v>
      </c>
      <c r="D176" s="19"/>
      <c r="E176" s="20"/>
      <c r="F176" s="19"/>
    </row>
    <row r="177" spans="1:6" ht="15" customHeight="1">
      <c r="A177" s="19"/>
      <c r="B177" s="25"/>
      <c r="C177" s="23"/>
      <c r="D177" s="19"/>
      <c r="E177" s="19"/>
      <c r="F177" s="19"/>
    </row>
    <row r="178" spans="1:6" ht="15" customHeight="1">
      <c r="A178" s="19" t="s">
        <v>1118</v>
      </c>
      <c r="B178" s="25">
        <v>1</v>
      </c>
      <c r="C178" s="25" t="s">
        <v>2184</v>
      </c>
      <c r="D178" s="19"/>
      <c r="E178" s="19"/>
      <c r="F178" s="19"/>
    </row>
    <row r="179" spans="1:6" ht="15" customHeight="1">
      <c r="A179" s="19" t="s">
        <v>1118</v>
      </c>
      <c r="B179" s="25">
        <v>2</v>
      </c>
      <c r="C179" s="25" t="s">
        <v>2185</v>
      </c>
      <c r="D179" s="19"/>
      <c r="E179" s="19"/>
      <c r="F179" s="19"/>
    </row>
    <row r="180" spans="1:6" ht="15" customHeight="1">
      <c r="A180" s="19" t="s">
        <v>1118</v>
      </c>
      <c r="B180" s="25">
        <v>3</v>
      </c>
      <c r="C180" s="25" t="s">
        <v>2348</v>
      </c>
      <c r="D180" s="19"/>
      <c r="E180" s="19"/>
      <c r="F180" s="19"/>
    </row>
    <row r="181" spans="1:6" ht="15" customHeight="1">
      <c r="A181" s="19" t="s">
        <v>1118</v>
      </c>
      <c r="B181" s="25">
        <v>96</v>
      </c>
      <c r="C181" s="25" t="s">
        <v>1119</v>
      </c>
      <c r="D181" s="19"/>
      <c r="E181" s="19"/>
      <c r="F181" s="19"/>
    </row>
    <row r="182" spans="1:6" ht="15" customHeight="1">
      <c r="A182" s="19"/>
      <c r="B182" s="25"/>
      <c r="C182" s="23"/>
      <c r="D182" s="19"/>
      <c r="E182" s="19"/>
      <c r="F182" s="19"/>
    </row>
    <row r="183" spans="1:6" ht="15" customHeight="1">
      <c r="A183" s="19" t="s">
        <v>1120</v>
      </c>
      <c r="B183" s="25">
        <v>1</v>
      </c>
      <c r="C183" s="24" t="s">
        <v>1121</v>
      </c>
      <c r="D183" s="19"/>
      <c r="E183" s="19"/>
      <c r="F183" s="19"/>
    </row>
    <row r="184" spans="1:6" ht="15" customHeight="1">
      <c r="A184" s="19" t="s">
        <v>1120</v>
      </c>
      <c r="B184" s="25">
        <v>2</v>
      </c>
      <c r="C184" s="24" t="s">
        <v>1122</v>
      </c>
      <c r="D184" s="19"/>
      <c r="E184" s="19"/>
      <c r="F184" s="19"/>
    </row>
    <row r="185" spans="1:6" ht="15" customHeight="1">
      <c r="A185" s="19" t="s">
        <v>1120</v>
      </c>
      <c r="B185" s="25">
        <v>3</v>
      </c>
      <c r="C185" s="24" t="s">
        <v>1123</v>
      </c>
      <c r="D185" s="19"/>
      <c r="E185" s="19"/>
      <c r="F185" s="19"/>
    </row>
    <row r="186" spans="1:6" ht="15" customHeight="1">
      <c r="A186" s="19"/>
      <c r="B186" s="25"/>
      <c r="C186" s="23"/>
      <c r="D186" s="19"/>
      <c r="E186" s="19"/>
      <c r="F186" s="19"/>
    </row>
    <row r="187" spans="1:6" ht="15" customHeight="1">
      <c r="A187" s="19" t="s">
        <v>1124</v>
      </c>
      <c r="B187" s="25">
        <v>1</v>
      </c>
      <c r="C187" s="24" t="s">
        <v>1125</v>
      </c>
      <c r="D187" s="19"/>
      <c r="E187" s="19"/>
      <c r="F187" s="19"/>
    </row>
    <row r="188" spans="1:6" ht="15" customHeight="1">
      <c r="A188" s="19" t="s">
        <v>1124</v>
      </c>
      <c r="B188" s="25">
        <v>2</v>
      </c>
      <c r="C188" s="24" t="s">
        <v>1126</v>
      </c>
      <c r="D188" s="19"/>
      <c r="E188" s="19"/>
      <c r="F188" s="19"/>
    </row>
    <row r="189" spans="1:6" ht="15" customHeight="1">
      <c r="A189" s="19" t="s">
        <v>1124</v>
      </c>
      <c r="B189" s="25">
        <v>3</v>
      </c>
      <c r="C189" s="24" t="s">
        <v>1127</v>
      </c>
      <c r="D189" s="19"/>
      <c r="E189" s="19"/>
      <c r="F189" s="19"/>
    </row>
    <row r="190" spans="1:6" ht="15" customHeight="1">
      <c r="A190" s="19" t="s">
        <v>1124</v>
      </c>
      <c r="B190" s="25">
        <v>96</v>
      </c>
      <c r="C190" s="24" t="s">
        <v>1119</v>
      </c>
      <c r="D190" s="19"/>
      <c r="E190" s="19"/>
      <c r="F190" s="19"/>
    </row>
    <row r="191" spans="1:6" ht="15" customHeight="1">
      <c r="A191" s="19" t="s">
        <v>1124</v>
      </c>
      <c r="B191" s="38">
        <v>-99</v>
      </c>
      <c r="C191" s="24" t="s">
        <v>1800</v>
      </c>
      <c r="D191" s="19"/>
      <c r="E191" s="19"/>
      <c r="F191" s="19"/>
    </row>
    <row r="192" spans="1:6" ht="15" customHeight="1">
      <c r="A192" s="19"/>
      <c r="B192" s="25"/>
      <c r="C192" s="23"/>
      <c r="D192" s="19"/>
      <c r="E192" s="19"/>
      <c r="F192" s="19"/>
    </row>
    <row r="193" spans="1:6" ht="15" customHeight="1">
      <c r="A193" s="19" t="s">
        <v>1128</v>
      </c>
      <c r="B193" s="25">
        <v>1</v>
      </c>
      <c r="C193" s="24" t="s">
        <v>1129</v>
      </c>
      <c r="D193" s="19"/>
      <c r="E193" s="19"/>
      <c r="F193" s="19"/>
    </row>
    <row r="194" spans="1:6" ht="15" customHeight="1">
      <c r="A194" s="19" t="s">
        <v>1128</v>
      </c>
      <c r="B194" s="25">
        <v>2</v>
      </c>
      <c r="C194" s="24" t="s">
        <v>1130</v>
      </c>
      <c r="D194" s="19"/>
      <c r="E194" s="19"/>
      <c r="F194" s="19"/>
    </row>
    <row r="195" spans="1:6" ht="15" customHeight="1">
      <c r="A195" s="19" t="s">
        <v>1128</v>
      </c>
      <c r="B195" s="25">
        <v>3</v>
      </c>
      <c r="C195" s="24" t="s">
        <v>1131</v>
      </c>
      <c r="D195" s="19"/>
      <c r="E195" s="19"/>
      <c r="F195" s="19"/>
    </row>
    <row r="196" spans="1:6" ht="15" customHeight="1">
      <c r="A196" s="19" t="s">
        <v>1128</v>
      </c>
      <c r="B196" s="25">
        <v>96</v>
      </c>
      <c r="C196" s="24" t="s">
        <v>1119</v>
      </c>
      <c r="D196" s="19"/>
      <c r="E196" s="19"/>
      <c r="F196" s="19"/>
    </row>
    <row r="197" spans="1:6" ht="15" customHeight="1">
      <c r="A197" s="19"/>
      <c r="B197" s="25"/>
      <c r="C197" s="23"/>
      <c r="D197" s="19"/>
      <c r="E197" s="19"/>
      <c r="F197" s="19"/>
    </row>
    <row r="198" spans="1:6" ht="15" customHeight="1">
      <c r="A198" s="19" t="s">
        <v>1132</v>
      </c>
      <c r="B198" s="25">
        <v>1</v>
      </c>
      <c r="C198" s="24" t="s">
        <v>2190</v>
      </c>
      <c r="D198" s="19"/>
      <c r="E198" s="19"/>
      <c r="F198" s="19"/>
    </row>
    <row r="199" spans="1:6" ht="15" customHeight="1">
      <c r="A199" s="19" t="s">
        <v>1132</v>
      </c>
      <c r="B199" s="25">
        <v>2</v>
      </c>
      <c r="C199" s="24" t="s">
        <v>1133</v>
      </c>
      <c r="D199" s="19"/>
      <c r="E199" s="19"/>
      <c r="F199" s="19"/>
    </row>
    <row r="200" spans="1:6" ht="15" customHeight="1">
      <c r="A200" s="19"/>
      <c r="B200" s="25"/>
      <c r="C200" s="23"/>
      <c r="D200" s="19"/>
      <c r="E200" s="19"/>
      <c r="F200" s="19"/>
    </row>
    <row r="201" spans="1:6" ht="15" customHeight="1">
      <c r="A201" s="19" t="s">
        <v>1134</v>
      </c>
      <c r="B201" s="25">
        <v>1</v>
      </c>
      <c r="C201" s="24" t="s">
        <v>1135</v>
      </c>
      <c r="D201" s="19"/>
      <c r="E201" s="19"/>
      <c r="F201" s="19"/>
    </row>
    <row r="202" spans="1:6" ht="15" customHeight="1">
      <c r="A202" s="19" t="s">
        <v>1134</v>
      </c>
      <c r="B202" s="25">
        <v>2</v>
      </c>
      <c r="C202" s="24" t="s">
        <v>2349</v>
      </c>
      <c r="D202" s="19"/>
      <c r="E202" s="19"/>
      <c r="F202" s="19"/>
    </row>
    <row r="203" spans="1:6" ht="15" customHeight="1">
      <c r="A203" s="19" t="s">
        <v>1134</v>
      </c>
      <c r="B203" s="25">
        <v>3</v>
      </c>
      <c r="C203" s="24" t="s">
        <v>1136</v>
      </c>
      <c r="D203" s="19"/>
      <c r="E203" s="19"/>
      <c r="F203" s="19"/>
    </row>
    <row r="204" spans="1:6" ht="15" customHeight="1">
      <c r="A204" s="19" t="s">
        <v>1134</v>
      </c>
      <c r="B204" s="25">
        <v>4</v>
      </c>
      <c r="C204" s="24" t="s">
        <v>1137</v>
      </c>
      <c r="D204" s="19"/>
      <c r="E204" s="19"/>
      <c r="F204" s="19"/>
    </row>
    <row r="205" spans="1:6" ht="15" customHeight="1">
      <c r="A205" s="19" t="s">
        <v>1134</v>
      </c>
      <c r="B205" s="25">
        <v>96</v>
      </c>
      <c r="C205" s="24" t="s">
        <v>1119</v>
      </c>
      <c r="D205" s="19"/>
      <c r="E205" s="19"/>
      <c r="F205" s="19"/>
    </row>
    <row r="206" spans="1:6" ht="15" customHeight="1">
      <c r="A206" s="19"/>
      <c r="B206" s="25"/>
      <c r="C206" s="23"/>
      <c r="D206" s="19"/>
      <c r="E206" s="19"/>
      <c r="F206" s="19"/>
    </row>
    <row r="207" spans="1:6" ht="15" customHeight="1">
      <c r="A207" s="19" t="s">
        <v>1138</v>
      </c>
      <c r="B207" s="25">
        <v>1</v>
      </c>
      <c r="C207" s="24" t="s">
        <v>2350</v>
      </c>
      <c r="D207" s="19"/>
      <c r="E207" s="19"/>
      <c r="F207" s="19"/>
    </row>
    <row r="208" spans="1:6" ht="15" customHeight="1">
      <c r="A208" s="19" t="s">
        <v>1138</v>
      </c>
      <c r="B208" s="25">
        <v>2</v>
      </c>
      <c r="C208" s="24" t="s">
        <v>1139</v>
      </c>
      <c r="D208" s="19"/>
      <c r="E208" s="19"/>
      <c r="F208" s="19"/>
    </row>
    <row r="209" spans="1:6" ht="15" customHeight="1">
      <c r="A209" s="19" t="s">
        <v>1138</v>
      </c>
      <c r="B209" s="25">
        <v>3</v>
      </c>
      <c r="C209" s="24" t="s">
        <v>1140</v>
      </c>
      <c r="D209" s="19"/>
      <c r="E209" s="19"/>
      <c r="F209" s="19"/>
    </row>
    <row r="210" spans="1:6" ht="15" customHeight="1">
      <c r="A210" s="19" t="s">
        <v>1138</v>
      </c>
      <c r="B210" s="25">
        <v>96</v>
      </c>
      <c r="C210" s="24" t="s">
        <v>1119</v>
      </c>
      <c r="D210" s="19"/>
      <c r="E210" s="19"/>
      <c r="F210" s="19"/>
    </row>
    <row r="211" spans="1:6" ht="15" customHeight="1">
      <c r="A211" s="19"/>
      <c r="B211" s="25"/>
      <c r="C211" s="23"/>
      <c r="D211" s="19"/>
      <c r="E211" s="19"/>
      <c r="F211" s="19"/>
    </row>
    <row r="212" spans="1:6" ht="15" customHeight="1">
      <c r="A212" s="19" t="s">
        <v>1801</v>
      </c>
      <c r="B212" s="25">
        <v>1</v>
      </c>
      <c r="C212" s="23" t="s">
        <v>1141</v>
      </c>
      <c r="D212" s="19"/>
      <c r="E212" s="19"/>
      <c r="F212" s="19"/>
    </row>
    <row r="213" spans="1:6" ht="15" customHeight="1">
      <c r="A213" s="19" t="s">
        <v>1801</v>
      </c>
      <c r="B213" s="25">
        <v>2</v>
      </c>
      <c r="C213" s="23" t="s">
        <v>1142</v>
      </c>
      <c r="D213" s="19"/>
      <c r="E213" s="19"/>
      <c r="F213" s="19"/>
    </row>
    <row r="214" spans="1:6" ht="15" customHeight="1">
      <c r="A214" s="19" t="s">
        <v>1801</v>
      </c>
      <c r="B214" s="25">
        <v>3</v>
      </c>
      <c r="C214" s="23" t="s">
        <v>1143</v>
      </c>
      <c r="D214" s="19"/>
      <c r="E214" s="19"/>
      <c r="F214" s="19"/>
    </row>
    <row r="215" spans="1:6" ht="15" customHeight="1">
      <c r="A215" s="19"/>
      <c r="B215" s="25"/>
      <c r="C215" s="23"/>
      <c r="D215" s="19"/>
      <c r="E215" s="19"/>
      <c r="F215" s="19"/>
    </row>
    <row r="216" spans="1:6" ht="15" customHeight="1">
      <c r="A216" s="19" t="s">
        <v>1144</v>
      </c>
      <c r="B216" s="25">
        <v>1</v>
      </c>
      <c r="C216" s="24">
        <v>1</v>
      </c>
      <c r="D216" s="19"/>
      <c r="E216" s="19"/>
      <c r="F216" s="19"/>
    </row>
    <row r="217" spans="1:6" ht="15" customHeight="1">
      <c r="A217" s="19" t="s">
        <v>1144</v>
      </c>
      <c r="B217" s="25">
        <v>2</v>
      </c>
      <c r="C217" s="24">
        <v>2</v>
      </c>
      <c r="D217" s="19"/>
      <c r="E217" s="19"/>
      <c r="F217" s="19"/>
    </row>
    <row r="218" spans="1:6" ht="15" customHeight="1">
      <c r="A218" s="19" t="s">
        <v>1144</v>
      </c>
      <c r="B218" s="25">
        <v>3</v>
      </c>
      <c r="C218" s="24">
        <v>3</v>
      </c>
      <c r="D218" s="19"/>
      <c r="E218" s="19"/>
      <c r="F218" s="19"/>
    </row>
    <row r="219" spans="1:6" ht="15" customHeight="1">
      <c r="A219" s="19" t="s">
        <v>1144</v>
      </c>
      <c r="B219" s="25">
        <v>4</v>
      </c>
      <c r="C219" s="24">
        <v>4</v>
      </c>
      <c r="D219" s="19"/>
      <c r="E219" s="19"/>
      <c r="F219" s="19"/>
    </row>
    <row r="220" spans="1:6" ht="15" customHeight="1">
      <c r="A220" s="19" t="s">
        <v>1144</v>
      </c>
      <c r="B220" s="25">
        <v>5</v>
      </c>
      <c r="C220" s="24">
        <v>5</v>
      </c>
      <c r="D220" s="19"/>
      <c r="E220" s="19"/>
      <c r="F220" s="19"/>
    </row>
    <row r="221" spans="1:6" ht="15" customHeight="1">
      <c r="A221" s="19"/>
      <c r="B221" s="25"/>
      <c r="C221" s="23"/>
      <c r="D221" s="19"/>
      <c r="E221" s="19"/>
      <c r="F221" s="19"/>
    </row>
    <row r="222" spans="1:6" ht="15" customHeight="1">
      <c r="A222" s="19" t="s">
        <v>1145</v>
      </c>
      <c r="B222" s="25">
        <v>1</v>
      </c>
      <c r="C222" s="23" t="s">
        <v>1146</v>
      </c>
      <c r="D222" s="19"/>
      <c r="E222" s="19"/>
      <c r="F222" s="19"/>
    </row>
    <row r="223" spans="1:6" ht="15" customHeight="1">
      <c r="A223" s="19" t="s">
        <v>1145</v>
      </c>
      <c r="B223" s="25">
        <v>2</v>
      </c>
      <c r="C223" s="23" t="s">
        <v>1147</v>
      </c>
      <c r="D223" s="19"/>
      <c r="E223" s="19"/>
      <c r="F223" s="19"/>
    </row>
    <row r="224" spans="1:6" ht="15" customHeight="1">
      <c r="A224" s="19"/>
      <c r="B224" s="25"/>
      <c r="C224" s="23"/>
      <c r="D224" s="19"/>
      <c r="E224" s="19"/>
      <c r="F224" s="19"/>
    </row>
    <row r="225" spans="1:6" ht="15.75" customHeight="1">
      <c r="A225" s="19" t="s">
        <v>1193</v>
      </c>
      <c r="B225" s="25">
        <v>1</v>
      </c>
      <c r="C225" s="32" t="s">
        <v>2081</v>
      </c>
      <c r="D225" s="19"/>
      <c r="E225" s="19"/>
      <c r="F225" s="19"/>
    </row>
    <row r="226" spans="1:6" ht="15.75" customHeight="1">
      <c r="A226" s="19" t="s">
        <v>1193</v>
      </c>
      <c r="B226" s="25">
        <v>2</v>
      </c>
      <c r="C226" s="32" t="s">
        <v>1148</v>
      </c>
      <c r="D226" s="19"/>
      <c r="E226" s="19"/>
      <c r="F226" s="19"/>
    </row>
    <row r="227" spans="1:6" ht="15.75" customHeight="1">
      <c r="A227" s="19" t="s">
        <v>1193</v>
      </c>
      <c r="B227" s="25">
        <v>3</v>
      </c>
      <c r="C227" s="32" t="s">
        <v>1149</v>
      </c>
      <c r="D227" s="19"/>
      <c r="E227" s="19"/>
      <c r="F227" s="19"/>
    </row>
    <row r="228" spans="1:6" ht="15.75" customHeight="1">
      <c r="A228" s="19" t="s">
        <v>1193</v>
      </c>
      <c r="B228" s="25">
        <v>4</v>
      </c>
      <c r="C228" s="32" t="s">
        <v>1150</v>
      </c>
      <c r="D228" s="19"/>
      <c r="E228" s="19"/>
      <c r="F228" s="19"/>
    </row>
    <row r="229" spans="1:6" ht="15.75" customHeight="1">
      <c r="A229" s="19" t="s">
        <v>1193</v>
      </c>
      <c r="B229" s="25">
        <v>5</v>
      </c>
      <c r="C229" s="32" t="s">
        <v>1151</v>
      </c>
      <c r="D229" s="19"/>
      <c r="E229" s="19"/>
      <c r="F229" s="19"/>
    </row>
    <row r="230" spans="1:6" ht="15.75" customHeight="1">
      <c r="A230" s="19"/>
      <c r="B230" s="25"/>
      <c r="C230" s="23"/>
      <c r="D230" s="19"/>
      <c r="E230" s="19"/>
      <c r="F230" s="19"/>
    </row>
    <row r="231" spans="1:6" ht="15.75" customHeight="1">
      <c r="A231" s="19" t="s">
        <v>1162</v>
      </c>
      <c r="B231" s="25">
        <v>1</v>
      </c>
      <c r="C231" s="28" t="s">
        <v>2408</v>
      </c>
      <c r="D231" s="17"/>
      <c r="E231" s="17"/>
      <c r="F231" s="17"/>
    </row>
    <row r="232" spans="1:6" ht="15.75" customHeight="1">
      <c r="A232" s="19" t="s">
        <v>1162</v>
      </c>
      <c r="B232" s="25">
        <v>2</v>
      </c>
      <c r="C232" s="28" t="s">
        <v>2409</v>
      </c>
      <c r="D232" s="17"/>
      <c r="E232" s="17"/>
      <c r="F232" s="17"/>
    </row>
    <row r="233" spans="1:6" ht="15.75" customHeight="1">
      <c r="A233" s="19" t="s">
        <v>1162</v>
      </c>
      <c r="B233" s="25">
        <v>3</v>
      </c>
      <c r="C233" s="28" t="s">
        <v>1103</v>
      </c>
      <c r="D233" s="17"/>
      <c r="E233" s="17"/>
      <c r="F233" s="17"/>
    </row>
    <row r="234" spans="1:6" ht="15.75" customHeight="1">
      <c r="A234" s="19"/>
      <c r="B234" s="17"/>
      <c r="C234" s="17"/>
      <c r="D234" s="17"/>
      <c r="E234" s="17"/>
      <c r="F234" s="17"/>
    </row>
    <row r="236" spans="1:6" ht="15.75" customHeight="1">
      <c r="A236" s="19" t="s">
        <v>1938</v>
      </c>
      <c r="B236" s="25">
        <v>1</v>
      </c>
      <c r="C236" s="35" t="s">
        <v>2345</v>
      </c>
    </row>
    <row r="237" spans="1:6" ht="15.75" customHeight="1">
      <c r="A237" s="19" t="s">
        <v>1938</v>
      </c>
      <c r="B237" s="25">
        <v>2</v>
      </c>
      <c r="C237" s="35" t="s">
        <v>1936</v>
      </c>
    </row>
    <row r="238" spans="1:6" ht="15.75" customHeight="1">
      <c r="A238" s="19" t="s">
        <v>1938</v>
      </c>
      <c r="B238" s="25">
        <v>3</v>
      </c>
      <c r="C238" s="35" t="s">
        <v>1937</v>
      </c>
    </row>
    <row r="240" spans="1:6" ht="15.75" customHeight="1">
      <c r="A240" s="28" t="s">
        <v>2080</v>
      </c>
      <c r="B240" s="25">
        <v>1</v>
      </c>
      <c r="C240" s="28" t="s">
        <v>2081</v>
      </c>
    </row>
    <row r="241" spans="1:3" ht="15.75" customHeight="1">
      <c r="A241" s="28" t="s">
        <v>2080</v>
      </c>
      <c r="B241" s="25">
        <v>2</v>
      </c>
      <c r="C241" s="28" t="s">
        <v>1148</v>
      </c>
    </row>
    <row r="242" spans="1:3" ht="15.75" customHeight="1">
      <c r="A242" s="28" t="s">
        <v>2080</v>
      </c>
      <c r="B242" s="25">
        <v>3</v>
      </c>
      <c r="C242" s="28" t="s">
        <v>1149</v>
      </c>
    </row>
    <row r="243" spans="1:3" ht="15.75" customHeight="1">
      <c r="A243" s="28" t="s">
        <v>2080</v>
      </c>
      <c r="B243" s="25">
        <v>4</v>
      </c>
      <c r="C243" s="28" t="s">
        <v>1150</v>
      </c>
    </row>
    <row r="244" spans="1:3" ht="15.75" customHeight="1">
      <c r="A244" s="28" t="s">
        <v>2080</v>
      </c>
      <c r="B244" s="25">
        <v>5</v>
      </c>
      <c r="C244" s="28" t="s">
        <v>1151</v>
      </c>
    </row>
    <row r="246" spans="1:3" ht="15.75" customHeight="1">
      <c r="A246" s="28" t="s">
        <v>2161</v>
      </c>
      <c r="B246" s="25">
        <v>1</v>
      </c>
      <c r="C246" s="25">
        <v>1</v>
      </c>
    </row>
    <row r="247" spans="1:3" ht="15.75" customHeight="1">
      <c r="A247" s="28" t="s">
        <v>2161</v>
      </c>
      <c r="B247" s="25">
        <v>2</v>
      </c>
      <c r="C247" s="25">
        <v>2</v>
      </c>
    </row>
    <row r="248" spans="1:3" ht="15.75" customHeight="1">
      <c r="A248" s="28" t="s">
        <v>2161</v>
      </c>
      <c r="B248" s="25">
        <v>3</v>
      </c>
      <c r="C248" s="25">
        <v>3</v>
      </c>
    </row>
    <row r="249" spans="1:3" ht="15.75" customHeight="1">
      <c r="A249" s="28" t="s">
        <v>2161</v>
      </c>
      <c r="B249" s="25">
        <v>4</v>
      </c>
      <c r="C249" s="25">
        <v>4</v>
      </c>
    </row>
    <row r="250" spans="1:3" ht="15.75" customHeight="1">
      <c r="A250" s="28" t="s">
        <v>2161</v>
      </c>
      <c r="B250" s="25">
        <v>5</v>
      </c>
      <c r="C250" s="25">
        <v>5</v>
      </c>
    </row>
    <row r="252" spans="1:3" ht="15.75" customHeight="1">
      <c r="A252" s="28" t="s">
        <v>2219</v>
      </c>
      <c r="B252" s="37">
        <v>1</v>
      </c>
      <c r="C252" s="28" t="s">
        <v>2220</v>
      </c>
    </row>
    <row r="253" spans="1:3" ht="15.75" customHeight="1">
      <c r="A253" s="28" t="s">
        <v>2219</v>
      </c>
      <c r="B253" s="37">
        <v>2</v>
      </c>
      <c r="C253" s="28" t="s">
        <v>2221</v>
      </c>
    </row>
    <row r="254" spans="1:3" ht="15.75" customHeight="1">
      <c r="A254" s="28" t="s">
        <v>2219</v>
      </c>
      <c r="B254" s="37">
        <v>3</v>
      </c>
      <c r="C254" s="28" t="s">
        <v>2222</v>
      </c>
    </row>
    <row r="256" spans="1:3" ht="15.75" customHeight="1">
      <c r="A256" s="4" t="s">
        <v>2617</v>
      </c>
      <c r="B256" s="7" t="s">
        <v>2617</v>
      </c>
      <c r="C256" s="4" t="s">
        <v>2617</v>
      </c>
    </row>
    <row r="258" spans="1:3" ht="15.75" customHeight="1">
      <c r="A258" s="4" t="s">
        <v>2618</v>
      </c>
      <c r="B258" s="7">
        <v>1</v>
      </c>
      <c r="C258" s="4" t="s">
        <v>2725</v>
      </c>
    </row>
    <row r="259" spans="1:3" ht="15.75" customHeight="1">
      <c r="A259" s="4" t="s">
        <v>2618</v>
      </c>
      <c r="B259" s="7">
        <v>2</v>
      </c>
      <c r="C259" s="4" t="s">
        <v>2726</v>
      </c>
    </row>
    <row r="260" spans="1:3" ht="15.75" customHeight="1">
      <c r="A260" s="4" t="s">
        <v>2618</v>
      </c>
      <c r="B260" s="7">
        <v>3</v>
      </c>
      <c r="C260" s="4" t="s">
        <v>2727</v>
      </c>
    </row>
  </sheetData>
  <phoneticPr fontId="2"/>
  <conditionalFormatting sqref="C25:C27">
    <cfRule type="duplicateValues" dxfId="135" priority="2"/>
  </conditionalFormatting>
  <conditionalFormatting sqref="C7:C8">
    <cfRule type="duplicateValues" dxfId="134"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85" zoomScaleNormal="85" workbookViewId="0">
      <selection activeCell="B20" sqref="B20"/>
    </sheetView>
  </sheetViews>
  <sheetFormatPr defaultColWidth="17.28515625" defaultRowHeight="15.75" customHeight="1"/>
  <cols>
    <col min="1" max="1" width="64.7109375" style="8" bestFit="1" customWidth="1"/>
    <col min="2" max="2" width="44.7109375" style="8" bestFit="1" customWidth="1"/>
    <col min="3" max="3" width="13.42578125" style="8" customWidth="1"/>
    <col min="4" max="4" width="55" style="8" bestFit="1" customWidth="1"/>
    <col min="5" max="5" width="11.7109375" style="8" bestFit="1" customWidth="1"/>
    <col min="6" max="6" width="16.42578125" style="8" bestFit="1" customWidth="1"/>
    <col min="7" max="7" width="18.7109375" style="8" bestFit="1" customWidth="1"/>
    <col min="8" max="8" width="12" style="8" bestFit="1" customWidth="1"/>
    <col min="9" max="16384" width="17.28515625" style="8"/>
  </cols>
  <sheetData>
    <row r="1" spans="1:8" ht="15">
      <c r="A1" s="10" t="s">
        <v>1152</v>
      </c>
      <c r="B1" s="11" t="s">
        <v>1153</v>
      </c>
      <c r="C1" s="11" t="s">
        <v>1154</v>
      </c>
      <c r="D1" s="10" t="s">
        <v>1955</v>
      </c>
      <c r="E1" s="10" t="s">
        <v>1155</v>
      </c>
      <c r="F1" s="12" t="s">
        <v>1156</v>
      </c>
      <c r="G1" s="13" t="s">
        <v>1157</v>
      </c>
      <c r="H1" s="13" t="s">
        <v>1158</v>
      </c>
    </row>
    <row r="2" spans="1:8" ht="15" customHeight="1">
      <c r="A2" s="14" t="str">
        <f ca="1">CONCATENATE("[GAMBIA] ENDLINE F2: HEALTH WORKER - TEST"," (G",H2," v",C2,")")</f>
        <v>[GAMBIA] ENDLINE F2: HEALTH WORKER - TEST (G9 v1804091842)</v>
      </c>
      <c r="B2" s="14" t="str">
        <f>CONCATENATE("GAMBIA_EL_F2_TEST_G",H2)</f>
        <v>GAMBIA_EL_F2_TEST_G9</v>
      </c>
      <c r="C2" s="14" t="str">
        <f ca="1">TEXT(YEAR(NOW())-2000, "00") &amp; TEXT(MONTH(NOW()), "00") &amp; TEXT(DAY(NOW()), "00") &amp; TEXT(HOUR(NOW()), "00") &amp; TEXT(MINUTE(NOW()), "00")</f>
        <v>1804091842</v>
      </c>
      <c r="D2" s="66" t="s">
        <v>2771</v>
      </c>
      <c r="E2" s="9"/>
      <c r="F2" s="14"/>
      <c r="G2" s="8" t="s">
        <v>1956</v>
      </c>
      <c r="H2" s="15" t="s">
        <v>2785</v>
      </c>
    </row>
    <row r="3" spans="1:8" ht="15" customHeight="1">
      <c r="A3" s="16"/>
      <c r="B3" s="16"/>
      <c r="C3" s="16"/>
      <c r="D3" s="16"/>
      <c r="E3" s="16"/>
      <c r="F3" s="16"/>
      <c r="G3" s="16"/>
    </row>
    <row r="4" spans="1:8" ht="14.25">
      <c r="D4" s="66"/>
    </row>
    <row r="5" spans="1:8" ht="15" customHeight="1">
      <c r="A5" s="16"/>
      <c r="B5" s="16"/>
      <c r="C5" s="16"/>
      <c r="D5" s="16"/>
      <c r="E5" s="16"/>
      <c r="F5" s="16"/>
      <c r="G5" s="16"/>
    </row>
    <row r="6" spans="1:8" ht="15" customHeight="1">
      <c r="A6" s="16"/>
      <c r="B6" s="16"/>
      <c r="C6" s="16"/>
      <c r="D6" s="16"/>
      <c r="E6" s="16"/>
      <c r="F6" s="16"/>
      <c r="G6" s="16"/>
    </row>
    <row r="7" spans="1:8" ht="15" customHeight="1">
      <c r="A7" s="16"/>
      <c r="B7" s="16"/>
      <c r="C7" s="16"/>
      <c r="D7" s="16"/>
      <c r="E7" s="16"/>
      <c r="F7" s="16"/>
      <c r="G7" s="16"/>
    </row>
    <row r="8" spans="1:8" ht="15" customHeight="1">
      <c r="A8" s="16"/>
      <c r="B8" s="16"/>
      <c r="C8" s="16"/>
      <c r="D8" s="16"/>
      <c r="E8" s="16"/>
      <c r="F8" s="16"/>
      <c r="G8" s="16"/>
    </row>
    <row r="9" spans="1:8" ht="15" customHeight="1">
      <c r="A9" s="16"/>
      <c r="B9" s="16"/>
      <c r="C9" s="16"/>
      <c r="D9" s="16"/>
      <c r="E9" s="16"/>
      <c r="F9" s="16"/>
      <c r="G9" s="16"/>
    </row>
    <row r="10" spans="1:8" ht="15" customHeight="1">
      <c r="A10" s="16"/>
      <c r="B10" s="16"/>
      <c r="C10" s="16"/>
      <c r="D10" s="16"/>
      <c r="E10" s="16"/>
      <c r="F10" s="16"/>
      <c r="G10" s="16"/>
    </row>
    <row r="11" spans="1:8" ht="15" customHeight="1">
      <c r="A11" s="16"/>
      <c r="B11" s="16"/>
      <c r="C11" s="16"/>
      <c r="D11" s="16"/>
      <c r="E11" s="16"/>
      <c r="F11" s="16"/>
      <c r="G11" s="16"/>
    </row>
    <row r="12" spans="1:8" ht="15" customHeight="1">
      <c r="A12" s="16"/>
      <c r="B12" s="16"/>
      <c r="C12" s="16"/>
      <c r="D12" s="16"/>
      <c r="E12" s="16"/>
      <c r="F12" s="16"/>
      <c r="G12" s="16"/>
    </row>
    <row r="13" spans="1:8" ht="15" customHeight="1">
      <c r="A13" s="16"/>
      <c r="B13" s="16"/>
      <c r="C13" s="16"/>
      <c r="D13" s="16"/>
      <c r="E13" s="16"/>
      <c r="F13" s="16"/>
      <c r="G13" s="16"/>
    </row>
    <row r="14" spans="1:8" ht="15" customHeight="1">
      <c r="A14" s="16"/>
      <c r="B14" s="16"/>
      <c r="C14" s="16"/>
      <c r="D14" s="16"/>
      <c r="E14" s="16"/>
      <c r="F14" s="16"/>
      <c r="G14" s="16"/>
    </row>
    <row r="15" spans="1:8" ht="15" customHeight="1">
      <c r="A15" s="16"/>
      <c r="B15" s="16"/>
      <c r="C15" s="16"/>
      <c r="D15" s="16"/>
      <c r="E15" s="16"/>
      <c r="F15" s="16"/>
      <c r="G15" s="16"/>
    </row>
    <row r="16" spans="1:8" ht="15" customHeight="1">
      <c r="A16" s="16"/>
      <c r="B16" s="16"/>
      <c r="C16" s="16"/>
      <c r="D16" s="16"/>
      <c r="E16" s="16"/>
      <c r="F16" s="16"/>
      <c r="G16" s="16"/>
    </row>
    <row r="17" spans="1:7" ht="15" customHeight="1">
      <c r="A17" s="16"/>
      <c r="B17" s="16"/>
      <c r="C17" s="16"/>
      <c r="D17" s="16"/>
      <c r="E17" s="16"/>
      <c r="F17" s="16"/>
      <c r="G17" s="16"/>
    </row>
    <row r="18" spans="1:7" ht="15" customHeight="1">
      <c r="A18" s="16"/>
      <c r="B18" s="16"/>
      <c r="C18" s="16"/>
      <c r="D18" s="16"/>
      <c r="E18" s="16"/>
      <c r="F18" s="16"/>
      <c r="G18" s="16"/>
    </row>
    <row r="19" spans="1:7" ht="15" customHeight="1">
      <c r="A19" s="16"/>
      <c r="B19" s="16"/>
      <c r="C19" s="16"/>
      <c r="D19" s="16"/>
      <c r="E19" s="16"/>
      <c r="F19" s="16"/>
      <c r="G19" s="16"/>
    </row>
    <row r="20" spans="1:7" ht="15" customHeight="1">
      <c r="A20" s="16"/>
      <c r="B20" s="16"/>
      <c r="C20" s="16"/>
      <c r="D20" s="16"/>
      <c r="E20" s="16"/>
      <c r="F20" s="16"/>
      <c r="G20" s="16"/>
    </row>
  </sheetData>
  <phoneticPr fontId="2"/>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22" sqref="C22"/>
    </sheetView>
  </sheetViews>
  <sheetFormatPr defaultRowHeight="12.75"/>
  <cols>
    <col min="1" max="1" width="10" bestFit="1" customWidth="1"/>
    <col min="2" max="2" width="6.28515625" bestFit="1" customWidth="1"/>
    <col min="3" max="3" width="13.42578125" bestFit="1" customWidth="1"/>
    <col min="4" max="4" width="4.7109375" bestFit="1" customWidth="1"/>
    <col min="5" max="5" width="26.28515625" bestFit="1" customWidth="1"/>
    <col min="6" max="6" width="25.28515625" bestFit="1" customWidth="1"/>
    <col min="7" max="7" width="25.5703125" bestFit="1" customWidth="1"/>
  </cols>
  <sheetData>
    <row r="1" spans="1:7" s="4" customFormat="1" ht="15" customHeight="1">
      <c r="A1" s="2" t="s">
        <v>1006</v>
      </c>
      <c r="B1" s="6" t="s">
        <v>1</v>
      </c>
      <c r="C1" s="2" t="s">
        <v>1958</v>
      </c>
      <c r="D1" s="2" t="s">
        <v>1007</v>
      </c>
      <c r="E1" s="2" t="s">
        <v>1985</v>
      </c>
      <c r="F1" s="3" t="s">
        <v>1986</v>
      </c>
      <c r="G1" s="3" t="s">
        <v>1987</v>
      </c>
    </row>
    <row r="3" spans="1:7">
      <c r="A3" t="s">
        <v>2098</v>
      </c>
      <c r="B3">
        <v>-98</v>
      </c>
      <c r="C3" t="s">
        <v>1223</v>
      </c>
    </row>
    <row r="5" spans="1:7">
      <c r="A5" s="1" t="s">
        <v>2102</v>
      </c>
      <c r="B5">
        <v>77</v>
      </c>
      <c r="C5" t="s">
        <v>2766</v>
      </c>
    </row>
    <row r="6" spans="1:7">
      <c r="A6" s="1" t="s">
        <v>2102</v>
      </c>
      <c r="B6">
        <v>0</v>
      </c>
      <c r="C6" t="s">
        <v>2103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itemsets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AsusK555L-WIN10</dc:creator>
  <cp:lastModifiedBy>A</cp:lastModifiedBy>
  <dcterms:created xsi:type="dcterms:W3CDTF">2014-10-02T07:39:34Z</dcterms:created>
  <dcterms:modified xsi:type="dcterms:W3CDTF">2018-04-09T11:42:43Z</dcterms:modified>
</cp:coreProperties>
</file>