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0" yWindow="0" windowWidth="20490" windowHeight="7155"/>
  </bookViews>
  <sheets>
    <sheet name="survey" sheetId="1" r:id="rId1"/>
    <sheet name="choices" sheetId="2" r:id="rId2"/>
    <sheet name="settings" sheetId="3" r:id="rId3"/>
    <sheet name="itemsets" sheetId="4" r:id="rId4"/>
  </sheets>
  <definedNames>
    <definedName name="_xlnm._FilterDatabase" localSheetId="0" hidden="1">survey!#REF!</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N446" i="1"/>
  <c r="L447"/>
  <c r="I326" i="2"/>
  <c r="L446" i="1" l="1"/>
  <c r="I30" i="2" l="1"/>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29"/>
  <c r="I3"/>
  <c r="I4"/>
  <c r="I2"/>
  <c r="I27"/>
  <c r="I26"/>
  <c r="I25"/>
  <c r="I23"/>
  <c r="I21"/>
  <c r="I20"/>
  <c r="I19"/>
  <c r="I17"/>
  <c r="I16"/>
  <c r="I13"/>
  <c r="I12"/>
  <c r="I10"/>
  <c r="I8"/>
  <c r="I6"/>
  <c r="H55" i="1" l="1"/>
  <c r="H53"/>
  <c r="H48"/>
  <c r="H46"/>
  <c r="H43"/>
  <c r="H42"/>
  <c r="H37"/>
  <c r="H36"/>
  <c r="H35"/>
  <c r="H32"/>
  <c r="H29"/>
  <c r="H28"/>
  <c r="H27"/>
  <c r="F9" l="1"/>
  <c r="L80" l="1"/>
  <c r="L72"/>
  <c r="B2" i="3" l="1"/>
  <c r="L293" i="1"/>
  <c r="L289"/>
  <c r="L522" l="1"/>
  <c r="L521"/>
  <c r="L520"/>
  <c r="L519"/>
  <c r="L518"/>
  <c r="L517"/>
  <c r="L515"/>
  <c r="L512"/>
  <c r="L511"/>
  <c r="L510"/>
  <c r="L504"/>
  <c r="L503"/>
  <c r="L502"/>
  <c r="L501"/>
  <c r="L500"/>
  <c r="L499"/>
  <c r="L498"/>
  <c r="L497"/>
  <c r="L496"/>
  <c r="L491"/>
  <c r="L490"/>
  <c r="L481"/>
  <c r="L480"/>
  <c r="L479"/>
  <c r="L473"/>
  <c r="L472"/>
  <c r="L471"/>
  <c r="L470"/>
  <c r="L469"/>
  <c r="L468"/>
  <c r="L467"/>
  <c r="L466"/>
  <c r="L461"/>
  <c r="L460"/>
  <c r="L459"/>
  <c r="L458"/>
  <c r="L457"/>
  <c r="L456"/>
  <c r="N444"/>
  <c r="L444"/>
  <c r="N443"/>
  <c r="L443"/>
  <c r="N442"/>
  <c r="L442"/>
  <c r="N441"/>
  <c r="L441"/>
  <c r="N440"/>
  <c r="L440"/>
  <c r="N439"/>
  <c r="L439"/>
  <c r="N438"/>
  <c r="L438"/>
  <c r="N437"/>
  <c r="L437"/>
  <c r="N433"/>
  <c r="L433"/>
  <c r="N432"/>
  <c r="L432"/>
  <c r="N431"/>
  <c r="L431"/>
  <c r="N430"/>
  <c r="L430"/>
  <c r="N429"/>
  <c r="L429"/>
  <c r="N428"/>
  <c r="L428"/>
  <c r="N427"/>
  <c r="L427"/>
  <c r="N426"/>
  <c r="L426"/>
  <c r="N422"/>
  <c r="L422"/>
  <c r="N421"/>
  <c r="L421"/>
  <c r="N420"/>
  <c r="L420"/>
  <c r="N419"/>
  <c r="L419"/>
  <c r="N418"/>
  <c r="L418"/>
  <c r="N417"/>
  <c r="L417"/>
  <c r="N416"/>
  <c r="L416"/>
  <c r="N415"/>
  <c r="L415"/>
  <c r="N414"/>
  <c r="L414"/>
  <c r="N413"/>
  <c r="L413"/>
  <c r="L403"/>
  <c r="L401"/>
  <c r="N398"/>
  <c r="L398"/>
  <c r="N397"/>
  <c r="L397"/>
  <c r="N396"/>
  <c r="L396"/>
  <c r="N395"/>
  <c r="L395"/>
  <c r="L393"/>
  <c r="L389"/>
  <c r="L387"/>
  <c r="L385"/>
  <c r="L384"/>
  <c r="L383"/>
  <c r="L374"/>
  <c r="L373"/>
  <c r="L372"/>
  <c r="L371"/>
  <c r="L370"/>
  <c r="L369"/>
  <c r="L365"/>
  <c r="L364"/>
  <c r="L363"/>
  <c r="L362"/>
  <c r="L361"/>
  <c r="L349"/>
  <c r="L348"/>
  <c r="L345"/>
  <c r="L344"/>
  <c r="L343"/>
  <c r="L340"/>
  <c r="L339"/>
  <c r="L338"/>
  <c r="L337"/>
  <c r="L334"/>
  <c r="L333"/>
  <c r="L332"/>
  <c r="L327"/>
  <c r="L326"/>
  <c r="L325"/>
  <c r="L324"/>
  <c r="L323"/>
  <c r="L322"/>
  <c r="L321"/>
  <c r="L317"/>
  <c r="L316"/>
  <c r="L315"/>
  <c r="L314"/>
  <c r="L313"/>
  <c r="L309"/>
  <c r="L308"/>
  <c r="L307"/>
  <c r="L306"/>
  <c r="L305"/>
  <c r="L304"/>
  <c r="L303"/>
  <c r="L302"/>
  <c r="L291"/>
  <c r="L287"/>
  <c r="L277"/>
  <c r="L276"/>
  <c r="L275"/>
  <c r="L271"/>
  <c r="L270"/>
  <c r="L269"/>
  <c r="L268"/>
  <c r="L267"/>
  <c r="L266"/>
  <c r="L265"/>
  <c r="L251"/>
  <c r="L250"/>
  <c r="L249"/>
  <c r="L248"/>
  <c r="L247"/>
  <c r="L246"/>
  <c r="L245"/>
  <c r="L244"/>
  <c r="L240"/>
  <c r="L239"/>
  <c r="L238"/>
  <c r="L237"/>
  <c r="L236"/>
  <c r="L233"/>
  <c r="L231"/>
  <c r="L230"/>
  <c r="L229"/>
  <c r="L220" l="1"/>
  <c r="L219"/>
  <c r="L218"/>
  <c r="L217"/>
  <c r="L216"/>
  <c r="L215"/>
  <c r="L214"/>
  <c r="L213"/>
  <c r="L212"/>
  <c r="L211"/>
  <c r="L210"/>
  <c r="L205"/>
  <c r="L204"/>
  <c r="L202"/>
  <c r="L201"/>
  <c r="L200"/>
  <c r="L199"/>
  <c r="L198"/>
  <c r="L192"/>
  <c r="L191"/>
  <c r="L190"/>
  <c r="L189"/>
  <c r="L188"/>
  <c r="L183"/>
  <c r="L182"/>
  <c r="L181"/>
  <c r="L180"/>
  <c r="L179"/>
  <c r="L178"/>
  <c r="L177"/>
  <c r="L176"/>
  <c r="L175"/>
  <c r="L170"/>
  <c r="L169"/>
  <c r="L168"/>
  <c r="L167"/>
  <c r="L166"/>
  <c r="L163"/>
  <c r="L162"/>
  <c r="L161"/>
  <c r="L160"/>
  <c r="L159"/>
  <c r="L156"/>
  <c r="L154"/>
  <c r="L153"/>
  <c r="L152"/>
  <c r="L151"/>
  <c r="L148"/>
  <c r="L147"/>
  <c r="L142"/>
  <c r="L141"/>
  <c r="L140"/>
  <c r="L139"/>
  <c r="L138"/>
  <c r="L137"/>
  <c r="L132"/>
  <c r="L131"/>
  <c r="L130"/>
  <c r="L129"/>
  <c r="L128"/>
  <c r="L127"/>
  <c r="L126"/>
  <c r="L125"/>
  <c r="L121"/>
  <c r="L120"/>
  <c r="L119"/>
  <c r="L118"/>
  <c r="L117"/>
  <c r="L116"/>
  <c r="L112"/>
  <c r="L109"/>
  <c r="L113"/>
  <c r="L111"/>
  <c r="L110"/>
  <c r="L106"/>
  <c r="L105"/>
  <c r="L103"/>
  <c r="L102"/>
  <c r="L100"/>
  <c r="L91"/>
  <c r="L81"/>
  <c r="L79"/>
  <c r="L78"/>
  <c r="L73"/>
  <c r="L71"/>
  <c r="L70"/>
  <c r="L69"/>
  <c r="L67"/>
  <c r="P16" l="1"/>
  <c r="P17"/>
  <c r="C2" i="3"/>
  <c r="A2" s="1"/>
  <c r="F8" i="1"/>
</calcChain>
</file>

<file path=xl/sharedStrings.xml><?xml version="1.0" encoding="utf-8"?>
<sst xmlns="http://schemas.openxmlformats.org/spreadsheetml/2006/main" count="3076" uniqueCount="1436">
  <si>
    <t>type</t>
  </si>
  <si>
    <t>name</t>
  </si>
  <si>
    <t>label</t>
  </si>
  <si>
    <t>relevant</t>
  </si>
  <si>
    <t>appearance</t>
  </si>
  <si>
    <t>required</t>
  </si>
  <si>
    <t>constraint</t>
  </si>
  <si>
    <t>calculation</t>
  </si>
  <si>
    <t>repeat_count</t>
  </si>
  <si>
    <t>choice_filter</t>
  </si>
  <si>
    <t>default</t>
  </si>
  <si>
    <t>start</t>
  </si>
  <si>
    <t>end</t>
  </si>
  <si>
    <t>deviceid</t>
  </si>
  <si>
    <t>begin group</t>
  </si>
  <si>
    <t>field-list</t>
  </si>
  <si>
    <t>integer</t>
  </si>
  <si>
    <t>end group</t>
  </si>
  <si>
    <t>text</t>
  </si>
  <si>
    <t>note</t>
  </si>
  <si>
    <t>OTHER, SPECIFY</t>
  </si>
  <si>
    <t>begin group</t>
  </si>
  <si>
    <t>note</t>
  </si>
  <si>
    <t>note</t>
  </si>
  <si>
    <t>end group</t>
  </si>
  <si>
    <t>begin group</t>
  </si>
  <si>
    <t>field-list</t>
  </si>
  <si>
    <t>select_one yesno</t>
  </si>
  <si>
    <t>end group</t>
  </si>
  <si>
    <t>Other, specify:</t>
  </si>
  <si>
    <t>begin group</t>
  </si>
  <si>
    <t>end group</t>
  </si>
  <si>
    <t>OTHER, SPECIFY:</t>
  </si>
  <si>
    <t>note</t>
  </si>
  <si>
    <t>begin repeat</t>
  </si>
  <si>
    <t>end repeat</t>
  </si>
  <si>
    <t>select_one card</t>
  </si>
  <si>
    <t>list_name</t>
  </si>
  <si>
    <t>INTERVIEW DONE</t>
  </si>
  <si>
    <t>PARTIALLY COMPLETED</t>
  </si>
  <si>
    <t>PERSON IN CHARGE REFUSED INTERVIEW</t>
  </si>
  <si>
    <t>FACILITY IS EMPTY (NO STAFF MEMBERS)</t>
  </si>
  <si>
    <t>HEALTH FACILITY NOT FOUND</t>
  </si>
  <si>
    <t>ENGLISH</t>
  </si>
  <si>
    <t>MADINKA</t>
  </si>
  <si>
    <t>WOLOF</t>
  </si>
  <si>
    <t>FULA</t>
  </si>
  <si>
    <t>JOLA</t>
  </si>
  <si>
    <t>SERER</t>
  </si>
  <si>
    <t>freq</t>
  </si>
  <si>
    <t>NEVER</t>
  </si>
  <si>
    <t>SOMETIMES</t>
  </si>
  <si>
    <t>ALWAYS</t>
  </si>
  <si>
    <t>yesno</t>
  </si>
  <si>
    <t>YES</t>
  </si>
  <si>
    <t>NO</t>
  </si>
  <si>
    <t>yesno1</t>
  </si>
  <si>
    <t>time</t>
  </si>
  <si>
    <t>yesno2</t>
  </si>
  <si>
    <t>NONE</t>
  </si>
  <si>
    <t>staff</t>
  </si>
  <si>
    <t>MALE</t>
  </si>
  <si>
    <t>FEMALE</t>
  </si>
  <si>
    <t>Health Facility Staff</t>
  </si>
  <si>
    <t>card</t>
  </si>
  <si>
    <t>Public</t>
  </si>
  <si>
    <t>Private</t>
  </si>
  <si>
    <t>Both</t>
  </si>
  <si>
    <t xml:space="preserve">OTHER, SPECIFY: </t>
  </si>
  <si>
    <t>form_title</t>
  </si>
  <si>
    <t>form_id</t>
  </si>
  <si>
    <t>version</t>
  </si>
  <si>
    <t>public_key</t>
  </si>
  <si>
    <t>submission_url</t>
  </si>
  <si>
    <t>default_language</t>
  </si>
  <si>
    <t>generation</t>
  </si>
  <si>
    <t>begin group</t>
    <phoneticPr fontId="5"/>
  </si>
  <si>
    <t>list-nolabel</t>
  </si>
  <si>
    <t>yes</t>
  </si>
  <si>
    <t>calculate</t>
  </si>
  <si>
    <t>MENTIONED</t>
  </si>
  <si>
    <t>NOT MENTIONED</t>
  </si>
  <si>
    <t>decimal</t>
  </si>
  <si>
    <t>Other, specify</t>
  </si>
  <si>
    <t>end group</t>
    <phoneticPr fontId="6"/>
  </si>
  <si>
    <t>content</t>
    <phoneticPr fontId="5"/>
  </si>
  <si>
    <t>begin group</t>
    <phoneticPr fontId="5"/>
  </si>
  <si>
    <t>RESULT OF THE INTERVIEW:</t>
  </si>
  <si>
    <t>begin group</t>
    <phoneticPr fontId="5"/>
  </si>
  <si>
    <t>TRANSLATOR USED?</t>
  </si>
  <si>
    <t>No</t>
  </si>
  <si>
    <t>district</t>
  </si>
  <si>
    <t>settlement</t>
  </si>
  <si>
    <t>result</t>
  </si>
  <si>
    <t>language</t>
  </si>
  <si>
    <t>lan</t>
  </si>
  <si>
    <t>district_id</t>
  </si>
  <si>
    <t>settlement_id</t>
  </si>
  <si>
    <t>eacode_id</t>
  </si>
  <si>
    <t>eacode</t>
  </si>
  <si>
    <t xml:space="preserve">${consent}=1 </t>
    <phoneticPr fontId="5"/>
  </si>
  <si>
    <t>temp</t>
  </si>
  <si>
    <t>label::English</t>
  </si>
  <si>
    <t>hint::English</t>
  </si>
  <si>
    <t>constraint_message::English</t>
  </si>
  <si>
    <t>required_message::English</t>
  </si>
  <si>
    <t>readonly</t>
  </si>
  <si>
    <t>disabled</t>
  </si>
  <si>
    <t>media::image::Vietnamese</t>
  </si>
  <si>
    <t>media::image::English</t>
  </si>
  <si>
    <t>media::video::Vietnamese</t>
  </si>
  <si>
    <t>media::video::English</t>
  </si>
  <si>
    <t>media::audio::Vietnamese</t>
  </si>
  <si>
    <t>media::audio::English</t>
  </si>
  <si>
    <t>comments and notes</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</si>
  <si>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</si>
  <si>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</si>
  <si>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</si>
  <si>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</si>
  <si>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</si>
  <si>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</si>
  <si>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</si>
  <si>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</si>
  <si>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</si>
  <si>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</si>
  <si>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</si>
  <si>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</si>
  <si>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</si>
  <si>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filter</t>
  </si>
  <si>
    <t>instance_name</t>
  </si>
  <si>
    <t>English</t>
  </si>
  <si>
    <t>Do you agree to participate and answer the following survey questions?</t>
  </si>
  <si>
    <t>embed text-nolabel</t>
  </si>
  <si>
    <t>section</t>
  </si>
  <si>
    <t>Introduction</t>
  </si>
  <si>
    <t>INTRODUCTION</t>
  </si>
  <si>
    <t>CONTROL</t>
  </si>
  <si>
    <t>control</t>
  </si>
  <si>
    <t>num</t>
  </si>
  <si>
    <t>marker</t>
  </si>
  <si>
    <t>gg</t>
  </si>
  <si>
    <t>ggg</t>
  </si>
  <si>
    <t>concat('GAMBIA_EL_F3_Exit_ANC','_',${starttime})</t>
  </si>
  <si>
    <t>accord</t>
    <phoneticPr fontId="19"/>
  </si>
  <si>
    <t>Yes I agree</t>
    <phoneticPr fontId="19"/>
  </si>
  <si>
    <t>Not agreed</t>
    <phoneticPr fontId="19"/>
  </si>
  <si>
    <t>Withdrawn</t>
    <phoneticPr fontId="19"/>
  </si>
  <si>
    <t>PERSON IN CHARGE IS OUT  (STAFF THAT IS PRESENT IS NOT AUTHORIZED)</t>
  </si>
  <si>
    <t>gen</t>
  </si>
  <si>
    <t>rel</t>
  </si>
  <si>
    <t>Mother</t>
  </si>
  <si>
    <t>Father</t>
  </si>
  <si>
    <t>Female caregiver</t>
  </si>
  <si>
    <t>Male caregiver</t>
  </si>
  <si>
    <t>schoollvl</t>
  </si>
  <si>
    <t>KINDERGARTEN</t>
  </si>
  <si>
    <t>PRIMARY/ LOWER BASIC</t>
  </si>
  <si>
    <t>UPPER BASIC</t>
  </si>
  <si>
    <t>HIGH SCHOOL</t>
  </si>
  <si>
    <t>SENIOR SECONDARY</t>
  </si>
  <si>
    <t>NON-TERTIARY/VOCATIONARY</t>
  </si>
  <si>
    <t>DIPLOMA/TERTIARY</t>
  </si>
  <si>
    <t>UNDERGRADUATE</t>
  </si>
  <si>
    <t>MASTERS</t>
  </si>
  <si>
    <t>PHD</t>
  </si>
  <si>
    <t>DON'T KNOW</t>
  </si>
  <si>
    <t>highestlvl</t>
  </si>
  <si>
    <t>highestlvl_id</t>
  </si>
  <si>
    <t>highestlvl_lb</t>
  </si>
  <si>
    <t>mar</t>
  </si>
  <si>
    <t>Single</t>
  </si>
  <si>
    <t>Married/Living together (Monogamous)</t>
  </si>
  <si>
    <r>
      <t>Married</t>
    </r>
    <r>
      <rPr>
        <sz val="10"/>
        <rFont val="Arial"/>
        <family val="2"/>
      </rPr>
      <t xml:space="preserve"> Polygamous</t>
    </r>
  </si>
  <si>
    <t>Widowed</t>
  </si>
  <si>
    <t>Divorced/separated</t>
  </si>
  <si>
    <t>Yes, card/book seen</t>
  </si>
  <si>
    <t>Yes, card/book not seen</t>
  </si>
  <si>
    <t>No, card/book kept with facility</t>
  </si>
  <si>
    <t>No card/book used</t>
  </si>
  <si>
    <t>YES, 1 TIME</t>
  </si>
  <si>
    <t>YES, 2 OR MORE TIMES</t>
  </si>
  <si>
    <t>dose</t>
  </si>
  <si>
    <t>YES, 1 DOSE</t>
  </si>
  <si>
    <t>YES, 2 DOSES</t>
  </si>
  <si>
    <t>eat</t>
  </si>
  <si>
    <r>
      <rPr>
        <sz val="10"/>
        <rFont val="Arial"/>
        <family val="2"/>
      </rPr>
      <t xml:space="preserve">DARK </t>
    </r>
    <r>
      <rPr>
        <sz val="10"/>
        <rFont val="Arial"/>
        <family val="2"/>
      </rPr>
      <t>GREEN LEAFY VEGETABLES</t>
    </r>
  </si>
  <si>
    <t>MILK</t>
  </si>
  <si>
    <t>MEAT AND POULTRY</t>
  </si>
  <si>
    <r>
      <t>FRUITS</t>
    </r>
    <r>
      <rPr>
        <sz val="10"/>
        <rFont val="Arial"/>
        <family val="2"/>
      </rPr>
      <t>, VEGETABLES</t>
    </r>
    <r>
      <rPr>
        <sz val="10"/>
        <rFont val="Arial"/>
        <family val="2"/>
      </rPr>
      <t xml:space="preserve"> AND NUTS</t>
    </r>
  </si>
  <si>
    <t>CEREALS</t>
  </si>
  <si>
    <t>iron</t>
  </si>
  <si>
    <t>SAW PILLS</t>
  </si>
  <si>
    <t>SAW PRESCRIPTION</t>
  </si>
  <si>
    <t>NO PILLS OR PRESCRIPTION</t>
  </si>
  <si>
    <t>know</t>
  </si>
  <si>
    <t>NAUSEA</t>
  </si>
  <si>
    <t>BLACK STOOLS</t>
  </si>
  <si>
    <t>CONSTIPATION</t>
  </si>
  <si>
    <t>ask</t>
  </si>
  <si>
    <t>during</t>
  </si>
  <si>
    <t>Yes, during this visit</t>
  </si>
  <si>
    <t>Yes, during previous visit</t>
  </si>
  <si>
    <t>comp</t>
  </si>
  <si>
    <t>ANY VAGINAL BLEEDING</t>
  </si>
  <si>
    <t>FEVER</t>
  </si>
  <si>
    <t>SWOLLEN FACE, HANDS OR LEGS</t>
  </si>
  <si>
    <t>TIREDNESS OR BREATHLESSNESS</t>
  </si>
  <si>
    <t>SEVERE HEADACHE</t>
  </si>
  <si>
    <t>BLURRED VISION</t>
  </si>
  <si>
    <t>CONVULSIONS</t>
  </si>
  <si>
    <t>LIGHTHEADEDNESS/DIZZINESS/BLACKOUT</t>
  </si>
  <si>
    <t>SEVERE PAIN IN LOWER BELLY</t>
  </si>
  <si>
    <t>BABY STOPS MOVING OR REDUCED FETAL MOVEMENT</t>
  </si>
  <si>
    <t>BAG OF WATER BREAKS OR LEAKS</t>
  </si>
  <si>
    <t>DIFFICULTY BREATHING</t>
  </si>
  <si>
    <t>FOUL SMELLING DISCHARGE OR FLUID FROM VAGINA</t>
  </si>
  <si>
    <t>health</t>
  </si>
  <si>
    <t>SEEK CARE AT FACILITY</t>
  </si>
  <si>
    <t>DECREASE ACTIVITY</t>
  </si>
  <si>
    <t>CHANGE DIET</t>
  </si>
  <si>
    <t>discuss</t>
  </si>
  <si>
    <t>FEMALE STERILIZATION</t>
  </si>
  <si>
    <t>MALE STERILIZATION</t>
  </si>
  <si>
    <t>CONTRACEPTIVE PILL</t>
  </si>
  <si>
    <t>INTRAUTERINE DEVICE (IUD)</t>
  </si>
  <si>
    <t>INJECTABLE CONTRACEPTIVES</t>
  </si>
  <si>
    <t>IMPLANTS</t>
  </si>
  <si>
    <t>MALE CONDOMS</t>
  </si>
  <si>
    <t>FEMALE CONDOMS</t>
  </si>
  <si>
    <t>LACTATIONAL AMENORRHEA</t>
  </si>
  <si>
    <t>RHYTHM METHOD</t>
  </si>
  <si>
    <t>WITHDRAWAL</t>
  </si>
  <si>
    <t>trans</t>
  </si>
  <si>
    <t>By foot</t>
  </si>
  <si>
    <t>Bicycle</t>
  </si>
  <si>
    <t>Horse/ Donkey/Other Animal</t>
  </si>
  <si>
    <t>Private car</t>
  </si>
  <si>
    <r>
      <t xml:space="preserve">Public car/bus including </t>
    </r>
    <r>
      <rPr>
        <sz val="10"/>
        <rFont val="Arial"/>
        <family val="2"/>
      </rPr>
      <t>taxi</t>
    </r>
  </si>
  <si>
    <t>Private motorcycle</t>
  </si>
  <si>
    <t>Other (Specify)</t>
  </si>
  <si>
    <t>money</t>
  </si>
  <si>
    <t>SAVINGS OR REGULAR HOUSEHOLD BUDGET</t>
  </si>
  <si>
    <t>HEALTH INSURANCE</t>
  </si>
  <si>
    <t>SELLING HOUSEHOLD POSSESSIONS</t>
  </si>
  <si>
    <t>MORTGAGING OR SELLING LAND OR REAL ESTATE</t>
  </si>
  <si>
    <t>FROM A FRIEND OR RELATIVE</t>
  </si>
  <si>
    <t>FROM SOMEONE OTHER THAN FAMILY AND FRIENDS</t>
  </si>
  <si>
    <t>ins</t>
  </si>
  <si>
    <t>reason</t>
  </si>
  <si>
    <t>LOCATION CLOSE TO HOME</t>
  </si>
  <si>
    <t>LOW COST</t>
  </si>
  <si>
    <t>TRUST IN PROVIDERS / HIGH QUALITY CARE</t>
  </si>
  <si>
    <t>AVAILABILITY OF DRUGS</t>
  </si>
  <si>
    <t>AVAILABILITY OF FEMALE PROVIDER</t>
  </si>
  <si>
    <t>AVAILABILITY OF MALE PROVIDER</t>
  </si>
  <si>
    <t>RECOMMENDATION OR REFERRAL</t>
  </si>
  <si>
    <t>chose</t>
  </si>
  <si>
    <t>NO OTHER REASON</t>
  </si>
  <si>
    <t>agree</t>
  </si>
  <si>
    <t>worker</t>
  </si>
  <si>
    <r>
      <t>Male CH</t>
    </r>
    <r>
      <rPr>
        <sz val="10"/>
        <rFont val="Arial"/>
        <family val="2"/>
      </rPr>
      <t>N</t>
    </r>
    <r>
      <rPr>
        <sz val="10"/>
        <rFont val="Arial"/>
        <family val="2"/>
      </rPr>
      <t xml:space="preserve"> only</t>
    </r>
  </si>
  <si>
    <r>
      <t>Female CH</t>
    </r>
    <r>
      <rPr>
        <sz val="10"/>
        <rFont val="Arial"/>
        <family val="2"/>
      </rPr>
      <t>N</t>
    </r>
    <r>
      <rPr>
        <sz val="10"/>
        <rFont val="Arial"/>
        <family val="2"/>
      </rPr>
      <t xml:space="preserve"> only</t>
    </r>
  </si>
  <si>
    <t>Both Male and Female</t>
  </si>
  <si>
    <t>CHW</t>
  </si>
  <si>
    <t>PROVIDE IRON / FOLIC ACID TABLETS</t>
  </si>
  <si>
    <t>PROVIDE TETANUS TOXOID IMMUNIZATION</t>
  </si>
  <si>
    <t>PROVIDE PREVENTIVE ANTIMALARIAL PILLS</t>
  </si>
  <si>
    <t>INFORMATION ON DANGER SIGNS DURING PREGNANCY</t>
  </si>
  <si>
    <t>ADVICE ON EXCLUSIVE BREASTFEEDING</t>
  </si>
  <si>
    <t>HEALTH EDUCATION OR PROMOTION</t>
  </si>
  <si>
    <t>REFERRAL TO HEALTH FACILITY</t>
  </si>
  <si>
    <t>agree2</t>
  </si>
  <si>
    <t>Yes, at own home</t>
  </si>
  <si>
    <t>Yes, at health post</t>
  </si>
  <si>
    <t>Yes, in the community</t>
  </si>
  <si>
    <t>Yes, both at home and in the health post</t>
  </si>
  <si>
    <t>Yes, both at home and in the community</t>
  </si>
  <si>
    <t>Yes, both in the health post and in the community</t>
  </si>
  <si>
    <t>Yes, both at home, in the health post and the community</t>
  </si>
  <si>
    <t>TBA</t>
  </si>
  <si>
    <t>IDENTIFY YOUR PREGNANCY</t>
  </si>
  <si>
    <t>BRING YOU FOR ANTENATAL CHECKUP</t>
  </si>
  <si>
    <t>ESCORT TO HEALTH FACILITY FOR DELIVERY</t>
  </si>
  <si>
    <t>PROVIDE VITAMIN A SUPPLEMENTATION</t>
  </si>
  <si>
    <t>ment</t>
  </si>
  <si>
    <r>
      <t>f</t>
    </r>
    <r>
      <rPr>
        <sz val="10"/>
        <rFont val="Arial"/>
        <family val="2"/>
      </rPr>
      <t>loor</t>
    </r>
  </si>
  <si>
    <t>NATURAL FLOOR: EARTH/SAND</t>
  </si>
  <si>
    <r>
      <rPr>
        <sz val="10"/>
        <rFont val="Arial"/>
        <family val="2"/>
      </rPr>
      <t xml:space="preserve">NATURAL FLOOR: </t>
    </r>
    <r>
      <rPr>
        <sz val="10"/>
        <rFont val="Arial"/>
        <family val="2"/>
      </rPr>
      <t>DUNG</t>
    </r>
  </si>
  <si>
    <t>RUDIMENTARY FLOOR: WOOD PLANKS</t>
  </si>
  <si>
    <r>
      <rPr>
        <sz val="10"/>
        <rFont val="Arial"/>
        <family val="2"/>
      </rPr>
      <t xml:space="preserve">RUDIMENTARY FLOOR: </t>
    </r>
    <r>
      <rPr>
        <sz val="10"/>
        <rFont val="Arial"/>
        <family val="2"/>
      </rPr>
      <t>PALM / BAMBOO</t>
    </r>
  </si>
  <si>
    <t>FINISHED FLOOR: VINYL/ASPHALT STRIPS</t>
  </si>
  <si>
    <r>
      <rPr>
        <sz val="10"/>
        <rFont val="Arial"/>
        <family val="2"/>
      </rPr>
      <t xml:space="preserve">FINISHED FLOOR: </t>
    </r>
    <r>
      <rPr>
        <sz val="10"/>
        <rFont val="Arial"/>
        <family val="2"/>
      </rPr>
      <t>CERAMIC TILES</t>
    </r>
  </si>
  <si>
    <r>
      <rPr>
        <sz val="10"/>
        <rFont val="Arial"/>
        <family val="2"/>
      </rPr>
      <t xml:space="preserve">FINISHED FLOOR: </t>
    </r>
    <r>
      <rPr>
        <sz val="10"/>
        <rFont val="Arial"/>
        <family val="2"/>
      </rPr>
      <t>CEMNET</t>
    </r>
  </si>
  <si>
    <r>
      <t xml:space="preserve">FINISHED FLOOR: </t>
    </r>
    <r>
      <rPr>
        <sz val="8"/>
        <color rgb="FFFF0000"/>
        <rFont val="Arial Narrow"/>
        <family val="2"/>
      </rPr>
      <t>ELLINEUM</t>
    </r>
    <r>
      <rPr>
        <sz val="8"/>
        <rFont val="Arial Narrow"/>
        <family val="2"/>
      </rPr>
      <t xml:space="preserve"> CARPET</t>
    </r>
  </si>
  <si>
    <t>roof</t>
  </si>
  <si>
    <t>NATURAL ROOF: NO ROOF</t>
  </si>
  <si>
    <r>
      <rPr>
        <sz val="10"/>
        <rFont val="Arial"/>
        <family val="2"/>
      </rPr>
      <t xml:space="preserve">NATURAL ROOF: </t>
    </r>
    <r>
      <rPr>
        <sz val="10"/>
        <rFont val="Arial"/>
        <family val="2"/>
      </rPr>
      <t>THATCH/PALM LEAF</t>
    </r>
  </si>
  <si>
    <r>
      <t>RUDIMENTARY ROOFING</t>
    </r>
    <r>
      <rPr>
        <sz val="10"/>
        <rFont val="Arial"/>
        <family val="2"/>
      </rPr>
      <t xml:space="preserve">: </t>
    </r>
    <r>
      <rPr>
        <sz val="10"/>
        <rFont val="Arial"/>
        <family val="2"/>
      </rPr>
      <t>RUSTIC MAT</t>
    </r>
  </si>
  <si>
    <t>RUDIMENTARY ROOFING: PALM / BAMBOO</t>
  </si>
  <si>
    <t>RUDIMENTARY ROOFING: WOOD PLANKS</t>
  </si>
  <si>
    <r>
      <t>FINISHED ROOFING</t>
    </r>
    <r>
      <rPr>
        <sz val="10"/>
        <rFont val="Arial"/>
        <family val="2"/>
      </rPr>
      <t>: METAL/CORRUGATED</t>
    </r>
  </si>
  <si>
    <t>FINISHED ROOFING: WOOD</t>
  </si>
  <si>
    <t>FINISHED ROOFING: CALAMINE/CEMENT FIBER</t>
  </si>
  <si>
    <t>FINISHED ROOFING: CEMENT</t>
  </si>
  <si>
    <t>FINISHED ROOFING: ROOFING TILES</t>
  </si>
  <si>
    <t>wall</t>
  </si>
  <si>
    <t>NATURAL WALLS: NO WALLS</t>
  </si>
  <si>
    <r>
      <rPr>
        <sz val="10"/>
        <rFont val="Arial"/>
        <family val="2"/>
      </rPr>
      <t xml:space="preserve">NATURAL WALLS: </t>
    </r>
    <r>
      <rPr>
        <sz val="10"/>
        <rFont val="Arial"/>
        <family val="2"/>
      </rPr>
      <t>CANE/PALM/TRUNKS</t>
    </r>
  </si>
  <si>
    <r>
      <rPr>
        <sz val="10"/>
        <rFont val="Arial"/>
        <family val="2"/>
      </rPr>
      <t xml:space="preserve">NATURAL WALLS: </t>
    </r>
    <r>
      <rPr>
        <sz val="10"/>
        <rFont val="Arial"/>
        <family val="2"/>
      </rPr>
      <t>DIRT</t>
    </r>
  </si>
  <si>
    <r>
      <t>RUDIMENTARY WALLS</t>
    </r>
    <r>
      <rPr>
        <sz val="10"/>
        <rFont val="Arial"/>
        <family val="2"/>
      </rPr>
      <t xml:space="preserve">: </t>
    </r>
    <r>
      <rPr>
        <sz val="10"/>
        <rFont val="Arial"/>
        <family val="2"/>
      </rPr>
      <t>BAMBOO WITH MUD</t>
    </r>
  </si>
  <si>
    <r>
      <rPr>
        <sz val="10"/>
        <rFont val="Arial"/>
        <family val="2"/>
      </rPr>
      <t xml:space="preserve">RUDIMENTARY WALLS: </t>
    </r>
    <r>
      <rPr>
        <sz val="10"/>
        <rFont val="Arial"/>
        <family val="2"/>
      </rPr>
      <t>STONE WITH MUD</t>
    </r>
  </si>
  <si>
    <r>
      <rPr>
        <sz val="10"/>
        <rFont val="Arial"/>
        <family val="2"/>
      </rPr>
      <t xml:space="preserve">RUDIMENTARY WALLS: </t>
    </r>
    <r>
      <rPr>
        <sz val="10"/>
        <rFont val="Arial"/>
        <family val="2"/>
      </rPr>
      <t>PLYWOOD</t>
    </r>
  </si>
  <si>
    <r>
      <rPr>
        <sz val="10"/>
        <rFont val="Arial"/>
        <family val="2"/>
      </rPr>
      <t xml:space="preserve">RUDIMENTARY WALLS: </t>
    </r>
    <r>
      <rPr>
        <sz val="10"/>
        <rFont val="Arial"/>
        <family val="2"/>
      </rPr>
      <t>REUSED WOOD</t>
    </r>
  </si>
  <si>
    <r>
      <t>FINISHED WALLS</t>
    </r>
    <r>
      <rPr>
        <sz val="10"/>
        <rFont val="Arial"/>
        <family val="2"/>
      </rPr>
      <t xml:space="preserve">: </t>
    </r>
    <r>
      <rPr>
        <sz val="10"/>
        <rFont val="Arial"/>
        <family val="2"/>
      </rPr>
      <t>CEMENT</t>
    </r>
  </si>
  <si>
    <r>
      <rPr>
        <sz val="10"/>
        <rFont val="Arial"/>
        <family val="2"/>
      </rPr>
      <t xml:space="preserve">FINISHED WALLS: </t>
    </r>
    <r>
      <rPr>
        <sz val="10"/>
        <rFont val="Arial"/>
        <family val="2"/>
      </rPr>
      <t>STONE WITH LIME/CEMENT</t>
    </r>
  </si>
  <si>
    <r>
      <rPr>
        <sz val="10"/>
        <rFont val="Arial"/>
        <family val="2"/>
      </rPr>
      <t xml:space="preserve">FINISHED WALLS: </t>
    </r>
    <r>
      <rPr>
        <sz val="10"/>
        <rFont val="Arial"/>
        <family val="2"/>
      </rPr>
      <t>BRICKS</t>
    </r>
  </si>
  <si>
    <r>
      <rPr>
        <sz val="10"/>
        <rFont val="Arial"/>
        <family val="2"/>
      </rPr>
      <t xml:space="preserve">FINISHED WALLS: </t>
    </r>
    <r>
      <rPr>
        <sz val="10"/>
        <rFont val="Arial"/>
        <family val="2"/>
      </rPr>
      <t>WOOD PLANKS/SHINGLES</t>
    </r>
  </si>
  <si>
    <t>far</t>
  </si>
  <si>
    <t>Know</t>
  </si>
  <si>
    <t>Don't know</t>
  </si>
  <si>
    <t>facility</t>
  </si>
  <si>
    <t>Community Health Worker</t>
  </si>
  <si>
    <t>TBA/ CBC</t>
  </si>
  <si>
    <t>Other VSG Member</t>
  </si>
  <si>
    <t>Family member</t>
  </si>
  <si>
    <t>Friend</t>
  </si>
  <si>
    <t>Other: Specify</t>
  </si>
  <si>
    <t>response</t>
  </si>
  <si>
    <t>Very good</t>
  </si>
  <si>
    <t>Good</t>
  </si>
  <si>
    <t>Moderate</t>
  </si>
  <si>
    <t>Bad</t>
  </si>
  <si>
    <t>Very bad</t>
  </si>
  <si>
    <t>role</t>
  </si>
  <si>
    <t>To deliver babies</t>
  </si>
  <si>
    <t>To provide support to women pre- and post-partum and to refer them for delivery</t>
  </si>
  <si>
    <t>Other (specify)</t>
  </si>
  <si>
    <t>change</t>
  </si>
  <si>
    <t>Ministry Official</t>
  </si>
  <si>
    <t>Other</t>
  </si>
  <si>
    <t>active</t>
  </si>
  <si>
    <t>TBA has become more active</t>
  </si>
  <si>
    <t>TBA has become less active</t>
  </si>
  <si>
    <t>TBA activity has remained the same</t>
  </si>
  <si>
    <t>level</t>
  </si>
  <si>
    <t>Doctor</t>
  </si>
  <si>
    <t>Nurse</t>
  </si>
  <si>
    <t>Midwife</t>
  </si>
  <si>
    <t>ressponse2</t>
  </si>
  <si>
    <t>f3_region_lb</t>
  </si>
  <si>
    <t>rating_box-fill-f6f6f6-009688-737373-ffffff</t>
  </si>
  <si>
    <t>f3_01_01_01</t>
  </si>
  <si>
    <t>f3_01_01</t>
  </si>
  <si>
    <t>f3_01_02</t>
  </si>
  <si>
    <t>f3_01_03</t>
  </si>
  <si>
    <t>f3_01_03_other</t>
  </si>
  <si>
    <t>f3_01_04</t>
  </si>
  <si>
    <t>f3_01_05</t>
  </si>
  <si>
    <t>f3_02n</t>
  </si>
  <si>
    <t>f3_02_01</t>
  </si>
  <si>
    <t>f3_02_09_n</t>
  </si>
  <si>
    <t>f3_02_10</t>
  </si>
  <si>
    <t>f3_02_12</t>
  </si>
  <si>
    <t>f3_02_13</t>
  </si>
  <si>
    <t>f3_02_14</t>
  </si>
  <si>
    <t>f3_02_15</t>
  </si>
  <si>
    <t>f3_02_17</t>
  </si>
  <si>
    <t>f3_02_18</t>
  </si>
  <si>
    <t>f3_02_19</t>
  </si>
  <si>
    <t>f3_02_20</t>
  </si>
  <si>
    <t>f3_02_21</t>
  </si>
  <si>
    <t>f3_02_22</t>
  </si>
  <si>
    <t>f3_02_23</t>
  </si>
  <si>
    <t>f3_02_24</t>
  </si>
  <si>
    <t>f3_02_25</t>
  </si>
  <si>
    <t>f3_02_26</t>
  </si>
  <si>
    <t>f3_02_27</t>
  </si>
  <si>
    <t>f3_02_28</t>
  </si>
  <si>
    <t>f3_02_29</t>
  </si>
  <si>
    <t>f3_02_32</t>
  </si>
  <si>
    <t>f3_03_07</t>
  </si>
  <si>
    <t>f3_03_08</t>
  </si>
  <si>
    <t>f3_03_09</t>
  </si>
  <si>
    <t>${f3_03_09}=1</t>
  </si>
  <si>
    <t>f3_03_11</t>
  </si>
  <si>
    <t>f3_03_12</t>
  </si>
  <si>
    <t>f3_03_13</t>
  </si>
  <si>
    <t>f3_03_14c</t>
  </si>
  <si>
    <t>f3_03_14</t>
  </si>
  <si>
    <t>${f3_03_13}=1</t>
  </si>
  <si>
    <t>f3_control_2</t>
  </si>
  <si>
    <t>f3_control_3</t>
  </si>
  <si>
    <t>f3_control_3_other</t>
  </si>
  <si>
    <t>${f3_control_3}=96</t>
  </si>
  <si>
    <t>f3_control_4</t>
  </si>
  <si>
    <t>f3_control_5</t>
  </si>
  <si>
    <t>f3_control_5_other</t>
  </si>
  <si>
    <t>${f3_control_5}=96</t>
  </si>
  <si>
    <t>f3_01_00_n1</t>
  </si>
  <si>
    <t>f3_01_01_nt1</t>
  </si>
  <si>
    <t>&lt;b&gt;&lt;font color='#610B0B'&gt;INTERVIEWER: ASK THE FOLLOWING QUESTIONS TO THE PATIENT.&lt;/font&gt;&lt;b&gt;</t>
  </si>
  <si>
    <t>f3_01n_01_nt2</t>
  </si>
  <si>
    <t xml:space="preserve">&lt;b&gt;&lt;font&gt;I am going to start the interview by asking you some questions about yourself.&lt;/font&gt;&lt;b&gt;
</t>
  </si>
  <si>
    <t>f3_01_01_g</t>
  </si>
  <si>
    <t>gridformat&lt;row = 0, col = 0, fill = fill, align = center/&gt;</t>
  </si>
  <si>
    <t>gridformat&lt;row = 1, col = 0, fill = fill, align = center/&gt;</t>
  </si>
  <si>
    <t>gridformat&lt;row = 2, col = 0, fill = fill/&gt;</t>
  </si>
  <si>
    <t>field-list grid(weight = 1)</t>
  </si>
  <si>
    <t>f3_0_03_00_g</t>
  </si>
  <si>
    <t>(1.01) Can you tell me how old you are?</t>
  </si>
  <si>
    <t xml:space="preserve">embed </t>
  </si>
  <si>
    <t>.&gt;14 and .&lt;50</t>
  </si>
  <si>
    <t>(1.01) RANGE 15-49</t>
  </si>
  <si>
    <t>f3_01_01nt</t>
  </si>
  <si>
    <t>(1.01N) Can you tell me where you live?</t>
  </si>
  <si>
    <t>f3_01_01n_01</t>
  </si>
  <si>
    <t>Settlement name:</t>
  </si>
  <si>
    <t>(1.02) Can you read and write?</t>
    <phoneticPr fontId="13"/>
  </si>
  <si>
    <t>select_one schoollvl</t>
    <phoneticPr fontId="19"/>
  </si>
  <si>
    <t>minimal</t>
  </si>
  <si>
    <t>yes</t>
    <phoneticPr fontId="19"/>
  </si>
  <si>
    <t>SPECIFY:</t>
  </si>
  <si>
    <t>${f3_01_03}=96</t>
    <phoneticPr fontId="13"/>
  </si>
  <si>
    <t>select_one highestlvl</t>
  </si>
  <si>
    <t>f3_01_03_grade</t>
  </si>
  <si>
    <t>GRADE (NUMBER OF YEARS) COMPLETED WITHIN THAT LEVEL</t>
  </si>
  <si>
    <t>f3_01_03_equiv</t>
  </si>
  <si>
    <t>f3_01_03_equiv_n</t>
  </si>
  <si>
    <t>COMPUTER GENERATED EQUIVALENCY GRADE, BASED ON MAP: ${f3_01_03_equiv}</t>
  </si>
  <si>
    <t xml:space="preserve">rating_box-fill-f6f6f6-009688-737373-ffffff
</t>
  </si>
  <si>
    <t>f3_01_04_00_g</t>
  </si>
  <si>
    <t>select_one mar</t>
  </si>
  <si>
    <t>calculate</t>
    <phoneticPr fontId="1"/>
  </si>
  <si>
    <t>note</t>
    <phoneticPr fontId="1"/>
  </si>
  <si>
    <t>f3_01_05_other</t>
  </si>
  <si>
    <t>f3_01_05_grade</t>
  </si>
  <si>
    <t>f3_01_05_equiv</t>
  </si>
  <si>
    <t>f3_01_05_equiv_n</t>
  </si>
  <si>
    <t>(1.04) What is your marital status?</t>
  </si>
  <si>
    <t>COMPUTER GENERATED EQUIVALENCY GRADE, BASED ON MAP: ${f3_01_05_equiv}</t>
  </si>
  <si>
    <t>${f3_01_04}=2 or ${f3_01_04}=3</t>
  </si>
  <si>
    <t>${f3_01_05}=96</t>
    <phoneticPr fontId="13"/>
  </si>
  <si>
    <t>section1</t>
  </si>
  <si>
    <t>section2</t>
  </si>
  <si>
    <t>SECTION 1: IDENTIFICATION</t>
  </si>
  <si>
    <t>SECTION 2: TREATMENT AND COUNSELING</t>
  </si>
  <si>
    <t>${consent}=1</t>
  </si>
  <si>
    <t>f3_00_g</t>
  </si>
  <si>
    <t>&lt;p&gt;&lt;b&gt;&lt;font color='#0B3B24'&gt;&lt;big&gt;SECTION 2: TREATMENT AND COUNSELING&lt;/big&gt;&lt;/font&gt;&lt;b&gt;</t>
  </si>
  <si>
    <t>(2.01) During this visit to the health center, how many health workers provided care to you? This includes any doctors, nurses, pharmacist, lab technician, midwife, etc. who directly took care of you or provided you with advice or medicine.</t>
  </si>
  <si>
    <t>f3_02_1_g</t>
  </si>
  <si>
    <t>f3_02_01_nt</t>
  </si>
  <si>
    <t>f3_02_01_rr</t>
  </si>
  <si>
    <t>f3_02_01_2</t>
  </si>
  <si>
    <t>f3_02_01_3</t>
  </si>
  <si>
    <t>NAME OF ALL PROVIDERS</t>
  </si>
  <si>
    <t>${f3_02_01} &gt; 1</t>
  </si>
  <si>
    <t>gridformat&lt;row = 0, col = 0, colspan=1, fill = fill/&gt;</t>
  </si>
  <si>
    <t>1screen gridformat&lt;row = 1, col = 0, fill = fill/&gt;</t>
  </si>
  <si>
    <t>embed gridformat&lt;row = 2, col = 0, colspan=1, fill = fill/&gt;</t>
  </si>
  <si>
    <t>${f3_02_01}</t>
  </si>
  <si>
    <t>position(..)</t>
  </si>
  <si>
    <t>[name]</t>
  </si>
  <si>
    <t>f3_02_09_g</t>
  </si>
  <si>
    <t>select_one level</t>
  </si>
  <si>
    <t>select_one time</t>
  </si>
  <si>
    <t>select_one dose</t>
  </si>
  <si>
    <t>f3_02_09_n_other</t>
  </si>
  <si>
    <t>f3_02_11</t>
  </si>
  <si>
    <t>f3_02_11_other</t>
  </si>
  <si>
    <t>(2.09_N) Do you know which is the highest qualified type of health worker that you saw today?</t>
  </si>
  <si>
    <t>(2.10) Do you have an antenatal-care card/book, or an immunization card with you today?</t>
  </si>
  <si>
    <t>(2.11) INTERVIEWER: CHECK ANTENATAL-CARE CARD/BOOK, OR IMMUNIZATION CARD. INDICATE WHETHER THERE IS ANY NOTE OR RECORD OF THE CLIENT HAVING RECEIVED TETANUS TOXOID.</t>
  </si>
  <si>
    <t>(2.12) INTERVIEWER: HOW MANY WEEKS PREGNANT IS THE CLIENT, ACCORDING TO THE ANTENATAL CARE CARD/BOOK?</t>
  </si>
  <si>
    <t>(2.13) INTERVIEWER: DOES THE CARD/BOOK INDICATE THE CLIENT HAS RECEIVED INTERMITTENT PREVENTIVE TREATMENT (IPT) AGAINST MALARIA?</t>
  </si>
  <si>
    <t>INTERVIEWER: IF YES: ASK TO SEE THE CARD/BOOK.</t>
  </si>
  <si>
    <t>(WEEKS)</t>
  </si>
  <si>
    <t>${f3_02_09_n}=96</t>
  </si>
  <si>
    <t>${f3_02_10}=1</t>
  </si>
  <si>
    <t>${f3_02_11}=96</t>
  </si>
  <si>
    <t>embed</t>
  </si>
  <si>
    <t>(2.12) MAXIMUM 40</t>
  </si>
  <si>
    <t xml:space="preserve">rating_box-fill-f6f6f6-009688-737373-ffffff
</t>
  </si>
  <si>
    <t>f3_02_14_1n</t>
  </si>
  <si>
    <t>f3_02_14_2n</t>
  </si>
  <si>
    <t>f3_02_16</t>
  </si>
  <si>
    <t>f3_02_15_1_g</t>
  </si>
  <si>
    <t>field-list grid(weight = 2)</t>
  </si>
  <si>
    <t>(2.14) INTERVIEWER: DOES THE CARD/BOOK MENTION THE CLIENT'S BLOOD GROUP?</t>
  </si>
  <si>
    <t>(2.14_1n) INTERVIEWER: WHAT IS THE CLIENT'S HAEMOGLOBIN (HB) LEVEL RECORDED IN THE CARD/BOOK?</t>
  </si>
  <si>
    <t>(2.14_2n) INTERVIEWER: HOW MANY IRON TABLETS AS THE WOMEN BEEN GIVEN SO FAR DURING HER PREGNANCY?</t>
  </si>
  <si>
    <t xml:space="preserve">(2.15) How long have you been pregnant? </t>
  </si>
  <si>
    <t>(2.16) Is this your first pregnancy?</t>
  </si>
  <si>
    <t>embed thousandsep selection_one_hide::missing gridformat&lt;row = 1, col = 0,colspan = 2, fill = fill/&gt;</t>
  </si>
  <si>
    <t>embed thousandsep gridformat&lt;row = 2, col = 0, colspan = 2, fill = fill/&gt;</t>
  </si>
  <si>
    <t xml:space="preserve">rating_box-fill-f6f6f6-009688-737373-ffffff  gridformat&lt;row = 0, col = 0, colspan = 2, fill = fill/&gt;
</t>
  </si>
  <si>
    <t xml:space="preserve">rating_box-fill-f6f6f6-009688-737373-ffffff gridformat&lt;row = 6, col = 0, colspan = 2, fill = fill/&gt;
</t>
  </si>
  <si>
    <t>(2.15) WEEKS: MAXIMUM 45</t>
  </si>
  <si>
    <t>f3_02_16_00_g</t>
  </si>
  <si>
    <t>(2.17) Is this your first antenatal visit at this facility for this pregnancy?</t>
  </si>
  <si>
    <t>(2.18) Including this visit, how many antenatal care visits have you had for this pregnancy to this health facility?</t>
  </si>
  <si>
    <t>(2.20) During this visit, were you weighed?</t>
  </si>
  <si>
    <t>(2.21) During this visit, was your height measured?</t>
  </si>
  <si>
    <t>(2.22) During this visit, did someone measure your blood pressure?</t>
  </si>
  <si>
    <t>${f3_02_17}=0</t>
  </si>
  <si>
    <t>.&lt;16 and .&gt;=0</t>
  </si>
  <si>
    <t>(2.18) RANGE 0-15</t>
  </si>
  <si>
    <t>(2.19) RANGE 0-15</t>
  </si>
  <si>
    <t>f3_02_20_01_g</t>
  </si>
  <si>
    <t>f3_02_23_n1</t>
  </si>
  <si>
    <t>f3_02_30</t>
  </si>
  <si>
    <t>RESPONSE</t>
  </si>
  <si>
    <t>(2.23) During this visit, did you give a urine sample?</t>
  </si>
  <si>
    <t xml:space="preserve">(2.24) During this visit, did you give a blood sample? </t>
  </si>
  <si>
    <r>
      <t xml:space="preserve">(2.25) </t>
    </r>
    <r>
      <rPr>
        <sz val="10"/>
        <rFont val="Arial"/>
        <family val="2"/>
      </rPr>
      <t>During this visit, were you counseled on giving birth at this facility?</t>
    </r>
  </si>
  <si>
    <t xml:space="preserve">(2.26) During this visit, did the provider palpate your stomach? </t>
  </si>
  <si>
    <t>(2.27) During this visit, did the health worker estimate your delivery or due date?</t>
  </si>
  <si>
    <t>(2.28) During this visit, was your uterine height measured?</t>
  </si>
  <si>
    <t>(2.29) During this visit, did a health worker ask for your blood type?</t>
  </si>
  <si>
    <t>(2.30) During this visit, did a health worker give you advice on your diet (this is, what to eat and drink) during pregnancy?</t>
  </si>
  <si>
    <t>f3_02_31_01_g</t>
  </si>
  <si>
    <t>select_one ment</t>
  </si>
  <si>
    <t>f3_02_31_nt</t>
  </si>
  <si>
    <t>f3_02_31_label</t>
  </si>
  <si>
    <t>f3_02_31a</t>
  </si>
  <si>
    <t>f3_02_31b</t>
  </si>
  <si>
    <t>f3_02_31c</t>
  </si>
  <si>
    <t>f3_02_31d</t>
  </si>
  <si>
    <t>f3_02_31e</t>
  </si>
  <si>
    <t>f3_02_31f</t>
  </si>
  <si>
    <t>f3_02_31f_1</t>
  </si>
  <si>
    <t>(2.31) What did the health worker advise you to eat during pregnancy?</t>
  </si>
  <si>
    <t>a. DARK GREEN LEAFY VEGETABLES</t>
  </si>
  <si>
    <t>b. MILK</t>
  </si>
  <si>
    <t>c. MEAT AND POULTRY</t>
  </si>
  <si>
    <t>d. FRUITS, VEGETABLES AND NUTS</t>
  </si>
  <si>
    <t>e. CEREALS</t>
  </si>
  <si>
    <t xml:space="preserve">f. OTHER, SPECIFY: </t>
  </si>
  <si>
    <t xml:space="preserve">(2.32) During this visit, did a health worker give you iron pills, folic acid or iron with folic acid, or give you a prescription for them? </t>
  </si>
  <si>
    <t>${f3_02_30}=1</t>
  </si>
  <si>
    <t>selected(${f3_02_31f},'1')</t>
  </si>
  <si>
    <t>INTERVIEWER: SHOW THE CLIENT AN IRON PILL, A FOLIC-ACID PILL, OR A COMBINED PILL.</t>
  </si>
  <si>
    <t xml:space="preserve">INTERVIEWER, EXPLAIN: Did someone ask you to collect your urine in a small bottle or pot for some medical tests?
</t>
  </si>
  <si>
    <t>INTERVIEWER, EXPLAIN: Did someone prick your finger or your arm with a needle to collect blood for some medical tests?</t>
  </si>
  <si>
    <t>INTERVIEWER, EXPLAIN: Did the health worker make you lie down on a table or couch and touch your stomach?</t>
  </si>
  <si>
    <t>INTERVIEWER, EXPLAIN: This is when the provider measures your stomach using a measurement tape.</t>
  </si>
  <si>
    <t>f3_02_33_00_g</t>
  </si>
  <si>
    <t>${f3_02_32}=1</t>
  </si>
  <si>
    <t>select_one iron</t>
  </si>
  <si>
    <t>f3_02_33</t>
  </si>
  <si>
    <t>f3_02_34</t>
  </si>
  <si>
    <t>f3_02_35_n2</t>
  </si>
  <si>
    <r>
      <t>f3_02_35</t>
    </r>
    <r>
      <rPr>
        <sz val="10"/>
        <rFont val="Arial"/>
        <family val="2"/>
      </rPr>
      <t>_label</t>
    </r>
  </si>
  <si>
    <t>f3_02_35a</t>
  </si>
  <si>
    <t>f3_02_35b</t>
  </si>
  <si>
    <t>f3_02_35c</t>
  </si>
  <si>
    <t>f3_02_35d</t>
  </si>
  <si>
    <t>f3_02_35d_1</t>
  </si>
  <si>
    <t>f3_02_35e</t>
  </si>
  <si>
    <t>(2.33) INTERVIEWER: ASK TO SEE THE CLIENT’S IRON/FOLIC ACID/IRON WITH FOLIC ACID PILLS OR PRESCRIPTION FOR IT.</t>
  </si>
  <si>
    <t>(2.34) During this or previous visits, has a health worker discussed with you the side effects of the iron pill?</t>
  </si>
  <si>
    <t>(2.35) Please tell me any side effect of the iron pill that you know of.</t>
  </si>
  <si>
    <t>a. NAUSEA</t>
  </si>
  <si>
    <t>b. BLACK STOOLS</t>
  </si>
  <si>
    <t>c. CONSTIPATION</t>
  </si>
  <si>
    <t>d. OTHER, SPECIFY:</t>
  </si>
  <si>
    <t xml:space="preserve"> OTHER, SPECIFY:</t>
  </si>
  <si>
    <t>e. DON'T KNOW</t>
  </si>
  <si>
    <t>selected(${f3_02_35d},'1')</t>
  </si>
  <si>
    <t>f3_02_37_00_g</t>
  </si>
  <si>
    <t>f3_02_36</t>
  </si>
  <si>
    <t>select_one ask</t>
  </si>
  <si>
    <t>f3_02_37</t>
  </si>
  <si>
    <t>f3_02_38</t>
  </si>
  <si>
    <t>f3_02_39</t>
  </si>
  <si>
    <t>f3_02_40</t>
  </si>
  <si>
    <t>(2.36) During this visit, has a health worker given or prescribed any antimalarial pills for you?</t>
  </si>
  <si>
    <t>INTERVIEWER: SHOW THE CLIENT CAPSULES</t>
  </si>
  <si>
    <t>(2.37) INTERVIEWER: ASK TO SEE THE CLIENT’S ANTIMALARIAL PILLS OR PRESCRIPTION FOR IT.</t>
  </si>
  <si>
    <t>(2.38) Do you own an Insecticide Treated Net (ITN), that is a net that has been treated with an insecticide to protect you from mosquito bites?</t>
  </si>
  <si>
    <t>(2.39) Last night, did you sleep under an insecticide treated net?</t>
  </si>
  <si>
    <t>(2.40) During this visit, did a health worker offer you an Insecticide Treated Net free of charge?</t>
  </si>
  <si>
    <t>${f3_02_36}=1</t>
  </si>
  <si>
    <t>${f3_02_38}=1</t>
  </si>
  <si>
    <t>f3_02_39_01_g</t>
  </si>
  <si>
    <t>f3_02_41</t>
  </si>
  <si>
    <t>f3_02_42</t>
  </si>
  <si>
    <t>f3_02_43</t>
  </si>
  <si>
    <t>f3_02_44</t>
  </si>
  <si>
    <t>select_one during</t>
  </si>
  <si>
    <t>f3_02_45</t>
  </si>
  <si>
    <t>(2.41) During this visit, did a health worker offer to sell you an Insecticide Treated Net ?</t>
  </si>
  <si>
    <t>(2.42) During this visit or previous visits, has a health worker asked you whether you had ever received a tetanus toxoid injection?</t>
  </si>
  <si>
    <t>(2.43) Have you ever received a tetanus toxoid injection, including one you may have received today?</t>
  </si>
  <si>
    <t>(2.44) Including any Tetanus Toxoid injection you received today, how many times in total during your lifetime have you received a Tetanus Toxoid injection?</t>
  </si>
  <si>
    <t>INTERVIEWER: INJECTION MAY HAVE BEEN RECEIVED EITHER AT THIS FACILITY OR ELSEWHERE.</t>
  </si>
  <si>
    <t>(2.45) During this visit or previous visits, has a health worker talked with you about any signs of complications (danger signs) that should warn you of problems with the pregnancy?</t>
  </si>
  <si>
    <t>${f3_02_43}=1</t>
  </si>
  <si>
    <t>(2.44) RANGE 0-5</t>
  </si>
  <si>
    <t>f3_02_46_02_g</t>
  </si>
  <si>
    <t>f3_02_46_n2</t>
  </si>
  <si>
    <r>
      <t>f3_02_46</t>
    </r>
    <r>
      <rPr>
        <sz val="10"/>
        <rFont val="Arial"/>
        <family val="2"/>
      </rPr>
      <t>_label</t>
    </r>
  </si>
  <si>
    <t>f3_02_46a</t>
  </si>
  <si>
    <t>f3_02_46b</t>
  </si>
  <si>
    <t>f3_02_46c</t>
  </si>
  <si>
    <t>f3_02_46d</t>
  </si>
  <si>
    <t>f3_02_46e</t>
  </si>
  <si>
    <t>f3_02_46f</t>
  </si>
  <si>
    <t>f3_02_46g</t>
  </si>
  <si>
    <t>f3_02_46h</t>
  </si>
  <si>
    <t>f3_02_46i</t>
  </si>
  <si>
    <t>(2.46) Please tell me any signs of complications (danger signs) during pregnancy that you know of.</t>
  </si>
  <si>
    <t>INTERVIEWER: DO NOT CITE ANSWERS, BUT FOR EACH OPTION RECORD "1" IF MENTIONED, "2" IF NOT MENTIONED. YOU MAY PROBE WITHOUT USING SPECIFIC ANSWERS (E.G., "ANYTHING ELSE?")</t>
  </si>
  <si>
    <t>a. ANY VAGINAL BLEEDING</t>
  </si>
  <si>
    <t>b. FEVER</t>
  </si>
  <si>
    <t>c. SWOLLEN FACE, HANDS OR LEGS</t>
  </si>
  <si>
    <t>d. TIREDNESS OR BREATHLESSNESS</t>
  </si>
  <si>
    <t>e. SEVERE HEADACHE</t>
  </si>
  <si>
    <t>f. BLURRED VISION</t>
  </si>
  <si>
    <t>g. CONVULSIONS</t>
  </si>
  <si>
    <t>h. LIGHTHEADEDNESS/DIZZINESS/BLACKOUT</t>
  </si>
  <si>
    <t>i. SEVERE PAIN IN LOWER BELLY</t>
  </si>
  <si>
    <t>f3_02_46j_01_g</t>
  </si>
  <si>
    <t>f3_02_46j_n2</t>
  </si>
  <si>
    <r>
      <t>f3_02_46j</t>
    </r>
    <r>
      <rPr>
        <sz val="10"/>
        <rFont val="Arial"/>
        <family val="2"/>
      </rPr>
      <t>_label</t>
    </r>
  </si>
  <si>
    <t>f3_02_46j</t>
  </si>
  <si>
    <t>f3_02_46k</t>
  </si>
  <si>
    <t>f3_02_46l</t>
  </si>
  <si>
    <t>f3_02_46m</t>
  </si>
  <si>
    <t>f3_02_46n</t>
  </si>
  <si>
    <t>f3_02_46n_1</t>
  </si>
  <si>
    <t>j. BABY STOPS MOVING OR REDUCED FETAL MOVEMENT</t>
  </si>
  <si>
    <t xml:space="preserve">k. BAG OF WATER BREAKS OR LEAKS </t>
  </si>
  <si>
    <t>l. DIFFICULTY BREATHING</t>
  </si>
  <si>
    <t>m. FOUL SMELLING DISCHARGE OR FLUID FROM VAGINA</t>
  </si>
  <si>
    <t>n. OTHER, SPECIFY:</t>
  </si>
  <si>
    <t>selected(${f3_02_46n},'1')</t>
  </si>
  <si>
    <t>f3_02_47_01_g</t>
  </si>
  <si>
    <t>f3_02_47_n2</t>
  </si>
  <si>
    <r>
      <t>f3_02_47</t>
    </r>
    <r>
      <rPr>
        <sz val="10"/>
        <rFont val="Arial"/>
        <family val="2"/>
      </rPr>
      <t>_label</t>
    </r>
  </si>
  <si>
    <t>f3_02_47a</t>
  </si>
  <si>
    <t>f3_02_47b</t>
  </si>
  <si>
    <t>f3_02_47c</t>
  </si>
  <si>
    <t>f3_02_47d</t>
  </si>
  <si>
    <t>f3_02_47e</t>
  </si>
  <si>
    <t>f3_02_47_others</t>
  </si>
  <si>
    <r>
      <t>f3_02_4</t>
    </r>
    <r>
      <rPr>
        <sz val="10"/>
        <rFont val="Arial"/>
        <family val="2"/>
      </rPr>
      <t>8</t>
    </r>
  </si>
  <si>
    <r>
      <t>f3_02_</t>
    </r>
    <r>
      <rPr>
        <sz val="10"/>
        <rFont val="Arial"/>
        <family val="2"/>
      </rPr>
      <t>49</t>
    </r>
  </si>
  <si>
    <t>(2.47) What did the health worker advise you to do if you experience any of the warning signs during pregnancy?</t>
  </si>
  <si>
    <t>a. SEEK CARE AT FACILITY</t>
  </si>
  <si>
    <t>b. DECREASE ACTIVITY</t>
  </si>
  <si>
    <t>c. CHANGE DIET</t>
  </si>
  <si>
    <t>(2.48) During this visit, did a health worker talk with you about using family planning after the birth of your baby?</t>
  </si>
  <si>
    <t>(2.49) During this visit, did the health worker discuss with you any specific method of family planning?</t>
  </si>
  <si>
    <t>selected(${f3_02_47d},'1')</t>
  </si>
  <si>
    <t>${f3_02_48}=1</t>
  </si>
  <si>
    <t>f3_02_50_02_g</t>
  </si>
  <si>
    <t xml:space="preserve">${f3_02_49}=1 </t>
  </si>
  <si>
    <t>f3_02_50_n2</t>
  </si>
  <si>
    <t>f3_02_50_label</t>
  </si>
  <si>
    <t>f3_02_50a</t>
  </si>
  <si>
    <t>f3_02_50b</t>
  </si>
  <si>
    <t>f3_02_50c</t>
  </si>
  <si>
    <t>f3_02_50d</t>
  </si>
  <si>
    <t>f3_02_50e</t>
  </si>
  <si>
    <t>f3_02_50f</t>
  </si>
  <si>
    <t>f3_02_50g</t>
  </si>
  <si>
    <t>f3_02_50h</t>
  </si>
  <si>
    <t>f3_02_50k</t>
  </si>
  <si>
    <t>f3_02_50l</t>
  </si>
  <si>
    <t>f3_02_50m</t>
  </si>
  <si>
    <t>(2.50) Which family planning methods did the health worker discuss?</t>
  </si>
  <si>
    <t>a. FEMALE STERILIZATION</t>
  </si>
  <si>
    <t>b. MALE STERILIZATION</t>
  </si>
  <si>
    <t>c. CONTRACEPTIVE PILL</t>
  </si>
  <si>
    <t>d. INTRAUTERINE DEVICE (IUD)</t>
  </si>
  <si>
    <t>e. INJECTABLE CONTRACEPTIVES</t>
  </si>
  <si>
    <t>f. IMPLANTS</t>
  </si>
  <si>
    <t>g. MALE CONDOMS</t>
  </si>
  <si>
    <t>h. FEMALE CONDOMS</t>
  </si>
  <si>
    <t>k. LACTATIONAL AMENORRHEA</t>
  </si>
  <si>
    <t>l. RHYTHM METHOD</t>
  </si>
  <si>
    <t>m. WITHDRAWAL</t>
  </si>
  <si>
    <t>section3</t>
  </si>
  <si>
    <t>SECTION 3: PATIENT TRAVEL AND EXPENDITURE</t>
  </si>
  <si>
    <t>f3_03_01_00_g</t>
  </si>
  <si>
    <t>f3_03_00_n</t>
  </si>
  <si>
    <t xml:space="preserve">&lt;b&gt;&lt;font color='#0B3B24'&gt;&lt;big&gt;SECTION 3: PATIENT TRAVEL AND EXPENDITURE&lt;/big&gt;&lt;/font&gt;&lt;b&gt;
</t>
  </si>
  <si>
    <t>f3_03_01_01_g</t>
  </si>
  <si>
    <t>f3_03_01</t>
  </si>
  <si>
    <t>f3_03_02</t>
  </si>
  <si>
    <t>select_one trans</t>
  </si>
  <si>
    <t>f3_03_03</t>
  </si>
  <si>
    <t>f3_03_03_others</t>
  </si>
  <si>
    <t>f3_03_04</t>
  </si>
  <si>
    <t>(3.01) How far is your household from this health facility?</t>
  </si>
  <si>
    <t>KILOMETERS</t>
  </si>
  <si>
    <t>MINUTES</t>
  </si>
  <si>
    <t>Other (Specify:_____________)</t>
  </si>
  <si>
    <t>Other (specify):</t>
  </si>
  <si>
    <t>(3.04) How much did it cost in DALASI for you to travel to the health facility today, one way?</t>
  </si>
  <si>
    <t>DALASI</t>
  </si>
  <si>
    <t>${f3_03_03}=96</t>
  </si>
  <si>
    <t>${f3_03_03}&gt;2</t>
  </si>
  <si>
    <t>embed thousandsep</t>
  </si>
  <si>
    <t>(3.04) MAXIMUM 1000</t>
  </si>
  <si>
    <t>f3_03_04_00_g</t>
  </si>
  <si>
    <t>f3_03_05</t>
  </si>
  <si>
    <t>f3_03_06</t>
  </si>
  <si>
    <t>f3_07_07_1N</t>
  </si>
  <si>
    <t>(3.05) How long did you wait in the health facility before being seen in consultation by the health worker?</t>
  </si>
  <si>
    <t>(3.06) Do you think the time you spent waiting was too long?</t>
  </si>
  <si>
    <r>
      <t xml:space="preserve">(3.07) </t>
    </r>
    <r>
      <rPr>
        <sz val="10"/>
        <rFont val="Arial"/>
        <family val="2"/>
      </rPr>
      <t>How long did you spend with the doctor, nurse or other practitioner during the consultation?</t>
    </r>
  </si>
  <si>
    <t>(3.07_1N) Did you ask the health worker any questions during the consultation?</t>
  </si>
  <si>
    <r>
      <t xml:space="preserve">(3.08) </t>
    </r>
    <r>
      <rPr>
        <sz val="10"/>
        <rFont val="Arial"/>
        <family val="2"/>
      </rPr>
      <t>Do you think the time you spent with the worker was enough?</t>
    </r>
  </si>
  <si>
    <t>(3.09) Did you have to pay a registration, consultation or doctor's fee?</t>
  </si>
  <si>
    <t>.&lt;601</t>
    <phoneticPr fontId="14"/>
  </si>
  <si>
    <t>(3.05) MAXIMUM 600</t>
  </si>
  <si>
    <t>.&gt;0 and .&lt;181</t>
    <phoneticPr fontId="14"/>
  </si>
  <si>
    <t>f3_03_10_00_g</t>
  </si>
  <si>
    <t>f3_03_10_n</t>
  </si>
  <si>
    <t>f3_03_10</t>
  </si>
  <si>
    <t>f3_03_15</t>
  </si>
  <si>
    <t>f3_03_16</t>
  </si>
  <si>
    <t>(3.10) How much did you pay for this in DALASI?</t>
  </si>
  <si>
    <r>
      <t>(3.1</t>
    </r>
    <r>
      <rPr>
        <sz val="10"/>
        <rFont val="Arial"/>
        <family val="2"/>
      </rPr>
      <t>1</t>
    </r>
    <r>
      <rPr>
        <sz val="10"/>
        <rFont val="Arial"/>
        <family val="2"/>
      </rPr>
      <t>) Was a laboratory test done?</t>
    </r>
  </si>
  <si>
    <t>(3.12) How much was paid in DALASI for this?</t>
  </si>
  <si>
    <r>
      <t>(3.1</t>
    </r>
    <r>
      <rPr>
        <sz val="10"/>
        <rFont val="Arial"/>
        <family val="2"/>
      </rPr>
      <t>3</t>
    </r>
    <r>
      <rPr>
        <sz val="10"/>
        <rFont val="Arial"/>
        <family val="2"/>
      </rPr>
      <t>) Was an ultrasound done?</t>
    </r>
  </si>
  <si>
    <t xml:space="preserve">(3.14) How much was paid in DALASI for this? </t>
  </si>
  <si>
    <r>
      <t>(3.1</t>
    </r>
    <r>
      <rPr>
        <sz val="10"/>
        <rFont val="Arial"/>
        <family val="2"/>
      </rPr>
      <t>5</t>
    </r>
    <r>
      <rPr>
        <sz val="10"/>
        <rFont val="Arial"/>
        <family val="2"/>
      </rPr>
      <t>) Were medicines dispensed to you today?</t>
    </r>
  </si>
  <si>
    <t xml:space="preserve">(3.16) How much was paid in DALASI for this? </t>
  </si>
  <si>
    <t>(3.10) MAXIMUM 1000</t>
  </si>
  <si>
    <t>(3.12) MAXIMUM 1000</t>
  </si>
  <si>
    <t>(3.14) MAXIMUM 1000</t>
  </si>
  <si>
    <t>(3.16) MAXIMUM 1000</t>
  </si>
  <si>
    <t>${f3_03_11}=1</t>
  </si>
  <si>
    <t>${f3_03_15}=1</t>
  </si>
  <si>
    <t>f3_03_17_nt</t>
  </si>
  <si>
    <t>f3_03_10c</t>
  </si>
  <si>
    <t>f3_03_12c</t>
  </si>
  <si>
    <t>f3_03_16c</t>
  </si>
  <si>
    <r>
      <t>f3_03_17</t>
    </r>
    <r>
      <rPr>
        <sz val="10"/>
        <rFont val="Arial"/>
        <family val="2"/>
      </rPr>
      <t>_c</t>
    </r>
  </si>
  <si>
    <t>IN GROUP QUESTION (3.10) TO (3.16) HAVE ANSWER "DON'T KNOW". CONFIRM?</t>
  </si>
  <si>
    <t>popup</t>
  </si>
  <si>
    <t>if(${f3_03_10}="",0,${f3_03_10})</t>
  </si>
  <si>
    <t>if(${f3_03_12}="",0,${f3_03_12})</t>
  </si>
  <si>
    <t>if(${f3_03_14}="",0,${f3_03_14})</t>
  </si>
  <si>
    <t>if(${f3_03_16}="",0,${f3_03_16})</t>
  </si>
  <si>
    <t>f3_03_17_00_g</t>
  </si>
  <si>
    <t>f3_03_17_01</t>
  </si>
  <si>
    <t>f3_03_17</t>
  </si>
  <si>
    <t>(3.17) How much was spent in total in DALASI at the facility for this visit, not including transportation costs?</t>
  </si>
  <si>
    <t xml:space="preserve">THE ENTERED TOTAL AMOUNT IN QUESTION 3.17 (${f3_03_17_01} DALASI) DOES NOT MATCH THE CALCULATED TOTAL OF THE BREAK DOWN FIGURES ENTERED IN 3.10-3.16 (${f3_03_17_c} DALASI). PLEASE CONFIRM! </t>
  </si>
  <si>
    <t>${f3_03_17_01}!=${f3_03_17_c}</t>
  </si>
  <si>
    <t>.&lt;5001</t>
  </si>
  <si>
    <t>(3.17) RANGE 0-5000</t>
  </si>
  <si>
    <t>.=1</t>
  </si>
  <si>
    <t>IF NO, GO BACK AND CORECT THE QUESTION.</t>
  </si>
  <si>
    <t>f3_03_18_n2</t>
  </si>
  <si>
    <r>
      <t>f3_03_18</t>
    </r>
    <r>
      <rPr>
        <sz val="10"/>
        <rFont val="Arial"/>
        <family val="2"/>
      </rPr>
      <t>_label</t>
    </r>
  </si>
  <si>
    <t>f3_03_18a</t>
  </si>
  <si>
    <t>f3_03_18b</t>
  </si>
  <si>
    <t>f3_03_18c</t>
  </si>
  <si>
    <t>f3_03_18d</t>
  </si>
  <si>
    <t>f3_03_18e</t>
  </si>
  <si>
    <t>f3_03_18f</t>
  </si>
  <si>
    <t>f3_03_18g</t>
  </si>
  <si>
    <t>f3_03_18g_1</t>
  </si>
  <si>
    <t>f3_03_18_01_g</t>
  </si>
  <si>
    <t>${f3_03_17_01}&gt;0</t>
  </si>
  <si>
    <r>
      <t>(3.1</t>
    </r>
    <r>
      <rPr>
        <sz val="10"/>
        <rFont val="Arial"/>
        <family val="2"/>
      </rPr>
      <t>8</t>
    </r>
    <r>
      <rPr>
        <sz val="10"/>
        <rFont val="Arial"/>
        <family val="2"/>
      </rPr>
      <t>) Where did the money come from that was used to pay for health care today?</t>
    </r>
  </si>
  <si>
    <t>a. SAVINGS OR REGULAR HOUSEHOLD BUDGET</t>
  </si>
  <si>
    <t>b. HEALTH INSURANCE</t>
  </si>
  <si>
    <t>c. SELLING HOUSEHOLD POSSESSIONS</t>
  </si>
  <si>
    <t>d. MORTGAGING OR SELLING LAND OR REAL ESTATE</t>
  </si>
  <si>
    <t>e. FROM A FRIEND OR RELATIVE</t>
  </si>
  <si>
    <t>f. FROM SOMEONE OTHER THAN FAMILY AND FRIENDS</t>
  </si>
  <si>
    <t>g. OTHER, SPECIFY:</t>
  </si>
  <si>
    <t>selected(${f3_03_18g},'1')</t>
  </si>
  <si>
    <t>gggg</t>
  </si>
  <si>
    <t>f3_03_19_00_g</t>
  </si>
  <si>
    <t>f3_03_19</t>
  </si>
  <si>
    <t>select_one ins</t>
  </si>
  <si>
    <t>f3_03_20</t>
  </si>
  <si>
    <t>f3_03_21</t>
  </si>
  <si>
    <r>
      <t>(3.1</t>
    </r>
    <r>
      <rPr>
        <sz val="10"/>
        <rFont val="Arial"/>
        <family val="2"/>
      </rPr>
      <t>9</t>
    </r>
    <r>
      <rPr>
        <sz val="10"/>
        <rFont val="Arial"/>
        <family val="2"/>
      </rPr>
      <t>) Are you currently covered under a health insurance scheme?</t>
    </r>
  </si>
  <si>
    <r>
      <t>(3.</t>
    </r>
    <r>
      <rPr>
        <sz val="10"/>
        <rFont val="Arial"/>
        <family val="2"/>
      </rPr>
      <t>20</t>
    </r>
    <r>
      <rPr>
        <sz val="10"/>
        <rFont val="Arial"/>
        <family val="2"/>
      </rPr>
      <t>) What type of health insurance is this? Is it Public, Private or both?</t>
    </r>
  </si>
  <si>
    <r>
      <t>(3.2</t>
    </r>
    <r>
      <rPr>
        <sz val="10"/>
        <rFont val="Arial"/>
        <family val="2"/>
      </rPr>
      <t>1</t>
    </r>
    <r>
      <rPr>
        <sz val="10"/>
        <rFont val="Arial"/>
        <family val="2"/>
      </rPr>
      <t>) In the last 12 months, how many months have you been enrolled in the insurance scheme that covers you now?</t>
    </r>
  </si>
  <si>
    <t>MONTHS. MAXIMUM 12</t>
  </si>
  <si>
    <t>${f3_03_19}=1</t>
  </si>
  <si>
    <t>.&lt;13 and .&gt;=0</t>
  </si>
  <si>
    <t>section4</t>
  </si>
  <si>
    <t>SECTION 4: PATIENT SATISFACTION</t>
  </si>
  <si>
    <t>f3_04_00_00_g</t>
  </si>
  <si>
    <t>f3_04_00_00_n</t>
  </si>
  <si>
    <t xml:space="preserve">&lt;b&gt;&lt;font color='#0B3B24'&gt;&lt;big&gt;SECTION 4: PATIENT SATISFACTION&lt;/big&gt;&lt;/font&gt;&lt;b&gt;
</t>
  </si>
  <si>
    <t>f3_04_01_00_g</t>
  </si>
  <si>
    <t>select_one reason</t>
  </si>
  <si>
    <t>f3_04_01</t>
  </si>
  <si>
    <t>f3_04_01_others</t>
  </si>
  <si>
    <t>select_one facility</t>
  </si>
  <si>
    <t>f3_04_01_1n</t>
  </si>
  <si>
    <t>f3_04_01_n_others</t>
  </si>
  <si>
    <t>select_one chose</t>
  </si>
  <si>
    <t>f3_04_02</t>
  </si>
  <si>
    <t>f3_04_02_others</t>
  </si>
  <si>
    <t>f3_04_02_1n</t>
  </si>
  <si>
    <t>f3_04_02_n_others</t>
  </si>
  <si>
    <t>INTERVIEWER: DO NOT READ OPTIONS ALOUD. ONLY ONE ANSWER IS ALLOWED.</t>
  </si>
  <si>
    <t>(4.01_1N) Who referred you to the facility?</t>
  </si>
  <si>
    <t>(4.02_1N) Who referred you to the facility?</t>
  </si>
  <si>
    <t>${f3_04_01}=96</t>
  </si>
  <si>
    <t>${f3_04_01}=7</t>
  </si>
  <si>
    <t>${f3_04_01_1n}=96</t>
  </si>
  <si>
    <t>${f3_04_02}=96</t>
  </si>
  <si>
    <t>${f3_04_02}=8</t>
  </si>
  <si>
    <t>${f3_04_02_1n}=96</t>
  </si>
  <si>
    <t>f3_04_02_01_01_g</t>
  </si>
  <si>
    <r>
      <t>f3_04_02_</t>
    </r>
    <r>
      <rPr>
        <sz val="10"/>
        <rFont val="Arial"/>
        <family val="2"/>
      </rPr>
      <t>nt</t>
    </r>
  </si>
  <si>
    <t>f3_04_02_2_nt</t>
  </si>
  <si>
    <t xml:space="preserve">&lt;font color='#610B0B'&gt;&lt;b&gt;I’m going to read you a series of statements regarding this health facility. Please tell me if you agree, neither agree nor disagree, or disagree with each statement. Some statements may not apply to your situation. Please let me know if a statement does not apply to you.&lt;/b&gt;&lt;/font&gt;
</t>
  </si>
  <si>
    <t>INTERVIEWER: READ EACH STATEMENT TO THE RESPONDENT AND RECORD THE RESPONSE CODE FOR EACH QUESTION. PLEASE SHOW AND ASK TO PICK OUT THE COLORED AND NUMBERED CARDS WITH RESPONSE CODES</t>
  </si>
  <si>
    <t>gridformat&lt;row = 1, col = 0, fill = fill/&gt;</t>
  </si>
  <si>
    <t>f3_04_03_01_g</t>
  </si>
  <si>
    <t>select_one agree</t>
  </si>
  <si>
    <t>f3_04_03_label</t>
  </si>
  <si>
    <t>f3_04_03</t>
  </si>
  <si>
    <t>f3_04_04</t>
  </si>
  <si>
    <t>f3_04_05</t>
  </si>
  <si>
    <t>f3_04_06</t>
  </si>
  <si>
    <t>f3_04_06_1N</t>
  </si>
  <si>
    <t>f3_04_07</t>
  </si>
  <si>
    <t>f3_04_08</t>
  </si>
  <si>
    <t>f3_04_09</t>
  </si>
  <si>
    <r>
      <t>R</t>
    </r>
    <r>
      <rPr>
        <sz val="10"/>
        <rFont val="Arial"/>
        <family val="2"/>
      </rPr>
      <t>ESPONSE</t>
    </r>
  </si>
  <si>
    <t>(4.03) It is convenient to travel from your house to the health facility.</t>
  </si>
  <si>
    <t>(4.04) The health facility is clean.</t>
  </si>
  <si>
    <r>
      <t xml:space="preserve">(4.05) </t>
    </r>
    <r>
      <rPr>
        <sz val="10"/>
        <rFont val="Arial"/>
        <family val="2"/>
      </rPr>
      <t>The health staff are courteous and respectful.</t>
    </r>
  </si>
  <si>
    <t>(4.06) The health workers did a good job of explaining your condition.</t>
  </si>
  <si>
    <t>(4.06_1N) You do not feel comfortable asking the health worker questions.</t>
  </si>
  <si>
    <t>(4.07) It is easy to get medicine that health workers prescribe.</t>
  </si>
  <si>
    <t>(4.08) The registration fees of this visit to the health facility were reasonable.</t>
  </si>
  <si>
    <t>(4.09) The lab fees of this visit to the health facility were reasonable.</t>
  </si>
  <si>
    <t>f3_04_09_01_g</t>
  </si>
  <si>
    <r>
      <t>f3_04_0</t>
    </r>
    <r>
      <rPr>
        <sz val="10"/>
        <rFont val="Arial"/>
        <family val="2"/>
      </rPr>
      <t>9</t>
    </r>
    <r>
      <rPr>
        <sz val="10"/>
        <rFont val="Arial"/>
        <family val="2"/>
      </rPr>
      <t>_label</t>
    </r>
  </si>
  <si>
    <t>f3_04_10</t>
  </si>
  <si>
    <t>f3_04_11</t>
  </si>
  <si>
    <t>f3_04_12</t>
  </si>
  <si>
    <t>f3_04_15</t>
  </si>
  <si>
    <t>f3_04_16</t>
  </si>
  <si>
    <t>(4.10) The medication fees of this visit to the health facility were reasonable.</t>
  </si>
  <si>
    <t>(4.11) The transport fees for this visit to the health facility were reasonable.</t>
  </si>
  <si>
    <t>(4.12) The amount of time you spent waiting to be seen by a health worker was reasonable.</t>
  </si>
  <si>
    <t>(4.15) The hours the facility is open are adequate to meet your needs.</t>
  </si>
  <si>
    <t>(4.16) The overall quality of services provided was satisfactory.</t>
  </si>
  <si>
    <t>f3_04_17_g</t>
  </si>
  <si>
    <r>
      <t>f3_04_17</t>
    </r>
    <r>
      <rPr>
        <sz val="10"/>
        <rFont val="Arial"/>
        <family val="2"/>
      </rPr>
      <t>_label</t>
    </r>
  </si>
  <si>
    <t>f3_04_17</t>
  </si>
  <si>
    <t>f3_04_18</t>
  </si>
  <si>
    <t>f3_04_19</t>
  </si>
  <si>
    <t>f3_04_20</t>
  </si>
  <si>
    <t>f3_04_21</t>
  </si>
  <si>
    <t>f3_04_22</t>
  </si>
  <si>
    <t>f3_04_22_1_N</t>
  </si>
  <si>
    <t>(4.17) The Health staff treated you with care and compassion</t>
  </si>
  <si>
    <t>(4.18) The health workers in this facility provide good quality antenatal care.</t>
  </si>
  <si>
    <t>(4.19) The health workers in this facility provide good quality delivery services.</t>
  </si>
  <si>
    <t>(4.20) The availability of drugs in this facility has improved over the last 12 months.</t>
  </si>
  <si>
    <t>(4.21) The attitude of health workers in this facility has improved over the last 12 months.</t>
  </si>
  <si>
    <t>(4.22) The overall quality of services in this facility has improved over the last 12 months.</t>
  </si>
  <si>
    <t>f3_04_23_g</t>
  </si>
  <si>
    <t>f3_04_23_1nt</t>
  </si>
  <si>
    <t>f3_04_23_2nt</t>
  </si>
  <si>
    <t>select_one response</t>
  </si>
  <si>
    <t>f3_04_23</t>
  </si>
  <si>
    <t>f3_04_24</t>
  </si>
  <si>
    <t>f3_04_25</t>
  </si>
  <si>
    <t xml:space="preserve">I will now ask you questions about your opinion on some example patients 
</t>
  </si>
  <si>
    <t xml:space="preserve">&lt;b&gt;&lt;font color='#610B0B'&gt;INTERVIEWER: Please read the text and circle the number corresponding to the responses to each question.&lt;/font&gt;&lt;b&gt;
</t>
  </si>
  <si>
    <t xml:space="preserve">(4.23) Overall, how would you rate the experience of how clearly health care providers communicated with you? 
</t>
  </si>
  <si>
    <t xml:space="preserve">(4.24) Halima goes to the clinic for her antenatal care. After the investigations, the doctor sits down with Halima and for 20 minutes explains to Halima what he observed, the results of her tests, and what treatment will be given to Halima. Once or twice Halima asks him what he means when he says certain things. He answers Halima using examples to explain what he means. 
Overall, how would you rate the experience of how clearly health care providers communicated with Halima? </t>
  </si>
  <si>
    <t>(4.25) Aminata goes to the clinic for her antenatal care. After the investigations, the doctor does not explain what he did or what the results of the tests show. He writes down some medication on a sheet of paper and asks Aminata to go and buy them and return in 2 weeks. When Aminata asks a question about the drugs, he tells her that all she needs to know is that she must take the drugs regularly.
Overall, how would you rate the experience of how clearly health care providers communicated with Aminata?</t>
  </si>
  <si>
    <t xml:space="preserve"> </t>
  </si>
  <si>
    <t>f3_04_23_01_g</t>
  </si>
  <si>
    <t>f3_04_26</t>
  </si>
  <si>
    <t>f3_04_27</t>
  </si>
  <si>
    <t>f3_04_28</t>
  </si>
  <si>
    <t>f3_04_29</t>
  </si>
  <si>
    <t>(4.26) Overall, how would you rate the experience of how much time you spent seeing the health provider?</t>
  </si>
  <si>
    <t>(4.27) Mariama goes to the clinic for her regular antenatal care visit. When it gets to her turn to see the nurse, the nurse spends over 20 minutes talking with her. The nurse asks her some questions, listens to her answers, and also answers all the questions Mariama asks. 
Overall, how would you rate the experience of how much time Mariama spent seeing the health provider?</t>
  </si>
  <si>
    <t xml:space="preserve">(4.28) Isatou goes to the clinic for her regular Antenatal Care visit. When it gets to her turn, the nurse asks her a few questions without looking up, writes down some notes and dismisses her in less than 10 minutes.
Overall, how would you rate the experience of how much time Isatou spent seeing the health provider? </t>
  </si>
  <si>
    <t xml:space="preserve">(4.29) Overall, how would you rate your experience of being greeted and talked to respectfully?
</t>
  </si>
  <si>
    <t>f3_04_28_01_g</t>
  </si>
  <si>
    <t>f3_04_30</t>
  </si>
  <si>
    <t>f3_04_31</t>
  </si>
  <si>
    <t>f3_04_32</t>
  </si>
  <si>
    <t>(4.30) Sira is pregnant for the first time. Sira went to the antenatal care clinic for the first time. She didn't know how the clinic worked so she spoke to the first person she saw in nurse uniform. The person greeted her and escorted her to the room where she could receive antenatal care. When she got there, she was greeted by a nurse and asked what she wanted. Throughout the discussion, the nurse gave Sira her full attention.
Overall, how would you rate Sira's experience of being greeted and talked to respectfully?</t>
  </si>
  <si>
    <t>(4.31) Yari is pregnant for the first time. Yari went to the antenatal care clinic (ANC) for the first time. She didn't know how the clinic worked so she spoke to the first person she saw in nurse uniform who told her: "go sit there and wait, we will call you". After a few minutes, the nurse pointed to her and said "come". Without looking at her, the nurse made some notes, and kept on talking to another nurse about something that had happened to a friend of hers. Overall, how would you rate Yari's experience of being greeted and talked to respectfully?</t>
  </si>
  <si>
    <t xml:space="preserve">(4.32) Overall, how would you rate your experience of having your privacy respected? </t>
  </si>
  <si>
    <t>f3_04_33_01_g</t>
  </si>
  <si>
    <t>f3_04_33</t>
  </si>
  <si>
    <t>f3_04_34</t>
  </si>
  <si>
    <t>(4.33) Awa wanted to talk with the doctor about some worrying symptoms she was having and was embarrassed about. Awa met some of her neighbors in the crowded waiting room. When her turn came, Awa went in the consultation room, and spoke to the doctor. The doctor's consultation room was far away from the waiting room and the door to the waiting room was closed throughout the consultation. Awa was certain that the people in the waiting room could not have overheard her conversation with the doctor. Overall, how would you rate Awa's experience of having her privacy respected?</t>
  </si>
  <si>
    <t>(4.34) Kady wanted to talk with the doctor about some worrying symptoms she was having and was embarrassed about. Kady met some of her neighbors in the crowded waiting room. When her turn came, Kady went in the consultation room, and spoke to the doctor. The doctor's consultation room was not far away from the waiting room. While she was talking to the doctor, the door to the consultation room was open. Kady was not sure whether or not it had been possible for the people in the waiting room to overhear her conversation with the doctor. Overall, how would you rate Kady's experience of having her privacy respected?</t>
  </si>
  <si>
    <t>SECTION 5: SECURITY AND TRUST</t>
  </si>
  <si>
    <t>section5</t>
  </si>
  <si>
    <t>f3_05_01_01_g</t>
  </si>
  <si>
    <t>f3_05_01_00_n</t>
  </si>
  <si>
    <r>
      <t>f3_0</t>
    </r>
    <r>
      <rPr>
        <sz val="10"/>
        <rFont val="Arial"/>
        <family val="2"/>
      </rPr>
      <t>5_01nt</t>
    </r>
  </si>
  <si>
    <t>f3_05_02nt</t>
  </si>
  <si>
    <t xml:space="preserve">&lt;b&gt;&lt;font color='#0B3B24'&gt;&lt;big&gt;SECTION 5: SECURITY AND TRUST&lt;/big&gt;&lt;/font&gt;&lt;b&gt;
</t>
  </si>
  <si>
    <t xml:space="preserve">&lt;b&gt;&lt;font color='#610B0B'&gt;I’m going to read you a series of statements regarding security and trust in this health facility. Please respond to the statements as you did above by confirming if you agree, neither agree nor disagree, or disagree with each statement. Some statements may not apply to your situation. Please let me know if a statement does not apply to you.&lt;/font&gt;&lt;b&gt;
</t>
  </si>
  <si>
    <t>&lt;b&gt;&lt;font&gt;INTERVIEWER: READ EACH STATEMENT TO THE RESPONDENT AND RECORD THE RESPONSE CODE FOR EACH QUESTION.&lt;/font&gt;&lt;b&gt;</t>
  </si>
  <si>
    <t>f3_05_01_02_g</t>
  </si>
  <si>
    <t>f3_05_01_label</t>
  </si>
  <si>
    <t>f3_05_01</t>
  </si>
  <si>
    <t>f3_05_02</t>
  </si>
  <si>
    <t>f3_05_03</t>
  </si>
  <si>
    <t>f3_05_04</t>
  </si>
  <si>
    <t>f3_05_05</t>
  </si>
  <si>
    <t>(5.01) The area around the health facility is not safe and it makes it difficult for the people in the community to use available health services</t>
  </si>
  <si>
    <t>(5.02) The health workers in this facility are extremely thorough and careful.</t>
  </si>
  <si>
    <t>(5.03) You trust in the skills and abilities of the health workers of this facility.</t>
  </si>
  <si>
    <t>(5.04) You completely trust the health worker’s decisions about medical treatments in this facility.</t>
  </si>
  <si>
    <t>(5.05) The health workers in this facility are very friendly and approachable.</t>
  </si>
  <si>
    <t>f3_05_06_01_g</t>
  </si>
  <si>
    <r>
      <t>f3_05_06</t>
    </r>
    <r>
      <rPr>
        <sz val="10"/>
        <rFont val="Arial"/>
        <family val="2"/>
      </rPr>
      <t>_label</t>
    </r>
  </si>
  <si>
    <t>f3_05_06</t>
  </si>
  <si>
    <t>f3_05_07</t>
  </si>
  <si>
    <t>f3_05_08</t>
  </si>
  <si>
    <t>f3_05_09</t>
  </si>
  <si>
    <t>f3_05_10</t>
  </si>
  <si>
    <t>f3_05_11</t>
  </si>
  <si>
    <t>(5.06) The health workers in this facility are easy to make contact with.</t>
  </si>
  <si>
    <t>(5.07) The health workers in this facility care about your health just as much or more than you do.</t>
  </si>
  <si>
    <t>(5.08) The health workers in this facility act differently toward rich people than toward poor people.</t>
  </si>
  <si>
    <t>(5.09) The health workers in this facility act the same towards all patients.</t>
  </si>
  <si>
    <t>(5.10) You trust the health workers to keep your medical information confidential</t>
  </si>
  <si>
    <r>
      <t>(5.</t>
    </r>
    <r>
      <rPr>
        <sz val="10"/>
        <rFont val="Arial"/>
        <family val="2"/>
      </rPr>
      <t>11</t>
    </r>
    <r>
      <rPr>
        <sz val="10"/>
        <rFont val="Arial"/>
        <family val="2"/>
      </rPr>
      <t>) All in all, you trust the health workers completely in this health facility.</t>
    </r>
  </si>
  <si>
    <t>SECTION 6: QUESTION ABOUT THE HOUSEHOLD</t>
  </si>
  <si>
    <t>f3_06_00_g</t>
  </si>
  <si>
    <t>f3_06_00_n</t>
  </si>
  <si>
    <t xml:space="preserve">&lt;b&gt;&lt;font color='#0B3B24'&gt;&lt;big&gt;SECTION 6: QUESTION ABOUT THE HOUSEHOLD&lt;/big&gt;&lt;/font&gt;&lt;b&gt;
</t>
  </si>
  <si>
    <t>f3_06_02_00_g</t>
  </si>
  <si>
    <t>f3_06_01</t>
  </si>
  <si>
    <t>f3_06_02</t>
  </si>
  <si>
    <t>select_one floor</t>
  </si>
  <si>
    <t>f3_06_03</t>
  </si>
  <si>
    <t>f3_06_03_others</t>
  </si>
  <si>
    <t>select_one roof</t>
  </si>
  <si>
    <t>f3_06_04</t>
  </si>
  <si>
    <t>f3_06_04_others</t>
  </si>
  <si>
    <t>select_one wall</t>
  </si>
  <si>
    <t>f3_06_05</t>
  </si>
  <si>
    <t>f3_06_05_others</t>
  </si>
  <si>
    <t>(6.01) Does your household own any land, including land where you have a house?</t>
  </si>
  <si>
    <t>(6.02) If you were to sell the land you own, how much in DALASI do you think you would receive for it?</t>
  </si>
  <si>
    <t>(6.03) MAIN MATERIAL USED FOR FLOOR:</t>
  </si>
  <si>
    <t>(6.04) MAIN MATERIAL USED FOR ROOF:</t>
  </si>
  <si>
    <t>(6.05) MAIN MATERIAL USED FOR EXTERIOR WALL:</t>
  </si>
  <si>
    <t>${f3_06_01}=1</t>
  </si>
  <si>
    <t>selected (${f3_06_03},'96')</t>
  </si>
  <si>
    <t>selected (${f3_06_04},'96')</t>
  </si>
  <si>
    <t>selected (${f3_06_05},'96')</t>
  </si>
  <si>
    <t>f3_06_07_g</t>
  </si>
  <si>
    <t>f3_06_06</t>
  </si>
  <si>
    <r>
      <t>f3_06_07</t>
    </r>
    <r>
      <rPr>
        <sz val="10"/>
        <rFont val="Arial"/>
        <family val="2"/>
      </rPr>
      <t>_nt</t>
    </r>
  </si>
  <si>
    <t>f3_06_07a</t>
  </si>
  <si>
    <t>f3_06_07b</t>
  </si>
  <si>
    <t>f3_06_07c</t>
  </si>
  <si>
    <t>f3_06_07d</t>
  </si>
  <si>
    <t xml:space="preserve">(6.06) How many rooms does your household have, including rooms outside the main dwelling, not counting the kitchen and bathrooms? </t>
  </si>
  <si>
    <t xml:space="preserve"> INTERVIEWER: DO NOT COUNT KITCHEN AND BATHROOM.</t>
  </si>
  <si>
    <t>(6.07) How many people live in your household?</t>
  </si>
  <si>
    <t>INTERVIEWER: WRITE THE TOTAL NUMBER IN EACH CATEGORY.</t>
  </si>
  <si>
    <t>a. Men 18 years and older</t>
  </si>
  <si>
    <t>b. Women 18 years and older</t>
  </si>
  <si>
    <t>c. Children &amp; adolescents between 6 &amp; 17 years</t>
  </si>
  <si>
    <t>d. Children 5 years and below</t>
  </si>
  <si>
    <t>.&gt;=0 and .&lt;=16</t>
  </si>
  <si>
    <t>(6.06) MAXIMUM 16</t>
  </si>
  <si>
    <t>.&gt;=0 and .&lt;26</t>
  </si>
  <si>
    <t>f3_06_07e_g</t>
  </si>
  <si>
    <t>select_one yesno</t>
    <phoneticPr fontId="15"/>
  </si>
  <si>
    <t>f3_06_07e</t>
  </si>
  <si>
    <t>calculate</t>
    <phoneticPr fontId="15"/>
  </si>
  <si>
    <t>f3_06_07_02</t>
  </si>
  <si>
    <t>f3_06_08</t>
  </si>
  <si>
    <t>e. Thank you. This mean there are (${f3_06_07_02} people) in the House Hold ? If No please go back and correct the numbers again.</t>
  </si>
  <si>
    <t>(6.08) Does your household have electricity?</t>
  </si>
  <si>
    <t>.&gt;0</t>
  </si>
  <si>
    <t>Go back and correct the question (6.07)</t>
  </si>
  <si>
    <t>${f3_06_07a}+${f3_06_07b}+${f3_06_07c}+${f3_06_07d}</t>
  </si>
  <si>
    <t>SECTION 6: QUESTION ABOUT THE HOUSEHOLD (CONTINUED)</t>
  </si>
  <si>
    <t>section6_2</t>
  </si>
  <si>
    <t>f3_06_00_01_g</t>
  </si>
  <si>
    <t>f3_06_00_01_n</t>
  </si>
  <si>
    <t xml:space="preserve">&lt;b&gt;&lt;font color='#0B3B24'&gt;&lt;big&gt;SECTION 6: QUESTION ABOUT THE HOUSEHOLD (CONTINUE)&lt;/big&gt;&lt;/font&gt;&lt;b&gt;
</t>
  </si>
  <si>
    <t>f3_06_08_01_1_g</t>
  </si>
  <si>
    <r>
      <t>f3_06_08a</t>
    </r>
    <r>
      <rPr>
        <sz val="10"/>
        <rFont val="Arial"/>
        <family val="2"/>
      </rPr>
      <t>_nt</t>
    </r>
  </si>
  <si>
    <t>f3_06_08a</t>
  </si>
  <si>
    <t>f3_06_08b</t>
  </si>
  <si>
    <t>f3_06_08e</t>
  </si>
  <si>
    <t>f3_06_08f</t>
  </si>
  <si>
    <t>f3_06_08g</t>
  </si>
  <si>
    <t>f3_06_08h</t>
  </si>
  <si>
    <t>f3_06_08i</t>
  </si>
  <si>
    <t>f3_06_08k</t>
  </si>
  <si>
    <t>f3_06_08l</t>
  </si>
  <si>
    <t>f3_06_08n</t>
  </si>
  <si>
    <t xml:space="preserve">(6.09) How many [ASSET]s does your household own? </t>
  </si>
  <si>
    <t>a. Radio/CD/cassette player?</t>
  </si>
  <si>
    <t>b. Television?</t>
  </si>
  <si>
    <t>e. Gas stove?</t>
  </si>
  <si>
    <t>f. Paraffin lamp?</t>
  </si>
  <si>
    <t>g. Bed?</t>
  </si>
  <si>
    <t>h. Mattress?</t>
  </si>
  <si>
    <t>i. Refrigerator / freezer?</t>
  </si>
  <si>
    <t xml:space="preserve">k. Table? </t>
  </si>
  <si>
    <t>l. Sofa/Chairs?</t>
  </si>
  <si>
    <t>n. Mobile / Telephone?</t>
  </si>
  <si>
    <t>gridformat&lt;row = 0, col = 0, colspan = 2, fill = fill/&gt;</t>
  </si>
  <si>
    <t>.&gt;=0</t>
  </si>
  <si>
    <t>gridformat&lt;row = 1, col = 1, fill = fill/&gt;</t>
  </si>
  <si>
    <t>gridformat&lt;row = 2, col = 1, fill = fill/&gt;</t>
  </si>
  <si>
    <t>gridformat&lt;row = 3, col = 0, fill = fill/&gt;</t>
  </si>
  <si>
    <t>gridformat&lt;row = 3, col = 1, fill = fill/&gt;</t>
  </si>
  <si>
    <t>gridformat&lt;row = 4, col = 0, fill = fill/&gt;</t>
  </si>
  <si>
    <t>gridformat&lt;row = 4, col = 1, fill = fill/&gt;</t>
  </si>
  <si>
    <t>gridformat&lt;row = 5, col = 0, fill = fill/&gt;</t>
  </si>
  <si>
    <t>gridformat&lt;row = 5, col = 1, fill = fill/&gt;</t>
  </si>
  <si>
    <t>f3_06_08_02_01_g</t>
  </si>
  <si>
    <t>f3_06_08o_nt</t>
  </si>
  <si>
    <t>f3_06_08o</t>
  </si>
  <si>
    <t>f3_06_08p</t>
  </si>
  <si>
    <t>f3_06_08q</t>
  </si>
  <si>
    <t>f3_06_08r</t>
  </si>
  <si>
    <t>f3_06_08s</t>
  </si>
  <si>
    <t>f3_06_08t</t>
  </si>
  <si>
    <t>f3_06_08u</t>
  </si>
  <si>
    <t>f3_06_08w</t>
  </si>
  <si>
    <t>o. Motorcycle?</t>
  </si>
  <si>
    <t>p. Bicycle?</t>
  </si>
  <si>
    <t>q. Truck or car?</t>
  </si>
  <si>
    <t>r. Wheelbarrow?</t>
  </si>
  <si>
    <t>s. Plough?</t>
  </si>
  <si>
    <t>t. Hoes / axes ?</t>
  </si>
  <si>
    <t>u. Harrows</t>
  </si>
  <si>
    <t>w. Power tiller</t>
  </si>
  <si>
    <t>f3_06_09_1_g</t>
  </si>
  <si>
    <r>
      <t>f3_06_09</t>
    </r>
    <r>
      <rPr>
        <sz val="10"/>
        <rFont val="Arial"/>
        <family val="2"/>
      </rPr>
      <t>_nt</t>
    </r>
  </si>
  <si>
    <t>f3_06_09a</t>
  </si>
  <si>
    <t>f3_06_09b</t>
  </si>
  <si>
    <t>f3_06_09c</t>
  </si>
  <si>
    <t>f3_06_09d</t>
  </si>
  <si>
    <t>f3_06_09e</t>
  </si>
  <si>
    <t>f3_06_09f</t>
  </si>
  <si>
    <t>f3_06_09g</t>
  </si>
  <si>
    <t>f3_06_09h</t>
  </si>
  <si>
    <t>f3_06_09i</t>
  </si>
  <si>
    <t>f3_06_09i_other</t>
  </si>
  <si>
    <t xml:space="preserve">(6.10) How many [ANIMAL]s does your household own? </t>
  </si>
  <si>
    <t>a. Cattle?</t>
  </si>
  <si>
    <t>b. Goat?</t>
  </si>
  <si>
    <t>c. Sheep?</t>
  </si>
  <si>
    <t>d. Pig?</t>
  </si>
  <si>
    <t>e. Poultry?</t>
  </si>
  <si>
    <t>f. Donkey?</t>
  </si>
  <si>
    <t>g. Horse?</t>
  </si>
  <si>
    <t>h. Oxen?</t>
  </si>
  <si>
    <t>gridformat&lt;row = 0, col = 0, colspan =2, fill = fill/&gt;</t>
  </si>
  <si>
    <t>SECTION 7: COMMUNITY HEALTH NURSE</t>
  </si>
  <si>
    <t>section7</t>
  </si>
  <si>
    <t>section6</t>
  </si>
  <si>
    <t>f3_07_00_00_g</t>
  </si>
  <si>
    <t>f3_076_00_00_n</t>
  </si>
  <si>
    <t xml:space="preserve">&lt;b&gt;&lt;font color='#0B3B24'&gt;&lt;big&gt;SECTION 7: COMMUNITY HEALTH NURSE&lt;/big&gt;&lt;/font&gt;&lt;b&gt;
</t>
  </si>
  <si>
    <t>f3_07_07_01_g</t>
  </si>
  <si>
    <t>f3_07_02_01_g</t>
  </si>
  <si>
    <t>f3_07_01</t>
  </si>
  <si>
    <t>select_one worker</t>
  </si>
  <si>
    <t>f3_07_02</t>
  </si>
  <si>
    <t>f3_07_03</t>
  </si>
  <si>
    <t>f3_07_04</t>
  </si>
  <si>
    <t>f3_07_05</t>
  </si>
  <si>
    <t>f3_07_06</t>
  </si>
  <si>
    <r>
      <t>(7.01) Do you know of any Community Health N</t>
    </r>
    <r>
      <rPr>
        <sz val="10"/>
        <rFont val="Arial"/>
        <family val="2"/>
      </rPr>
      <t>urse</t>
    </r>
    <r>
      <rPr>
        <sz val="10"/>
        <rFont val="Arial"/>
        <family val="2"/>
      </rPr>
      <t xml:space="preserve"> (CH</t>
    </r>
    <r>
      <rPr>
        <sz val="10"/>
        <rFont val="Arial"/>
        <family val="2"/>
      </rPr>
      <t>N</t>
    </r>
    <r>
      <rPr>
        <sz val="10"/>
        <rFont val="Arial"/>
        <family val="2"/>
      </rPr>
      <t>) in your community?</t>
    </r>
  </si>
  <si>
    <r>
      <t xml:space="preserve">(7.02) Do you have both male and female Community Health </t>
    </r>
    <r>
      <rPr>
        <sz val="10"/>
        <rFont val="Arial"/>
        <family val="2"/>
      </rPr>
      <t>Nurse</t>
    </r>
    <r>
      <rPr>
        <sz val="10"/>
        <rFont val="Arial"/>
        <family val="2"/>
      </rPr>
      <t xml:space="preserve"> in your community?</t>
    </r>
  </si>
  <si>
    <r>
      <t xml:space="preserve">(7.03) In the last month, has any </t>
    </r>
    <r>
      <rPr>
        <sz val="10"/>
        <rFont val="Arial"/>
        <family val="2"/>
      </rPr>
      <t>Community Health Nurse</t>
    </r>
    <r>
      <rPr>
        <sz val="10"/>
        <rFont val="Arial"/>
        <family val="2"/>
      </rPr>
      <t xml:space="preserve"> provided services to you while you were in the health post?</t>
    </r>
  </si>
  <si>
    <r>
      <t xml:space="preserve">(7.04) In the last month, has any </t>
    </r>
    <r>
      <rPr>
        <sz val="10"/>
        <rFont val="Arial"/>
        <family val="2"/>
      </rPr>
      <t>Community Health Nurse</t>
    </r>
    <r>
      <rPr>
        <sz val="10"/>
        <rFont val="Arial"/>
        <family val="2"/>
      </rPr>
      <t xml:space="preserve"> provided services to you while you were in your own home?</t>
    </r>
  </si>
  <si>
    <r>
      <t xml:space="preserve">(7.05) In the last month, has any </t>
    </r>
    <r>
      <rPr>
        <sz val="10"/>
        <rFont val="Arial"/>
        <family val="2"/>
      </rPr>
      <t>Community Health Nurse</t>
    </r>
    <r>
      <rPr>
        <sz val="10"/>
        <rFont val="Arial"/>
        <family val="2"/>
      </rPr>
      <t xml:space="preserve"> provided services to you while you were elsewhere in your community?</t>
    </r>
  </si>
  <si>
    <t>(7.06) INTERVIEWER: CHECK THE PREVIOUS 3 QUESTIONS TO SEE WHETHER RESPONDENT HAS USED SERVICES IN THE LAST MONTH</t>
  </si>
  <si>
    <t>${f3_07_01}=1</t>
  </si>
  <si>
    <t>${f3_07_06}=1</t>
  </si>
  <si>
    <t>f3_07_07_n2</t>
  </si>
  <si>
    <r>
      <t>f3_07_07</t>
    </r>
    <r>
      <rPr>
        <sz val="10"/>
        <rFont val="Arial"/>
        <family val="2"/>
      </rPr>
      <t>_label</t>
    </r>
  </si>
  <si>
    <t>f3_07_07a</t>
  </si>
  <si>
    <t>f3_07_07b</t>
  </si>
  <si>
    <t>f3_07_07c</t>
  </si>
  <si>
    <t>f3_07_07d</t>
  </si>
  <si>
    <t>f3_07_07e</t>
  </si>
  <si>
    <t>f3_07_07f</t>
  </si>
  <si>
    <t>f3_07_07g</t>
  </si>
  <si>
    <t>f3_07_07h</t>
  </si>
  <si>
    <t>f3_07_07_others</t>
  </si>
  <si>
    <r>
      <t>(7.07) What services did the CH</t>
    </r>
    <r>
      <rPr>
        <sz val="10"/>
        <rFont val="Arial"/>
        <family val="2"/>
      </rPr>
      <t>N</t>
    </r>
    <r>
      <rPr>
        <sz val="10"/>
        <rFont val="Arial"/>
        <family val="2"/>
      </rPr>
      <t xml:space="preserve"> provide you?</t>
    </r>
  </si>
  <si>
    <t>INTERVIEWER: DO NOT READ OPTIONS ALOUD. FOR EACH OPTION, RECORD "1" IF MENTIONED, "2" IF NOT MENTIONED.</t>
  </si>
  <si>
    <t>a. PROVIDE IRON / FOLIC ACID TABLETS</t>
  </si>
  <si>
    <t>b. PROVIDE TETANUS TOXOID IMMUNIZATION</t>
  </si>
  <si>
    <t>c. PROVIDE PREVENTIVE ANTIMALARIAL PILLS</t>
  </si>
  <si>
    <t>d. INFORMATION ON DANGER SIGNS DURING PREGNANCY</t>
  </si>
  <si>
    <t>e. ADVICE ON EXCLUSIVE BREASTFEEDING</t>
  </si>
  <si>
    <t>f. HEALTH EDUCATION OR PROMOTION</t>
  </si>
  <si>
    <t>g. REFERRAL TO HEALTH FACILITY</t>
  </si>
  <si>
    <t>h. OTHER, SPECIFY:</t>
  </si>
  <si>
    <t>selected(${f3_07_07h},'1')</t>
  </si>
  <si>
    <t>f3_07_08_1_g</t>
  </si>
  <si>
    <t>f3_07_07_nt1</t>
  </si>
  <si>
    <t>select_one agree2</t>
  </si>
  <si>
    <t>f3_07_08_label</t>
  </si>
  <si>
    <t>f3_07_08</t>
  </si>
  <si>
    <t>f3_07_09</t>
  </si>
  <si>
    <t>f3_07_10</t>
  </si>
  <si>
    <t>&lt;b&gt;&lt;font&gt;I’m going to read you three statements in relation to work done by the Community Health workers. Please indicate if you agree, neither agree nor disagree, or disagree with each statement.&lt;/font&gt;&lt;b&gt;</t>
  </si>
  <si>
    <t>AGREEMENT RATING</t>
  </si>
  <si>
    <r>
      <t xml:space="preserve">(7.08) </t>
    </r>
    <r>
      <rPr>
        <sz val="10"/>
        <rFont val="Arial"/>
        <family val="2"/>
      </rPr>
      <t>Community Health Nurse</t>
    </r>
    <r>
      <rPr>
        <sz val="10"/>
        <rFont val="Arial"/>
        <family val="2"/>
      </rPr>
      <t xml:space="preserve"> provide a valuable service in my community.</t>
    </r>
  </si>
  <si>
    <r>
      <t xml:space="preserve">(7.09) </t>
    </r>
    <r>
      <rPr>
        <sz val="10"/>
        <rFont val="Arial"/>
        <family val="2"/>
      </rPr>
      <t>Community Health Nurse(s)</t>
    </r>
    <r>
      <rPr>
        <sz val="10"/>
        <rFont val="Arial"/>
        <family val="2"/>
      </rPr>
      <t xml:space="preserve"> provide good quality service in my community</t>
    </r>
  </si>
  <si>
    <t>(7.10) I prefer to vist a Community Health Nurse rather than to come into the facility.</t>
  </si>
  <si>
    <t>section8</t>
  </si>
  <si>
    <t>f3_08_00_00_g</t>
  </si>
  <si>
    <t>f3_08_00_00_n</t>
  </si>
  <si>
    <t>f3_08_01</t>
  </si>
  <si>
    <t>select_one yesno1</t>
  </si>
  <si>
    <t>f3_08_02</t>
  </si>
  <si>
    <t>f3_08_01_01_g</t>
  </si>
  <si>
    <t>${f3_08_01}=1</t>
  </si>
  <si>
    <t>f3_08_03_01_g</t>
  </si>
  <si>
    <t>f3_08_03_n2</t>
  </si>
  <si>
    <r>
      <t>f3_08_03</t>
    </r>
    <r>
      <rPr>
        <sz val="10"/>
        <rFont val="Arial"/>
        <family val="2"/>
      </rPr>
      <t>_label</t>
    </r>
  </si>
  <si>
    <t>f3_08_03a</t>
  </si>
  <si>
    <t>f3_08_03b</t>
  </si>
  <si>
    <t>f3_08_03c</t>
  </si>
  <si>
    <t>f3_08_03d</t>
  </si>
  <si>
    <t>f3_08_03e</t>
  </si>
  <si>
    <t>f3_08_03f</t>
  </si>
  <si>
    <t>f3_08_03g</t>
  </si>
  <si>
    <t>f3_08_03h</t>
  </si>
  <si>
    <t>f3_08_03i</t>
  </si>
  <si>
    <t>f3_08_03_others</t>
  </si>
  <si>
    <t>a. IDENTIFY YOUR PREGNANCY</t>
  </si>
  <si>
    <t xml:space="preserve">b.REFER TO HEALTH FACILITY FOR ANTENATAL CHECKUP </t>
  </si>
  <si>
    <t>c. INFORMATION ON DANGER SIGNS DURING PREGNANCY</t>
  </si>
  <si>
    <t>d. REFER TO HEALTH FACILITY FOR DELIVERY</t>
  </si>
  <si>
    <t>e. HEALTH EDUCATION OR PROMOTION</t>
  </si>
  <si>
    <t>f. ADVICE ON EXCLUSIVE BREASTFEEDING</t>
  </si>
  <si>
    <t>g. PROVIDE VITAMIN A SUPPLEMENTATION</t>
  </si>
  <si>
    <t>h. REFER FOR POSTNATAL CARE</t>
  </si>
  <si>
    <t>i. OTHER, SPECIFY:</t>
  </si>
  <si>
    <t>selected(${f3_08_03i},'1')</t>
  </si>
  <si>
    <t>f3_08_04_01_g</t>
  </si>
  <si>
    <t>f3_08_03nt</t>
  </si>
  <si>
    <t>f3_08_04_label</t>
  </si>
  <si>
    <t>f3_08_04</t>
  </si>
  <si>
    <t>f3_08_05</t>
  </si>
  <si>
    <t>f3_08_06</t>
  </si>
  <si>
    <t>f3_08_07_00_g</t>
  </si>
  <si>
    <t>select_one role</t>
  </si>
  <si>
    <t>f3_08_07_n</t>
  </si>
  <si>
    <t>f3_08_07_others</t>
  </si>
  <si>
    <t>f3_08_08_n</t>
  </si>
  <si>
    <t>select_one change</t>
  </si>
  <si>
    <t>f3_08_09_n</t>
  </si>
  <si>
    <t>f3_08_10_n</t>
  </si>
  <si>
    <t>f3_08_11_n</t>
  </si>
  <si>
    <t>f3_08_12_n</t>
  </si>
  <si>
    <t>select_one active</t>
  </si>
  <si>
    <t>f3_08_13_n</t>
  </si>
  <si>
    <t>f3_08_05nt</t>
  </si>
  <si>
    <t>(8.07_N) What should be the primary role of the TBA/Community Birth Companions?</t>
  </si>
  <si>
    <t>(8.08_N) Has this changed recently?</t>
  </si>
  <si>
    <t>(8.09_N) Who did you hear about this change from?</t>
  </si>
  <si>
    <t>(8.10_N) Do you think this is a good change?</t>
  </si>
  <si>
    <t>(8.11_N) Has this change made you more likely to deliver at a facility?</t>
  </si>
  <si>
    <t>(8.12_N) In the past year, has the TBA/ CBC counseled you on delivering at facility?</t>
  </si>
  <si>
    <t>(8.13_N) In the past year, would you say there has been a change in the level of activity of your TBA/ CBC?</t>
  </si>
  <si>
    <t>THANK YOU FOR YOUR TIME</t>
  </si>
  <si>
    <t>${f3_08_07_n}=96</t>
  </si>
  <si>
    <t xml:space="preserve">minimal gridformat&lt;row = 0, col = 0, fill = fill/&gt;
</t>
  </si>
  <si>
    <t xml:space="preserve">embed gridformat&lt;row = 1, col = 0, fill = fill/&gt;
</t>
  </si>
  <si>
    <t xml:space="preserve">minimal gridformat&lt;row = 3, col = 0, fill = fill/&gt;
</t>
  </si>
  <si>
    <t xml:space="preserve">minimal gridformat&lt;row = 7, col = 0, fill = fill/&gt;
</t>
  </si>
  <si>
    <t>gridformat&lt;row = 8, col = 0, fill = fill, align = center/&gt;</t>
  </si>
  <si>
    <t>f3_control_1_1_g</t>
  </si>
  <si>
    <t>geopoint</t>
    <phoneticPr fontId="15"/>
  </si>
  <si>
    <t>text</t>
    <phoneticPr fontId="15"/>
  </si>
  <si>
    <t>RECORD GPS Coordinates</t>
  </si>
  <si>
    <t>inline</t>
  </si>
  <si>
    <t>f3_control_4_1_g</t>
  </si>
  <si>
    <t>save_incomplete</t>
  </si>
  <si>
    <t>save_exit</t>
  </si>
  <si>
    <r>
      <t>LANGUAGE USED</t>
    </r>
    <r>
      <rPr>
        <sz val="10"/>
        <rFont val="Arial"/>
        <family val="2"/>
      </rPr>
      <t xml:space="preserve"> BY THE RESPONDENT?</t>
    </r>
  </si>
  <si>
    <t>SAVE &amp; EXIT</t>
  </si>
  <si>
    <t>FINISH &amp; EXIT</t>
  </si>
  <si>
    <t>SaveIncompleteExit</t>
  </si>
  <si>
    <t>SaveFinalizedExit</t>
  </si>
  <si>
    <t xml:space="preserve">rating_box-fill-f6f6f6-009688-737373-ffffff gridformat&lt;row = 2, col = 0, fill = fill/&gt;
</t>
  </si>
  <si>
    <t xml:space="preserve">rating_box-fill-f6f6f6-009688-737373-ffffff gridformat&lt;row = 4, col = 0, fill = fill/&gt;
</t>
  </si>
  <si>
    <t xml:space="preserve">rating_box-fill-f6f6f6-009688-737373-ffffff gridformat&lt;row = 5, col = 0, fill = fill/&gt;
</t>
  </si>
  <si>
    <t xml:space="preserve">rating_box-fill-f6f6f6-009688-737373-ffffff gridformat&lt;row = 6, col = 0, fill = fill/&gt;
</t>
  </si>
  <si>
    <t>INTERVIEWER, EXPLAIN: This is when someone wraps a wide cloth around your arm above your elbow and you feel squeezing and pressure on your arm, which is then released after some time.</t>
  </si>
  <si>
    <t>INTERVIEWER: DO NOT CITE ANSWERS, BUT FOR EACH OPTION RECORD MENTIONED, NOT MENTIONED. YOU MAY PROBE WITHOUT USING SPECIFIC ANSWERS (E.G., "ANYTHING ELSE?")</t>
  </si>
  <si>
    <t>${f3_02_45}&gt;0</t>
  </si>
  <si>
    <t>ment1</t>
  </si>
  <si>
    <t>select_one ment1</t>
  </si>
  <si>
    <t>(4.22_1_N) The cleanliness of the health facility has improved over the last 12 months</t>
  </si>
  <si>
    <t xml:space="preserve">${f3_08_01}=1 and ${f3_08_02}!=0 </t>
  </si>
  <si>
    <t>select_one yesno2</t>
  </si>
  <si>
    <t>select_one result</t>
  </si>
  <si>
    <t>select_one lan</t>
    <phoneticPr fontId="15"/>
  </si>
  <si>
    <t>select_one language</t>
    <phoneticPr fontId="15"/>
  </si>
  <si>
    <t>text</t>
    <phoneticPr fontId="15"/>
  </si>
  <si>
    <t>pulldata('app-api','user.username')</t>
  </si>
  <si>
    <t>g/DL</t>
  </si>
  <si>
    <t>Missing</t>
  </si>
  <si>
    <t>missing</t>
  </si>
  <si>
    <t>embed gridformat&lt;row = 3, col = 0, colspan = 2, fill = fill/&gt;</t>
  </si>
  <si>
    <t>RECORD "1" IF AGREE , "2" IF NEITHER AGREE NOR DISAGREE, "3" IF DISAGREE</t>
  </si>
  <si>
    <t>RHT Member</t>
  </si>
  <si>
    <t>family_id</t>
  </si>
  <si>
    <t>family_path</t>
  </si>
  <si>
    <t>localdb_path</t>
  </si>
  <si>
    <t>concat('resources/familyMedia/',${family_id})</t>
  </si>
  <si>
    <t>concat('resources/localdb/',${family_id},'/',${family_id},'.db')</t>
  </si>
  <si>
    <t>concat('GAMBIA_EL_F3_TEST')</t>
  </si>
  <si>
    <t>select_one region</t>
  </si>
  <si>
    <t>select_one h_facility</t>
  </si>
  <si>
    <t>pulldata(concat(${family_path},'/gradelv.db::externalData'), 'equivalent', 'highestlvl_id',${f3_01_03_grade})</t>
  </si>
  <si>
    <t>pulldata(concat(${family_path},'/gradelv.db::externalData'), 'equivalent', 'highestlvl_id', ${f3_01_05_grade})</t>
  </si>
  <si>
    <t>region</t>
  </si>
  <si>
    <t>region_id</t>
  </si>
  <si>
    <t>h_facility</t>
  </si>
  <si>
    <t>.&gt;0 and .&lt;15</t>
  </si>
  <si>
    <t>(2.01) RANGE 1-14</t>
  </si>
  <si>
    <t>.&lt;41 and .&gt;0</t>
  </si>
  <si>
    <t>.&lt;=45 and .&gt;0</t>
  </si>
  <si>
    <t>${f3_02_35e}!=1</t>
  </si>
  <si>
    <t>${f3_02_45}&gt;0 and ${f3_02_47e}!=1</t>
  </si>
  <si>
    <t>.&gt;0 and .&lt;101</t>
  </si>
  <si>
    <t>.&gt;0 and .&lt;3001</t>
  </si>
  <si>
    <t>${f3_08_08_n} = 1</t>
  </si>
  <si>
    <t>&lt;small&gt;AGREE&lt;/small&gt;</t>
  </si>
  <si>
    <t>&lt;small&gt;NEITHER AGREE NOR DISAGREE&lt;/small&gt;</t>
  </si>
  <si>
    <t>&lt;small&gt;DISAGREE&lt;/small&gt;</t>
  </si>
  <si>
    <t>&lt;small&gt;NOT APPLICABLE&lt;/small&gt;</t>
  </si>
  <si>
    <t>.&lt;16 and .&gt;0</t>
  </si>
  <si>
    <t>fullname</t>
  </si>
  <si>
    <t>pulldata('app-api','user.name')</t>
  </si>
  <si>
    <t>appPlatform</t>
  </si>
  <si>
    <t>pulldata('app-api','appPlatform')</t>
  </si>
  <si>
    <t>appVersion</t>
  </si>
  <si>
    <t>pulldata('app-api','appVersion')</t>
  </si>
  <si>
    <t>staffcode</t>
  </si>
  <si>
    <t>pulldata('app-api','staffCode')</t>
  </si>
  <si>
    <t>stata::English</t>
  </si>
  <si>
    <t>stata::guide</t>
  </si>
  <si>
    <t>endtime_str</t>
  </si>
  <si>
    <t>string(format-date-time(${endtime},'%d/%m/%Y %H:%M:%S'))</t>
  </si>
  <si>
    <t>begin group</t>
    <phoneticPr fontId="6"/>
  </si>
  <si>
    <t>field-list grid(weight = 6)</t>
  </si>
  <si>
    <t>gridformat&lt;row = 0, col = 0, colspan = 6, align = center/&gt;</t>
  </si>
  <si>
    <t>&lt;b&gt;&lt;big&gt;IDENTIFIER&lt;/big&gt;&lt;/b&gt;</t>
  </si>
  <si>
    <t>gridformat&lt;row = 1, col = 0, colspan = 6, align = center/&gt;</t>
  </si>
  <si>
    <t>HEALTH REGION CODE</t>
  </si>
  <si>
    <t>&lt;minhint&gt;Please select Region.&lt;/minhint&gt;</t>
  </si>
  <si>
    <t>Sorry, question  is required!</t>
  </si>
  <si>
    <t>selected-at(.,'0') != -997</t>
  </si>
  <si>
    <t>Please select region in List!</t>
  </si>
  <si>
    <t>HEALTH REGION NAME</t>
  </si>
  <si>
    <t>select_one hf_number</t>
  </si>
  <si>
    <t>HF NUMBER</t>
  </si>
  <si>
    <t>&lt;minhint&gt;Please select HF Number.&lt;/minhint&gt;</t>
  </si>
  <si>
    <t>Please select HF Number in List!</t>
  </si>
  <si>
    <t>select_one lga</t>
  </si>
  <si>
    <t>LGA NAME:</t>
  </si>
  <si>
    <t>&lt;minhint&gt;Please select lga name.&lt;/minhint&gt;</t>
  </si>
  <si>
    <t>LGA CODE:</t>
  </si>
  <si>
    <t>select_one district</t>
  </si>
  <si>
    <t>DISTRICT NAME:</t>
  </si>
  <si>
    <t>&lt;minhint&gt;Please select district name.&lt;/minhint&gt;</t>
  </si>
  <si>
    <t>DISTRICT CODE:</t>
  </si>
  <si>
    <t>VILLAGE CODE:</t>
  </si>
  <si>
    <t>horizontal(50) gridformat&lt;row = 9, col = 0, colspan = 6, align = left|center/&gt;</t>
  </si>
  <si>
    <t>VILLAGE NAME:</t>
  </si>
  <si>
    <t>horizontal(50) gridformat&lt;row = 8, col = 0, colspan = 6, align = left|center/&gt;</t>
  </si>
  <si>
    <t>geopoint</t>
  </si>
  <si>
    <t>GPS COORDINATES OF HEALTH FACILITY</t>
  </si>
  <si>
    <t>hide</t>
  </si>
  <si>
    <t>inline gridformat&lt;row = 3, col = 0, colspan = 6, align = center/&gt;</t>
  </si>
  <si>
    <t xml:space="preserve">field-list </t>
  </si>
  <si>
    <t>NAME OF HEALTH FACILITY</t>
  </si>
  <si>
    <t>&lt;minhint&gt;Please select health facility's name.&lt;/minhint&gt;</t>
  </si>
  <si>
    <t>ID OF HEALTH FACILITY</t>
  </si>
  <si>
    <t>Please select Health Facility in List!</t>
  </si>
  <si>
    <t>LOCATION OF HEALTH FACILITY</t>
  </si>
  <si>
    <t>Please select Location in List!</t>
  </si>
  <si>
    <t>select_one visit</t>
  </si>
  <si>
    <t>VISITS</t>
  </si>
  <si>
    <t>rating_box-fill-f6f6f6-009688-737373-ffffff gridformat&lt;row = 0, col = 0, colspan = 6, align = left/&gt;</t>
  </si>
  <si>
    <t>date</t>
  </si>
  <si>
    <t>VISIT DATE</t>
  </si>
  <si>
    <t>inline-1line gridformat&lt;row = 1, col = 0, colspan = 6, align = left/&gt;</t>
  </si>
  <si>
    <t>. &lt;= now()</t>
  </si>
  <si>
    <t>Sorry, this response is not valid!</t>
  </si>
  <si>
    <t>INTERVIEWER</t>
  </si>
  <si>
    <t>autopull(${fullname}) gridformat&lt;row = 2, col = 0, colspan = 3, align = left/&gt;</t>
  </si>
  <si>
    <t>CODE</t>
  </si>
  <si>
    <t>autopull(${staffcode}) gridformat&lt;row = 2, col = 3, colspan = 3, align = left/&gt;</t>
  </si>
  <si>
    <t>SUPERVISOR</t>
  </si>
  <si>
    <t>NAME'S SUPERVISOR</t>
  </si>
  <si>
    <t>gridformat&lt;row = 3, col = 0, colspan = 3, align = left/&gt;</t>
  </si>
  <si>
    <t>CODE'S SUPERVISOR</t>
  </si>
  <si>
    <t>gridformat&lt;row = 3, col = 3, colspan = 3, align = left/&gt;</t>
  </si>
  <si>
    <t>DATE</t>
  </si>
  <si>
    <t>inline-1line gridformat&lt;row = 4, col = 0, colspan = 6, align = left/&gt;</t>
  </si>
  <si>
    <t>select_one accord</t>
    <phoneticPr fontId="6"/>
  </si>
  <si>
    <t>consent</t>
    <phoneticPr fontId="6"/>
  </si>
  <si>
    <t xml:space="preserve">rating_box-fill-f6f6f6-009688-737373-ffffff </t>
  </si>
  <si>
    <t>f3_intro_gg1</t>
  </si>
  <si>
    <t>f3_nt0</t>
  </si>
  <si>
    <t>f3_nt1</t>
  </si>
  <si>
    <t>f3_region_id</t>
  </si>
  <si>
    <t>f3_hf_number</t>
  </si>
  <si>
    <t>f3_lga_id</t>
  </si>
  <si>
    <t>f3_lga_code</t>
  </si>
  <si>
    <t>autopull(${f3_lga_id}) gridformat&lt;row = 4, col = 3, colspan = 3, align = left|center/&gt;</t>
  </si>
  <si>
    <t>string-length(${f3_lga_id}) &gt; 0</t>
  </si>
  <si>
    <t>f3_lga_lb</t>
  </si>
  <si>
    <t>f3_district_id</t>
  </si>
  <si>
    <t>f3_district_code</t>
  </si>
  <si>
    <t>autopull(${f3_district_id})  gridformat&lt;row = 6, col = 3, colspan = 3, align = left|center/&gt;</t>
  </si>
  <si>
    <t>string-length(${f3_district_id}) &gt; 0</t>
  </si>
  <si>
    <t>f3_district_lb</t>
  </si>
  <si>
    <t>f3_village_id</t>
  </si>
  <si>
    <t>f3_village_lb</t>
  </si>
  <si>
    <t>f3_gps</t>
  </si>
  <si>
    <t>f3_intro_gg2</t>
  </si>
  <si>
    <t>f3_hf_id</t>
  </si>
  <si>
    <t>f3_hf_lb</t>
  </si>
  <si>
    <t>f3_location</t>
  </si>
  <si>
    <t>f3_intro_gg3</t>
  </si>
  <si>
    <t>f3_visit_id</t>
  </si>
  <si>
    <t>f3_visit_lb</t>
  </si>
  <si>
    <t>jr:choice-name(${f3_visit_id},'${f3_visit_id}')</t>
  </si>
  <si>
    <t>f3_date</t>
  </si>
  <si>
    <t>f3_enum_lb</t>
  </si>
  <si>
    <t>f3_enum_id</t>
  </si>
  <si>
    <t>f3_sup_lb</t>
  </si>
  <si>
    <t>f3_sup_id</t>
  </si>
  <si>
    <t>f3_sup_date</t>
  </si>
  <si>
    <t>&lt;font color = '#9f2e2e'&gt;&lt;big&gt;&lt;big&gt;&lt;b&gt;Health Results Based Financing Impact Evaluation&lt;br&gt;THE GAMBIA 2018&lt;/b&gt;&lt;/big&gt;&lt;/big&gt;&lt;/font&gt; &lt;p&gt;&lt;b&gt;&lt;font color='#097541'&gt;&lt;big&gt;&lt;big&gt;F3 - Exit Interview for Antenatal Care Visit&lt;/big&gt;&lt;/big&gt;&lt;/font&gt;&lt;/b&gt;&lt;p&gt;&lt;b&gt;&lt;big&gt;&lt;font color='#0B3B24'&gt;Section 0. COVER&lt;/font&gt;&lt;/big&gt;&lt;/b&gt;</t>
  </si>
  <si>
    <t>hf_number</t>
  </si>
  <si>
    <t>code_hf</t>
  </si>
  <si>
    <t>h_facility_id</t>
  </si>
  <si>
    <t>lga</t>
  </si>
  <si>
    <t>hf_type</t>
  </si>
  <si>
    <t>Public Health Center</t>
  </si>
  <si>
    <t>Pubic Hospital</t>
  </si>
  <si>
    <t>visit</t>
  </si>
  <si>
    <t>Visit 1</t>
  </si>
  <si>
    <t>Visit 2</t>
  </si>
  <si>
    <t>Visit 3</t>
  </si>
  <si>
    <t>code_staff</t>
  </si>
  <si>
    <t>&lt;b&gt;&lt;font color='#0B3B24'&gt;&lt;big&gt;SECTION 1: INDENTIFICATION&lt;/big&gt;&lt;/font&gt;&lt;b&gt;</t>
  </si>
  <si>
    <t>YEARS (COMPLETED)</t>
  </si>
  <si>
    <t>rating_box-fill-f6f6f6-009688-737373-ffffff search(concat(${family_path},'/gradelv.db::externalData'), 'matches','schoollvl_id',${f3_01_03})</t>
  </si>
  <si>
    <t>(1.03) What is the highest level of education that you completed, and how many years (or grades) of school have you completed &lt;u&gt;within&lt;/u&gt; that level?</t>
  </si>
  <si>
    <t>${f3_01_03}&gt;= 1 and ${f3_01_03}&lt; 11 and ${f3_01_03}!=1</t>
  </si>
  <si>
    <t>${f3_01_05}&gt;= 1 and ${f3_01_05}&lt; 11 and ${f3_01_05}!=1</t>
  </si>
  <si>
    <t>(1.05) What is the highest level of education that your spouse/partner completed, and how many years (or grades) of school has your spouse/partner completed &lt;u&gt;within&lt;/u&gt; that level?</t>
  </si>
  <si>
    <t>NUMBER</t>
  </si>
  <si>
    <t>(2.19) How many antenatal care visits have you had for this pregnancy to other health facilities?</t>
  </si>
  <si>
    <t>not(.=1 and ${f3_02_35e}=1)</t>
  </si>
  <si>
    <t>.&lt;6 and .&gt;0</t>
  </si>
  <si>
    <t>not(.=1 and ${f3_02_47e}=1)</t>
  </si>
  <si>
    <t>(3.01) RANGE 0 - 100</t>
  </si>
  <si>
    <t>(3.02) RANGE 0 - 3000</t>
  </si>
  <si>
    <t>(3.07) RANGE 0 - 180</t>
  </si>
  <si>
    <t>(3.02) How long did it take you to reach this health facility from home today, &lt;u&gt;one way&lt;/u&gt; in minutes?</t>
  </si>
  <si>
    <t>(3.03) What was your primary mode of transportation today? (&lt;u&gt;One way&lt;/u&gt;)</t>
  </si>
  <si>
    <t>(8.04) CBC/TBA provide a valuable service in my community.</t>
  </si>
  <si>
    <t>(8.05) CBC/TBAs provide good quality service in my community.</t>
  </si>
  <si>
    <t>(8.06) I prefer to deliver with a CBC/TBAs rather than at the health facility.</t>
  </si>
  <si>
    <t>rating_box-fill-f6f6f6-009688-737373-ffffff search(concat(${family_path},'/gradelv.db::externalData'), 'matches','schoollvl_id',${f3_01_05})</t>
  </si>
  <si>
    <t>.&gt;=0 and .&lt;1001</t>
  </si>
  <si>
    <t>dk99</t>
  </si>
  <si>
    <t>embed selection_one_hide::dk99</t>
  </si>
  <si>
    <t xml:space="preserve">&lt;font color='#000000'&gt;&lt;b&gt; INTERVIEW: "9999" IF DON'T KNOW IN GROUP QUESTION (3.10), (3.12), (3.14), (3.16)&lt;/b&gt;&lt;/font&gt;
</t>
  </si>
  <si>
    <t xml:space="preserve"> IF DON'T KNOW RECORD -99</t>
  </si>
  <si>
    <t>${f3_03_10}=-99or ${f3_03_12}=-99 or ${f3_03_14}=-99 or ${f3_03_16}=-99</t>
  </si>
  <si>
    <t>.&lt;1001 or .=-99</t>
  </si>
  <si>
    <t>if(${f3_03_10c}=-99,0,${f3_03_10c})+if(${f3_03_12c}=-99,0,${f3_03_12c})+if(${f3_03_14c}=-99,0,${f3_03_14c})+if(${f3_03_16c}=-99,0,${f3_03_16c})</t>
  </si>
  <si>
    <t>not(.=1 and ${f3_05_08}=1)</t>
  </si>
  <si>
    <t xml:space="preserve">rating_box-fill-f6f6f6-009688-737373-ffffff search('rawquery',concat(${family_path},'/F3_Exit_ANC.db::externalData'),'SELECT region_id, region || "-" ||region_id AS region FROM externalData') embed  gridformat&lt;row = 2, col = 0, colspan = 3, align = center/&gt; </t>
  </si>
  <si>
    <t>pulldata(concat(${family_path},'/F3_Exit_ANC.db::externalData'),'region','region_id',${f3_region_id})</t>
  </si>
  <si>
    <t>tagging-choices-noshow-v2-f6f6f6-ffffff-009688 search('rawquery',concat(${family_path},'/F3_Exit_ANC.db::externalData'),'SELECT code_hf, code_hf FROM externalData WHERE region_id  = ?',${f3_region_id}) embed gridformat&lt;row = 2, col = 3, colspan = 3, align = center/&gt;</t>
  </si>
  <si>
    <t>tagging-choices-noshow-v2-f6f6f6-ffffff-009688 search('rawquery',concat(${family_path},'/F3_Exit_ANC.db::externalData'),'SELECT lga, lga FROM externalData WHERE region_id  = ?',${f3_region_id})  gridformat&lt;row = 4, col = 0, colspan = 3, align = left|center/&gt;</t>
  </si>
  <si>
    <t>pulldata('rawquery',concat(${family_path},'/F3_Exit_ANC.db::externalData'),'SELECT lga FROM externalData WHERE lga = ?',${f3_lga_id})</t>
  </si>
  <si>
    <t>tagging-choices-noshow-v2-f6f6f6-ffffff-009688  search('rawquery',concat(${family_path},'/F3_Exit_ANC.db::externalData'),'SELECT district_id, district FROM externalData WHERE region_id  = ?',${f3_region_id})  gridformat&lt;row = 6, col = 0, colspan = 3, align = left|center/&gt;</t>
  </si>
  <si>
    <t>pulldata('rawquery',concat(${family_path},'/F3_Exit_ANC.db::externalData'),'SELECT district FROM externalData WHERE district_id = ?',${f3_district_id})</t>
  </si>
  <si>
    <t xml:space="preserve">tagging-choices-noshow-v2-009688-ffffff-ffffff-ff0000-000000 default('rawquery',concat(${family_path},'/F3_Exit_ANC.db::externalData'),'SELECT h_facility_id  FROM externalData WHERE code_hf = ?',${f3_hf_number}) search('rawquery',concat(${family_path},'/F3_Exit_ANC.db::externalData'),'SELECT h_facility_id, h_facility  FROM externalData WHERE region_id  = ?',${f3_region_id}) </t>
  </si>
  <si>
    <t>pulldata(concat(${family_path},'/F3_Exit_ANC.db::externalData'),'h_facility','h_facility_id',${f3_hf_id})</t>
  </si>
  <si>
    <t xml:space="preserve">INTERVIEWER: DO NOT CITE ANSWERS, BUT FOR EACH OPTION RECORD "1" IF MENTIONED, "2" IF NOT MENTIONED. YOU MAY PROBE WITHOUT USING SPECIFIC ANSWERS (E.G., "ANYTHING ELSE?") </t>
  </si>
  <si>
    <t>INTERVIEWER: DO NOT READ OPTIONS ALOUD, BUT FOR EACH OPTION RECORD "1" IF MENTIONED, "0" IF NOT MENTIONED. YOU MAY PROBE WITHOUT USING SPECIFIC ANSWERS (E.G., "ANYTHING ELSE?")</t>
  </si>
  <si>
    <t>(3.21) MONTHS: RANGE 0-12</t>
  </si>
  <si>
    <t>(4.01) What was the &lt;u&gt;most important&lt;/u&gt; reason you chose this health facility today instead of a different source of care?</t>
  </si>
  <si>
    <t>(4.02) What was the &lt;u&gt;next most important&lt;/u&gt; reason you chose this health facility today instead of a different source of care, if there is any other reason?</t>
  </si>
  <si>
    <t>ONLY INCLUDE &lt;u&gt;FUNCTIONING&lt;/u&gt; ASSETS. IF ZERO, RECORD ZERO AND GO TO NEXT ASSET.</t>
  </si>
  <si>
    <t>INTERVIEWER: IF ZERO, RECORD "0".</t>
  </si>
  <si>
    <t>other</t>
  </si>
  <si>
    <t>i. Other</t>
  </si>
  <si>
    <t>select_multiple other</t>
  </si>
  <si>
    <t>Number</t>
  </si>
  <si>
    <t>Specify:</t>
  </si>
  <si>
    <t>Specify</t>
  </si>
  <si>
    <t>list-nolabel gridformat&lt;row = 5, col = 0, fill = fill/&gt;</t>
  </si>
  <si>
    <t>embed text-nolabel gridformat&lt;row = 6, col = 0, fill = fill/&gt;</t>
  </si>
  <si>
    <t>embed text-nolabel gridformat&lt;row = 6, col = 1, fill = fill/&gt;</t>
  </si>
  <si>
    <t>i. Other?</t>
  </si>
  <si>
    <t>f3_06_09i_n</t>
  </si>
  <si>
    <t>${f3_06_09i_n} =1</t>
  </si>
  <si>
    <t>SECTION 8: CBC (formerly known as the TBA)</t>
  </si>
  <si>
    <t xml:space="preserve">&lt;b&gt;&lt;font color='#0B3B24'&gt;&lt;big&gt;SECTION 8: CBC (FORMERLY KNOWN AS THE TBA)&lt;/big&gt;&lt;/font&gt;&lt;b&gt;
</t>
  </si>
  <si>
    <t>(8.01) Do you know of any Community Birth Companion CBC/traditional birth attendant (TBA) in your community?</t>
  </si>
  <si>
    <t>(8.02) Have you used CBC/TBA services in the last month, either in your own home, in the community or in the health post?</t>
  </si>
  <si>
    <t>(8.03) What services did the CBC/TBA provide you?</t>
  </si>
  <si>
    <t>&lt;b&gt;&lt;font&gt;I’m going to read you three statements in relation to work done by the Traditional Birth Attendant (TBA). Please indicate if you agree, neither agree nor disagree, or disagree with each statement. &lt;/font&gt;&lt;b&gt;</t>
  </si>
</sst>
</file>

<file path=xl/styles.xml><?xml version="1.0" encoding="utf-8"?>
<styleSheet xmlns="http://schemas.openxmlformats.org/spreadsheetml/2006/main">
  <numFmts count="1">
    <numFmt numFmtId="164" formatCode="00"/>
  </numFmts>
  <fonts count="47">
    <font>
      <sz val="10"/>
      <name val="Arial"/>
    </font>
    <font>
      <sz val="12"/>
      <color theme="1"/>
      <name val="Calibri"/>
      <family val="2"/>
      <scheme val="minor"/>
    </font>
    <font>
      <sz val="11"/>
      <color theme="1"/>
      <name val="Calibri"/>
      <family val="2"/>
      <scheme val="minor"/>
    </font>
    <font>
      <sz val="10"/>
      <name val="Arial"/>
      <family val="2"/>
    </font>
    <font>
      <b/>
      <sz val="11"/>
      <name val="Arial"/>
      <family val="2"/>
    </font>
    <font>
      <sz val="6"/>
      <name val="ＭＳ Ｐゴシック"/>
      <family val="3"/>
      <charset val="128"/>
    </font>
    <font>
      <sz val="6"/>
      <name val="Calibri"/>
      <family val="2"/>
      <charset val="128"/>
      <scheme val="minor"/>
    </font>
    <font>
      <u/>
      <sz val="10"/>
      <color theme="10"/>
      <name val="Arial"/>
      <family val="2"/>
    </font>
    <font>
      <u/>
      <sz val="10"/>
      <color theme="11"/>
      <name val="Arial"/>
      <family val="2"/>
    </font>
    <font>
      <sz val="10"/>
      <name val="Verdana"/>
      <family val="2"/>
    </font>
    <font>
      <sz val="11"/>
      <color theme="1"/>
      <name val="Arial"/>
      <family val="2"/>
    </font>
    <font>
      <b/>
      <sz val="11"/>
      <color theme="1"/>
      <name val="Arial"/>
      <family val="2"/>
    </font>
    <font>
      <sz val="12"/>
      <color indexed="8"/>
      <name val="Calibri"/>
      <family val="2"/>
    </font>
    <font>
      <sz val="11"/>
      <color indexed="8"/>
      <name val="Arial"/>
      <family val="2"/>
    </font>
    <font>
      <b/>
      <sz val="12"/>
      <color indexed="8"/>
      <name val="Calibri"/>
      <family val="2"/>
    </font>
    <font>
      <b/>
      <sz val="12"/>
      <name val="Calibri"/>
      <family val="2"/>
      <charset val="163"/>
    </font>
    <font>
      <sz val="11"/>
      <name val="Arial"/>
      <family val="2"/>
    </font>
    <font>
      <sz val="11"/>
      <color rgb="FF632523"/>
      <name val="Arial"/>
      <family val="2"/>
    </font>
    <font>
      <sz val="11"/>
      <color rgb="FF7030A1"/>
      <name val="Arial"/>
      <family val="2"/>
    </font>
    <font>
      <sz val="11"/>
      <color rgb="FFFF0000"/>
      <name val="Arial"/>
      <family val="2"/>
    </font>
    <font>
      <sz val="11"/>
      <color rgb="FF0432FF"/>
      <name val="Arial"/>
      <family val="2"/>
    </font>
    <font>
      <sz val="11"/>
      <color rgb="FF800000"/>
      <name val="Arial"/>
      <family val="2"/>
    </font>
    <font>
      <b/>
      <sz val="11"/>
      <color rgb="FFFF3399"/>
      <name val="Arial"/>
      <family val="2"/>
    </font>
    <font>
      <b/>
      <sz val="12"/>
      <name val="Times New Roman"/>
      <family val="1"/>
    </font>
    <font>
      <sz val="7"/>
      <name val="Arial"/>
      <family val="2"/>
    </font>
    <font>
      <sz val="12"/>
      <color rgb="FF000000"/>
      <name val="Calibri"/>
      <family val="2"/>
    </font>
    <font>
      <sz val="10"/>
      <color rgb="FF000000"/>
      <name val="Calibri"/>
      <family val="2"/>
    </font>
    <font>
      <sz val="8"/>
      <name val="Arial Narrow"/>
      <family val="2"/>
    </font>
    <font>
      <sz val="10"/>
      <color rgb="FF000000"/>
      <name val="Arial"/>
      <family val="2"/>
    </font>
    <font>
      <sz val="8"/>
      <name val="Arial"/>
      <family val="2"/>
    </font>
    <font>
      <sz val="11"/>
      <name val="Arial"/>
      <family val="2"/>
      <charset val="163"/>
    </font>
    <font>
      <b/>
      <sz val="10"/>
      <name val="Arial Narrow"/>
      <family val="2"/>
    </font>
    <font>
      <sz val="8"/>
      <color rgb="FFFF0000"/>
      <name val="Arial Narrow"/>
      <family val="2"/>
    </font>
    <font>
      <sz val="10"/>
      <name val="Arial"/>
      <family val="2"/>
      <charset val="163"/>
    </font>
    <font>
      <b/>
      <sz val="10"/>
      <color rgb="FFC00000"/>
      <name val="Arial"/>
      <family val="2"/>
      <charset val="163"/>
    </font>
    <font>
      <b/>
      <sz val="10"/>
      <color rgb="FF00B050"/>
      <name val="Arial"/>
      <family val="2"/>
      <charset val="163"/>
    </font>
    <font>
      <sz val="11"/>
      <name val="Times New Roman"/>
      <family val="1"/>
    </font>
    <font>
      <b/>
      <sz val="10"/>
      <color rgb="FFFF0000"/>
      <name val="Arial"/>
      <family val="2"/>
    </font>
    <font>
      <sz val="10"/>
      <name val="Arial"/>
    </font>
    <font>
      <sz val="11"/>
      <color rgb="FF000000"/>
      <name val="Arial"/>
      <family val="2"/>
    </font>
    <font>
      <b/>
      <sz val="11"/>
      <color rgb="FF800000"/>
      <name val="Arial"/>
      <family val="2"/>
    </font>
    <font>
      <b/>
      <sz val="11"/>
      <color theme="3"/>
      <name val="Calibri"/>
      <family val="2"/>
      <scheme val="minor"/>
    </font>
    <font>
      <b/>
      <sz val="11"/>
      <color rgb="FFFF0000"/>
      <name val="Arial"/>
      <family val="2"/>
    </font>
    <font>
      <b/>
      <sz val="10"/>
      <color rgb="FF7030A0"/>
      <name val="Arial"/>
      <family val="2"/>
      <charset val="163"/>
    </font>
    <font>
      <b/>
      <sz val="11"/>
      <color theme="8"/>
      <name val="Arial"/>
      <family val="2"/>
    </font>
    <font>
      <b/>
      <sz val="10"/>
      <color rgb="FF002060"/>
      <name val="Arial"/>
      <family val="2"/>
      <charset val="163"/>
    </font>
    <font>
      <b/>
      <sz val="10"/>
      <color theme="8"/>
      <name val="Arial"/>
      <family val="2"/>
    </font>
  </fonts>
  <fills count="10">
    <fill>
      <patternFill patternType="none"/>
    </fill>
    <fill>
      <patternFill patternType="gray125"/>
    </fill>
    <fill>
      <patternFill patternType="none"/>
    </fill>
    <fill>
      <patternFill patternType="solid">
        <fgColor theme="0"/>
        <bgColor indexed="64"/>
      </patternFill>
    </fill>
    <fill>
      <patternFill patternType="solid">
        <fgColor indexed="9"/>
        <bgColor indexed="64"/>
      </patternFill>
    </fill>
    <fill>
      <patternFill patternType="solid">
        <fgColor theme="9" tint="0.79998168889431442"/>
        <bgColor indexed="64"/>
      </patternFill>
    </fill>
    <fill>
      <patternFill patternType="solid">
        <fgColor indexed="2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5050"/>
        <bgColor indexed="64"/>
      </patternFill>
    </fill>
  </fills>
  <borders count="32">
    <border>
      <left/>
      <right/>
      <top/>
      <bottom/>
      <diagonal/>
    </border>
    <border>
      <left/>
      <right/>
      <top/>
      <bottom/>
      <diagonal/>
    </border>
    <border>
      <left/>
      <right/>
      <top/>
      <bottom style="thin">
        <color rgb="FF000000"/>
      </bottom>
      <diagonal/>
    </border>
    <border>
      <left/>
      <right style="thin">
        <color rgb="FF000000"/>
      </right>
      <top/>
      <bottom/>
      <diagonal/>
    </border>
    <border>
      <left/>
      <right style="thin">
        <color rgb="FF000000"/>
      </right>
      <top/>
      <bottom/>
      <diagonal/>
    </border>
    <border>
      <left/>
      <right/>
      <top/>
      <bottom style="thin">
        <color rgb="FF000000"/>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style="thin">
        <color auto="1"/>
      </bottom>
      <diagonal/>
    </border>
    <border>
      <left/>
      <right/>
      <top/>
      <bottom style="thin">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medium">
        <color auto="1"/>
      </left>
      <right/>
      <top style="hair">
        <color auto="1"/>
      </top>
      <bottom/>
      <diagonal/>
    </border>
    <border>
      <left style="medium">
        <color auto="1"/>
      </left>
      <right/>
      <top/>
      <bottom style="hair">
        <color auto="1"/>
      </bottom>
      <diagonal/>
    </border>
    <border>
      <left/>
      <right/>
      <top style="dotted">
        <color rgb="FF000000"/>
      </top>
      <bottom style="dotted">
        <color rgb="FF000000"/>
      </bottom>
      <diagonal/>
    </border>
    <border>
      <left style="thin">
        <color indexed="55"/>
      </left>
      <right style="thin">
        <color indexed="55"/>
      </right>
      <top style="thin">
        <color indexed="55"/>
      </top>
      <bottom style="thin">
        <color indexed="55"/>
      </bottom>
      <diagonal/>
    </border>
    <border>
      <left/>
      <right/>
      <top/>
      <bottom style="hair">
        <color auto="1"/>
      </bottom>
      <diagonal/>
    </border>
    <border>
      <left/>
      <right style="medium">
        <color auto="1"/>
      </right>
      <top style="medium">
        <color auto="1"/>
      </top>
      <bottom style="medium">
        <color auto="1"/>
      </bottom>
      <diagonal/>
    </border>
  </borders>
  <cellStyleXfs count="1728">
    <xf numFmtId="0" fontId="0" fillId="0" borderId="0"/>
    <xf numFmtId="0" fontId="2" fillId="2" borderId="1"/>
    <xf numFmtId="0" fontId="2" fillId="2" borderId="1"/>
    <xf numFmtId="0" fontId="2" fillId="2" borderId="1"/>
    <xf numFmtId="0" fontId="3" fillId="2" borderId="1"/>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2" borderId="1"/>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2" borderId="1"/>
    <xf numFmtId="0" fontId="38" fillId="2" borderId="1"/>
  </cellStyleXfs>
  <cellXfs count="156">
    <xf numFmtId="0" fontId="0" fillId="0" borderId="0" xfId="0"/>
    <xf numFmtId="0" fontId="3" fillId="0" borderId="0" xfId="0" applyFont="1"/>
    <xf numFmtId="0" fontId="11" fillId="0" borderId="10" xfId="0" applyFont="1" applyBorder="1"/>
    <xf numFmtId="0" fontId="14" fillId="6" borderId="29" xfId="0" applyFont="1" applyFill="1" applyBorder="1" applyAlignment="1">
      <alignment vertical="center"/>
    </xf>
    <xf numFmtId="49" fontId="14" fillId="6" borderId="29" xfId="0" applyNumberFormat="1" applyFont="1" applyFill="1" applyBorder="1" applyAlignment="1">
      <alignment vertical="center"/>
    </xf>
    <xf numFmtId="0" fontId="15" fillId="6" borderId="29" xfId="0" applyFont="1" applyFill="1" applyBorder="1" applyAlignment="1">
      <alignment vertical="center"/>
    </xf>
    <xf numFmtId="0" fontId="14" fillId="6" borderId="0" xfId="0" applyFont="1" applyFill="1" applyAlignment="1">
      <alignment vertical="center"/>
    </xf>
    <xf numFmtId="0" fontId="16" fillId="2" borderId="1" xfId="0" applyFont="1" applyFill="1" applyBorder="1"/>
    <xf numFmtId="0" fontId="13" fillId="2" borderId="1" xfId="1726" applyFont="1" applyFill="1" applyBorder="1" applyAlignment="1"/>
    <xf numFmtId="0" fontId="10" fillId="2" borderId="1" xfId="0" applyFont="1" applyFill="1" applyBorder="1" applyAlignment="1">
      <alignment vertical="center"/>
    </xf>
    <xf numFmtId="0" fontId="17" fillId="2" borderId="1" xfId="0" applyFont="1" applyFill="1" applyBorder="1" applyAlignment="1">
      <alignment vertical="center"/>
    </xf>
    <xf numFmtId="0" fontId="18" fillId="2" borderId="1" xfId="0" applyFont="1" applyFill="1" applyBorder="1" applyAlignment="1">
      <alignment vertical="center"/>
    </xf>
    <xf numFmtId="0" fontId="19" fillId="2" borderId="1" xfId="0" applyFont="1" applyFill="1" applyBorder="1" applyAlignment="1">
      <alignment vertical="center"/>
    </xf>
    <xf numFmtId="0" fontId="20" fillId="2" borderId="1" xfId="0" applyFont="1" applyFill="1" applyBorder="1" applyAlignment="1">
      <alignment vertical="center"/>
    </xf>
    <xf numFmtId="0" fontId="21" fillId="2" borderId="1" xfId="0" applyFont="1" applyFill="1" applyBorder="1" applyAlignment="1">
      <alignment vertical="center"/>
    </xf>
    <xf numFmtId="0" fontId="16" fillId="0" borderId="0" xfId="0" applyFont="1"/>
    <xf numFmtId="0" fontId="16" fillId="0" borderId="0" xfId="0" applyFont="1" applyAlignment="1"/>
    <xf numFmtId="0" fontId="16" fillId="2" borderId="1" xfId="0" applyFont="1" applyFill="1" applyBorder="1" applyAlignment="1"/>
    <xf numFmtId="0" fontId="16" fillId="2" borderId="1" xfId="0" applyFont="1" applyFill="1" applyBorder="1" applyAlignment="1">
      <alignment horizontal="left"/>
    </xf>
    <xf numFmtId="0" fontId="16" fillId="2" borderId="1" xfId="0" applyFont="1" applyFill="1" applyBorder="1" applyAlignment="1">
      <alignment horizontal="left" vertical="top"/>
    </xf>
    <xf numFmtId="0" fontId="16" fillId="2" borderId="1" xfId="0" applyFont="1" applyFill="1" applyBorder="1" applyAlignment="1">
      <alignment vertical="top"/>
    </xf>
    <xf numFmtId="164" fontId="16" fillId="3" borderId="12" xfId="0" applyNumberFormat="1" applyFont="1" applyFill="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2" borderId="2" xfId="0" applyFont="1" applyFill="1" applyBorder="1" applyAlignment="1">
      <alignment horizontal="left" vertical="top"/>
    </xf>
    <xf numFmtId="0" fontId="16" fillId="2" borderId="4" xfId="0" applyFont="1" applyFill="1" applyBorder="1" applyAlignment="1"/>
    <xf numFmtId="0" fontId="16" fillId="2" borderId="3" xfId="0" applyFont="1" applyFill="1" applyBorder="1" applyAlignment="1">
      <alignment horizontal="left"/>
    </xf>
    <xf numFmtId="0" fontId="19" fillId="7" borderId="11" xfId="0" applyFont="1" applyFill="1" applyBorder="1" applyAlignment="1">
      <alignment horizontal="left" vertical="center" wrapText="1"/>
    </xf>
    <xf numFmtId="0" fontId="19" fillId="7" borderId="24" xfId="0" applyFont="1" applyFill="1" applyBorder="1" applyAlignment="1">
      <alignment horizontal="left" vertical="center" wrapText="1"/>
    </xf>
    <xf numFmtId="0" fontId="16" fillId="2" borderId="1" xfId="0" applyFont="1" applyFill="1" applyBorder="1" applyAlignment="1">
      <alignment horizontal="center"/>
    </xf>
    <xf numFmtId="0" fontId="16" fillId="2" borderId="5" xfId="0" applyFont="1" applyFill="1" applyBorder="1" applyAlignment="1">
      <alignment horizontal="center"/>
    </xf>
    <xf numFmtId="0" fontId="16" fillId="3" borderId="11"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3" fillId="3" borderId="12" xfId="0" applyFont="1" applyFill="1" applyBorder="1" applyAlignment="1">
      <alignment horizontal="left" vertical="center"/>
    </xf>
    <xf numFmtId="0" fontId="13" fillId="3" borderId="13" xfId="0" applyFont="1" applyFill="1" applyBorder="1" applyAlignment="1">
      <alignment horizontal="left" vertical="center"/>
    </xf>
    <xf numFmtId="0" fontId="13" fillId="3" borderId="14" xfId="0" applyFont="1" applyFill="1" applyBorder="1" applyAlignment="1">
      <alignment horizontal="left" vertical="center"/>
    </xf>
    <xf numFmtId="0" fontId="16" fillId="3" borderId="15" xfId="1" applyFont="1" applyFill="1" applyBorder="1" applyAlignment="1">
      <alignment horizontal="left" vertical="top" wrapText="1"/>
    </xf>
    <xf numFmtId="0" fontId="16" fillId="3" borderId="16" xfId="1" applyFont="1" applyFill="1" applyBorder="1" applyAlignment="1">
      <alignment horizontal="left" vertical="top" wrapText="1"/>
    </xf>
    <xf numFmtId="0" fontId="16" fillId="3" borderId="17" xfId="1" applyFont="1" applyFill="1" applyBorder="1" applyAlignment="1">
      <alignment horizontal="left" vertical="top" wrapText="1"/>
    </xf>
    <xf numFmtId="0" fontId="16" fillId="3" borderId="18" xfId="1" applyFont="1" applyFill="1" applyBorder="1" applyAlignment="1">
      <alignment horizontal="left" vertical="top" wrapText="1"/>
    </xf>
    <xf numFmtId="0" fontId="16" fillId="3" borderId="19" xfId="1" applyFont="1" applyFill="1" applyBorder="1" applyAlignment="1">
      <alignment horizontal="left" vertical="top" wrapText="1"/>
    </xf>
    <xf numFmtId="0" fontId="16" fillId="3" borderId="20" xfId="1" applyFont="1" applyFill="1" applyBorder="1" applyAlignment="1">
      <alignment horizontal="left" vertical="top" wrapText="1"/>
    </xf>
    <xf numFmtId="0" fontId="16" fillId="3" borderId="21" xfId="1" applyFont="1" applyFill="1" applyBorder="1" applyAlignment="1">
      <alignment horizontal="left" vertical="top" wrapText="1"/>
    </xf>
    <xf numFmtId="0" fontId="16" fillId="3" borderId="22" xfId="1" applyFont="1" applyFill="1" applyBorder="1" applyAlignment="1">
      <alignment horizontal="left" vertical="top" wrapText="1"/>
    </xf>
    <xf numFmtId="0" fontId="16" fillId="3" borderId="23" xfId="1" applyFont="1" applyFill="1" applyBorder="1" applyAlignment="1">
      <alignment horizontal="left" vertical="top" wrapText="1"/>
    </xf>
    <xf numFmtId="0" fontId="16" fillId="4" borderId="6" xfId="0" applyFont="1" applyFill="1" applyBorder="1" applyAlignment="1">
      <alignment vertical="center" wrapText="1"/>
    </xf>
    <xf numFmtId="0" fontId="16" fillId="3" borderId="24" xfId="0" applyFont="1" applyFill="1" applyBorder="1" applyAlignment="1">
      <alignment vertical="center" wrapText="1"/>
    </xf>
    <xf numFmtId="0" fontId="16" fillId="4" borderId="8" xfId="0" applyFont="1" applyFill="1" applyBorder="1" applyAlignment="1">
      <alignment vertical="center" wrapText="1"/>
    </xf>
    <xf numFmtId="0" fontId="16" fillId="3" borderId="11" xfId="0" applyFont="1" applyFill="1" applyBorder="1" applyAlignment="1">
      <alignment vertical="center" wrapText="1"/>
    </xf>
    <xf numFmtId="0" fontId="16" fillId="3" borderId="25" xfId="0" applyFont="1" applyFill="1" applyBorder="1" applyAlignment="1">
      <alignment vertical="center" wrapText="1"/>
    </xf>
    <xf numFmtId="0" fontId="16" fillId="5" borderId="11" xfId="0" applyFont="1" applyFill="1" applyBorder="1" applyAlignment="1">
      <alignment vertical="top" wrapText="1"/>
    </xf>
    <xf numFmtId="0" fontId="16" fillId="5" borderId="8" xfId="0" applyFont="1" applyFill="1" applyBorder="1" applyAlignment="1">
      <alignment vertical="top" wrapText="1"/>
    </xf>
    <xf numFmtId="164" fontId="16" fillId="3" borderId="11" xfId="0" applyNumberFormat="1" applyFont="1" applyFill="1" applyBorder="1" applyAlignment="1">
      <alignment vertical="center" wrapText="1"/>
    </xf>
    <xf numFmtId="164" fontId="16" fillId="3" borderId="24" xfId="0" applyNumberFormat="1" applyFont="1" applyFill="1" applyBorder="1" applyAlignment="1">
      <alignment vertical="center" wrapText="1"/>
    </xf>
    <xf numFmtId="164" fontId="16" fillId="3" borderId="13" xfId="0" applyNumberFormat="1" applyFont="1" applyFill="1" applyBorder="1" applyAlignment="1">
      <alignment vertical="center" wrapText="1"/>
    </xf>
    <xf numFmtId="164" fontId="16" fillId="3" borderId="25" xfId="0" applyNumberFormat="1" applyFont="1" applyFill="1" applyBorder="1" applyAlignment="1">
      <alignment vertical="center" wrapText="1"/>
    </xf>
    <xf numFmtId="164" fontId="16" fillId="3" borderId="14" xfId="0" applyNumberFormat="1" applyFont="1" applyFill="1" applyBorder="1" applyAlignment="1">
      <alignment vertical="center" wrapText="1"/>
    </xf>
    <xf numFmtId="164" fontId="16" fillId="2" borderId="11" xfId="0" applyNumberFormat="1" applyFont="1" applyFill="1" applyBorder="1" applyAlignment="1">
      <alignment vertical="center" wrapText="1"/>
    </xf>
    <xf numFmtId="164" fontId="16" fillId="2" borderId="12" xfId="0" applyNumberFormat="1" applyFont="1" applyFill="1" applyBorder="1" applyAlignment="1">
      <alignment vertical="center" wrapText="1"/>
    </xf>
    <xf numFmtId="164" fontId="16" fillId="2" borderId="24" xfId="0" applyNumberFormat="1" applyFont="1" applyFill="1" applyBorder="1" applyAlignment="1">
      <alignment vertical="center" wrapText="1"/>
    </xf>
    <xf numFmtId="164" fontId="16" fillId="2" borderId="13" xfId="0" applyNumberFormat="1" applyFont="1" applyFill="1" applyBorder="1" applyAlignment="1">
      <alignment vertical="center" wrapText="1"/>
    </xf>
    <xf numFmtId="164" fontId="16" fillId="2" borderId="25" xfId="0" applyNumberFormat="1" applyFont="1" applyFill="1" applyBorder="1" applyAlignment="1">
      <alignment vertical="center" wrapText="1"/>
    </xf>
    <xf numFmtId="164" fontId="16" fillId="2" borderId="14" xfId="0" applyNumberFormat="1" applyFont="1" applyFill="1" applyBorder="1" applyAlignment="1">
      <alignment vertical="center" wrapText="1"/>
    </xf>
    <xf numFmtId="164" fontId="16" fillId="2" borderId="11" xfId="0" applyNumberFormat="1" applyFont="1" applyFill="1" applyBorder="1" applyAlignment="1">
      <alignment horizontal="left" vertical="center"/>
    </xf>
    <xf numFmtId="164" fontId="16" fillId="2" borderId="26" xfId="0" applyNumberFormat="1" applyFont="1" applyFill="1" applyBorder="1" applyAlignment="1">
      <alignment horizontal="left" vertical="center"/>
    </xf>
    <xf numFmtId="164" fontId="16" fillId="2" borderId="7" xfId="0" applyNumberFormat="1" applyFont="1" applyFill="1" applyBorder="1" applyAlignment="1">
      <alignment horizontal="left" vertical="center"/>
    </xf>
    <xf numFmtId="164" fontId="16" fillId="3" borderId="11" xfId="0" applyNumberFormat="1" applyFont="1" applyFill="1" applyBorder="1" applyAlignment="1">
      <alignment horizontal="left" vertical="center"/>
    </xf>
    <xf numFmtId="164" fontId="16" fillId="3" borderId="7" xfId="0" applyNumberFormat="1" applyFont="1" applyFill="1" applyBorder="1" applyAlignment="1">
      <alignment horizontal="left" vertical="center"/>
    </xf>
    <xf numFmtId="164" fontId="16" fillId="3" borderId="25" xfId="0" applyNumberFormat="1" applyFont="1" applyFill="1" applyBorder="1" applyAlignment="1">
      <alignment horizontal="left" vertical="center"/>
    </xf>
    <xf numFmtId="164" fontId="16" fillId="3" borderId="27" xfId="0" applyNumberFormat="1" applyFont="1" applyFill="1" applyBorder="1" applyAlignment="1">
      <alignment horizontal="left" vertical="center"/>
    </xf>
    <xf numFmtId="0" fontId="16" fillId="3" borderId="1" xfId="0" applyFont="1" applyFill="1" applyBorder="1" applyAlignment="1">
      <alignment vertical="center"/>
    </xf>
    <xf numFmtId="0" fontId="13" fillId="3" borderId="9" xfId="3" applyFont="1" applyFill="1" applyBorder="1" applyAlignment="1">
      <alignment vertical="top"/>
    </xf>
    <xf numFmtId="0" fontId="13" fillId="3" borderId="1" xfId="3" applyFont="1" applyFill="1" applyBorder="1" applyAlignment="1">
      <alignment vertical="top"/>
    </xf>
    <xf numFmtId="0" fontId="4" fillId="0" borderId="0" xfId="0" applyFont="1"/>
    <xf numFmtId="0" fontId="22" fillId="0" borderId="0" xfId="0" applyFont="1"/>
    <xf numFmtId="0" fontId="0" fillId="2" borderId="1" xfId="0" applyFill="1" applyBorder="1" applyAlignment="1">
      <alignment horizontal="left" vertical="top"/>
    </xf>
    <xf numFmtId="0" fontId="23" fillId="2" borderId="1" xfId="0" applyFont="1" applyFill="1" applyBorder="1" applyAlignment="1">
      <alignment horizontal="left" vertical="top"/>
    </xf>
    <xf numFmtId="0" fontId="3" fillId="2" borderId="1" xfId="0" applyFont="1" applyFill="1" applyBorder="1" applyAlignment="1">
      <alignment horizontal="left" vertical="top"/>
    </xf>
    <xf numFmtId="0" fontId="24" fillId="2" borderId="1" xfId="0" applyFont="1" applyFill="1" applyBorder="1" applyAlignment="1">
      <alignment horizontal="left" vertical="top"/>
    </xf>
    <xf numFmtId="0" fontId="25" fillId="2" borderId="1" xfId="0" applyFont="1" applyFill="1" applyBorder="1" applyAlignment="1">
      <alignment horizontal="left" vertical="top"/>
    </xf>
    <xf numFmtId="0" fontId="26" fillId="2" borderId="1" xfId="0" applyFont="1" applyFill="1" applyBorder="1" applyAlignment="1">
      <alignment horizontal="left" vertical="top"/>
    </xf>
    <xf numFmtId="0" fontId="28" fillId="2" borderId="1" xfId="0" applyFont="1" applyFill="1" applyBorder="1" applyAlignment="1">
      <alignment horizontal="left" vertical="top"/>
    </xf>
    <xf numFmtId="0" fontId="27" fillId="2" borderId="13" xfId="1225" applyFont="1" applyFill="1" applyBorder="1" applyAlignment="1">
      <alignment horizontal="left" vertical="top"/>
    </xf>
    <xf numFmtId="0" fontId="27" fillId="2" borderId="30" xfId="1225" applyFont="1" applyFill="1" applyBorder="1" applyAlignment="1">
      <alignment horizontal="left" vertical="top"/>
    </xf>
    <xf numFmtId="0" fontId="29" fillId="2" borderId="1" xfId="0" applyFont="1" applyFill="1" applyBorder="1" applyAlignment="1">
      <alignment horizontal="left" vertical="top"/>
    </xf>
    <xf numFmtId="0" fontId="27" fillId="2" borderId="1" xfId="0" applyFont="1" applyFill="1" applyBorder="1" applyAlignment="1">
      <alignment horizontal="left" vertical="top"/>
    </xf>
    <xf numFmtId="0" fontId="30" fillId="0" borderId="1" xfId="0" applyFont="1" applyBorder="1" applyAlignment="1">
      <alignment horizontal="left" vertical="top"/>
    </xf>
    <xf numFmtId="0" fontId="30" fillId="2" borderId="1" xfId="0" applyFont="1" applyFill="1" applyBorder="1" applyAlignment="1">
      <alignment horizontal="left" vertical="top"/>
    </xf>
    <xf numFmtId="0" fontId="0" fillId="2" borderId="1" xfId="0" applyFont="1" applyFill="1" applyBorder="1" applyAlignment="1">
      <alignment horizontal="left" vertical="top"/>
    </xf>
    <xf numFmtId="0" fontId="31" fillId="2" borderId="31" xfId="0" applyFont="1" applyFill="1" applyBorder="1" applyAlignment="1">
      <alignment horizontal="left" vertical="top"/>
    </xf>
    <xf numFmtId="164" fontId="27" fillId="2" borderId="7" xfId="0" applyNumberFormat="1" applyFont="1" applyFill="1" applyBorder="1" applyAlignment="1">
      <alignment horizontal="left" vertical="top"/>
    </xf>
    <xf numFmtId="0" fontId="33" fillId="2" borderId="1" xfId="0" applyFont="1" applyFill="1" applyBorder="1" applyAlignment="1">
      <alignment horizontal="left" vertical="top"/>
    </xf>
    <xf numFmtId="0" fontId="0" fillId="0" borderId="1" xfId="0" applyBorder="1" applyAlignment="1">
      <alignment horizontal="left" vertical="top"/>
    </xf>
    <xf numFmtId="0" fontId="34" fillId="0" borderId="1" xfId="0" applyFont="1" applyBorder="1" applyAlignment="1">
      <alignment horizontal="left" vertical="top"/>
    </xf>
    <xf numFmtId="0" fontId="35" fillId="0" borderId="1" xfId="0" applyFont="1" applyBorder="1" applyAlignment="1">
      <alignment horizontal="left" vertical="top"/>
    </xf>
    <xf numFmtId="0" fontId="37" fillId="0" borderId="1" xfId="0" applyFont="1" applyBorder="1" applyAlignment="1">
      <alignment horizontal="left" vertical="top"/>
    </xf>
    <xf numFmtId="0" fontId="4" fillId="0" borderId="1" xfId="0" applyFont="1" applyBorder="1"/>
    <xf numFmtId="0" fontId="36" fillId="0" borderId="1" xfId="0" applyFont="1" applyBorder="1"/>
    <xf numFmtId="0" fontId="33" fillId="0" borderId="1" xfId="0" applyFont="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35" fillId="0" borderId="1" xfId="0" applyFont="1" applyBorder="1" applyAlignment="1">
      <alignment horizontal="left" vertical="top" wrapText="1"/>
    </xf>
    <xf numFmtId="0" fontId="0" fillId="8" borderId="1" xfId="0" applyFill="1" applyBorder="1" applyAlignment="1">
      <alignment horizontal="left" vertical="top"/>
    </xf>
    <xf numFmtId="0" fontId="34" fillId="8" borderId="1" xfId="0" applyFont="1" applyFill="1" applyBorder="1" applyAlignment="1">
      <alignment horizontal="left" vertical="top"/>
    </xf>
    <xf numFmtId="0" fontId="35" fillId="8" borderId="1" xfId="0" applyFont="1" applyFill="1" applyBorder="1" applyAlignment="1">
      <alignment horizontal="left" vertical="top"/>
    </xf>
    <xf numFmtId="0" fontId="33" fillId="8" borderId="1" xfId="0" applyFont="1" applyFill="1" applyBorder="1" applyAlignment="1">
      <alignment horizontal="left" vertical="top"/>
    </xf>
    <xf numFmtId="0" fontId="34" fillId="2" borderId="1" xfId="0" applyFont="1" applyFill="1" applyBorder="1" applyAlignment="1">
      <alignment horizontal="left" vertical="top"/>
    </xf>
    <xf numFmtId="0" fontId="35" fillId="2" borderId="1" xfId="0" applyFont="1" applyFill="1" applyBorder="1" applyAlignment="1">
      <alignment horizontal="left" vertical="top"/>
    </xf>
    <xf numFmtId="0" fontId="0" fillId="2" borderId="1" xfId="0" applyFill="1" applyBorder="1" applyAlignment="1">
      <alignment horizontal="left" vertical="top" wrapText="1"/>
    </xf>
    <xf numFmtId="0" fontId="37" fillId="2" borderId="1" xfId="0" applyFont="1" applyFill="1" applyBorder="1" applyAlignment="1">
      <alignment horizontal="left" vertical="top"/>
    </xf>
    <xf numFmtId="0" fontId="34" fillId="3" borderId="1" xfId="0" applyFont="1" applyFill="1" applyBorder="1" applyAlignment="1">
      <alignment horizontal="left" vertical="top"/>
    </xf>
    <xf numFmtId="0" fontId="4" fillId="0" borderId="0" xfId="0" applyFont="1" applyAlignment="1"/>
    <xf numFmtId="0" fontId="10" fillId="0" borderId="1" xfId="0" applyFont="1" applyBorder="1" applyAlignment="1">
      <alignment vertical="center"/>
    </xf>
    <xf numFmtId="0" fontId="0" fillId="2" borderId="1" xfId="1727" applyFont="1"/>
    <xf numFmtId="0" fontId="33" fillId="2" borderId="1" xfId="1727" applyFont="1"/>
    <xf numFmtId="0" fontId="10" fillId="2" borderId="1" xfId="1727" applyFont="1" applyBorder="1" applyAlignment="1"/>
    <xf numFmtId="0" fontId="39" fillId="2" borderId="1" xfId="1727" applyFont="1" applyFill="1" applyBorder="1" applyAlignment="1">
      <alignment vertical="center"/>
    </xf>
    <xf numFmtId="0" fontId="39" fillId="2" borderId="1" xfId="1727" applyFont="1" applyFill="1" applyBorder="1" applyAlignment="1">
      <alignment horizontal="left" vertical="center"/>
    </xf>
    <xf numFmtId="0" fontId="0" fillId="9" borderId="1" xfId="0" applyFill="1" applyBorder="1" applyAlignment="1">
      <alignment horizontal="left" vertical="top"/>
    </xf>
    <xf numFmtId="0" fontId="33" fillId="9" borderId="1" xfId="0" applyFont="1" applyFill="1" applyBorder="1" applyAlignment="1">
      <alignment horizontal="left" vertical="top"/>
    </xf>
    <xf numFmtId="0" fontId="16" fillId="9" borderId="0" xfId="0" applyFont="1" applyFill="1"/>
    <xf numFmtId="0" fontId="35" fillId="9" borderId="1" xfId="0" applyFont="1" applyFill="1" applyBorder="1" applyAlignment="1">
      <alignment horizontal="left" vertical="top"/>
    </xf>
    <xf numFmtId="0" fontId="0" fillId="9" borderId="1" xfId="0" applyFill="1" applyBorder="1" applyAlignment="1">
      <alignment horizontal="left" vertical="top" wrapText="1"/>
    </xf>
    <xf numFmtId="0" fontId="37" fillId="9" borderId="1" xfId="0" applyFont="1" applyFill="1" applyBorder="1" applyAlignment="1">
      <alignment horizontal="left" vertical="top"/>
    </xf>
    <xf numFmtId="0" fontId="3" fillId="9" borderId="1" xfId="0" applyFont="1" applyFill="1" applyBorder="1" applyAlignment="1">
      <alignment horizontal="left" vertical="top"/>
    </xf>
    <xf numFmtId="0" fontId="34" fillId="9" borderId="1" xfId="0" applyFont="1" applyFill="1" applyBorder="1" applyAlignment="1">
      <alignment horizontal="left" vertical="top"/>
    </xf>
    <xf numFmtId="0" fontId="39" fillId="2" borderId="1" xfId="1726" applyFont="1" applyBorder="1" applyAlignment="1"/>
    <xf numFmtId="0" fontId="40" fillId="2" borderId="1" xfId="1726" applyFont="1" applyBorder="1" applyAlignment="1">
      <alignment vertical="center"/>
    </xf>
    <xf numFmtId="0" fontId="36" fillId="0" borderId="1" xfId="0" applyFont="1" applyBorder="1" applyAlignment="1">
      <alignment wrapText="1"/>
    </xf>
    <xf numFmtId="0" fontId="44" fillId="0" borderId="1" xfId="0" applyFont="1" applyBorder="1"/>
    <xf numFmtId="0" fontId="42" fillId="0" borderId="1" xfId="0" applyFont="1" applyBorder="1"/>
    <xf numFmtId="0" fontId="0" fillId="0" borderId="1" xfId="0" applyBorder="1"/>
    <xf numFmtId="0" fontId="0" fillId="0" borderId="1" xfId="0" applyBorder="1" applyAlignment="1"/>
    <xf numFmtId="0" fontId="44" fillId="2" borderId="1" xfId="0" applyFont="1" applyFill="1" applyBorder="1" applyAlignment="1">
      <alignment vertical="center"/>
    </xf>
    <xf numFmtId="0" fontId="42" fillId="2" borderId="1" xfId="0" applyFont="1" applyFill="1" applyBorder="1" applyAlignment="1">
      <alignment vertical="center"/>
    </xf>
    <xf numFmtId="0" fontId="43" fillId="0" borderId="1" xfId="0" applyFont="1" applyBorder="1"/>
    <xf numFmtId="0" fontId="35" fillId="0" borderId="1" xfId="0" applyFont="1" applyBorder="1"/>
    <xf numFmtId="0" fontId="34" fillId="0" borderId="1" xfId="0" applyFont="1" applyBorder="1"/>
    <xf numFmtId="0" fontId="45" fillId="0" borderId="1" xfId="0" applyFont="1" applyBorder="1"/>
    <xf numFmtId="0" fontId="46" fillId="0" borderId="1" xfId="0" applyFont="1" applyBorder="1"/>
    <xf numFmtId="0" fontId="37" fillId="0" borderId="1" xfId="0" applyFont="1" applyBorder="1"/>
    <xf numFmtId="0" fontId="0" fillId="0" borderId="1" xfId="0" applyFont="1" applyBorder="1"/>
    <xf numFmtId="0" fontId="3" fillId="0" borderId="1" xfId="0" applyFont="1" applyBorder="1" applyAlignment="1"/>
    <xf numFmtId="0" fontId="33" fillId="0" borderId="1" xfId="0" applyFont="1" applyBorder="1"/>
    <xf numFmtId="0" fontId="3" fillId="0" borderId="1" xfId="0" applyFont="1" applyBorder="1"/>
    <xf numFmtId="0" fontId="41" fillId="2" borderId="1" xfId="0" applyFont="1" applyFill="1" applyBorder="1"/>
    <xf numFmtId="0" fontId="0" fillId="0" borderId="1" xfId="0" applyFont="1" applyBorder="1" applyAlignment="1"/>
    <xf numFmtId="0" fontId="39" fillId="2" borderId="1" xfId="0" applyFont="1" applyFill="1" applyBorder="1"/>
    <xf numFmtId="0" fontId="16" fillId="0" borderId="1" xfId="0" applyFont="1" applyBorder="1"/>
    <xf numFmtId="0" fontId="16" fillId="0" borderId="1" xfId="0" applyFont="1" applyBorder="1" applyAlignment="1">
      <alignment vertical="center"/>
    </xf>
    <xf numFmtId="0" fontId="16" fillId="0" borderId="1" xfId="0" applyFont="1" applyBorder="1" applyAlignment="1"/>
    <xf numFmtId="0" fontId="16" fillId="2" borderId="28" xfId="0" applyFont="1" applyFill="1" applyBorder="1" applyAlignment="1">
      <alignment vertical="center"/>
    </xf>
    <xf numFmtId="0" fontId="16" fillId="2" borderId="28" xfId="0" applyFont="1" applyFill="1" applyBorder="1" applyAlignment="1"/>
  </cellXfs>
  <cellStyles count="1728">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Normal" xfId="0" builtinId="0"/>
    <cellStyle name="Normal 2" xfId="1727"/>
    <cellStyle name="Normal 3" xfId="1726"/>
    <cellStyle name="Normal 3 10" xfId="4"/>
    <cellStyle name="Normal 4" xfId="1225"/>
    <cellStyle name="Normal 6" xfId="1"/>
    <cellStyle name="Normal 7" xfId="2"/>
    <cellStyle name="Normal 8" xfId="3"/>
  </cellStyles>
  <dxfs count="677">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6600"/>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color rgb="FF9C0006"/>
      </font>
      <border diagonalUp="0" diagonalDown="0">
        <left/>
        <right/>
        <top/>
        <bottom/>
      </border>
    </dxf>
    <dxf>
      <font>
        <b/>
        <i val="0"/>
        <color rgb="FFBCB800"/>
      </font>
      <fill>
        <patternFill patternType="none">
          <bgColor auto="1"/>
        </patternFill>
      </fill>
      <border diagonalUp="0" diagonalDown="0">
        <left/>
        <right/>
        <top/>
        <bottom/>
      </border>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auto="1"/>
      </font>
      <fill>
        <patternFill patternType="solid">
          <fgColor indexed="64"/>
          <bgColor rgb="FFFF0000"/>
        </patternFill>
      </fill>
    </dxf>
    <dxf>
      <font>
        <b/>
        <i val="0"/>
        <color rgb="FFFFFF00"/>
      </font>
      <fill>
        <patternFill>
          <bgColor rgb="FFFF0000"/>
        </patternFill>
      </fill>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auto="1"/>
      </font>
      <fill>
        <patternFill patternType="solid">
          <fgColor indexed="64"/>
          <bgColor rgb="FFFF0000"/>
        </patternFill>
      </fill>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ill>
        <patternFill>
          <bgColor rgb="FFFF0000"/>
        </patternFill>
      </fill>
    </dxf>
    <dxf>
      <fill>
        <patternFill>
          <bgColor rgb="FFFF0000"/>
        </patternFill>
      </fill>
    </dxf>
    <dxf>
      <font>
        <color auto="1"/>
      </font>
      <fill>
        <patternFill patternType="solid">
          <fgColor indexed="64"/>
          <bgColor rgb="FFFF0000"/>
        </patternFill>
      </fill>
    </dxf>
    <dxf>
      <font>
        <color auto="1"/>
      </font>
      <fill>
        <patternFill patternType="solid">
          <fgColor indexed="64"/>
          <bgColor rgb="FFFF0000"/>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660066"/>
        </patternFill>
      </fill>
    </dxf>
    <dxf>
      <fill>
        <patternFill>
          <bgColor rgb="FFFFFF00"/>
        </patternFill>
      </fill>
    </dxf>
    <dxf>
      <fill>
        <patternFill>
          <bgColor rgb="FF00B0F0"/>
        </patternFill>
      </fill>
    </dxf>
    <dxf>
      <font>
        <color auto="1"/>
      </font>
      <fill>
        <patternFill patternType="solid">
          <fgColor indexed="64"/>
          <bgColor rgb="FFFF66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theme="8" tint="0.39994506668294322"/>
        </patternFill>
      </fill>
    </dxf>
    <dxf>
      <font>
        <b/>
        <i val="0"/>
      </font>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color auto="1"/>
      </font>
      <fill>
        <patternFill patternType="solid">
          <fgColor indexed="64"/>
          <bgColor rgb="FFFF0000"/>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ont>
        <color auto="1"/>
      </font>
      <fill>
        <patternFill patternType="solid">
          <fgColor indexed="64"/>
          <bgColor rgb="FFFF0000"/>
        </patternFill>
      </fill>
    </dxf>
  </dxfs>
  <tableStyles count="0" defaultTableStyle="TableStyleMedium9" defaultPivotStyle="PivotStyleMedium4"/>
  <colors>
    <mruColors>
      <color rgb="FFFF5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541"/>
  <sheetViews>
    <sheetView tabSelected="1" zoomScale="85" zoomScaleNormal="85" zoomScalePageLayoutView="115" workbookViewId="0">
      <pane ySplit="1" topLeftCell="A505" activePane="bottomLeft" state="frozen"/>
      <selection pane="bottomLeft" activeCell="E523" sqref="E523"/>
    </sheetView>
  </sheetViews>
  <sheetFormatPr defaultColWidth="14.42578125" defaultRowHeight="14.25" customHeight="1"/>
  <cols>
    <col min="1" max="1" width="21" style="15" bestFit="1" customWidth="1"/>
    <col min="2" max="2" width="14.42578125" style="15" customWidth="1"/>
    <col min="3" max="3" width="6.140625" style="15" customWidth="1"/>
    <col min="4" max="4" width="5.42578125" style="15" customWidth="1"/>
    <col min="5" max="5" width="16.7109375" style="16" customWidth="1"/>
    <col min="6" max="6" width="9.7109375" style="15" customWidth="1"/>
    <col min="7" max="8" width="5.42578125" style="15" customWidth="1"/>
    <col min="9" max="9" width="7.42578125" style="15" customWidth="1"/>
    <col min="10" max="10" width="14.42578125" style="15" customWidth="1"/>
    <col min="11" max="11" width="7.28515625" style="15" customWidth="1"/>
    <col min="12" max="12" width="30.7109375" style="15" customWidth="1"/>
    <col min="13" max="13" width="8" style="15" customWidth="1"/>
    <col min="14" max="14" width="15.5703125" style="15" customWidth="1"/>
    <col min="15" max="15" width="12.28515625" style="15" customWidth="1"/>
    <col min="16" max="16" width="15.42578125" style="15" customWidth="1"/>
    <col min="17" max="17" width="19.28515625" style="15" customWidth="1"/>
    <col min="18" max="18" width="14.85546875" style="15" customWidth="1"/>
    <col min="19" max="19" width="19.28515625" style="15" customWidth="1"/>
    <col min="20" max="20" width="20.28515625" style="15" customWidth="1"/>
    <col min="21" max="21" width="25" style="15" customWidth="1"/>
    <col min="22" max="22" width="23.140625" style="15" customWidth="1"/>
    <col min="23" max="23" width="25.85546875" style="15" customWidth="1"/>
    <col min="24" max="16384" width="14.42578125" style="15"/>
  </cols>
  <sheetData>
    <row r="1" spans="1:25" s="74" customFormat="1" ht="14.25" customHeight="1">
      <c r="A1" s="74" t="s">
        <v>0</v>
      </c>
      <c r="B1" s="74" t="s">
        <v>1</v>
      </c>
      <c r="C1" s="74" t="s">
        <v>138</v>
      </c>
      <c r="D1" s="74" t="s">
        <v>101</v>
      </c>
      <c r="E1" s="114" t="s">
        <v>102</v>
      </c>
      <c r="F1" s="74" t="s">
        <v>103</v>
      </c>
      <c r="G1" s="74" t="s">
        <v>10</v>
      </c>
      <c r="H1" s="132" t="s">
        <v>1263</v>
      </c>
      <c r="I1" s="133" t="s">
        <v>1264</v>
      </c>
      <c r="J1" s="74" t="s">
        <v>4</v>
      </c>
      <c r="K1" s="74" t="s">
        <v>5</v>
      </c>
      <c r="L1" s="74" t="s">
        <v>105</v>
      </c>
      <c r="M1" s="74" t="s">
        <v>6</v>
      </c>
      <c r="N1" s="74" t="s">
        <v>104</v>
      </c>
      <c r="O1" s="74" t="s">
        <v>3</v>
      </c>
      <c r="P1" s="74" t="s">
        <v>7</v>
      </c>
      <c r="Q1" s="74" t="s">
        <v>8</v>
      </c>
      <c r="R1" s="74" t="s">
        <v>9</v>
      </c>
      <c r="S1" s="74" t="s">
        <v>107</v>
      </c>
      <c r="T1" s="74" t="s">
        <v>106</v>
      </c>
      <c r="U1" s="74" t="s">
        <v>109</v>
      </c>
      <c r="V1" s="74" t="s">
        <v>111</v>
      </c>
      <c r="W1" s="74" t="s">
        <v>113</v>
      </c>
      <c r="X1" s="75" t="s">
        <v>139</v>
      </c>
      <c r="Y1" s="74" t="s">
        <v>114</v>
      </c>
    </row>
    <row r="2" spans="1:25" s="7" customFormat="1">
      <c r="A2" s="7" t="s">
        <v>11</v>
      </c>
      <c r="B2" s="8" t="s">
        <v>115</v>
      </c>
      <c r="C2" s="8"/>
      <c r="D2" s="8"/>
      <c r="E2" s="8"/>
      <c r="F2" s="9"/>
      <c r="G2" s="9"/>
      <c r="H2" s="9"/>
      <c r="I2" s="9"/>
      <c r="J2" s="10"/>
      <c r="K2" s="9"/>
      <c r="L2" s="9"/>
      <c r="M2" s="11"/>
      <c r="N2" s="12"/>
      <c r="O2" s="13"/>
      <c r="P2" s="14"/>
      <c r="Q2" s="9"/>
      <c r="R2" s="9"/>
      <c r="S2" s="9"/>
      <c r="T2" s="9"/>
      <c r="U2" s="9"/>
      <c r="V2" s="9"/>
      <c r="W2" s="9"/>
      <c r="X2" s="9"/>
      <c r="Y2" s="9"/>
    </row>
    <row r="3" spans="1:25">
      <c r="A3" s="15" t="s">
        <v>12</v>
      </c>
      <c r="B3" s="15" t="s">
        <v>116</v>
      </c>
    </row>
    <row r="4" spans="1:25">
      <c r="A4" s="15" t="s">
        <v>13</v>
      </c>
      <c r="B4" s="15" t="s">
        <v>13</v>
      </c>
    </row>
    <row r="5" spans="1:25">
      <c r="A5" s="15" t="s">
        <v>117</v>
      </c>
      <c r="B5" s="15" t="s">
        <v>117</v>
      </c>
    </row>
    <row r="6" spans="1:25">
      <c r="A6" s="15" t="s">
        <v>118</v>
      </c>
      <c r="B6" s="15" t="s">
        <v>119</v>
      </c>
    </row>
    <row r="7" spans="1:25">
      <c r="A7" s="15" t="s">
        <v>120</v>
      </c>
      <c r="B7" s="15" t="s">
        <v>121</v>
      </c>
    </row>
    <row r="8" spans="1:25">
      <c r="A8" s="15" t="s">
        <v>79</v>
      </c>
      <c r="B8" s="15" t="s">
        <v>122</v>
      </c>
      <c r="F8" s="15" t="str">
        <f>D8&amp;E8</f>
        <v/>
      </c>
      <c r="P8" s="15" t="s">
        <v>123</v>
      </c>
    </row>
    <row r="9" spans="1:25" s="134" customFormat="1" ht="15">
      <c r="A9" s="134" t="s">
        <v>79</v>
      </c>
      <c r="B9" s="134" t="s">
        <v>1265</v>
      </c>
      <c r="E9" s="135"/>
      <c r="F9" s="135" t="str">
        <f>D9&amp;E9</f>
        <v/>
      </c>
      <c r="H9" s="136"/>
      <c r="I9" s="137" t="s">
        <v>19</v>
      </c>
      <c r="J9" s="138"/>
      <c r="K9" s="139"/>
      <c r="L9" s="135"/>
      <c r="M9" s="140"/>
      <c r="O9" s="141"/>
      <c r="P9" s="97" t="s">
        <v>1266</v>
      </c>
    </row>
    <row r="10" spans="1:25">
      <c r="A10" s="15" t="s">
        <v>79</v>
      </c>
      <c r="B10" s="15" t="s">
        <v>124</v>
      </c>
      <c r="P10" s="15" t="s">
        <v>125</v>
      </c>
    </row>
    <row r="11" spans="1:25" s="98" customFormat="1" ht="15">
      <c r="A11" s="98" t="s">
        <v>79</v>
      </c>
      <c r="B11" s="98" t="s">
        <v>127</v>
      </c>
      <c r="L11" s="131"/>
      <c r="P11" s="98" t="s">
        <v>1221</v>
      </c>
    </row>
    <row r="12" spans="1:25" s="98" customFormat="1" ht="15">
      <c r="A12" s="98" t="s">
        <v>79</v>
      </c>
      <c r="B12" s="98" t="s">
        <v>1255</v>
      </c>
      <c r="L12" s="131"/>
      <c r="P12" s="98" t="s">
        <v>1256</v>
      </c>
    </row>
    <row r="13" spans="1:25" s="98" customFormat="1" ht="15">
      <c r="A13" s="98" t="s">
        <v>79</v>
      </c>
      <c r="B13" s="98" t="s">
        <v>1257</v>
      </c>
      <c r="L13" s="131"/>
      <c r="P13" s="98" t="s">
        <v>1258</v>
      </c>
    </row>
    <row r="14" spans="1:25" s="98" customFormat="1" ht="15">
      <c r="A14" s="98" t="s">
        <v>79</v>
      </c>
      <c r="B14" s="98" t="s">
        <v>1259</v>
      </c>
      <c r="L14" s="131"/>
      <c r="P14" s="98" t="s">
        <v>1260</v>
      </c>
    </row>
    <row r="16" spans="1:25">
      <c r="A16" s="15" t="s">
        <v>79</v>
      </c>
      <c r="B16" s="15" t="s">
        <v>126</v>
      </c>
      <c r="P16" s="15" t="str">
        <f>"concat('"&amp;settings!$B$2&amp;"'"&amp;",'_',${starttime_str})"</f>
        <v>concat('GAMBIA_EL_F3_TEST_G6','_',${starttime_str})</v>
      </c>
    </row>
    <row r="17" spans="1:24">
      <c r="A17" s="15" t="s">
        <v>79</v>
      </c>
      <c r="B17" s="15" t="s">
        <v>70</v>
      </c>
      <c r="P17" s="15" t="str">
        <f>"concat('"&amp;settings!$B$2&amp;"')"</f>
        <v>concat('GAMBIA_EL_F3_TEST_G6')</v>
      </c>
    </row>
    <row r="18" spans="1:24" ht="15">
      <c r="A18" s="129" t="s">
        <v>79</v>
      </c>
      <c r="B18" s="129" t="s">
        <v>1228</v>
      </c>
      <c r="P18" s="130" t="s">
        <v>1233</v>
      </c>
    </row>
    <row r="19" spans="1:24" ht="15">
      <c r="A19" s="129" t="s">
        <v>79</v>
      </c>
      <c r="B19" s="129" t="s">
        <v>1229</v>
      </c>
      <c r="P19" s="130" t="s">
        <v>1231</v>
      </c>
    </row>
    <row r="20" spans="1:24" ht="15">
      <c r="A20" s="129" t="s">
        <v>79</v>
      </c>
      <c r="B20" s="129" t="s">
        <v>1230</v>
      </c>
      <c r="P20" s="130" t="s">
        <v>1232</v>
      </c>
    </row>
    <row r="21" spans="1:24" s="98" customFormat="1" ht="14.25" customHeight="1">
      <c r="A21" s="98" t="s">
        <v>79</v>
      </c>
      <c r="B21" s="98" t="s">
        <v>1261</v>
      </c>
      <c r="L21" s="131"/>
      <c r="P21" s="98" t="s">
        <v>1262</v>
      </c>
    </row>
    <row r="22" spans="1:24" s="98" customFormat="1" ht="14.25" customHeight="1">
      <c r="L22" s="131"/>
    </row>
    <row r="23" spans="1:24" s="134" customFormat="1" ht="15">
      <c r="A23" s="134" t="s">
        <v>1267</v>
      </c>
      <c r="B23" s="134" t="s">
        <v>134</v>
      </c>
      <c r="E23" s="135" t="s">
        <v>135</v>
      </c>
      <c r="F23" s="135"/>
      <c r="H23" s="142"/>
      <c r="I23" s="143"/>
      <c r="J23" s="138" t="s">
        <v>133</v>
      </c>
      <c r="K23" s="139"/>
      <c r="L23" s="135"/>
      <c r="M23" s="140"/>
      <c r="O23" s="141"/>
      <c r="P23" s="97"/>
      <c r="X23" s="134" t="s">
        <v>133</v>
      </c>
    </row>
    <row r="24" spans="1:24" s="134" customFormat="1" ht="14.25" customHeight="1">
      <c r="A24" s="134" t="s">
        <v>14</v>
      </c>
      <c r="B24" s="134" t="s">
        <v>1327</v>
      </c>
      <c r="E24" s="135"/>
      <c r="F24" s="135"/>
      <c r="H24" s="142"/>
      <c r="I24" s="143"/>
      <c r="J24" s="138" t="s">
        <v>1268</v>
      </c>
      <c r="K24" s="139"/>
      <c r="L24" s="135"/>
      <c r="M24" s="140"/>
      <c r="O24" s="141"/>
      <c r="P24" s="97"/>
      <c r="X24" s="134" t="s">
        <v>141</v>
      </c>
    </row>
    <row r="25" spans="1:24" s="134" customFormat="1" ht="14.25" customHeight="1">
      <c r="A25" s="144" t="s">
        <v>19</v>
      </c>
      <c r="B25" s="144" t="s">
        <v>1328</v>
      </c>
      <c r="E25" s="145" t="s">
        <v>1359</v>
      </c>
      <c r="F25" s="135"/>
      <c r="H25" s="142"/>
      <c r="I25" s="143"/>
      <c r="J25" s="138" t="s">
        <v>1269</v>
      </c>
      <c r="K25" s="139"/>
      <c r="L25" s="135"/>
      <c r="M25" s="140"/>
      <c r="O25" s="141"/>
      <c r="P25" s="97"/>
    </row>
    <row r="26" spans="1:24" s="134" customFormat="1" ht="14.25" customHeight="1">
      <c r="A26" s="134" t="s">
        <v>19</v>
      </c>
      <c r="B26" s="144" t="s">
        <v>1329</v>
      </c>
      <c r="E26" s="135" t="s">
        <v>1270</v>
      </c>
      <c r="F26" s="135"/>
      <c r="H26" s="142"/>
      <c r="I26" s="143"/>
      <c r="J26" s="138" t="s">
        <v>1271</v>
      </c>
      <c r="K26" s="139"/>
      <c r="L26" s="135"/>
      <c r="M26" s="140"/>
      <c r="O26" s="141"/>
      <c r="P26" s="97"/>
    </row>
    <row r="27" spans="1:24" s="134" customFormat="1" ht="14.25" customHeight="1">
      <c r="A27" s="134" t="s">
        <v>1234</v>
      </c>
      <c r="B27" s="134" t="s">
        <v>1330</v>
      </c>
      <c r="E27" s="135" t="s">
        <v>1272</v>
      </c>
      <c r="F27" s="135" t="s">
        <v>1273</v>
      </c>
      <c r="H27" s="142" t="str">
        <f>E27</f>
        <v>HEALTH REGION CODE</v>
      </c>
      <c r="I27" s="143"/>
      <c r="J27" s="138" t="s">
        <v>1402</v>
      </c>
      <c r="K27" s="139" t="s">
        <v>78</v>
      </c>
      <c r="L27" s="135" t="s">
        <v>1274</v>
      </c>
      <c r="M27" s="140" t="s">
        <v>1275</v>
      </c>
      <c r="N27" s="134" t="s">
        <v>1276</v>
      </c>
      <c r="O27" s="141"/>
      <c r="P27" s="97"/>
    </row>
    <row r="28" spans="1:24" s="134" customFormat="1" ht="14.25" customHeight="1">
      <c r="A28" s="134" t="s">
        <v>79</v>
      </c>
      <c r="B28" s="134" t="s">
        <v>349</v>
      </c>
      <c r="E28" s="135" t="s">
        <v>1277</v>
      </c>
      <c r="F28" s="135"/>
      <c r="H28" s="142" t="str">
        <f>E28</f>
        <v>HEALTH REGION NAME</v>
      </c>
      <c r="I28" s="143"/>
      <c r="J28" s="138"/>
      <c r="K28" s="139"/>
      <c r="L28" s="135"/>
      <c r="M28" s="140"/>
      <c r="O28" s="141"/>
      <c r="P28" s="97" t="s">
        <v>1403</v>
      </c>
    </row>
    <row r="29" spans="1:24" s="134" customFormat="1" ht="14.25" customHeight="1">
      <c r="A29" s="134" t="s">
        <v>1278</v>
      </c>
      <c r="B29" s="134" t="s">
        <v>1331</v>
      </c>
      <c r="E29" s="135" t="s">
        <v>1279</v>
      </c>
      <c r="F29" s="135" t="s">
        <v>1280</v>
      </c>
      <c r="H29" s="142" t="str">
        <f>E29</f>
        <v>HF NUMBER</v>
      </c>
      <c r="I29" s="143"/>
      <c r="J29" s="138" t="s">
        <v>1404</v>
      </c>
      <c r="K29" s="139" t="s">
        <v>78</v>
      </c>
      <c r="L29" s="135" t="s">
        <v>1274</v>
      </c>
      <c r="M29" s="140" t="s">
        <v>1275</v>
      </c>
      <c r="N29" s="134" t="s">
        <v>1281</v>
      </c>
      <c r="O29" s="141"/>
      <c r="P29" s="97"/>
    </row>
    <row r="30" spans="1:24" s="134" customFormat="1" ht="14.25" customHeight="1">
      <c r="A30" s="134" t="s">
        <v>1282</v>
      </c>
      <c r="B30" s="134" t="s">
        <v>1332</v>
      </c>
      <c r="E30" s="135" t="s">
        <v>1283</v>
      </c>
      <c r="F30" s="135" t="s">
        <v>1284</v>
      </c>
      <c r="H30" s="142" t="s">
        <v>1285</v>
      </c>
      <c r="I30" s="143"/>
      <c r="J30" s="138" t="s">
        <v>1405</v>
      </c>
      <c r="K30" s="139" t="s">
        <v>78</v>
      </c>
      <c r="L30" s="135" t="s">
        <v>1274</v>
      </c>
      <c r="M30" s="140"/>
      <c r="O30" s="141"/>
      <c r="P30" s="97"/>
    </row>
    <row r="31" spans="1:24" s="134" customFormat="1" ht="14.25" customHeight="1">
      <c r="A31" s="134" t="s">
        <v>18</v>
      </c>
      <c r="B31" s="134" t="s">
        <v>1333</v>
      </c>
      <c r="E31" s="135" t="s">
        <v>1285</v>
      </c>
      <c r="F31" s="135"/>
      <c r="H31" s="142"/>
      <c r="I31" s="143"/>
      <c r="J31" s="138" t="s">
        <v>1334</v>
      </c>
      <c r="K31" s="139" t="s">
        <v>78</v>
      </c>
      <c r="L31" s="135" t="s">
        <v>1274</v>
      </c>
      <c r="M31" s="140"/>
      <c r="O31" s="141" t="s">
        <v>1335</v>
      </c>
      <c r="P31" s="97"/>
      <c r="T31" s="134" t="s">
        <v>78</v>
      </c>
    </row>
    <row r="32" spans="1:24" s="134" customFormat="1" ht="14.25" customHeight="1">
      <c r="A32" s="134" t="s">
        <v>79</v>
      </c>
      <c r="B32" s="134" t="s">
        <v>1336</v>
      </c>
      <c r="E32" s="135" t="s">
        <v>1283</v>
      </c>
      <c r="F32" s="135"/>
      <c r="H32" s="142" t="str">
        <f>E32</f>
        <v>LGA NAME:</v>
      </c>
      <c r="I32" s="143"/>
      <c r="J32" s="138"/>
      <c r="K32" s="139"/>
      <c r="L32" s="135"/>
      <c r="M32" s="140"/>
      <c r="O32" s="141"/>
      <c r="P32" s="97" t="s">
        <v>1406</v>
      </c>
    </row>
    <row r="33" spans="1:24" s="134" customFormat="1" ht="14.25" customHeight="1">
      <c r="A33" s="134" t="s">
        <v>1286</v>
      </c>
      <c r="B33" s="134" t="s">
        <v>1337</v>
      </c>
      <c r="E33" s="135" t="s">
        <v>1287</v>
      </c>
      <c r="F33" s="135" t="s">
        <v>1288</v>
      </c>
      <c r="H33" s="142" t="s">
        <v>1289</v>
      </c>
      <c r="I33" s="143"/>
      <c r="J33" s="138" t="s">
        <v>1407</v>
      </c>
      <c r="K33" s="139" t="s">
        <v>78</v>
      </c>
      <c r="L33" s="135" t="s">
        <v>1274</v>
      </c>
      <c r="M33" s="140"/>
      <c r="O33" s="141"/>
      <c r="P33" s="97"/>
    </row>
    <row r="34" spans="1:24" s="134" customFormat="1" ht="14.25" customHeight="1">
      <c r="A34" s="134" t="s">
        <v>18</v>
      </c>
      <c r="B34" s="134" t="s">
        <v>1338</v>
      </c>
      <c r="E34" s="135" t="s">
        <v>1289</v>
      </c>
      <c r="F34" s="135"/>
      <c r="H34" s="142"/>
      <c r="I34" s="143"/>
      <c r="J34" s="138" t="s">
        <v>1339</v>
      </c>
      <c r="K34" s="139" t="s">
        <v>78</v>
      </c>
      <c r="L34" s="135" t="s">
        <v>1274</v>
      </c>
      <c r="M34" s="140"/>
      <c r="O34" s="141" t="s">
        <v>1340</v>
      </c>
      <c r="P34" s="97"/>
      <c r="T34" s="134" t="s">
        <v>78</v>
      </c>
    </row>
    <row r="35" spans="1:24" s="134" customFormat="1" ht="14.25" customHeight="1">
      <c r="A35" s="134" t="s">
        <v>79</v>
      </c>
      <c r="B35" s="134" t="s">
        <v>1341</v>
      </c>
      <c r="E35" s="135" t="s">
        <v>1287</v>
      </c>
      <c r="F35" s="135"/>
      <c r="H35" s="142" t="str">
        <f>E35</f>
        <v>DISTRICT NAME:</v>
      </c>
      <c r="I35" s="143"/>
      <c r="J35" s="138"/>
      <c r="K35" s="139"/>
      <c r="L35" s="135"/>
      <c r="M35" s="140"/>
      <c r="O35" s="141"/>
      <c r="P35" s="97" t="s">
        <v>1408</v>
      </c>
    </row>
    <row r="36" spans="1:24" s="134" customFormat="1" ht="14.25" customHeight="1">
      <c r="A36" s="134" t="s">
        <v>18</v>
      </c>
      <c r="B36" s="134" t="s">
        <v>1342</v>
      </c>
      <c r="E36" s="135" t="s">
        <v>1290</v>
      </c>
      <c r="F36" s="135"/>
      <c r="H36" s="142" t="str">
        <f t="shared" ref="H36:H37" si="0">E36</f>
        <v>VILLAGE CODE:</v>
      </c>
      <c r="I36" s="143"/>
      <c r="J36" s="138" t="s">
        <v>1291</v>
      </c>
      <c r="K36" s="139" t="s">
        <v>78</v>
      </c>
      <c r="L36" s="135" t="s">
        <v>1274</v>
      </c>
      <c r="M36" s="140"/>
      <c r="O36" s="141"/>
      <c r="P36" s="97"/>
    </row>
    <row r="37" spans="1:24" s="134" customFormat="1" ht="14.25" customHeight="1">
      <c r="A37" s="134" t="s">
        <v>18</v>
      </c>
      <c r="B37" s="134" t="s">
        <v>1343</v>
      </c>
      <c r="E37" s="135" t="s">
        <v>1292</v>
      </c>
      <c r="F37" s="135"/>
      <c r="H37" s="142" t="str">
        <f t="shared" si="0"/>
        <v>VILLAGE NAME:</v>
      </c>
      <c r="I37" s="143"/>
      <c r="J37" s="138" t="s">
        <v>1293</v>
      </c>
      <c r="K37" s="139" t="s">
        <v>78</v>
      </c>
      <c r="L37" s="135" t="s">
        <v>1274</v>
      </c>
      <c r="M37" s="140"/>
      <c r="O37" s="141"/>
      <c r="P37" s="97"/>
    </row>
    <row r="38" spans="1:24" s="134" customFormat="1" ht="14.25" customHeight="1">
      <c r="A38" s="134" t="s">
        <v>1294</v>
      </c>
      <c r="B38" s="134" t="s">
        <v>1344</v>
      </c>
      <c r="E38" s="135" t="s">
        <v>1295</v>
      </c>
      <c r="F38" s="135" t="s">
        <v>1296</v>
      </c>
      <c r="H38" s="142"/>
      <c r="I38" s="143"/>
      <c r="J38" s="138" t="s">
        <v>1297</v>
      </c>
      <c r="K38" s="139" t="s">
        <v>78</v>
      </c>
      <c r="L38" s="135"/>
      <c r="M38" s="140"/>
      <c r="O38" s="141"/>
      <c r="P38" s="97"/>
      <c r="S38" s="134" t="s">
        <v>78</v>
      </c>
    </row>
    <row r="39" spans="1:24" s="134" customFormat="1" ht="14.25" customHeight="1">
      <c r="A39" s="134" t="s">
        <v>17</v>
      </c>
      <c r="E39" s="135"/>
      <c r="F39" s="135"/>
      <c r="H39" s="142"/>
      <c r="I39" s="143"/>
      <c r="J39" s="138"/>
      <c r="K39" s="139"/>
      <c r="L39" s="135"/>
      <c r="M39" s="140"/>
      <c r="O39" s="141"/>
      <c r="P39" s="97"/>
      <c r="X39" s="134" t="s">
        <v>141</v>
      </c>
    </row>
    <row r="40" spans="1:24" s="134" customFormat="1" ht="14.25" customHeight="1">
      <c r="A40" s="134" t="s">
        <v>14</v>
      </c>
      <c r="B40" s="134" t="s">
        <v>1345</v>
      </c>
      <c r="E40" s="135"/>
      <c r="F40" s="135"/>
      <c r="H40" s="142"/>
      <c r="I40" s="143"/>
      <c r="J40" s="138" t="s">
        <v>1298</v>
      </c>
      <c r="K40" s="139"/>
      <c r="L40" s="135"/>
      <c r="M40" s="140"/>
      <c r="O40" s="141"/>
      <c r="P40" s="97"/>
      <c r="X40" s="134" t="s">
        <v>141</v>
      </c>
    </row>
    <row r="41" spans="1:24" s="134" customFormat="1" ht="15">
      <c r="A41" s="134" t="s">
        <v>1235</v>
      </c>
      <c r="B41" s="146" t="s">
        <v>1346</v>
      </c>
      <c r="E41" s="135" t="s">
        <v>1299</v>
      </c>
      <c r="F41" s="135" t="s">
        <v>1300</v>
      </c>
      <c r="H41" s="142" t="s">
        <v>1301</v>
      </c>
      <c r="I41" s="143"/>
      <c r="J41" s="138" t="s">
        <v>1409</v>
      </c>
      <c r="K41" s="139" t="s">
        <v>78</v>
      </c>
      <c r="L41" s="135" t="s">
        <v>1274</v>
      </c>
      <c r="M41" s="140" t="s">
        <v>1275</v>
      </c>
      <c r="N41" s="134" t="s">
        <v>1302</v>
      </c>
      <c r="O41" s="141"/>
      <c r="P41" s="97"/>
    </row>
    <row r="42" spans="1:24" s="134" customFormat="1" ht="15">
      <c r="A42" s="146" t="s">
        <v>79</v>
      </c>
      <c r="B42" s="146" t="s">
        <v>1347</v>
      </c>
      <c r="E42" s="135" t="s">
        <v>1299</v>
      </c>
      <c r="F42" s="135"/>
      <c r="H42" s="142" t="str">
        <f>E42</f>
        <v>NAME OF HEALTH FACILITY</v>
      </c>
      <c r="I42" s="143"/>
      <c r="J42" s="138"/>
      <c r="K42" s="139"/>
      <c r="L42" s="135"/>
      <c r="M42" s="140"/>
      <c r="O42" s="141"/>
      <c r="P42" s="97" t="s">
        <v>1410</v>
      </c>
    </row>
    <row r="43" spans="1:24" s="134" customFormat="1" ht="15">
      <c r="A43" s="134" t="s">
        <v>18</v>
      </c>
      <c r="B43" s="146" t="s">
        <v>1348</v>
      </c>
      <c r="E43" s="135" t="s">
        <v>1303</v>
      </c>
      <c r="F43" s="135"/>
      <c r="H43" s="142" t="str">
        <f>E43</f>
        <v>LOCATION OF HEALTH FACILITY</v>
      </c>
      <c r="I43" s="143"/>
      <c r="J43" s="138"/>
      <c r="K43" s="139" t="s">
        <v>78</v>
      </c>
      <c r="L43" s="135" t="s">
        <v>1274</v>
      </c>
      <c r="M43" s="140" t="s">
        <v>1275</v>
      </c>
      <c r="N43" s="134" t="s">
        <v>1304</v>
      </c>
      <c r="O43" s="141"/>
      <c r="P43" s="97"/>
    </row>
    <row r="44" spans="1:24" s="134" customFormat="1" ht="14.25" customHeight="1">
      <c r="A44" s="134" t="s">
        <v>17</v>
      </c>
      <c r="E44" s="135"/>
      <c r="F44" s="135"/>
      <c r="H44" s="142"/>
      <c r="I44" s="143"/>
      <c r="J44" s="138"/>
      <c r="K44" s="139"/>
      <c r="L44" s="135"/>
      <c r="M44" s="140"/>
      <c r="O44" s="141"/>
      <c r="P44" s="97"/>
      <c r="X44" s="134" t="s">
        <v>141</v>
      </c>
    </row>
    <row r="45" spans="1:24" s="134" customFormat="1" ht="14.25" customHeight="1">
      <c r="A45" s="147" t="s">
        <v>14</v>
      </c>
      <c r="B45" s="147" t="s">
        <v>1349</v>
      </c>
      <c r="E45" s="135"/>
      <c r="F45" s="135"/>
      <c r="H45" s="142"/>
      <c r="I45" s="143"/>
      <c r="J45" s="138" t="s">
        <v>1268</v>
      </c>
      <c r="K45" s="139"/>
      <c r="L45" s="135"/>
      <c r="M45" s="140"/>
      <c r="O45" s="141"/>
      <c r="P45" s="97"/>
      <c r="X45" s="134" t="s">
        <v>141</v>
      </c>
    </row>
    <row r="46" spans="1:24" s="134" customFormat="1" ht="14.25" customHeight="1">
      <c r="A46" s="147" t="s">
        <v>1305</v>
      </c>
      <c r="B46" s="146" t="s">
        <v>1350</v>
      </c>
      <c r="E46" s="145" t="s">
        <v>1306</v>
      </c>
      <c r="F46" s="135"/>
      <c r="H46" s="142" t="str">
        <f>E46</f>
        <v>VISITS</v>
      </c>
      <c r="I46" s="143"/>
      <c r="J46" s="138" t="s">
        <v>1307</v>
      </c>
      <c r="K46" s="139" t="s">
        <v>78</v>
      </c>
      <c r="L46" s="135" t="s">
        <v>1274</v>
      </c>
      <c r="M46" s="140"/>
      <c r="O46" s="141"/>
      <c r="P46" s="97"/>
    </row>
    <row r="47" spans="1:24" s="134" customFormat="1" ht="14.25" customHeight="1">
      <c r="A47" s="147" t="s">
        <v>79</v>
      </c>
      <c r="B47" s="146" t="s">
        <v>1351</v>
      </c>
      <c r="E47" s="145"/>
      <c r="F47" s="135"/>
      <c r="H47" s="142"/>
      <c r="I47" s="143"/>
      <c r="J47" s="138"/>
      <c r="K47" s="139"/>
      <c r="L47" s="135"/>
      <c r="M47" s="140"/>
      <c r="O47" s="141"/>
      <c r="P47" s="97" t="s">
        <v>1352</v>
      </c>
    </row>
    <row r="48" spans="1:24" s="134" customFormat="1" ht="14.25" customHeight="1">
      <c r="A48" s="147" t="s">
        <v>1308</v>
      </c>
      <c r="B48" s="146" t="s">
        <v>1353</v>
      </c>
      <c r="E48" s="145" t="s">
        <v>1309</v>
      </c>
      <c r="F48" s="135"/>
      <c r="H48" s="142" t="str">
        <f>E48</f>
        <v>VISIT DATE</v>
      </c>
      <c r="I48" s="143"/>
      <c r="J48" s="148" t="s">
        <v>1310</v>
      </c>
      <c r="K48" s="139" t="s">
        <v>78</v>
      </c>
      <c r="L48" s="135" t="s">
        <v>1274</v>
      </c>
      <c r="M48" s="140" t="s">
        <v>1311</v>
      </c>
      <c r="N48" s="147" t="s">
        <v>1312</v>
      </c>
      <c r="O48" s="141"/>
      <c r="P48" s="97"/>
    </row>
    <row r="49" spans="1:24" s="134" customFormat="1" ht="14.25" customHeight="1">
      <c r="A49" s="147" t="s">
        <v>18</v>
      </c>
      <c r="B49" s="146" t="s">
        <v>1354</v>
      </c>
      <c r="E49" s="145" t="s">
        <v>1313</v>
      </c>
      <c r="F49" s="135"/>
      <c r="H49" s="142"/>
      <c r="I49" s="143"/>
      <c r="J49" s="138" t="s">
        <v>1314</v>
      </c>
      <c r="K49" s="139" t="s">
        <v>78</v>
      </c>
      <c r="L49" s="135" t="s">
        <v>1274</v>
      </c>
      <c r="M49" s="140"/>
      <c r="O49" s="141"/>
      <c r="P49" s="97"/>
      <c r="T49" s="134" t="s">
        <v>78</v>
      </c>
    </row>
    <row r="50" spans="1:24" s="134" customFormat="1" ht="14.25" customHeight="1">
      <c r="A50" s="147" t="s">
        <v>18</v>
      </c>
      <c r="B50" s="146" t="s">
        <v>1355</v>
      </c>
      <c r="E50" s="145" t="s">
        <v>1315</v>
      </c>
      <c r="F50" s="135"/>
      <c r="H50" s="142"/>
      <c r="I50" s="143"/>
      <c r="J50" s="138" t="s">
        <v>1316</v>
      </c>
      <c r="K50" s="139" t="s">
        <v>78</v>
      </c>
      <c r="L50" s="135" t="s">
        <v>1274</v>
      </c>
      <c r="M50" s="140"/>
      <c r="O50" s="141"/>
      <c r="P50" s="97"/>
      <c r="T50" s="134" t="s">
        <v>78</v>
      </c>
    </row>
    <row r="51" spans="1:24" s="134" customFormat="1" ht="14.25" customHeight="1">
      <c r="A51" s="147" t="s">
        <v>18</v>
      </c>
      <c r="B51" s="146" t="s">
        <v>1356</v>
      </c>
      <c r="E51" s="135" t="s">
        <v>1317</v>
      </c>
      <c r="F51" s="135"/>
      <c r="H51" s="142" t="s">
        <v>1318</v>
      </c>
      <c r="I51" s="143"/>
      <c r="J51" s="138" t="s">
        <v>1319</v>
      </c>
      <c r="K51" s="139" t="s">
        <v>78</v>
      </c>
      <c r="L51" s="135" t="s">
        <v>1274</v>
      </c>
      <c r="M51" s="140"/>
      <c r="O51" s="141"/>
      <c r="P51" s="97"/>
    </row>
    <row r="52" spans="1:24" s="134" customFormat="1" ht="14.25" customHeight="1">
      <c r="A52" s="147" t="s">
        <v>18</v>
      </c>
      <c r="B52" s="146" t="s">
        <v>1357</v>
      </c>
      <c r="E52" s="149" t="s">
        <v>1315</v>
      </c>
      <c r="F52" s="135"/>
      <c r="H52" s="142" t="s">
        <v>1320</v>
      </c>
      <c r="I52" s="143"/>
      <c r="J52" s="138" t="s">
        <v>1321</v>
      </c>
      <c r="K52" s="139" t="s">
        <v>78</v>
      </c>
      <c r="L52" s="135" t="s">
        <v>1274</v>
      </c>
      <c r="M52" s="140"/>
      <c r="O52" s="141"/>
      <c r="P52" s="97"/>
    </row>
    <row r="53" spans="1:24" s="134" customFormat="1" ht="14.25" customHeight="1">
      <c r="A53" s="147" t="s">
        <v>1308</v>
      </c>
      <c r="B53" s="146" t="s">
        <v>1358</v>
      </c>
      <c r="E53" s="149" t="s">
        <v>1322</v>
      </c>
      <c r="F53" s="135"/>
      <c r="H53" s="142" t="str">
        <f>E53</f>
        <v>DATE</v>
      </c>
      <c r="I53" s="143"/>
      <c r="J53" s="148" t="s">
        <v>1323</v>
      </c>
      <c r="K53" s="139" t="s">
        <v>78</v>
      </c>
      <c r="L53" s="135" t="s">
        <v>1274</v>
      </c>
      <c r="M53" s="140"/>
      <c r="O53" s="141"/>
      <c r="P53" s="97"/>
    </row>
    <row r="54" spans="1:24" s="134" customFormat="1" ht="14.25" customHeight="1">
      <c r="A54" s="134" t="s">
        <v>17</v>
      </c>
      <c r="E54" s="135"/>
      <c r="F54" s="135"/>
      <c r="H54" s="142"/>
      <c r="I54" s="143"/>
      <c r="J54" s="138"/>
      <c r="K54" s="139"/>
      <c r="L54" s="135"/>
      <c r="M54" s="140"/>
      <c r="O54" s="141"/>
      <c r="P54" s="97"/>
      <c r="X54" s="134" t="s">
        <v>141</v>
      </c>
    </row>
    <row r="55" spans="1:24" s="134" customFormat="1" ht="13.5" customHeight="1">
      <c r="A55" s="134" t="s">
        <v>1324</v>
      </c>
      <c r="B55" s="134" t="s">
        <v>1325</v>
      </c>
      <c r="E55" s="135" t="s">
        <v>131</v>
      </c>
      <c r="F55" s="135"/>
      <c r="H55" s="142" t="str">
        <f>E55</f>
        <v>Do you agree to participate and answer the following survey questions?</v>
      </c>
      <c r="I55" s="143"/>
      <c r="J55" s="138" t="s">
        <v>1326</v>
      </c>
      <c r="K55" s="139" t="s">
        <v>78</v>
      </c>
      <c r="L55" s="135" t="s">
        <v>1274</v>
      </c>
      <c r="M55" s="140"/>
      <c r="O55" s="141"/>
      <c r="P55" s="97"/>
    </row>
    <row r="56" spans="1:24" s="134" customFormat="1" ht="13.5" customHeight="1">
      <c r="A56" s="134" t="s">
        <v>17</v>
      </c>
      <c r="E56" s="135"/>
      <c r="F56" s="135"/>
      <c r="H56" s="142"/>
      <c r="I56" s="143"/>
      <c r="J56" s="138"/>
      <c r="K56" s="139"/>
      <c r="L56" s="135"/>
      <c r="M56" s="140"/>
      <c r="O56" s="141"/>
      <c r="P56" s="97"/>
      <c r="X56" s="134" t="s">
        <v>133</v>
      </c>
    </row>
    <row r="57" spans="1:24" ht="13.5" customHeight="1"/>
    <row r="58" spans="1:24" ht="13.5" customHeight="1">
      <c r="A58" s="15" t="s">
        <v>76</v>
      </c>
      <c r="B58" s="15" t="s">
        <v>85</v>
      </c>
      <c r="O58" s="15" t="s">
        <v>100</v>
      </c>
      <c r="X58" s="15" t="s">
        <v>133</v>
      </c>
    </row>
    <row r="59" spans="1:24" ht="14.25" customHeight="1">
      <c r="A59" s="15" t="s">
        <v>14</v>
      </c>
      <c r="B59" s="15" t="s">
        <v>442</v>
      </c>
      <c r="E59" s="16" t="s">
        <v>444</v>
      </c>
      <c r="J59" s="15" t="s">
        <v>133</v>
      </c>
      <c r="X59" s="15" t="s">
        <v>140</v>
      </c>
    </row>
    <row r="60" spans="1:24" ht="14.25" customHeight="1">
      <c r="A60" s="15" t="s">
        <v>21</v>
      </c>
      <c r="B60" s="15" t="s">
        <v>403</v>
      </c>
      <c r="J60" s="15" t="s">
        <v>407</v>
      </c>
      <c r="X60" s="15" t="s">
        <v>141</v>
      </c>
    </row>
    <row r="61" spans="1:24" ht="15" customHeight="1">
      <c r="A61" s="15" t="s">
        <v>19</v>
      </c>
      <c r="B61" s="92" t="s">
        <v>398</v>
      </c>
      <c r="E61" s="16" t="s">
        <v>1372</v>
      </c>
      <c r="J61" s="95" t="s">
        <v>404</v>
      </c>
    </row>
    <row r="62" spans="1:24" ht="14.25" customHeight="1">
      <c r="A62" s="15" t="s">
        <v>22</v>
      </c>
      <c r="B62" s="99" t="s">
        <v>399</v>
      </c>
      <c r="E62" s="16" t="s">
        <v>400</v>
      </c>
      <c r="J62" s="95" t="s">
        <v>405</v>
      </c>
    </row>
    <row r="63" spans="1:24" ht="14.25" customHeight="1">
      <c r="A63" s="15" t="s">
        <v>23</v>
      </c>
      <c r="B63" s="99" t="s">
        <v>401</v>
      </c>
      <c r="E63" s="16" t="s">
        <v>402</v>
      </c>
      <c r="J63" s="95" t="s">
        <v>406</v>
      </c>
    </row>
    <row r="64" spans="1:24" ht="14.25" customHeight="1">
      <c r="A64" s="15" t="s">
        <v>24</v>
      </c>
      <c r="X64" s="15" t="s">
        <v>141</v>
      </c>
    </row>
    <row r="65" spans="1:24" ht="14.25" customHeight="1">
      <c r="A65" s="15" t="s">
        <v>25</v>
      </c>
      <c r="B65" s="15" t="s">
        <v>408</v>
      </c>
      <c r="J65" s="15" t="s">
        <v>26</v>
      </c>
      <c r="X65" s="15" t="s">
        <v>141</v>
      </c>
    </row>
    <row r="66" spans="1:24" ht="14.25" customHeight="1">
      <c r="A66" s="15" t="s">
        <v>19</v>
      </c>
      <c r="B66" s="93" t="s">
        <v>352</v>
      </c>
      <c r="E66" s="101" t="s">
        <v>409</v>
      </c>
      <c r="J66" s="95"/>
      <c r="K66" s="93"/>
      <c r="L66" s="100"/>
    </row>
    <row r="67" spans="1:24" ht="14.25" customHeight="1">
      <c r="A67" s="15" t="s">
        <v>16</v>
      </c>
      <c r="B67" s="93" t="s">
        <v>351</v>
      </c>
      <c r="E67" s="99" t="s">
        <v>1373</v>
      </c>
      <c r="J67" s="95" t="s">
        <v>410</v>
      </c>
      <c r="K67" s="93" t="s">
        <v>78</v>
      </c>
      <c r="L67" s="100" t="str">
        <f>"Sorry, question " &amp; LEFT(E66, 7) &amp; " is required!"</f>
        <v>Sorry, question (1.01)  is required!</v>
      </c>
      <c r="M67" s="96" t="s">
        <v>411</v>
      </c>
      <c r="N67" s="99" t="s">
        <v>412</v>
      </c>
    </row>
    <row r="68" spans="1:24" ht="14.25" customHeight="1">
      <c r="A68" s="15" t="s">
        <v>19</v>
      </c>
      <c r="B68" s="99" t="s">
        <v>413</v>
      </c>
      <c r="E68" s="93" t="s">
        <v>414</v>
      </c>
    </row>
    <row r="69" spans="1:24" ht="14.25" customHeight="1">
      <c r="A69" s="15" t="s">
        <v>18</v>
      </c>
      <c r="B69" s="93" t="s">
        <v>415</v>
      </c>
      <c r="E69" s="93" t="s">
        <v>416</v>
      </c>
      <c r="J69" s="95"/>
      <c r="K69" s="93" t="s">
        <v>78</v>
      </c>
      <c r="L69" s="100" t="str">
        <f>"Sorry, question " &amp; LEFT(E68, 7) &amp; " is required!"</f>
        <v>Sorry, question (1.01N) is required!</v>
      </c>
    </row>
    <row r="70" spans="1:24" ht="14.25" customHeight="1">
      <c r="A70" s="15" t="s">
        <v>27</v>
      </c>
      <c r="B70" s="93" t="s">
        <v>353</v>
      </c>
      <c r="E70" s="93" t="s">
        <v>417</v>
      </c>
      <c r="J70" s="104" t="s">
        <v>429</v>
      </c>
      <c r="K70" s="93" t="s">
        <v>78</v>
      </c>
      <c r="L70" s="100" t="str">
        <f>"Sorry, question " &amp; LEFT(E70, 7) &amp; " is required!"</f>
        <v>Sorry, question (1.02)  is required!</v>
      </c>
    </row>
    <row r="71" spans="1:24" ht="14.25" customHeight="1">
      <c r="A71" s="15" t="s">
        <v>418</v>
      </c>
      <c r="B71" s="93" t="s">
        <v>354</v>
      </c>
      <c r="E71" s="93" t="s">
        <v>1375</v>
      </c>
      <c r="J71" s="95" t="s">
        <v>419</v>
      </c>
      <c r="K71" s="93" t="s">
        <v>420</v>
      </c>
      <c r="L71" s="100" t="str">
        <f>"Sorry, question " &amp; LEFT(E71, 7) &amp; " is required!"</f>
        <v>Sorry, question (1.03)  is required!</v>
      </c>
    </row>
    <row r="72" spans="1:24" ht="14.25" customHeight="1">
      <c r="A72" s="15" t="s">
        <v>18</v>
      </c>
      <c r="B72" s="93" t="s">
        <v>355</v>
      </c>
      <c r="E72" s="93" t="s">
        <v>421</v>
      </c>
      <c r="J72" s="95" t="s">
        <v>410</v>
      </c>
      <c r="K72" s="93" t="s">
        <v>420</v>
      </c>
      <c r="L72" s="100" t="str">
        <f>"Sorry, question " &amp; LEFT(E72, 7) &amp; " is required!"</f>
        <v>Sorry, question SPECIFY is required!</v>
      </c>
      <c r="O72" s="94" t="s">
        <v>422</v>
      </c>
    </row>
    <row r="73" spans="1:24" ht="14.25" customHeight="1">
      <c r="A73" s="15" t="s">
        <v>423</v>
      </c>
      <c r="B73" s="93" t="s">
        <v>424</v>
      </c>
      <c r="E73" s="93" t="s">
        <v>425</v>
      </c>
      <c r="J73" s="102" t="s">
        <v>1374</v>
      </c>
      <c r="K73" s="93" t="s">
        <v>420</v>
      </c>
      <c r="L73" s="100" t="str">
        <f>"Sorry, question " &amp; LEFT(E73, 6) &amp; " is required!"</f>
        <v>Sorry, question GRADE  is required!</v>
      </c>
      <c r="O73" s="94" t="s">
        <v>1376</v>
      </c>
    </row>
    <row r="74" spans="1:24" ht="14.25" customHeight="1">
      <c r="A74" s="15" t="s">
        <v>79</v>
      </c>
      <c r="B74" s="93" t="s">
        <v>426</v>
      </c>
      <c r="E74" s="102"/>
      <c r="J74" s="102"/>
      <c r="K74" s="102"/>
      <c r="L74" s="103"/>
      <c r="O74" s="102"/>
      <c r="P74" s="102" t="s">
        <v>1236</v>
      </c>
    </row>
    <row r="75" spans="1:24" ht="14.25" customHeight="1">
      <c r="A75" s="15" t="s">
        <v>19</v>
      </c>
      <c r="B75" s="93" t="s">
        <v>427</v>
      </c>
      <c r="E75" s="102" t="s">
        <v>428</v>
      </c>
      <c r="J75" s="102"/>
      <c r="K75" s="102"/>
      <c r="L75" s="103"/>
      <c r="O75" s="94" t="s">
        <v>1376</v>
      </c>
    </row>
    <row r="76" spans="1:24" ht="14.25" customHeight="1">
      <c r="A76" s="15" t="s">
        <v>28</v>
      </c>
      <c r="X76" s="15" t="s">
        <v>141</v>
      </c>
    </row>
    <row r="77" spans="1:24" ht="14.25" customHeight="1">
      <c r="A77" s="15" t="s">
        <v>30</v>
      </c>
      <c r="B77" s="15" t="s">
        <v>430</v>
      </c>
      <c r="J77" s="15" t="s">
        <v>15</v>
      </c>
      <c r="X77" s="15" t="s">
        <v>141</v>
      </c>
    </row>
    <row r="78" spans="1:24" ht="14.25" customHeight="1">
      <c r="A78" s="93" t="s">
        <v>431</v>
      </c>
      <c r="B78" s="93" t="s">
        <v>356</v>
      </c>
      <c r="E78" s="93" t="s">
        <v>438</v>
      </c>
      <c r="J78" s="95" t="s">
        <v>419</v>
      </c>
      <c r="K78" s="93" t="s">
        <v>78</v>
      </c>
      <c r="L78" s="100" t="str">
        <f>"Sorry, question " &amp; LEFT(E78, 7) &amp; " is required!"</f>
        <v>Sorry, question (1.04)  is required!</v>
      </c>
      <c r="O78" s="94"/>
    </row>
    <row r="79" spans="1:24" ht="14.25" customHeight="1">
      <c r="A79" s="93" t="s">
        <v>418</v>
      </c>
      <c r="B79" s="93" t="s">
        <v>357</v>
      </c>
      <c r="E79" s="99" t="s">
        <v>1378</v>
      </c>
      <c r="J79" s="95" t="s">
        <v>419</v>
      </c>
      <c r="K79" s="93" t="s">
        <v>420</v>
      </c>
      <c r="L79" s="100" t="str">
        <f>"Sorry, question " &amp; LEFT(E79, 7) &amp; " is required!"</f>
        <v>Sorry, question (1.05)  is required!</v>
      </c>
      <c r="O79" s="94" t="s">
        <v>440</v>
      </c>
    </row>
    <row r="80" spans="1:24" ht="14.25" customHeight="1">
      <c r="A80" s="93" t="s">
        <v>18</v>
      </c>
      <c r="B80" s="93" t="s">
        <v>434</v>
      </c>
      <c r="E80" s="93" t="s">
        <v>421</v>
      </c>
      <c r="J80" s="95" t="s">
        <v>410</v>
      </c>
      <c r="K80" s="93" t="s">
        <v>420</v>
      </c>
      <c r="L80" s="100" t="str">
        <f>"Sorry, question " &amp; LEFT(E80, 7) &amp; " is required!"</f>
        <v>Sorry, question SPECIFY is required!</v>
      </c>
      <c r="O80" s="94" t="s">
        <v>441</v>
      </c>
    </row>
    <row r="81" spans="1:24" ht="14.25" customHeight="1">
      <c r="A81" s="99" t="s">
        <v>423</v>
      </c>
      <c r="B81" s="93" t="s">
        <v>435</v>
      </c>
      <c r="E81" s="93" t="s">
        <v>425</v>
      </c>
      <c r="J81" s="102" t="s">
        <v>1392</v>
      </c>
      <c r="K81" s="93" t="s">
        <v>420</v>
      </c>
      <c r="L81" s="100" t="str">
        <f>"Sorry, question " &amp; LEFT(E81, 6) &amp; " is required!"</f>
        <v>Sorry, question GRADE  is required!</v>
      </c>
      <c r="O81" s="94" t="s">
        <v>1377</v>
      </c>
    </row>
    <row r="82" spans="1:24" ht="14.25" customHeight="1">
      <c r="A82" s="102" t="s">
        <v>432</v>
      </c>
      <c r="B82" s="93" t="s">
        <v>436</v>
      </c>
      <c r="E82" s="102"/>
      <c r="J82" s="102"/>
      <c r="K82" s="102"/>
      <c r="L82" s="103"/>
      <c r="O82" s="102"/>
      <c r="P82" s="102" t="s">
        <v>1237</v>
      </c>
    </row>
    <row r="83" spans="1:24" ht="14.25" customHeight="1">
      <c r="A83" s="102" t="s">
        <v>433</v>
      </c>
      <c r="B83" s="93" t="s">
        <v>437</v>
      </c>
      <c r="E83" s="102" t="s">
        <v>439</v>
      </c>
      <c r="J83" s="102"/>
      <c r="K83" s="102"/>
      <c r="L83" s="103"/>
      <c r="O83" s="94" t="s">
        <v>1377</v>
      </c>
    </row>
    <row r="84" spans="1:24" ht="14.25" customHeight="1">
      <c r="A84" s="15" t="s">
        <v>31</v>
      </c>
      <c r="X84" s="15" t="s">
        <v>141</v>
      </c>
    </row>
    <row r="85" spans="1:24" ht="13.5" customHeight="1">
      <c r="A85" s="15" t="s">
        <v>84</v>
      </c>
      <c r="X85" s="15" t="s">
        <v>140</v>
      </c>
    </row>
    <row r="86" spans="1:24" ht="13.5" customHeight="1"/>
    <row r="87" spans="1:24" ht="14.25" customHeight="1">
      <c r="A87" s="15" t="s">
        <v>14</v>
      </c>
      <c r="B87" s="15" t="s">
        <v>443</v>
      </c>
      <c r="E87" s="16" t="s">
        <v>445</v>
      </c>
      <c r="J87" s="15" t="s">
        <v>133</v>
      </c>
      <c r="O87" s="15" t="s">
        <v>446</v>
      </c>
      <c r="X87" s="15" t="s">
        <v>140</v>
      </c>
    </row>
    <row r="88" spans="1:24" ht="14.25" customHeight="1">
      <c r="A88" s="15" t="s">
        <v>76</v>
      </c>
      <c r="B88" s="15" t="s">
        <v>447</v>
      </c>
      <c r="J88" s="15" t="s">
        <v>407</v>
      </c>
      <c r="X88" s="15" t="s">
        <v>141</v>
      </c>
    </row>
    <row r="89" spans="1:24" ht="14.25" customHeight="1">
      <c r="A89" s="15" t="s">
        <v>33</v>
      </c>
      <c r="B89" s="15" t="s">
        <v>358</v>
      </c>
      <c r="E89" s="16" t="s">
        <v>448</v>
      </c>
      <c r="J89" s="15" t="s">
        <v>404</v>
      </c>
    </row>
    <row r="90" spans="1:24" ht="14.25" customHeight="1">
      <c r="A90" s="15" t="s">
        <v>17</v>
      </c>
      <c r="X90" s="15" t="s">
        <v>141</v>
      </c>
    </row>
    <row r="91" spans="1:24" ht="14.25" customHeight="1">
      <c r="A91" s="93" t="s">
        <v>16</v>
      </c>
      <c r="B91" s="93" t="s">
        <v>359</v>
      </c>
      <c r="E91" s="16" t="s">
        <v>449</v>
      </c>
      <c r="K91" s="15" t="s">
        <v>78</v>
      </c>
      <c r="L91" s="100" t="str">
        <f>"Sorry, question " &amp; LEFT(E91, 7) &amp; " is required!"</f>
        <v>Sorry, question (2.01)  is required!</v>
      </c>
      <c r="M91" s="96" t="s">
        <v>1241</v>
      </c>
      <c r="N91" s="101" t="s">
        <v>1242</v>
      </c>
    </row>
    <row r="92" spans="1:24" ht="14.25" customHeight="1">
      <c r="A92" s="15" t="s">
        <v>76</v>
      </c>
      <c r="B92" s="15" t="s">
        <v>450</v>
      </c>
      <c r="J92" s="15" t="s">
        <v>407</v>
      </c>
      <c r="X92" s="15" t="s">
        <v>141</v>
      </c>
    </row>
    <row r="93" spans="1:24" ht="14.25" customHeight="1">
      <c r="A93" s="102" t="s">
        <v>19</v>
      </c>
      <c r="B93" s="93" t="s">
        <v>451</v>
      </c>
      <c r="E93" s="102" t="s">
        <v>455</v>
      </c>
      <c r="J93" s="95" t="s">
        <v>457</v>
      </c>
      <c r="O93" s="94" t="s">
        <v>456</v>
      </c>
    </row>
    <row r="94" spans="1:24" ht="14.25" customHeight="1">
      <c r="A94" s="105" t="s">
        <v>34</v>
      </c>
      <c r="B94" s="105" t="s">
        <v>452</v>
      </c>
      <c r="E94" s="105"/>
      <c r="J94" s="107" t="s">
        <v>458</v>
      </c>
      <c r="O94" s="105" t="s">
        <v>456</v>
      </c>
      <c r="Q94" s="108" t="s">
        <v>460</v>
      </c>
    </row>
    <row r="95" spans="1:24" ht="14.25" customHeight="1">
      <c r="A95" s="93" t="s">
        <v>79</v>
      </c>
      <c r="B95" s="93" t="s">
        <v>453</v>
      </c>
      <c r="E95" s="93"/>
      <c r="J95" s="95"/>
      <c r="O95" s="94"/>
      <c r="P95" s="93" t="s">
        <v>461</v>
      </c>
    </row>
    <row r="96" spans="1:24" ht="14.25" customHeight="1">
      <c r="A96" s="93" t="s">
        <v>18</v>
      </c>
      <c r="B96" s="93" t="s">
        <v>454</v>
      </c>
      <c r="E96" s="93"/>
      <c r="F96" s="93" t="s">
        <v>462</v>
      </c>
      <c r="J96" s="95" t="s">
        <v>459</v>
      </c>
      <c r="K96" s="15" t="s">
        <v>78</v>
      </c>
      <c r="O96" s="94"/>
    </row>
    <row r="97" spans="1:24" ht="14.25" customHeight="1">
      <c r="A97" s="105" t="s">
        <v>35</v>
      </c>
      <c r="B97" s="105"/>
      <c r="E97" s="105"/>
      <c r="J97" s="107"/>
      <c r="O97" s="106"/>
    </row>
    <row r="98" spans="1:24" ht="14.25" customHeight="1">
      <c r="A98" s="15" t="s">
        <v>17</v>
      </c>
      <c r="X98" s="15" t="s">
        <v>141</v>
      </c>
    </row>
    <row r="99" spans="1:24" ht="14.25" customHeight="1">
      <c r="A99" s="15" t="s">
        <v>76</v>
      </c>
      <c r="B99" s="15" t="s">
        <v>463</v>
      </c>
      <c r="J99" s="15" t="s">
        <v>15</v>
      </c>
      <c r="X99" s="15" t="s">
        <v>141</v>
      </c>
    </row>
    <row r="100" spans="1:24" ht="14.25" customHeight="1">
      <c r="A100" s="93" t="s">
        <v>464</v>
      </c>
      <c r="B100" s="93" t="s">
        <v>360</v>
      </c>
      <c r="E100" s="93" t="s">
        <v>470</v>
      </c>
      <c r="F100" s="93"/>
      <c r="J100" s="95" t="s">
        <v>419</v>
      </c>
      <c r="K100" s="93" t="s">
        <v>78</v>
      </c>
      <c r="L100" s="100" t="str">
        <f>"Sorry, question " &amp; LEFT(E100, 8) &amp; " is required!"</f>
        <v>Sorry, question (2.09_N) is required!</v>
      </c>
      <c r="O100" s="94"/>
    </row>
    <row r="101" spans="1:24" ht="14.25" customHeight="1">
      <c r="A101" s="93" t="s">
        <v>18</v>
      </c>
      <c r="B101" s="93" t="s">
        <v>467</v>
      </c>
      <c r="E101" s="93" t="s">
        <v>29</v>
      </c>
      <c r="F101" s="93" t="s">
        <v>83</v>
      </c>
      <c r="J101" s="95" t="s">
        <v>480</v>
      </c>
      <c r="K101" s="93" t="s">
        <v>78</v>
      </c>
      <c r="L101" s="100"/>
      <c r="O101" s="109" t="s">
        <v>477</v>
      </c>
    </row>
    <row r="102" spans="1:24" s="123" customFormat="1" ht="14.25" customHeight="1">
      <c r="A102" s="121" t="s">
        <v>36</v>
      </c>
      <c r="B102" s="121" t="s">
        <v>361</v>
      </c>
      <c r="E102" s="121" t="s">
        <v>471</v>
      </c>
      <c r="F102" s="121" t="s">
        <v>475</v>
      </c>
      <c r="J102" s="124" t="s">
        <v>419</v>
      </c>
      <c r="K102" s="121" t="s">
        <v>78</v>
      </c>
      <c r="L102" s="125" t="str">
        <f>"Sorry, question " &amp; LEFT(E102, 6) &amp; " is required!"</f>
        <v>Sorry, question (2.10) is required!</v>
      </c>
      <c r="O102" s="128"/>
    </row>
    <row r="103" spans="1:24" ht="14.25" customHeight="1">
      <c r="A103" s="93" t="s">
        <v>465</v>
      </c>
      <c r="B103" s="93" t="s">
        <v>468</v>
      </c>
      <c r="E103" s="93" t="s">
        <v>472</v>
      </c>
      <c r="F103" s="93"/>
      <c r="J103" s="104" t="s">
        <v>429</v>
      </c>
      <c r="K103" s="93" t="s">
        <v>78</v>
      </c>
      <c r="L103" s="100" t="str">
        <f>"Sorry, question " &amp; LEFT(E103, 6) &amp; " is required!"</f>
        <v>Sorry, question (2.11) is required!</v>
      </c>
      <c r="O103" s="109" t="s">
        <v>478</v>
      </c>
    </row>
    <row r="104" spans="1:24" ht="14.25" customHeight="1">
      <c r="A104" s="99" t="s">
        <v>18</v>
      </c>
      <c r="B104" s="99" t="s">
        <v>469</v>
      </c>
      <c r="E104" s="99" t="s">
        <v>29</v>
      </c>
      <c r="F104" s="99" t="s">
        <v>83</v>
      </c>
      <c r="J104" s="95" t="s">
        <v>480</v>
      </c>
      <c r="K104" s="93" t="s">
        <v>78</v>
      </c>
      <c r="L104" s="100"/>
      <c r="O104" s="109" t="s">
        <v>479</v>
      </c>
    </row>
    <row r="105" spans="1:24" ht="14.25" customHeight="1">
      <c r="A105" s="93" t="s">
        <v>16</v>
      </c>
      <c r="B105" s="93" t="s">
        <v>362</v>
      </c>
      <c r="E105" s="101" t="s">
        <v>473</v>
      </c>
      <c r="F105" s="93" t="s">
        <v>476</v>
      </c>
      <c r="J105" s="95" t="s">
        <v>480</v>
      </c>
      <c r="K105" s="93" t="s">
        <v>78</v>
      </c>
      <c r="L105" s="100" t="str">
        <f>"Sorry, question " &amp; LEFT(E105, 6) &amp; " is required!"</f>
        <v>Sorry, question (2.12) is required!</v>
      </c>
      <c r="M105" s="96" t="s">
        <v>1243</v>
      </c>
      <c r="N105" s="101" t="s">
        <v>481</v>
      </c>
      <c r="O105" s="109" t="s">
        <v>478</v>
      </c>
    </row>
    <row r="106" spans="1:24" ht="14.25" customHeight="1">
      <c r="A106" s="93" t="s">
        <v>466</v>
      </c>
      <c r="B106" s="93" t="s">
        <v>363</v>
      </c>
      <c r="E106" s="93" t="s">
        <v>474</v>
      </c>
      <c r="F106" s="93"/>
      <c r="J106" s="104" t="s">
        <v>482</v>
      </c>
      <c r="K106" s="93" t="s">
        <v>78</v>
      </c>
      <c r="L106" s="100" t="str">
        <f>"Sorry, question " &amp; LEFT(E106, 6) &amp; " is required!"</f>
        <v>Sorry, question (2.13) is required!</v>
      </c>
      <c r="O106" s="109" t="s">
        <v>478</v>
      </c>
    </row>
    <row r="107" spans="1:24" ht="14.25" customHeight="1">
      <c r="A107" s="15" t="s">
        <v>17</v>
      </c>
      <c r="X107" s="15" t="s">
        <v>141</v>
      </c>
    </row>
    <row r="108" spans="1:24" ht="14.25" customHeight="1">
      <c r="A108" s="15" t="s">
        <v>76</v>
      </c>
      <c r="B108" s="15" t="s">
        <v>486</v>
      </c>
      <c r="J108" s="15" t="s">
        <v>487</v>
      </c>
      <c r="X108" s="15" t="s">
        <v>141</v>
      </c>
    </row>
    <row r="109" spans="1:24" ht="14.25" customHeight="1">
      <c r="A109" s="93" t="s">
        <v>27</v>
      </c>
      <c r="B109" s="93" t="s">
        <v>364</v>
      </c>
      <c r="E109" s="93" t="s">
        <v>488</v>
      </c>
      <c r="J109" s="104" t="s">
        <v>495</v>
      </c>
      <c r="K109" s="93" t="s">
        <v>78</v>
      </c>
      <c r="L109" s="100" t="str">
        <f>"Sorry, question " &amp; LEFT(E109, 6) &amp; " is required!"</f>
        <v>Sorry, question (2.14) is required!</v>
      </c>
      <c r="O109" s="109" t="s">
        <v>478</v>
      </c>
    </row>
    <row r="110" spans="1:24" s="123" customFormat="1" ht="14.25" customHeight="1">
      <c r="A110" s="121" t="s">
        <v>82</v>
      </c>
      <c r="B110" s="121" t="s">
        <v>483</v>
      </c>
      <c r="E110" s="121" t="s">
        <v>489</v>
      </c>
      <c r="F110" s="123" t="s">
        <v>1222</v>
      </c>
      <c r="J110" s="124" t="s">
        <v>493</v>
      </c>
      <c r="K110" s="121" t="s">
        <v>78</v>
      </c>
      <c r="L110" s="125" t="str">
        <f>"Sorry, question " &amp; LEFT(E110, 9) &amp; " is required!"</f>
        <v>Sorry, question (2.14_1n) is required!</v>
      </c>
      <c r="M110" s="123" t="s">
        <v>990</v>
      </c>
      <c r="O110" s="128" t="s">
        <v>478</v>
      </c>
    </row>
    <row r="111" spans="1:24" ht="14.25" customHeight="1">
      <c r="A111" s="93" t="s">
        <v>16</v>
      </c>
      <c r="B111" s="93" t="s">
        <v>484</v>
      </c>
      <c r="E111" s="93" t="s">
        <v>490</v>
      </c>
      <c r="F111" s="15" t="s">
        <v>1379</v>
      </c>
      <c r="J111" s="95" t="s">
        <v>494</v>
      </c>
      <c r="K111" s="93" t="s">
        <v>78</v>
      </c>
      <c r="L111" s="100" t="str">
        <f>"Sorry, question " &amp; LEFT(E111, 9) &amp; " is required!"</f>
        <v>Sorry, question (2.14_2n) is required!</v>
      </c>
      <c r="O111" s="109" t="s">
        <v>478</v>
      </c>
    </row>
    <row r="112" spans="1:24" s="123" customFormat="1" ht="14.25" customHeight="1">
      <c r="A112" s="121" t="s">
        <v>16</v>
      </c>
      <c r="B112" s="122" t="s">
        <v>365</v>
      </c>
      <c r="E112" s="122" t="s">
        <v>491</v>
      </c>
      <c r="F112" s="121" t="s">
        <v>476</v>
      </c>
      <c r="J112" s="124" t="s">
        <v>1225</v>
      </c>
      <c r="K112" s="121" t="s">
        <v>78</v>
      </c>
      <c r="L112" s="125" t="str">
        <f>"Sorry, question " &amp; LEFT(E112, 6) &amp; " is required!"</f>
        <v>Sorry, question (2.15) is required!</v>
      </c>
      <c r="M112" s="126" t="s">
        <v>1244</v>
      </c>
      <c r="N112" s="127" t="s">
        <v>497</v>
      </c>
      <c r="O112" s="128"/>
    </row>
    <row r="113" spans="1:24" ht="14.25" customHeight="1">
      <c r="A113" s="93" t="s">
        <v>27</v>
      </c>
      <c r="B113" s="93" t="s">
        <v>485</v>
      </c>
      <c r="E113" s="93" t="s">
        <v>492</v>
      </c>
      <c r="J113" s="104" t="s">
        <v>496</v>
      </c>
      <c r="K113" s="93" t="s">
        <v>78</v>
      </c>
      <c r="L113" s="100" t="str">
        <f>"Sorry, question " &amp; LEFT(E113, 6) &amp; " is required!"</f>
        <v>Sorry, question (2.16) is required!</v>
      </c>
    </row>
    <row r="114" spans="1:24" ht="14.25" customHeight="1">
      <c r="A114" s="15" t="s">
        <v>17</v>
      </c>
      <c r="X114" s="15" t="s">
        <v>141</v>
      </c>
    </row>
    <row r="115" spans="1:24" ht="14.25" customHeight="1">
      <c r="A115" s="15" t="s">
        <v>76</v>
      </c>
      <c r="B115" s="15" t="s">
        <v>498</v>
      </c>
      <c r="J115" s="15" t="s">
        <v>15</v>
      </c>
      <c r="X115" s="15" t="s">
        <v>141</v>
      </c>
    </row>
    <row r="116" spans="1:24" ht="14.25" customHeight="1">
      <c r="A116" s="93" t="s">
        <v>27</v>
      </c>
      <c r="B116" s="93" t="s">
        <v>366</v>
      </c>
      <c r="E116" s="93" t="s">
        <v>499</v>
      </c>
      <c r="J116" s="104" t="s">
        <v>429</v>
      </c>
      <c r="K116" s="93" t="s">
        <v>78</v>
      </c>
      <c r="L116" s="100" t="str">
        <f t="shared" ref="L116:L121" si="1">"Sorry, question " &amp; LEFT(E116, 6) &amp; " is required!"</f>
        <v>Sorry, question (2.17) is required!</v>
      </c>
      <c r="O116" s="109"/>
    </row>
    <row r="117" spans="1:24" ht="14.25" customHeight="1">
      <c r="A117" s="93" t="s">
        <v>16</v>
      </c>
      <c r="B117" s="93" t="s">
        <v>367</v>
      </c>
      <c r="E117" s="101" t="s">
        <v>500</v>
      </c>
      <c r="J117" s="95"/>
      <c r="K117" s="93" t="s">
        <v>78</v>
      </c>
      <c r="L117" s="100" t="str">
        <f t="shared" si="1"/>
        <v>Sorry, question (2.18) is required!</v>
      </c>
      <c r="M117" s="96" t="s">
        <v>1254</v>
      </c>
      <c r="N117" s="101" t="s">
        <v>506</v>
      </c>
      <c r="O117" s="94" t="s">
        <v>504</v>
      </c>
    </row>
    <row r="118" spans="1:24" ht="14.25" customHeight="1">
      <c r="A118" s="93" t="s">
        <v>16</v>
      </c>
      <c r="B118" s="93" t="s">
        <v>368</v>
      </c>
      <c r="E118" s="93" t="s">
        <v>1380</v>
      </c>
      <c r="J118" s="95"/>
      <c r="K118" s="93" t="s">
        <v>78</v>
      </c>
      <c r="L118" s="100" t="str">
        <f t="shared" si="1"/>
        <v>Sorry, question (2.19) is required!</v>
      </c>
      <c r="M118" s="96" t="s">
        <v>505</v>
      </c>
      <c r="N118" s="101" t="s">
        <v>507</v>
      </c>
      <c r="O118" s="109"/>
    </row>
    <row r="119" spans="1:24" ht="14.25" customHeight="1">
      <c r="A119" s="93" t="s">
        <v>27</v>
      </c>
      <c r="B119" s="93" t="s">
        <v>369</v>
      </c>
      <c r="E119" s="93" t="s">
        <v>501</v>
      </c>
      <c r="J119" s="104" t="s">
        <v>429</v>
      </c>
      <c r="K119" s="93" t="s">
        <v>78</v>
      </c>
      <c r="L119" s="100" t="str">
        <f t="shared" si="1"/>
        <v>Sorry, question (2.20) is required!</v>
      </c>
      <c r="M119" s="96"/>
      <c r="N119" s="101"/>
      <c r="O119" s="109"/>
    </row>
    <row r="120" spans="1:24" ht="14.25" customHeight="1">
      <c r="A120" s="93" t="s">
        <v>27</v>
      </c>
      <c r="B120" s="93" t="s">
        <v>370</v>
      </c>
      <c r="E120" s="93" t="s">
        <v>502</v>
      </c>
      <c r="J120" s="104" t="s">
        <v>429</v>
      </c>
      <c r="K120" s="93" t="s">
        <v>78</v>
      </c>
      <c r="L120" s="100" t="str">
        <f t="shared" si="1"/>
        <v>Sorry, question (2.21) is required!</v>
      </c>
    </row>
    <row r="121" spans="1:24" ht="14.25" customHeight="1">
      <c r="A121" s="93" t="s">
        <v>27</v>
      </c>
      <c r="B121" s="93" t="s">
        <v>371</v>
      </c>
      <c r="E121" s="93" t="s">
        <v>503</v>
      </c>
      <c r="F121" s="15" t="s">
        <v>1209</v>
      </c>
      <c r="J121" s="104" t="s">
        <v>429</v>
      </c>
      <c r="K121" s="93" t="s">
        <v>78</v>
      </c>
      <c r="L121" s="100" t="str">
        <f t="shared" si="1"/>
        <v>Sorry, question (2.22) is required!</v>
      </c>
    </row>
    <row r="122" spans="1:24" ht="14.25" customHeight="1">
      <c r="A122" s="15" t="s">
        <v>17</v>
      </c>
      <c r="X122" s="15" t="s">
        <v>141</v>
      </c>
    </row>
    <row r="123" spans="1:24" ht="14.25" customHeight="1">
      <c r="A123" s="15" t="s">
        <v>76</v>
      </c>
      <c r="B123" s="15" t="s">
        <v>508</v>
      </c>
      <c r="J123" s="15" t="s">
        <v>15</v>
      </c>
      <c r="X123" s="15" t="s">
        <v>141</v>
      </c>
    </row>
    <row r="124" spans="1:24" ht="14.25" customHeight="1">
      <c r="A124" s="92" t="s">
        <v>27</v>
      </c>
      <c r="B124" s="76" t="s">
        <v>509</v>
      </c>
      <c r="E124" s="76" t="s">
        <v>511</v>
      </c>
      <c r="F124" s="76"/>
      <c r="J124" s="110" t="s">
        <v>2</v>
      </c>
      <c r="K124" s="76"/>
      <c r="L124" s="111"/>
      <c r="O124" s="109"/>
    </row>
    <row r="125" spans="1:24" ht="14.25" customHeight="1">
      <c r="A125" s="93" t="s">
        <v>27</v>
      </c>
      <c r="B125" s="93" t="s">
        <v>372</v>
      </c>
      <c r="E125" s="93" t="s">
        <v>512</v>
      </c>
      <c r="F125" s="93" t="s">
        <v>542</v>
      </c>
      <c r="J125" s="95" t="s">
        <v>77</v>
      </c>
      <c r="K125" s="93" t="s">
        <v>78</v>
      </c>
      <c r="L125" s="100" t="str">
        <f t="shared" ref="L125:L132" si="2">"Sorry, question " &amp; LEFT(E125, 6) &amp; " is required!"</f>
        <v>Sorry, question (2.23) is required!</v>
      </c>
      <c r="M125" s="96"/>
      <c r="N125" s="101"/>
      <c r="O125" s="94"/>
    </row>
    <row r="126" spans="1:24" ht="14.25" customHeight="1">
      <c r="A126" s="93" t="s">
        <v>27</v>
      </c>
      <c r="B126" s="93" t="s">
        <v>373</v>
      </c>
      <c r="E126" s="93" t="s">
        <v>513</v>
      </c>
      <c r="F126" s="93" t="s">
        <v>543</v>
      </c>
      <c r="J126" s="95" t="s">
        <v>77</v>
      </c>
      <c r="K126" s="93" t="s">
        <v>78</v>
      </c>
      <c r="L126" s="100" t="str">
        <f t="shared" si="2"/>
        <v>Sorry, question (2.24) is required!</v>
      </c>
      <c r="M126" s="96"/>
      <c r="N126" s="101"/>
      <c r="O126" s="109"/>
    </row>
    <row r="127" spans="1:24" ht="14.25" customHeight="1">
      <c r="A127" s="93" t="s">
        <v>27</v>
      </c>
      <c r="B127" s="93" t="s">
        <v>374</v>
      </c>
      <c r="E127" s="93" t="s">
        <v>514</v>
      </c>
      <c r="F127" s="93"/>
      <c r="J127" s="95" t="s">
        <v>77</v>
      </c>
      <c r="K127" s="93" t="s">
        <v>78</v>
      </c>
      <c r="L127" s="100" t="str">
        <f t="shared" si="2"/>
        <v>Sorry, question (2.25) is required!</v>
      </c>
      <c r="M127" s="96"/>
      <c r="N127" s="101"/>
      <c r="O127" s="109"/>
    </row>
    <row r="128" spans="1:24" ht="14.25" customHeight="1">
      <c r="A128" s="93" t="s">
        <v>27</v>
      </c>
      <c r="B128" s="93" t="s">
        <v>375</v>
      </c>
      <c r="E128" s="93" t="s">
        <v>515</v>
      </c>
      <c r="F128" s="93" t="s">
        <v>544</v>
      </c>
      <c r="J128" s="95" t="s">
        <v>77</v>
      </c>
      <c r="K128" s="93" t="s">
        <v>78</v>
      </c>
      <c r="L128" s="100" t="str">
        <f t="shared" si="2"/>
        <v>Sorry, question (2.26) is required!</v>
      </c>
      <c r="M128" s="96"/>
      <c r="N128" s="101"/>
      <c r="O128" s="109"/>
    </row>
    <row r="129" spans="1:24" ht="14.25" customHeight="1">
      <c r="A129" s="93" t="s">
        <v>27</v>
      </c>
      <c r="B129" s="93" t="s">
        <v>376</v>
      </c>
      <c r="E129" s="93" t="s">
        <v>516</v>
      </c>
      <c r="F129" s="93"/>
      <c r="J129" s="95" t="s">
        <v>77</v>
      </c>
      <c r="K129" s="93" t="s">
        <v>78</v>
      </c>
      <c r="L129" s="100" t="str">
        <f t="shared" si="2"/>
        <v>Sorry, question (2.27) is required!</v>
      </c>
      <c r="M129" s="96"/>
      <c r="N129" s="101"/>
      <c r="O129" s="109"/>
    </row>
    <row r="130" spans="1:24" ht="14.25" customHeight="1">
      <c r="A130" s="93" t="s">
        <v>27</v>
      </c>
      <c r="B130" s="93" t="s">
        <v>377</v>
      </c>
      <c r="E130" s="93" t="s">
        <v>517</v>
      </c>
      <c r="F130" s="93" t="s">
        <v>545</v>
      </c>
      <c r="J130" s="95" t="s">
        <v>77</v>
      </c>
      <c r="K130" s="93" t="s">
        <v>78</v>
      </c>
      <c r="L130" s="100" t="str">
        <f t="shared" si="2"/>
        <v>Sorry, question (2.28) is required!</v>
      </c>
      <c r="M130" s="96"/>
      <c r="N130" s="101"/>
      <c r="O130" s="109"/>
    </row>
    <row r="131" spans="1:24" ht="14.25" customHeight="1">
      <c r="A131" s="93" t="s">
        <v>27</v>
      </c>
      <c r="B131" s="93" t="s">
        <v>378</v>
      </c>
      <c r="E131" s="93" t="s">
        <v>518</v>
      </c>
      <c r="F131" s="93"/>
      <c r="J131" s="95" t="s">
        <v>77</v>
      </c>
      <c r="K131" s="93" t="s">
        <v>78</v>
      </c>
      <c r="L131" s="100" t="str">
        <f t="shared" si="2"/>
        <v>Sorry, question (2.29) is required!</v>
      </c>
    </row>
    <row r="132" spans="1:24" ht="14.25" customHeight="1">
      <c r="A132" s="93" t="s">
        <v>27</v>
      </c>
      <c r="B132" s="93" t="s">
        <v>510</v>
      </c>
      <c r="E132" s="93" t="s">
        <v>519</v>
      </c>
      <c r="F132" s="93"/>
      <c r="J132" s="95" t="s">
        <v>77</v>
      </c>
      <c r="K132" s="93" t="s">
        <v>78</v>
      </c>
      <c r="L132" s="100" t="str">
        <f t="shared" si="2"/>
        <v>Sorry, question (2.30) is required!</v>
      </c>
    </row>
    <row r="133" spans="1:24" ht="14.25" customHeight="1">
      <c r="A133" s="15" t="s">
        <v>17</v>
      </c>
      <c r="X133" s="15" t="s">
        <v>141</v>
      </c>
    </row>
    <row r="134" spans="1:24" ht="14.25" customHeight="1">
      <c r="A134" s="15" t="s">
        <v>76</v>
      </c>
      <c r="B134" s="15" t="s">
        <v>520</v>
      </c>
      <c r="J134" s="15" t="s">
        <v>15</v>
      </c>
      <c r="X134" s="15" t="s">
        <v>141</v>
      </c>
    </row>
    <row r="135" spans="1:24" ht="14.25" customHeight="1">
      <c r="A135" s="92" t="s">
        <v>19</v>
      </c>
      <c r="B135" s="99" t="s">
        <v>522</v>
      </c>
      <c r="E135" s="93" t="s">
        <v>531</v>
      </c>
      <c r="F135" s="76" t="s">
        <v>612</v>
      </c>
      <c r="J135" s="110"/>
      <c r="K135" s="76"/>
      <c r="L135" s="111"/>
      <c r="O135" s="109" t="s">
        <v>539</v>
      </c>
    </row>
    <row r="136" spans="1:24" ht="14.25" customHeight="1">
      <c r="A136" s="93" t="s">
        <v>521</v>
      </c>
      <c r="B136" s="93" t="s">
        <v>523</v>
      </c>
      <c r="E136" s="93" t="s">
        <v>511</v>
      </c>
      <c r="F136" s="93"/>
      <c r="J136" s="95" t="s">
        <v>2</v>
      </c>
      <c r="K136" s="93"/>
      <c r="L136" s="100"/>
      <c r="M136" s="96"/>
      <c r="N136" s="101"/>
      <c r="O136" s="109" t="s">
        <v>539</v>
      </c>
    </row>
    <row r="137" spans="1:24" ht="14.25" customHeight="1">
      <c r="A137" s="93" t="s">
        <v>521</v>
      </c>
      <c r="B137" s="93" t="s">
        <v>524</v>
      </c>
      <c r="E137" s="93" t="s">
        <v>532</v>
      </c>
      <c r="F137" s="93"/>
      <c r="J137" s="95" t="s">
        <v>77</v>
      </c>
      <c r="K137" s="93" t="s">
        <v>78</v>
      </c>
      <c r="L137" s="100" t="str">
        <f t="shared" ref="L137:L142" si="3">"Sorry, question (2.31) " &amp; LEFT(E137, 1) &amp; " is required!"</f>
        <v>Sorry, question (2.31) a is required!</v>
      </c>
      <c r="M137" s="96"/>
      <c r="N137" s="101"/>
      <c r="O137" s="109" t="s">
        <v>539</v>
      </c>
    </row>
    <row r="138" spans="1:24" ht="14.25" customHeight="1">
      <c r="A138" s="93" t="s">
        <v>521</v>
      </c>
      <c r="B138" s="93" t="s">
        <v>525</v>
      </c>
      <c r="E138" s="93" t="s">
        <v>533</v>
      </c>
      <c r="F138" s="93"/>
      <c r="J138" s="95" t="s">
        <v>77</v>
      </c>
      <c r="K138" s="93" t="s">
        <v>78</v>
      </c>
      <c r="L138" s="100" t="str">
        <f t="shared" si="3"/>
        <v>Sorry, question (2.31) b is required!</v>
      </c>
      <c r="M138" s="96"/>
      <c r="N138" s="101"/>
      <c r="O138" s="109" t="s">
        <v>539</v>
      </c>
    </row>
    <row r="139" spans="1:24" ht="14.25" customHeight="1">
      <c r="A139" s="93" t="s">
        <v>521</v>
      </c>
      <c r="B139" s="93" t="s">
        <v>526</v>
      </c>
      <c r="E139" s="93" t="s">
        <v>534</v>
      </c>
      <c r="F139" s="93"/>
      <c r="J139" s="95" t="s">
        <v>77</v>
      </c>
      <c r="K139" s="93" t="s">
        <v>78</v>
      </c>
      <c r="L139" s="100" t="str">
        <f t="shared" si="3"/>
        <v>Sorry, question (2.31) c is required!</v>
      </c>
      <c r="M139" s="96"/>
      <c r="N139" s="101"/>
      <c r="O139" s="109" t="s">
        <v>539</v>
      </c>
    </row>
    <row r="140" spans="1:24" ht="14.25" customHeight="1">
      <c r="A140" s="93" t="s">
        <v>521</v>
      </c>
      <c r="B140" s="93" t="s">
        <v>527</v>
      </c>
      <c r="E140" s="93" t="s">
        <v>535</v>
      </c>
      <c r="F140" s="93"/>
      <c r="J140" s="95" t="s">
        <v>77</v>
      </c>
      <c r="K140" s="93" t="s">
        <v>78</v>
      </c>
      <c r="L140" s="100" t="str">
        <f t="shared" si="3"/>
        <v>Sorry, question (2.31) d is required!</v>
      </c>
      <c r="M140" s="96"/>
      <c r="N140" s="101"/>
      <c r="O140" s="109" t="s">
        <v>539</v>
      </c>
    </row>
    <row r="141" spans="1:24" ht="14.25" customHeight="1">
      <c r="A141" s="93" t="s">
        <v>521</v>
      </c>
      <c r="B141" s="93" t="s">
        <v>528</v>
      </c>
      <c r="E141" s="93" t="s">
        <v>536</v>
      </c>
      <c r="F141" s="93"/>
      <c r="J141" s="95" t="s">
        <v>77</v>
      </c>
      <c r="K141" s="93" t="s">
        <v>78</v>
      </c>
      <c r="L141" s="100" t="str">
        <f t="shared" si="3"/>
        <v>Sorry, question (2.31) e is required!</v>
      </c>
      <c r="M141" s="96"/>
      <c r="N141" s="101"/>
      <c r="O141" s="109" t="s">
        <v>539</v>
      </c>
    </row>
    <row r="142" spans="1:24" ht="14.25" customHeight="1">
      <c r="A142" s="93" t="s">
        <v>521</v>
      </c>
      <c r="B142" s="99" t="s">
        <v>529</v>
      </c>
      <c r="E142" s="93" t="s">
        <v>537</v>
      </c>
      <c r="F142" s="93"/>
      <c r="J142" s="95" t="s">
        <v>77</v>
      </c>
      <c r="K142" s="93" t="s">
        <v>78</v>
      </c>
      <c r="L142" s="100" t="str">
        <f t="shared" si="3"/>
        <v>Sorry, question (2.31) f is required!</v>
      </c>
      <c r="O142" s="109" t="s">
        <v>539</v>
      </c>
    </row>
    <row r="143" spans="1:24" ht="14.25" customHeight="1">
      <c r="A143" s="93" t="s">
        <v>18</v>
      </c>
      <c r="B143" s="99" t="s">
        <v>530</v>
      </c>
      <c r="E143" s="99" t="s">
        <v>68</v>
      </c>
      <c r="F143" s="99" t="s">
        <v>83</v>
      </c>
      <c r="J143" s="95" t="s">
        <v>132</v>
      </c>
      <c r="K143" s="93" t="s">
        <v>78</v>
      </c>
      <c r="L143" s="100"/>
      <c r="O143" s="94" t="s">
        <v>540</v>
      </c>
    </row>
    <row r="144" spans="1:24" ht="14.25" customHeight="1">
      <c r="A144" s="93" t="s">
        <v>27</v>
      </c>
      <c r="B144" s="93" t="s">
        <v>379</v>
      </c>
      <c r="E144" s="93" t="s">
        <v>538</v>
      </c>
      <c r="F144" s="93" t="s">
        <v>541</v>
      </c>
      <c r="J144" s="95" t="s">
        <v>350</v>
      </c>
      <c r="K144" s="93" t="s">
        <v>78</v>
      </c>
      <c r="L144" s="100"/>
      <c r="O144" s="94"/>
    </row>
    <row r="145" spans="1:24" ht="14.25" customHeight="1">
      <c r="A145" s="15" t="s">
        <v>17</v>
      </c>
      <c r="X145" s="15" t="s">
        <v>141</v>
      </c>
    </row>
    <row r="146" spans="1:24" ht="14.25" customHeight="1">
      <c r="A146" s="15" t="s">
        <v>76</v>
      </c>
      <c r="B146" s="15" t="s">
        <v>546</v>
      </c>
      <c r="J146" s="15" t="s">
        <v>15</v>
      </c>
      <c r="O146" s="15" t="s">
        <v>547</v>
      </c>
      <c r="X146" s="15" t="s">
        <v>141</v>
      </c>
    </row>
    <row r="147" spans="1:24" ht="14.25" customHeight="1">
      <c r="A147" s="93" t="s">
        <v>548</v>
      </c>
      <c r="B147" s="93" t="s">
        <v>549</v>
      </c>
      <c r="E147" s="93" t="s">
        <v>559</v>
      </c>
      <c r="F147" s="93"/>
      <c r="J147" s="95" t="s">
        <v>419</v>
      </c>
      <c r="K147" s="93" t="s">
        <v>78</v>
      </c>
      <c r="L147" s="100" t="str">
        <f>"Sorry, question " &amp; LEFT(E147, 6) &amp; " is required!"</f>
        <v>Sorry, question (2.33) is required!</v>
      </c>
      <c r="O147" s="109"/>
    </row>
    <row r="148" spans="1:24" ht="14.25" customHeight="1">
      <c r="A148" s="93" t="s">
        <v>27</v>
      </c>
      <c r="B148" s="93" t="s">
        <v>550</v>
      </c>
      <c r="E148" s="93" t="s">
        <v>560</v>
      </c>
      <c r="F148" s="93"/>
      <c r="J148" s="95" t="s">
        <v>350</v>
      </c>
      <c r="K148" s="93" t="s">
        <v>78</v>
      </c>
      <c r="L148" s="100" t="str">
        <f>"Sorry, question " &amp; LEFT(E148, 6) &amp; " is required!"</f>
        <v>Sorry, question (2.34) is required!</v>
      </c>
      <c r="M148" s="96"/>
      <c r="N148" s="101"/>
      <c r="O148" s="109"/>
    </row>
    <row r="149" spans="1:24" ht="14.25" customHeight="1">
      <c r="A149" s="93" t="s">
        <v>19</v>
      </c>
      <c r="B149" s="93" t="s">
        <v>551</v>
      </c>
      <c r="E149" s="93" t="s">
        <v>561</v>
      </c>
      <c r="F149" s="93" t="s">
        <v>612</v>
      </c>
      <c r="J149" s="95"/>
      <c r="K149" s="93"/>
      <c r="L149" s="100"/>
      <c r="M149" s="96"/>
      <c r="N149" s="101"/>
      <c r="O149" s="109"/>
    </row>
    <row r="150" spans="1:24" ht="14.25" customHeight="1">
      <c r="A150" s="93" t="s">
        <v>521</v>
      </c>
      <c r="B150" s="93" t="s">
        <v>552</v>
      </c>
      <c r="E150" s="93" t="s">
        <v>511</v>
      </c>
      <c r="F150" s="93"/>
      <c r="J150" s="95" t="s">
        <v>2</v>
      </c>
      <c r="K150" s="93"/>
      <c r="L150" s="100"/>
      <c r="M150" s="96"/>
      <c r="N150" s="101"/>
      <c r="O150" s="109"/>
    </row>
    <row r="151" spans="1:24" ht="14.25" customHeight="1">
      <c r="A151" s="93" t="s">
        <v>521</v>
      </c>
      <c r="B151" s="93" t="s">
        <v>553</v>
      </c>
      <c r="E151" s="93" t="s">
        <v>562</v>
      </c>
      <c r="F151" s="93"/>
      <c r="J151" s="95" t="s">
        <v>77</v>
      </c>
      <c r="K151" s="93" t="s">
        <v>78</v>
      </c>
      <c r="L151" s="100" t="str">
        <f>"Sorry, question (2.35) " &amp; LEFT(E151, 1) &amp; " is required!"</f>
        <v>Sorry, question (2.35) a is required!</v>
      </c>
      <c r="M151" s="98" t="s">
        <v>1381</v>
      </c>
      <c r="N151" s="101"/>
      <c r="O151" s="94" t="s">
        <v>1245</v>
      </c>
    </row>
    <row r="152" spans="1:24" ht="14.25" customHeight="1">
      <c r="A152" s="93" t="s">
        <v>521</v>
      </c>
      <c r="B152" s="93" t="s">
        <v>554</v>
      </c>
      <c r="E152" s="93" t="s">
        <v>563</v>
      </c>
      <c r="F152" s="93"/>
      <c r="J152" s="95" t="s">
        <v>77</v>
      </c>
      <c r="K152" s="93" t="s">
        <v>78</v>
      </c>
      <c r="L152" s="100" t="str">
        <f>"Sorry, question (2.35) " &amp; LEFT(E152, 1) &amp; " is required!"</f>
        <v>Sorry, question (2.35) b is required!</v>
      </c>
      <c r="M152" s="98" t="s">
        <v>1381</v>
      </c>
      <c r="N152" s="101"/>
      <c r="O152" s="94" t="s">
        <v>1245</v>
      </c>
    </row>
    <row r="153" spans="1:24" ht="14.25" customHeight="1">
      <c r="A153" s="93" t="s">
        <v>521</v>
      </c>
      <c r="B153" s="93" t="s">
        <v>555</v>
      </c>
      <c r="E153" s="93" t="s">
        <v>564</v>
      </c>
      <c r="F153" s="93"/>
      <c r="J153" s="95" t="s">
        <v>77</v>
      </c>
      <c r="K153" s="93" t="s">
        <v>78</v>
      </c>
      <c r="L153" s="100" t="str">
        <f>"Sorry, question (2.35) " &amp; LEFT(E153, 1) &amp; " is required!"</f>
        <v>Sorry, question (2.35) c is required!</v>
      </c>
      <c r="M153" s="98" t="s">
        <v>1381</v>
      </c>
      <c r="N153" s="101"/>
      <c r="O153" s="94" t="s">
        <v>1245</v>
      </c>
    </row>
    <row r="154" spans="1:24" ht="14.25" customHeight="1">
      <c r="A154" s="93" t="s">
        <v>521</v>
      </c>
      <c r="B154" s="93" t="s">
        <v>556</v>
      </c>
      <c r="E154" s="93" t="s">
        <v>565</v>
      </c>
      <c r="F154" s="93"/>
      <c r="J154" s="95" t="s">
        <v>77</v>
      </c>
      <c r="K154" s="93" t="s">
        <v>78</v>
      </c>
      <c r="L154" s="100" t="str">
        <f>"Sorry, question (2.35) " &amp; LEFT(E154, 1) &amp; " is required!"</f>
        <v>Sorry, question (2.35) d is required!</v>
      </c>
      <c r="M154" s="98" t="s">
        <v>1381</v>
      </c>
      <c r="O154" s="94" t="s">
        <v>1245</v>
      </c>
    </row>
    <row r="155" spans="1:24" ht="14.25" customHeight="1">
      <c r="A155" s="99" t="s">
        <v>18</v>
      </c>
      <c r="B155" s="99" t="s">
        <v>557</v>
      </c>
      <c r="E155" s="99" t="s">
        <v>566</v>
      </c>
      <c r="F155" s="99" t="s">
        <v>83</v>
      </c>
      <c r="J155" s="95" t="s">
        <v>132</v>
      </c>
      <c r="K155" s="93" t="s">
        <v>78</v>
      </c>
      <c r="L155" s="100"/>
      <c r="O155" s="94" t="s">
        <v>568</v>
      </c>
    </row>
    <row r="156" spans="1:24" ht="14.25" customHeight="1">
      <c r="A156" s="93" t="s">
        <v>521</v>
      </c>
      <c r="B156" s="93" t="s">
        <v>558</v>
      </c>
      <c r="E156" s="93" t="s">
        <v>567</v>
      </c>
      <c r="F156" s="93"/>
      <c r="J156" s="95" t="s">
        <v>77</v>
      </c>
      <c r="K156" s="93" t="s">
        <v>78</v>
      </c>
      <c r="L156" s="100" t="str">
        <f>"Sorry, question (2.35) " &amp; LEFT(E156, 1) &amp; " is required!"</f>
        <v>Sorry, question (2.35) e is required!</v>
      </c>
      <c r="O156" s="94"/>
    </row>
    <row r="157" spans="1:24" ht="14.25" customHeight="1">
      <c r="A157" s="15" t="s">
        <v>17</v>
      </c>
      <c r="X157" s="15" t="s">
        <v>141</v>
      </c>
    </row>
    <row r="158" spans="1:24" ht="14.25" customHeight="1">
      <c r="A158" s="15" t="s">
        <v>76</v>
      </c>
      <c r="B158" s="15" t="s">
        <v>569</v>
      </c>
      <c r="J158" s="15" t="s">
        <v>15</v>
      </c>
      <c r="X158" s="15" t="s">
        <v>141</v>
      </c>
    </row>
    <row r="159" spans="1:24" ht="14.25" customHeight="1">
      <c r="A159" s="93" t="s">
        <v>27</v>
      </c>
      <c r="B159" s="93" t="s">
        <v>570</v>
      </c>
      <c r="E159" s="93" t="s">
        <v>576</v>
      </c>
      <c r="F159" s="93" t="s">
        <v>577</v>
      </c>
      <c r="J159" s="95" t="s">
        <v>350</v>
      </c>
      <c r="K159" s="93" t="s">
        <v>78</v>
      </c>
      <c r="L159" s="100" t="str">
        <f>"Sorry, question " &amp; LEFT(E159, 6) &amp; " is required!"</f>
        <v>Sorry, question (2.36) is required!</v>
      </c>
      <c r="O159" s="94"/>
    </row>
    <row r="160" spans="1:24" ht="14.25" customHeight="1">
      <c r="A160" s="93" t="s">
        <v>571</v>
      </c>
      <c r="B160" s="93" t="s">
        <v>572</v>
      </c>
      <c r="E160" s="93" t="s">
        <v>578</v>
      </c>
      <c r="F160" s="93"/>
      <c r="J160" s="95" t="s">
        <v>350</v>
      </c>
      <c r="K160" s="93" t="s">
        <v>78</v>
      </c>
      <c r="L160" s="100" t="str">
        <f>"Sorry, question " &amp; LEFT(E160, 6) &amp; " is required!"</f>
        <v>Sorry, question (2.37) is required!</v>
      </c>
      <c r="M160" s="96"/>
      <c r="N160" s="101"/>
      <c r="O160" s="94" t="s">
        <v>582</v>
      </c>
    </row>
    <row r="161" spans="1:24" ht="14.25" customHeight="1">
      <c r="A161" s="93" t="s">
        <v>27</v>
      </c>
      <c r="B161" s="93" t="s">
        <v>573</v>
      </c>
      <c r="E161" s="93" t="s">
        <v>579</v>
      </c>
      <c r="F161" s="93"/>
      <c r="J161" s="95" t="s">
        <v>350</v>
      </c>
      <c r="K161" s="93" t="s">
        <v>78</v>
      </c>
      <c r="L161" s="100" t="str">
        <f>"Sorry, question " &amp; LEFT(E161, 6) &amp; " is required!"</f>
        <v>Sorry, question (2.38) is required!</v>
      </c>
      <c r="M161" s="96"/>
      <c r="N161" s="101"/>
      <c r="O161" s="94"/>
    </row>
    <row r="162" spans="1:24" ht="14.25" customHeight="1">
      <c r="A162" s="93" t="s">
        <v>27</v>
      </c>
      <c r="B162" s="93" t="s">
        <v>574</v>
      </c>
      <c r="E162" s="93" t="s">
        <v>580</v>
      </c>
      <c r="F162" s="93"/>
      <c r="J162" s="95" t="s">
        <v>350</v>
      </c>
      <c r="K162" s="93" t="s">
        <v>78</v>
      </c>
      <c r="L162" s="100" t="str">
        <f>"Sorry, question " &amp; LEFT(E162, 6) &amp; " is required!"</f>
        <v>Sorry, question (2.39) is required!</v>
      </c>
      <c r="M162" s="96"/>
      <c r="N162" s="101"/>
      <c r="O162" s="94" t="s">
        <v>583</v>
      </c>
    </row>
    <row r="163" spans="1:24" ht="14.25" customHeight="1">
      <c r="A163" s="93" t="s">
        <v>27</v>
      </c>
      <c r="B163" s="93" t="s">
        <v>575</v>
      </c>
      <c r="E163" s="93" t="s">
        <v>581</v>
      </c>
      <c r="F163" s="93"/>
      <c r="J163" s="95" t="s">
        <v>350</v>
      </c>
      <c r="K163" s="93" t="s">
        <v>78</v>
      </c>
      <c r="L163" s="100" t="str">
        <f>"Sorry, question " &amp; LEFT(E163, 6) &amp; " is required!"</f>
        <v>Sorry, question (2.40) is required!</v>
      </c>
      <c r="M163" s="96"/>
      <c r="N163" s="101"/>
      <c r="O163" s="94"/>
    </row>
    <row r="164" spans="1:24" ht="14.25" customHeight="1">
      <c r="A164" s="15" t="s">
        <v>17</v>
      </c>
      <c r="X164" s="15" t="s">
        <v>141</v>
      </c>
    </row>
    <row r="165" spans="1:24" ht="14.25" customHeight="1">
      <c r="A165" s="15" t="s">
        <v>76</v>
      </c>
      <c r="B165" s="15" t="s">
        <v>584</v>
      </c>
      <c r="J165" s="15" t="s">
        <v>15</v>
      </c>
      <c r="X165" s="15" t="s">
        <v>141</v>
      </c>
    </row>
    <row r="166" spans="1:24" ht="14.25" customHeight="1">
      <c r="A166" s="93" t="s">
        <v>27</v>
      </c>
      <c r="B166" s="93" t="s">
        <v>585</v>
      </c>
      <c r="E166" s="93" t="s">
        <v>591</v>
      </c>
      <c r="F166" s="93"/>
      <c r="J166" s="95" t="s">
        <v>350</v>
      </c>
      <c r="K166" s="93" t="s">
        <v>78</v>
      </c>
      <c r="L166" s="100" t="str">
        <f>"Sorry, question " &amp; LEFT(E166, 6) &amp; " is required!"</f>
        <v>Sorry, question (2.41) is required!</v>
      </c>
      <c r="M166" s="96"/>
      <c r="N166" s="93"/>
      <c r="O166" s="94"/>
    </row>
    <row r="167" spans="1:24" ht="14.25" customHeight="1">
      <c r="A167" s="93" t="s">
        <v>27</v>
      </c>
      <c r="B167" s="93" t="s">
        <v>586</v>
      </c>
      <c r="E167" s="93" t="s">
        <v>592</v>
      </c>
      <c r="F167" s="93"/>
      <c r="J167" s="95" t="s">
        <v>350</v>
      </c>
      <c r="K167" s="93" t="s">
        <v>78</v>
      </c>
      <c r="L167" s="100" t="str">
        <f>"Sorry, question " &amp; LEFT(E167, 6) &amp; " is required!"</f>
        <v>Sorry, question (2.42) is required!</v>
      </c>
      <c r="M167" s="96"/>
      <c r="N167" s="93"/>
      <c r="O167" s="94"/>
    </row>
    <row r="168" spans="1:24" ht="14.25" customHeight="1">
      <c r="A168" s="93" t="s">
        <v>27</v>
      </c>
      <c r="B168" s="93" t="s">
        <v>587</v>
      </c>
      <c r="E168" s="93" t="s">
        <v>593</v>
      </c>
      <c r="F168" s="93"/>
      <c r="J168" s="95" t="s">
        <v>350</v>
      </c>
      <c r="K168" s="93" t="s">
        <v>78</v>
      </c>
      <c r="L168" s="100" t="str">
        <f>"Sorry, question " &amp; LEFT(E168, 6) &amp; " is required!"</f>
        <v>Sorry, question (2.43) is required!</v>
      </c>
      <c r="M168" s="96"/>
      <c r="N168" s="93"/>
      <c r="O168" s="94"/>
    </row>
    <row r="169" spans="1:24" ht="14.25" customHeight="1">
      <c r="A169" s="93" t="s">
        <v>16</v>
      </c>
      <c r="B169" s="93" t="s">
        <v>588</v>
      </c>
      <c r="E169" s="101" t="s">
        <v>594</v>
      </c>
      <c r="F169" s="93" t="s">
        <v>595</v>
      </c>
      <c r="J169" s="95"/>
      <c r="K169" s="93" t="s">
        <v>78</v>
      </c>
      <c r="L169" s="100" t="str">
        <f>"Sorry, question " &amp; LEFT(E169, 6) &amp; " is required!"</f>
        <v>Sorry, question (2.44) is required!</v>
      </c>
      <c r="M169" s="96" t="s">
        <v>1382</v>
      </c>
      <c r="N169" s="101" t="s">
        <v>598</v>
      </c>
      <c r="O169" s="94" t="s">
        <v>597</v>
      </c>
    </row>
    <row r="170" spans="1:24" ht="14.25" customHeight="1">
      <c r="A170" s="93" t="s">
        <v>589</v>
      </c>
      <c r="B170" s="93" t="s">
        <v>590</v>
      </c>
      <c r="E170" s="93" t="s">
        <v>596</v>
      </c>
      <c r="F170" s="93"/>
      <c r="J170" s="95" t="s">
        <v>350</v>
      </c>
      <c r="K170" s="93" t="s">
        <v>78</v>
      </c>
      <c r="L170" s="100" t="str">
        <f>"Sorry, question " &amp; LEFT(E170, 6) &amp; " is required!"</f>
        <v>Sorry, question (2.45) is required!</v>
      </c>
      <c r="M170" s="96"/>
      <c r="N170" s="93"/>
      <c r="O170" s="94"/>
    </row>
    <row r="171" spans="1:24" ht="14.25" customHeight="1">
      <c r="A171" s="15" t="s">
        <v>17</v>
      </c>
      <c r="X171" s="15" t="s">
        <v>141</v>
      </c>
    </row>
    <row r="172" spans="1:24" ht="14.25" customHeight="1">
      <c r="A172" s="15" t="s">
        <v>76</v>
      </c>
      <c r="B172" s="15" t="s">
        <v>599</v>
      </c>
      <c r="J172" s="15" t="s">
        <v>15</v>
      </c>
      <c r="X172" s="15" t="s">
        <v>141</v>
      </c>
    </row>
    <row r="173" spans="1:24" ht="14.25" customHeight="1">
      <c r="A173" s="76" t="s">
        <v>19</v>
      </c>
      <c r="B173" s="76" t="s">
        <v>600</v>
      </c>
      <c r="E173" s="93" t="s">
        <v>611</v>
      </c>
      <c r="F173" s="93" t="s">
        <v>612</v>
      </c>
      <c r="J173" s="110"/>
      <c r="K173" s="76"/>
      <c r="L173" s="111"/>
      <c r="M173" s="112"/>
    </row>
    <row r="174" spans="1:24" ht="14.25" customHeight="1">
      <c r="A174" s="93" t="s">
        <v>521</v>
      </c>
      <c r="B174" s="93" t="s">
        <v>601</v>
      </c>
      <c r="E174" s="93" t="s">
        <v>511</v>
      </c>
      <c r="F174" s="93"/>
      <c r="J174" s="95" t="s">
        <v>2</v>
      </c>
      <c r="K174" s="93"/>
      <c r="L174" s="100"/>
      <c r="M174" s="96"/>
    </row>
    <row r="175" spans="1:24" ht="14.25" customHeight="1">
      <c r="A175" s="93" t="s">
        <v>521</v>
      </c>
      <c r="B175" s="93" t="s">
        <v>602</v>
      </c>
      <c r="E175" s="93" t="s">
        <v>613</v>
      </c>
      <c r="F175" s="93"/>
      <c r="J175" s="95" t="s">
        <v>77</v>
      </c>
      <c r="K175" s="93" t="s">
        <v>78</v>
      </c>
      <c r="L175" s="100" t="str">
        <f t="shared" ref="L175:L183" si="4">"Sorry, question (2.46) " &amp; LEFT(E175, 1) &amp; " is required!"</f>
        <v>Sorry, question (2.46) a is required!</v>
      </c>
      <c r="M175" s="96"/>
    </row>
    <row r="176" spans="1:24" ht="14.25" customHeight="1">
      <c r="A176" s="93" t="s">
        <v>521</v>
      </c>
      <c r="B176" s="93" t="s">
        <v>603</v>
      </c>
      <c r="E176" s="93" t="s">
        <v>614</v>
      </c>
      <c r="F176" s="93"/>
      <c r="J176" s="95" t="s">
        <v>77</v>
      </c>
      <c r="K176" s="93" t="s">
        <v>78</v>
      </c>
      <c r="L176" s="100" t="str">
        <f t="shared" si="4"/>
        <v>Sorry, question (2.46) b is required!</v>
      </c>
      <c r="M176" s="96"/>
    </row>
    <row r="177" spans="1:24" ht="14.25" customHeight="1">
      <c r="A177" s="93" t="s">
        <v>521</v>
      </c>
      <c r="B177" s="93" t="s">
        <v>604</v>
      </c>
      <c r="E177" s="93" t="s">
        <v>615</v>
      </c>
      <c r="F177" s="93"/>
      <c r="J177" s="95" t="s">
        <v>77</v>
      </c>
      <c r="K177" s="93" t="s">
        <v>78</v>
      </c>
      <c r="L177" s="100" t="str">
        <f t="shared" si="4"/>
        <v>Sorry, question (2.46) c is required!</v>
      </c>
      <c r="M177" s="96"/>
    </row>
    <row r="178" spans="1:24" ht="14.25" customHeight="1">
      <c r="A178" s="93" t="s">
        <v>521</v>
      </c>
      <c r="B178" s="93" t="s">
        <v>605</v>
      </c>
      <c r="E178" s="93" t="s">
        <v>616</v>
      </c>
      <c r="F178" s="93"/>
      <c r="J178" s="95" t="s">
        <v>77</v>
      </c>
      <c r="K178" s="93" t="s">
        <v>78</v>
      </c>
      <c r="L178" s="100" t="str">
        <f t="shared" si="4"/>
        <v>Sorry, question (2.46) d is required!</v>
      </c>
      <c r="M178" s="96"/>
    </row>
    <row r="179" spans="1:24" ht="14.25" customHeight="1">
      <c r="A179" s="93" t="s">
        <v>521</v>
      </c>
      <c r="B179" s="93" t="s">
        <v>606</v>
      </c>
      <c r="E179" s="93" t="s">
        <v>617</v>
      </c>
      <c r="F179" s="93"/>
      <c r="J179" s="95" t="s">
        <v>77</v>
      </c>
      <c r="K179" s="93" t="s">
        <v>78</v>
      </c>
      <c r="L179" s="100" t="str">
        <f t="shared" si="4"/>
        <v>Sorry, question (2.46) e is required!</v>
      </c>
      <c r="M179" s="96"/>
    </row>
    <row r="180" spans="1:24" ht="14.25" customHeight="1">
      <c r="A180" s="93" t="s">
        <v>521</v>
      </c>
      <c r="B180" s="99" t="s">
        <v>607</v>
      </c>
      <c r="E180" s="93" t="s">
        <v>618</v>
      </c>
      <c r="F180" s="93"/>
      <c r="J180" s="95" t="s">
        <v>77</v>
      </c>
      <c r="K180" s="93" t="s">
        <v>78</v>
      </c>
      <c r="L180" s="100" t="str">
        <f t="shared" si="4"/>
        <v>Sorry, question (2.46) f is required!</v>
      </c>
      <c r="M180" s="96"/>
    </row>
    <row r="181" spans="1:24" ht="14.25" customHeight="1">
      <c r="A181" s="93" t="s">
        <v>521</v>
      </c>
      <c r="B181" s="93" t="s">
        <v>608</v>
      </c>
      <c r="E181" s="93" t="s">
        <v>619</v>
      </c>
      <c r="F181" s="93"/>
      <c r="J181" s="95" t="s">
        <v>77</v>
      </c>
      <c r="K181" s="93" t="s">
        <v>78</v>
      </c>
      <c r="L181" s="100" t="str">
        <f t="shared" si="4"/>
        <v>Sorry, question (2.46) g is required!</v>
      </c>
      <c r="M181" s="96"/>
    </row>
    <row r="182" spans="1:24" ht="14.25" customHeight="1">
      <c r="A182" s="93" t="s">
        <v>521</v>
      </c>
      <c r="B182" s="93" t="s">
        <v>609</v>
      </c>
      <c r="E182" s="93" t="s">
        <v>620</v>
      </c>
      <c r="F182" s="93"/>
      <c r="J182" s="95" t="s">
        <v>77</v>
      </c>
      <c r="K182" s="93" t="s">
        <v>78</v>
      </c>
      <c r="L182" s="100" t="str">
        <f t="shared" si="4"/>
        <v>Sorry, question (2.46) h is required!</v>
      </c>
      <c r="M182" s="96"/>
    </row>
    <row r="183" spans="1:24" ht="14.25" customHeight="1">
      <c r="A183" s="93" t="s">
        <v>521</v>
      </c>
      <c r="B183" s="93" t="s">
        <v>610</v>
      </c>
      <c r="E183" s="93" t="s">
        <v>621</v>
      </c>
      <c r="F183" s="93"/>
      <c r="J183" s="95" t="s">
        <v>77</v>
      </c>
      <c r="K183" s="93" t="s">
        <v>78</v>
      </c>
      <c r="L183" s="100" t="str">
        <f t="shared" si="4"/>
        <v>Sorry, question (2.46) i is required!</v>
      </c>
      <c r="M183" s="96"/>
      <c r="N183" s="93"/>
      <c r="O183" s="94"/>
    </row>
    <row r="184" spans="1:24" ht="14.25" customHeight="1">
      <c r="A184" s="15" t="s">
        <v>17</v>
      </c>
      <c r="X184" s="15" t="s">
        <v>141</v>
      </c>
    </row>
    <row r="185" spans="1:24" ht="14.25" customHeight="1">
      <c r="A185" s="15" t="s">
        <v>76</v>
      </c>
      <c r="B185" s="15" t="s">
        <v>622</v>
      </c>
      <c r="J185" s="15" t="s">
        <v>15</v>
      </c>
      <c r="X185" s="15" t="s">
        <v>141</v>
      </c>
    </row>
    <row r="186" spans="1:24" ht="14.25" customHeight="1">
      <c r="A186" s="76" t="s">
        <v>19</v>
      </c>
      <c r="B186" s="76" t="s">
        <v>623</v>
      </c>
      <c r="E186" s="93" t="s">
        <v>611</v>
      </c>
      <c r="F186" s="93" t="s">
        <v>1210</v>
      </c>
      <c r="J186" s="110"/>
      <c r="K186" s="76"/>
      <c r="L186" s="111"/>
      <c r="M186" s="112"/>
      <c r="N186" s="76"/>
      <c r="O186" s="109"/>
    </row>
    <row r="187" spans="1:24" ht="14.25" customHeight="1">
      <c r="A187" s="93" t="s">
        <v>521</v>
      </c>
      <c r="B187" s="93" t="s">
        <v>624</v>
      </c>
      <c r="E187" s="93" t="s">
        <v>511</v>
      </c>
      <c r="F187" s="93"/>
      <c r="J187" s="95" t="s">
        <v>2</v>
      </c>
      <c r="K187" s="93"/>
      <c r="L187" s="100"/>
      <c r="M187" s="96"/>
      <c r="N187" s="93"/>
      <c r="O187" s="94"/>
    </row>
    <row r="188" spans="1:24" ht="14.25" customHeight="1">
      <c r="A188" s="93" t="s">
        <v>521</v>
      </c>
      <c r="B188" s="93" t="s">
        <v>625</v>
      </c>
      <c r="E188" s="93" t="s">
        <v>631</v>
      </c>
      <c r="F188" s="93"/>
      <c r="J188" s="95" t="s">
        <v>77</v>
      </c>
      <c r="K188" s="93" t="s">
        <v>78</v>
      </c>
      <c r="L188" s="100" t="str">
        <f>"Sorry, question (2.46) " &amp; LEFT(E188, 1) &amp; " is required!"</f>
        <v>Sorry, question (2.46) j is required!</v>
      </c>
      <c r="M188" s="96"/>
      <c r="N188" s="93"/>
      <c r="O188" s="94"/>
    </row>
    <row r="189" spans="1:24" ht="14.25" customHeight="1">
      <c r="A189" s="93" t="s">
        <v>521</v>
      </c>
      <c r="B189" s="93" t="s">
        <v>626</v>
      </c>
      <c r="E189" s="93" t="s">
        <v>632</v>
      </c>
      <c r="F189" s="93"/>
      <c r="J189" s="95" t="s">
        <v>77</v>
      </c>
      <c r="K189" s="93" t="s">
        <v>78</v>
      </c>
      <c r="L189" s="100" t="str">
        <f>"Sorry, question (2.46) " &amp; LEFT(E189, 1) &amp; " is required!"</f>
        <v>Sorry, question (2.46) k is required!</v>
      </c>
      <c r="M189" s="96"/>
      <c r="N189" s="93"/>
      <c r="O189" s="94"/>
    </row>
    <row r="190" spans="1:24" ht="14.25" customHeight="1">
      <c r="A190" s="93" t="s">
        <v>521</v>
      </c>
      <c r="B190" s="93" t="s">
        <v>627</v>
      </c>
      <c r="E190" s="93" t="s">
        <v>633</v>
      </c>
      <c r="F190" s="93"/>
      <c r="J190" s="95" t="s">
        <v>77</v>
      </c>
      <c r="K190" s="93" t="s">
        <v>78</v>
      </c>
      <c r="L190" s="100" t="str">
        <f>"Sorry, question (2.46) " &amp; LEFT(E190, 1) &amp; " is required!"</f>
        <v>Sorry, question (2.46) l is required!</v>
      </c>
      <c r="M190" s="96"/>
      <c r="N190" s="93"/>
      <c r="O190" s="94"/>
    </row>
    <row r="191" spans="1:24" ht="14.25" customHeight="1">
      <c r="A191" s="93" t="s">
        <v>521</v>
      </c>
      <c r="B191" s="93" t="s">
        <v>628</v>
      </c>
      <c r="E191" s="93" t="s">
        <v>634</v>
      </c>
      <c r="F191" s="93"/>
      <c r="J191" s="95" t="s">
        <v>77</v>
      </c>
      <c r="K191" s="93" t="s">
        <v>78</v>
      </c>
      <c r="L191" s="100" t="str">
        <f>"Sorry, question (2.46) " &amp; LEFT(E191, 1) &amp; " is required!"</f>
        <v>Sorry, question (2.46) m is required!</v>
      </c>
      <c r="M191" s="96"/>
      <c r="N191" s="93"/>
      <c r="O191" s="94"/>
    </row>
    <row r="192" spans="1:24" ht="14.25" customHeight="1">
      <c r="A192" s="93" t="s">
        <v>521</v>
      </c>
      <c r="B192" s="99" t="s">
        <v>629</v>
      </c>
      <c r="E192" s="93" t="s">
        <v>635</v>
      </c>
      <c r="F192" s="93"/>
      <c r="J192" s="95" t="s">
        <v>77</v>
      </c>
      <c r="K192" s="93" t="s">
        <v>78</v>
      </c>
      <c r="L192" s="100" t="str">
        <f>"Sorry, question (2.46) " &amp; LEFT(E192, 1) &amp; " is required!"</f>
        <v>Sorry, question (2.46) n is required!</v>
      </c>
      <c r="M192" s="96"/>
      <c r="N192" s="93"/>
      <c r="O192" s="94"/>
    </row>
    <row r="193" spans="1:24" ht="14.25" customHeight="1">
      <c r="A193" s="99" t="s">
        <v>18</v>
      </c>
      <c r="B193" s="99" t="s">
        <v>630</v>
      </c>
      <c r="E193" s="93" t="s">
        <v>32</v>
      </c>
      <c r="F193" s="93" t="s">
        <v>83</v>
      </c>
      <c r="J193" s="95" t="s">
        <v>132</v>
      </c>
      <c r="K193" s="93" t="s">
        <v>78</v>
      </c>
      <c r="L193" s="100"/>
      <c r="M193" s="96"/>
      <c r="N193" s="93"/>
      <c r="O193" s="94" t="s">
        <v>636</v>
      </c>
    </row>
    <row r="194" spans="1:24" ht="14.25" customHeight="1">
      <c r="A194" s="15" t="s">
        <v>17</v>
      </c>
      <c r="X194" s="15" t="s">
        <v>141</v>
      </c>
    </row>
    <row r="195" spans="1:24" ht="14.25" customHeight="1">
      <c r="A195" s="15" t="s">
        <v>76</v>
      </c>
      <c r="B195" s="15" t="s">
        <v>637</v>
      </c>
      <c r="J195" s="15" t="s">
        <v>15</v>
      </c>
      <c r="X195" s="15" t="s">
        <v>141</v>
      </c>
    </row>
    <row r="196" spans="1:24" ht="14.25" customHeight="1">
      <c r="A196" s="92" t="s">
        <v>19</v>
      </c>
      <c r="B196" s="92" t="s">
        <v>638</v>
      </c>
      <c r="E196" s="93" t="s">
        <v>648</v>
      </c>
      <c r="F196" s="93" t="s">
        <v>1411</v>
      </c>
      <c r="J196" s="110"/>
      <c r="K196" s="76"/>
      <c r="L196" s="111"/>
      <c r="M196" s="112"/>
      <c r="N196" s="76"/>
      <c r="O196" s="113" t="s">
        <v>1211</v>
      </c>
    </row>
    <row r="197" spans="1:24" ht="14.25" customHeight="1">
      <c r="A197" s="93" t="s">
        <v>521</v>
      </c>
      <c r="B197" s="93" t="s">
        <v>639</v>
      </c>
      <c r="E197" s="93" t="s">
        <v>511</v>
      </c>
      <c r="F197" s="93"/>
      <c r="J197" s="95" t="s">
        <v>2</v>
      </c>
      <c r="K197" s="93"/>
      <c r="L197" s="100"/>
      <c r="M197" s="96"/>
      <c r="N197" s="93"/>
      <c r="O197" s="113" t="s">
        <v>1211</v>
      </c>
    </row>
    <row r="198" spans="1:24" ht="14.25" customHeight="1">
      <c r="A198" s="93" t="s">
        <v>521</v>
      </c>
      <c r="B198" s="93" t="s">
        <v>640</v>
      </c>
      <c r="E198" s="93" t="s">
        <v>649</v>
      </c>
      <c r="F198" s="93"/>
      <c r="J198" s="95" t="s">
        <v>77</v>
      </c>
      <c r="K198" s="93" t="s">
        <v>78</v>
      </c>
      <c r="L198" s="100" t="str">
        <f>"Sorry, question (2.47) " &amp; LEFT(E198, 1) &amp; " is required!"</f>
        <v>Sorry, question (2.47) a is required!</v>
      </c>
      <c r="M198" s="98" t="s">
        <v>1383</v>
      </c>
      <c r="N198" s="93"/>
      <c r="O198" s="113" t="s">
        <v>1246</v>
      </c>
    </row>
    <row r="199" spans="1:24" ht="14.25" customHeight="1">
      <c r="A199" s="93" t="s">
        <v>521</v>
      </c>
      <c r="B199" s="93" t="s">
        <v>641</v>
      </c>
      <c r="E199" s="93" t="s">
        <v>650</v>
      </c>
      <c r="F199" s="93"/>
      <c r="J199" s="95" t="s">
        <v>77</v>
      </c>
      <c r="K199" s="93" t="s">
        <v>78</v>
      </c>
      <c r="L199" s="100" t="str">
        <f>"Sorry, question (2.47) " &amp; LEFT(E199, 1) &amp; " is required!"</f>
        <v>Sorry, question (2.47) b is required!</v>
      </c>
      <c r="M199" s="98" t="s">
        <v>1383</v>
      </c>
      <c r="N199" s="93"/>
      <c r="O199" s="113" t="s">
        <v>1246</v>
      </c>
    </row>
    <row r="200" spans="1:24" ht="14.25" customHeight="1">
      <c r="A200" s="93" t="s">
        <v>521</v>
      </c>
      <c r="B200" s="93" t="s">
        <v>642</v>
      </c>
      <c r="E200" s="93" t="s">
        <v>651</v>
      </c>
      <c r="F200" s="93"/>
      <c r="J200" s="95" t="s">
        <v>77</v>
      </c>
      <c r="K200" s="93" t="s">
        <v>78</v>
      </c>
      <c r="L200" s="100" t="str">
        <f>"Sorry, question (2.47) " &amp; LEFT(E200, 1) &amp; " is required!"</f>
        <v>Sorry, question (2.47) c is required!</v>
      </c>
      <c r="M200" s="98" t="s">
        <v>1383</v>
      </c>
      <c r="N200" s="93"/>
      <c r="O200" s="113" t="s">
        <v>1246</v>
      </c>
    </row>
    <row r="201" spans="1:24" ht="14.25" customHeight="1">
      <c r="A201" s="93" t="s">
        <v>521</v>
      </c>
      <c r="B201" s="93" t="s">
        <v>643</v>
      </c>
      <c r="E201" s="93" t="s">
        <v>565</v>
      </c>
      <c r="F201" s="93"/>
      <c r="J201" s="95" t="s">
        <v>77</v>
      </c>
      <c r="K201" s="93" t="s">
        <v>78</v>
      </c>
      <c r="L201" s="100" t="str">
        <f>"Sorry, question (2.47) " &amp; LEFT(E201, 1) &amp; " is required!"</f>
        <v>Sorry, question (2.47) d is required!</v>
      </c>
      <c r="M201" s="98" t="s">
        <v>1383</v>
      </c>
      <c r="N201" s="93"/>
      <c r="O201" s="113" t="s">
        <v>1246</v>
      </c>
    </row>
    <row r="202" spans="1:24" ht="14.25" customHeight="1">
      <c r="A202" s="93" t="s">
        <v>521</v>
      </c>
      <c r="B202" s="93" t="s">
        <v>644</v>
      </c>
      <c r="E202" s="93" t="s">
        <v>567</v>
      </c>
      <c r="F202" s="93"/>
      <c r="J202" s="95" t="s">
        <v>77</v>
      </c>
      <c r="K202" s="93" t="s">
        <v>78</v>
      </c>
      <c r="L202" s="100" t="str">
        <f>"Sorry, question (2.47) " &amp; LEFT(E202, 1) &amp; " is required!"</f>
        <v>Sorry, question (2.47) e is required!</v>
      </c>
      <c r="M202" s="96"/>
      <c r="N202" s="93"/>
      <c r="O202" s="113" t="s">
        <v>1211</v>
      </c>
    </row>
    <row r="203" spans="1:24" ht="14.25" customHeight="1">
      <c r="A203" s="93" t="s">
        <v>18</v>
      </c>
      <c r="B203" s="93" t="s">
        <v>645</v>
      </c>
      <c r="E203" s="93" t="s">
        <v>32</v>
      </c>
      <c r="F203" s="93" t="s">
        <v>83</v>
      </c>
      <c r="J203" s="95" t="s">
        <v>132</v>
      </c>
      <c r="K203" s="93" t="s">
        <v>78</v>
      </c>
      <c r="L203" s="100"/>
      <c r="M203" s="96"/>
      <c r="N203" s="93"/>
      <c r="O203" s="94" t="s">
        <v>654</v>
      </c>
    </row>
    <row r="204" spans="1:24" ht="14.25" customHeight="1">
      <c r="A204" s="93" t="s">
        <v>27</v>
      </c>
      <c r="B204" s="93" t="s">
        <v>646</v>
      </c>
      <c r="E204" s="93" t="s">
        <v>652</v>
      </c>
      <c r="F204" s="93"/>
      <c r="J204" s="95" t="s">
        <v>350</v>
      </c>
      <c r="K204" s="93" t="s">
        <v>78</v>
      </c>
      <c r="L204" s="100" t="str">
        <f>"Sorry, question " &amp; LEFT(E204, 6) &amp; " is required!"</f>
        <v>Sorry, question (2.48) is required!</v>
      </c>
      <c r="M204" s="96"/>
      <c r="N204" s="93"/>
      <c r="O204" s="94"/>
    </row>
    <row r="205" spans="1:24" ht="14.25" customHeight="1">
      <c r="A205" s="93" t="s">
        <v>27</v>
      </c>
      <c r="B205" s="93" t="s">
        <v>647</v>
      </c>
      <c r="E205" s="93" t="s">
        <v>653</v>
      </c>
      <c r="F205" s="93"/>
      <c r="J205" s="95" t="s">
        <v>350</v>
      </c>
      <c r="K205" s="93" t="s">
        <v>78</v>
      </c>
      <c r="L205" s="100" t="str">
        <f>"Sorry, question " &amp; LEFT(E205, 6) &amp; " is required!"</f>
        <v>Sorry, question (2.49) is required!</v>
      </c>
      <c r="M205" s="96"/>
      <c r="N205" s="93"/>
      <c r="O205" s="109" t="s">
        <v>655</v>
      </c>
    </row>
    <row r="206" spans="1:24" ht="14.25" customHeight="1">
      <c r="A206" s="15" t="s">
        <v>17</v>
      </c>
      <c r="X206" s="15" t="s">
        <v>141</v>
      </c>
    </row>
    <row r="207" spans="1:24" ht="14.25" customHeight="1">
      <c r="A207" s="15" t="s">
        <v>76</v>
      </c>
      <c r="B207" s="15" t="s">
        <v>656</v>
      </c>
      <c r="J207" s="15" t="s">
        <v>15</v>
      </c>
      <c r="O207" s="15" t="s">
        <v>657</v>
      </c>
      <c r="X207" s="15" t="s">
        <v>141</v>
      </c>
    </row>
    <row r="208" spans="1:24" ht="14.25" customHeight="1">
      <c r="A208" s="92" t="s">
        <v>19</v>
      </c>
      <c r="B208" s="92" t="s">
        <v>658</v>
      </c>
      <c r="E208" s="93" t="s">
        <v>671</v>
      </c>
      <c r="F208" s="93" t="s">
        <v>612</v>
      </c>
      <c r="J208" s="110"/>
      <c r="K208" s="76"/>
      <c r="L208" s="111"/>
    </row>
    <row r="209" spans="1:24" ht="14.25" customHeight="1">
      <c r="A209" s="93" t="s">
        <v>521</v>
      </c>
      <c r="B209" s="93" t="s">
        <v>659</v>
      </c>
      <c r="E209" s="93" t="s">
        <v>511</v>
      </c>
      <c r="F209" s="93"/>
      <c r="J209" s="95" t="s">
        <v>2</v>
      </c>
      <c r="K209" s="93"/>
      <c r="L209" s="100"/>
    </row>
    <row r="210" spans="1:24" ht="14.25" customHeight="1">
      <c r="A210" s="93" t="s">
        <v>521</v>
      </c>
      <c r="B210" s="93" t="s">
        <v>660</v>
      </c>
      <c r="E210" s="93" t="s">
        <v>672</v>
      </c>
      <c r="F210" s="93"/>
      <c r="J210" s="95" t="s">
        <v>77</v>
      </c>
      <c r="K210" s="93" t="s">
        <v>78</v>
      </c>
      <c r="L210" s="100" t="str">
        <f t="shared" ref="L210:L220" si="5">"Sorry, question (2.50) " &amp; LEFT(E210, 1) &amp; " is required!"</f>
        <v>Sorry, question (2.50) a is required!</v>
      </c>
    </row>
    <row r="211" spans="1:24" ht="14.25" customHeight="1">
      <c r="A211" s="93" t="s">
        <v>521</v>
      </c>
      <c r="B211" s="93" t="s">
        <v>661</v>
      </c>
      <c r="E211" s="93" t="s">
        <v>673</v>
      </c>
      <c r="F211" s="93"/>
      <c r="J211" s="95" t="s">
        <v>77</v>
      </c>
      <c r="K211" s="93" t="s">
        <v>78</v>
      </c>
      <c r="L211" s="100" t="str">
        <f t="shared" si="5"/>
        <v>Sorry, question (2.50) b is required!</v>
      </c>
    </row>
    <row r="212" spans="1:24" ht="14.25" customHeight="1">
      <c r="A212" s="93" t="s">
        <v>521</v>
      </c>
      <c r="B212" s="93" t="s">
        <v>662</v>
      </c>
      <c r="E212" s="93" t="s">
        <v>674</v>
      </c>
      <c r="F212" s="93"/>
      <c r="J212" s="95" t="s">
        <v>77</v>
      </c>
      <c r="K212" s="93" t="s">
        <v>78</v>
      </c>
      <c r="L212" s="100" t="str">
        <f t="shared" si="5"/>
        <v>Sorry, question (2.50) c is required!</v>
      </c>
    </row>
    <row r="213" spans="1:24" ht="14.25" customHeight="1">
      <c r="A213" s="93" t="s">
        <v>521</v>
      </c>
      <c r="B213" s="93" t="s">
        <v>663</v>
      </c>
      <c r="E213" s="93" t="s">
        <v>675</v>
      </c>
      <c r="F213" s="93"/>
      <c r="J213" s="95" t="s">
        <v>77</v>
      </c>
      <c r="K213" s="93" t="s">
        <v>78</v>
      </c>
      <c r="L213" s="100" t="str">
        <f t="shared" si="5"/>
        <v>Sorry, question (2.50) d is required!</v>
      </c>
      <c r="M213" s="112"/>
      <c r="N213" s="76"/>
      <c r="O213" s="113"/>
    </row>
    <row r="214" spans="1:24" ht="14.25" customHeight="1">
      <c r="A214" s="93" t="s">
        <v>521</v>
      </c>
      <c r="B214" s="93" t="s">
        <v>664</v>
      </c>
      <c r="E214" s="93" t="s">
        <v>676</v>
      </c>
      <c r="F214" s="93"/>
      <c r="J214" s="95" t="s">
        <v>77</v>
      </c>
      <c r="K214" s="93" t="s">
        <v>78</v>
      </c>
      <c r="L214" s="100" t="str">
        <f t="shared" si="5"/>
        <v>Sorry, question (2.50) e is required!</v>
      </c>
      <c r="M214" s="96"/>
      <c r="N214" s="93"/>
      <c r="O214" s="113"/>
    </row>
    <row r="215" spans="1:24" ht="14.25" customHeight="1">
      <c r="A215" s="93" t="s">
        <v>521</v>
      </c>
      <c r="B215" s="93" t="s">
        <v>665</v>
      </c>
      <c r="E215" s="93" t="s">
        <v>677</v>
      </c>
      <c r="F215" s="93"/>
      <c r="J215" s="95" t="s">
        <v>77</v>
      </c>
      <c r="K215" s="93" t="s">
        <v>78</v>
      </c>
      <c r="L215" s="100" t="str">
        <f t="shared" si="5"/>
        <v>Sorry, question (2.50) f is required!</v>
      </c>
      <c r="M215" s="96"/>
      <c r="N215" s="93"/>
      <c r="O215" s="113"/>
    </row>
    <row r="216" spans="1:24" ht="14.25" customHeight="1">
      <c r="A216" s="93" t="s">
        <v>521</v>
      </c>
      <c r="B216" s="93" t="s">
        <v>666</v>
      </c>
      <c r="E216" s="93" t="s">
        <v>678</v>
      </c>
      <c r="F216" s="93"/>
      <c r="J216" s="95" t="s">
        <v>77</v>
      </c>
      <c r="K216" s="93" t="s">
        <v>78</v>
      </c>
      <c r="L216" s="100" t="str">
        <f t="shared" si="5"/>
        <v>Sorry, question (2.50) g is required!</v>
      </c>
      <c r="M216" s="96"/>
      <c r="N216" s="93"/>
      <c r="O216" s="113"/>
    </row>
    <row r="217" spans="1:24" ht="14.25" customHeight="1">
      <c r="A217" s="93" t="s">
        <v>521</v>
      </c>
      <c r="B217" s="93" t="s">
        <v>667</v>
      </c>
      <c r="E217" s="93" t="s">
        <v>679</v>
      </c>
      <c r="F217" s="93"/>
      <c r="J217" s="95" t="s">
        <v>77</v>
      </c>
      <c r="K217" s="93" t="s">
        <v>78</v>
      </c>
      <c r="L217" s="100" t="str">
        <f t="shared" si="5"/>
        <v>Sorry, question (2.50) h is required!</v>
      </c>
      <c r="M217" s="96"/>
      <c r="N217" s="93"/>
      <c r="O217" s="113"/>
    </row>
    <row r="218" spans="1:24" ht="14.25" customHeight="1">
      <c r="A218" s="93" t="s">
        <v>521</v>
      </c>
      <c r="B218" s="93" t="s">
        <v>668</v>
      </c>
      <c r="E218" s="93" t="s">
        <v>680</v>
      </c>
      <c r="F218" s="93"/>
      <c r="J218" s="95" t="s">
        <v>77</v>
      </c>
      <c r="K218" s="93" t="s">
        <v>78</v>
      </c>
      <c r="L218" s="100" t="str">
        <f t="shared" si="5"/>
        <v>Sorry, question (2.50) k is required!</v>
      </c>
      <c r="M218" s="96"/>
      <c r="N218" s="93"/>
      <c r="O218" s="113"/>
    </row>
    <row r="219" spans="1:24" ht="14.25" customHeight="1">
      <c r="A219" s="93" t="s">
        <v>521</v>
      </c>
      <c r="B219" s="93" t="s">
        <v>669</v>
      </c>
      <c r="E219" s="93" t="s">
        <v>681</v>
      </c>
      <c r="F219" s="93"/>
      <c r="J219" s="95" t="s">
        <v>77</v>
      </c>
      <c r="K219" s="93" t="s">
        <v>78</v>
      </c>
      <c r="L219" s="100" t="str">
        <f t="shared" si="5"/>
        <v>Sorry, question (2.50) l is required!</v>
      </c>
      <c r="M219" s="96"/>
      <c r="N219" s="93"/>
      <c r="O219" s="113"/>
    </row>
    <row r="220" spans="1:24" ht="14.25" customHeight="1">
      <c r="A220" s="93" t="s">
        <v>521</v>
      </c>
      <c r="B220" s="93" t="s">
        <v>670</v>
      </c>
      <c r="E220" s="93" t="s">
        <v>682</v>
      </c>
      <c r="F220" s="93"/>
      <c r="J220" s="95" t="s">
        <v>77</v>
      </c>
      <c r="K220" s="93" t="s">
        <v>78</v>
      </c>
      <c r="L220" s="100" t="str">
        <f t="shared" si="5"/>
        <v>Sorry, question (2.50) m is required!</v>
      </c>
      <c r="M220" s="96"/>
      <c r="N220" s="93"/>
      <c r="O220" s="94"/>
    </row>
    <row r="221" spans="1:24" ht="14.25" customHeight="1">
      <c r="A221" s="15" t="s">
        <v>17</v>
      </c>
      <c r="X221" s="15" t="s">
        <v>141</v>
      </c>
    </row>
    <row r="222" spans="1:24" ht="13.5" customHeight="1">
      <c r="A222" s="15" t="s">
        <v>84</v>
      </c>
      <c r="X222" s="15" t="s">
        <v>140</v>
      </c>
    </row>
    <row r="223" spans="1:24" ht="13.5" customHeight="1"/>
    <row r="224" spans="1:24" ht="14.25" customHeight="1">
      <c r="A224" s="15" t="s">
        <v>14</v>
      </c>
      <c r="B224" s="15" t="s">
        <v>683</v>
      </c>
      <c r="E224" s="16" t="s">
        <v>684</v>
      </c>
      <c r="J224" s="15" t="s">
        <v>133</v>
      </c>
      <c r="O224" s="15" t="s">
        <v>446</v>
      </c>
      <c r="X224" s="15" t="s">
        <v>140</v>
      </c>
    </row>
    <row r="225" spans="1:24" ht="14.25" customHeight="1">
      <c r="A225" s="15" t="s">
        <v>76</v>
      </c>
      <c r="B225" s="15" t="s">
        <v>685</v>
      </c>
      <c r="J225" s="15" t="s">
        <v>407</v>
      </c>
      <c r="X225" s="15" t="s">
        <v>141</v>
      </c>
    </row>
    <row r="226" spans="1:24" ht="14.25" customHeight="1">
      <c r="A226" s="92" t="s">
        <v>19</v>
      </c>
      <c r="B226" s="76" t="s">
        <v>686</v>
      </c>
      <c r="E226" s="76" t="s">
        <v>687</v>
      </c>
      <c r="F226" s="93"/>
      <c r="J226" s="110" t="s">
        <v>404</v>
      </c>
      <c r="K226" s="76"/>
      <c r="L226" s="111"/>
    </row>
    <row r="227" spans="1:24" ht="14.25" customHeight="1">
      <c r="A227" s="15" t="s">
        <v>17</v>
      </c>
      <c r="X227" s="15" t="s">
        <v>141</v>
      </c>
    </row>
    <row r="228" spans="1:24" ht="14.25" customHeight="1">
      <c r="A228" s="15" t="s">
        <v>76</v>
      </c>
      <c r="B228" s="15" t="s">
        <v>688</v>
      </c>
      <c r="J228" s="15" t="s">
        <v>15</v>
      </c>
      <c r="X228" s="15" t="s">
        <v>141</v>
      </c>
    </row>
    <row r="229" spans="1:24" ht="14.25" customHeight="1">
      <c r="A229" s="99" t="s">
        <v>82</v>
      </c>
      <c r="B229" s="93" t="s">
        <v>689</v>
      </c>
      <c r="E229" s="101" t="s">
        <v>695</v>
      </c>
      <c r="F229" s="93" t="s">
        <v>696</v>
      </c>
      <c r="J229" s="95" t="s">
        <v>704</v>
      </c>
      <c r="K229" s="93" t="s">
        <v>78</v>
      </c>
      <c r="L229" s="100" t="str">
        <f>"Sorry, question " &amp; LEFT(E229, 6) &amp; " is required!"</f>
        <v>Sorry, question (3.01) is required!</v>
      </c>
      <c r="M229" s="96" t="s">
        <v>1247</v>
      </c>
      <c r="N229" s="101" t="s">
        <v>1384</v>
      </c>
      <c r="O229" s="94"/>
    </row>
    <row r="230" spans="1:24" ht="14.25" customHeight="1">
      <c r="A230" s="93" t="s">
        <v>16</v>
      </c>
      <c r="B230" s="93" t="s">
        <v>690</v>
      </c>
      <c r="E230" s="93" t="s">
        <v>1387</v>
      </c>
      <c r="F230" s="93" t="s">
        <v>697</v>
      </c>
      <c r="J230" s="95" t="s">
        <v>704</v>
      </c>
      <c r="K230" s="93" t="s">
        <v>78</v>
      </c>
      <c r="L230" s="100" t="str">
        <f>"Sorry, question " &amp; LEFT(E230, 6) &amp; " is required!"</f>
        <v>Sorry, question (3.02) is required!</v>
      </c>
      <c r="M230" s="96" t="s">
        <v>1248</v>
      </c>
      <c r="N230" s="101" t="s">
        <v>1385</v>
      </c>
      <c r="O230" s="94"/>
    </row>
    <row r="231" spans="1:24" ht="14.25" customHeight="1">
      <c r="A231" s="93" t="s">
        <v>691</v>
      </c>
      <c r="B231" s="93" t="s">
        <v>692</v>
      </c>
      <c r="E231" s="93" t="s">
        <v>1388</v>
      </c>
      <c r="F231" s="93"/>
      <c r="J231" s="95" t="s">
        <v>419</v>
      </c>
      <c r="K231" s="93" t="s">
        <v>78</v>
      </c>
      <c r="L231" s="100" t="str">
        <f>"Sorry, question " &amp; LEFT(E231, 6) &amp; " is required!"</f>
        <v>Sorry, question (3.03) is required!</v>
      </c>
      <c r="M231" s="96"/>
      <c r="N231" s="93"/>
      <c r="O231" s="94"/>
    </row>
    <row r="232" spans="1:24" ht="14.25" customHeight="1">
      <c r="A232" s="93" t="s">
        <v>18</v>
      </c>
      <c r="B232" s="93" t="s">
        <v>693</v>
      </c>
      <c r="E232" s="93" t="s">
        <v>698</v>
      </c>
      <c r="F232" s="93" t="s">
        <v>699</v>
      </c>
      <c r="J232" s="95" t="s">
        <v>132</v>
      </c>
      <c r="K232" s="93" t="s">
        <v>78</v>
      </c>
      <c r="L232" s="100"/>
      <c r="M232" s="96"/>
      <c r="N232" s="93"/>
      <c r="O232" s="94" t="s">
        <v>702</v>
      </c>
    </row>
    <row r="233" spans="1:24" ht="14.25" customHeight="1">
      <c r="A233" s="93" t="s">
        <v>16</v>
      </c>
      <c r="B233" s="93" t="s">
        <v>694</v>
      </c>
      <c r="E233" s="93" t="s">
        <v>700</v>
      </c>
      <c r="F233" s="93" t="s">
        <v>701</v>
      </c>
      <c r="J233" s="95" t="s">
        <v>410</v>
      </c>
      <c r="K233" s="93" t="s">
        <v>78</v>
      </c>
      <c r="L233" s="100" t="str">
        <f>"Sorry, question " &amp; LEFT(E233, 6) &amp; " is required!"</f>
        <v>Sorry, question (3.04) is required!</v>
      </c>
      <c r="M233" s="96" t="s">
        <v>1393</v>
      </c>
      <c r="N233" s="101" t="s">
        <v>705</v>
      </c>
      <c r="O233" s="94" t="s">
        <v>703</v>
      </c>
    </row>
    <row r="234" spans="1:24" ht="14.25" customHeight="1">
      <c r="A234" s="15" t="s">
        <v>17</v>
      </c>
      <c r="X234" s="15" t="s">
        <v>141</v>
      </c>
    </row>
    <row r="235" spans="1:24" ht="14.25" customHeight="1">
      <c r="A235" s="15" t="s">
        <v>76</v>
      </c>
      <c r="B235" s="15" t="s">
        <v>706</v>
      </c>
      <c r="J235" s="15" t="s">
        <v>15</v>
      </c>
      <c r="X235" s="15" t="s">
        <v>141</v>
      </c>
    </row>
    <row r="236" spans="1:24" ht="14.25" customHeight="1">
      <c r="A236" s="93" t="s">
        <v>16</v>
      </c>
      <c r="B236" s="93" t="s">
        <v>707</v>
      </c>
      <c r="E236" s="93" t="s">
        <v>710</v>
      </c>
      <c r="F236" s="93" t="s">
        <v>697</v>
      </c>
      <c r="J236" s="95" t="s">
        <v>480</v>
      </c>
      <c r="K236" s="93" t="s">
        <v>78</v>
      </c>
      <c r="L236" s="100" t="str">
        <f>"Sorry, question " &amp; LEFT(E236, 6) &amp; " is required!"</f>
        <v>Sorry, question (3.05) is required!</v>
      </c>
      <c r="M236" s="96" t="s">
        <v>716</v>
      </c>
      <c r="N236" s="101" t="s">
        <v>717</v>
      </c>
      <c r="O236" s="94"/>
    </row>
    <row r="237" spans="1:24" ht="14.25" customHeight="1">
      <c r="A237" s="93" t="s">
        <v>27</v>
      </c>
      <c r="B237" s="93" t="s">
        <v>708</v>
      </c>
      <c r="E237" s="93" t="s">
        <v>711</v>
      </c>
      <c r="F237" s="93"/>
      <c r="J237" s="95" t="s">
        <v>350</v>
      </c>
      <c r="K237" s="93" t="s">
        <v>78</v>
      </c>
      <c r="L237" s="100" t="str">
        <f>"Sorry, question " &amp; LEFT(E237, 6) &amp; " is required!"</f>
        <v>Sorry, question (3.06) is required!</v>
      </c>
      <c r="M237" s="96"/>
      <c r="N237" s="93"/>
      <c r="O237" s="94"/>
    </row>
    <row r="238" spans="1:24" ht="14.25" customHeight="1">
      <c r="A238" s="93" t="s">
        <v>16</v>
      </c>
      <c r="B238" s="93" t="s">
        <v>380</v>
      </c>
      <c r="E238" s="93" t="s">
        <v>712</v>
      </c>
      <c r="F238" s="93" t="s">
        <v>697</v>
      </c>
      <c r="J238" s="95" t="s">
        <v>480</v>
      </c>
      <c r="K238" s="93" t="s">
        <v>78</v>
      </c>
      <c r="L238" s="100" t="str">
        <f>"Sorry, question " &amp; LEFT(E238, 6) &amp; " is required!"</f>
        <v>Sorry, question (3.07) is required!</v>
      </c>
      <c r="M238" s="96" t="s">
        <v>718</v>
      </c>
      <c r="N238" s="101" t="s">
        <v>1386</v>
      </c>
      <c r="O238" s="94"/>
    </row>
    <row r="239" spans="1:24" ht="14.25" customHeight="1">
      <c r="A239" s="93" t="s">
        <v>27</v>
      </c>
      <c r="B239" s="93" t="s">
        <v>709</v>
      </c>
      <c r="E239" s="93" t="s">
        <v>713</v>
      </c>
      <c r="F239" s="93"/>
      <c r="J239" s="95" t="s">
        <v>350</v>
      </c>
      <c r="K239" s="93" t="s">
        <v>78</v>
      </c>
      <c r="L239" s="100" t="str">
        <f>"Sorry, question " &amp; LEFT(E239, 9) &amp; " is required!"</f>
        <v>Sorry, question (3.07_1N) is required!</v>
      </c>
      <c r="M239" s="96"/>
      <c r="N239" s="93"/>
      <c r="O239" s="94"/>
    </row>
    <row r="240" spans="1:24" ht="14.25" customHeight="1">
      <c r="A240" s="93" t="s">
        <v>27</v>
      </c>
      <c r="B240" s="93" t="s">
        <v>381</v>
      </c>
      <c r="E240" s="93" t="s">
        <v>714</v>
      </c>
      <c r="F240" s="93"/>
      <c r="J240" s="95" t="s">
        <v>350</v>
      </c>
      <c r="K240" s="93" t="s">
        <v>78</v>
      </c>
      <c r="L240" s="100" t="str">
        <f>"Sorry, question " &amp; LEFT(E240, 6) &amp; " is required!"</f>
        <v>Sorry, question (3.08) is required!</v>
      </c>
      <c r="M240" s="96"/>
      <c r="N240" s="93"/>
      <c r="O240" s="94"/>
    </row>
    <row r="241" spans="1:24" ht="14.25" customHeight="1">
      <c r="A241" s="15" t="s">
        <v>17</v>
      </c>
      <c r="X241" s="15" t="s">
        <v>141</v>
      </c>
    </row>
    <row r="242" spans="1:24" ht="14.25" customHeight="1">
      <c r="A242" s="15" t="s">
        <v>76</v>
      </c>
      <c r="B242" s="15" t="s">
        <v>719</v>
      </c>
      <c r="J242" s="15" t="s">
        <v>15</v>
      </c>
      <c r="X242" s="15" t="s">
        <v>141</v>
      </c>
    </row>
    <row r="243" spans="1:24" ht="14.25" customHeight="1">
      <c r="A243" s="92" t="s">
        <v>19</v>
      </c>
      <c r="B243" s="92" t="s">
        <v>720</v>
      </c>
      <c r="E243" s="92" t="s">
        <v>1396</v>
      </c>
      <c r="F243" s="76" t="s">
        <v>1397</v>
      </c>
      <c r="J243" s="110"/>
      <c r="K243" s="76"/>
      <c r="L243" s="111"/>
      <c r="M243" s="112"/>
      <c r="N243" s="76"/>
      <c r="O243" s="109"/>
    </row>
    <row r="244" spans="1:24" ht="14.25" customHeight="1">
      <c r="A244" s="93" t="s">
        <v>27</v>
      </c>
      <c r="B244" s="93" t="s">
        <v>382</v>
      </c>
      <c r="E244" s="93" t="s">
        <v>715</v>
      </c>
      <c r="F244" s="93"/>
      <c r="J244" s="95" t="s">
        <v>350</v>
      </c>
      <c r="K244" s="93" t="s">
        <v>78</v>
      </c>
      <c r="L244" s="100" t="str">
        <f>"Sorry, question " &amp; LEFT(E244, 6) &amp; " is required!"</f>
        <v>Sorry, question (3.09) is required!</v>
      </c>
      <c r="M244" s="96"/>
      <c r="N244" s="93"/>
      <c r="O244" s="94"/>
    </row>
    <row r="245" spans="1:24" ht="14.25" customHeight="1">
      <c r="A245" s="93" t="s">
        <v>16</v>
      </c>
      <c r="B245" s="93" t="s">
        <v>721</v>
      </c>
      <c r="E245" s="101" t="s">
        <v>724</v>
      </c>
      <c r="F245" s="93" t="s">
        <v>701</v>
      </c>
      <c r="J245" s="95" t="s">
        <v>1395</v>
      </c>
      <c r="K245" s="93" t="s">
        <v>78</v>
      </c>
      <c r="L245" s="100" t="str">
        <f t="shared" ref="L245:L251" si="6">"Sorry, question " &amp; LEFT(E245, 6) &amp; " is required!"</f>
        <v>Sorry, question (3.10) is required!</v>
      </c>
      <c r="M245" s="96" t="s">
        <v>1399</v>
      </c>
      <c r="N245" s="101" t="s">
        <v>731</v>
      </c>
      <c r="O245" s="94" t="s">
        <v>383</v>
      </c>
    </row>
    <row r="246" spans="1:24" ht="14.25" customHeight="1">
      <c r="A246" s="93" t="s">
        <v>27</v>
      </c>
      <c r="B246" s="93" t="s">
        <v>384</v>
      </c>
      <c r="E246" s="93" t="s">
        <v>725</v>
      </c>
      <c r="F246" s="93"/>
      <c r="J246" s="95" t="s">
        <v>350</v>
      </c>
      <c r="K246" s="93" t="s">
        <v>78</v>
      </c>
      <c r="L246" s="100" t="str">
        <f t="shared" si="6"/>
        <v>Sorry, question (3.11) is required!</v>
      </c>
      <c r="M246" s="96"/>
      <c r="N246" s="101"/>
      <c r="O246" s="94"/>
    </row>
    <row r="247" spans="1:24" ht="14.25" customHeight="1">
      <c r="A247" s="93" t="s">
        <v>16</v>
      </c>
      <c r="B247" s="93" t="s">
        <v>385</v>
      </c>
      <c r="E247" s="93" t="s">
        <v>726</v>
      </c>
      <c r="F247" s="93" t="s">
        <v>701</v>
      </c>
      <c r="J247" s="95" t="s">
        <v>1395</v>
      </c>
      <c r="K247" s="93" t="s">
        <v>78</v>
      </c>
      <c r="L247" s="100" t="str">
        <f t="shared" si="6"/>
        <v>Sorry, question (3.12) is required!</v>
      </c>
      <c r="M247" s="96" t="s">
        <v>1399</v>
      </c>
      <c r="N247" s="101" t="s">
        <v>732</v>
      </c>
      <c r="O247" s="94" t="s">
        <v>735</v>
      </c>
    </row>
    <row r="248" spans="1:24" ht="14.25" customHeight="1">
      <c r="A248" s="93" t="s">
        <v>27</v>
      </c>
      <c r="B248" s="93" t="s">
        <v>386</v>
      </c>
      <c r="E248" s="93" t="s">
        <v>727</v>
      </c>
      <c r="F248" s="93"/>
      <c r="J248" s="95" t="s">
        <v>350</v>
      </c>
      <c r="K248" s="93" t="s">
        <v>78</v>
      </c>
      <c r="L248" s="100" t="str">
        <f t="shared" si="6"/>
        <v>Sorry, question (3.13) is required!</v>
      </c>
      <c r="M248" s="96"/>
      <c r="N248" s="101"/>
      <c r="O248" s="94"/>
    </row>
    <row r="249" spans="1:24" ht="14.25" customHeight="1">
      <c r="A249" s="93" t="s">
        <v>16</v>
      </c>
      <c r="B249" s="93" t="s">
        <v>388</v>
      </c>
      <c r="E249" s="93" t="s">
        <v>728</v>
      </c>
      <c r="F249" s="93" t="s">
        <v>701</v>
      </c>
      <c r="J249" s="95" t="s">
        <v>1395</v>
      </c>
      <c r="K249" s="93" t="s">
        <v>78</v>
      </c>
      <c r="L249" s="100" t="str">
        <f t="shared" si="6"/>
        <v>Sorry, question (3.14) is required!</v>
      </c>
      <c r="M249" s="96" t="s">
        <v>1399</v>
      </c>
      <c r="N249" s="101" t="s">
        <v>733</v>
      </c>
      <c r="O249" s="94" t="s">
        <v>389</v>
      </c>
    </row>
    <row r="250" spans="1:24" ht="14.25" customHeight="1">
      <c r="A250" s="93" t="s">
        <v>27</v>
      </c>
      <c r="B250" s="93" t="s">
        <v>722</v>
      </c>
      <c r="E250" s="93" t="s">
        <v>729</v>
      </c>
      <c r="F250" s="93"/>
      <c r="J250" s="95" t="s">
        <v>350</v>
      </c>
      <c r="K250" s="93" t="s">
        <v>78</v>
      </c>
      <c r="L250" s="100" t="str">
        <f t="shared" si="6"/>
        <v>Sorry, question (3.15) is required!</v>
      </c>
      <c r="M250" s="96"/>
      <c r="N250" s="101"/>
      <c r="O250" s="94"/>
    </row>
    <row r="251" spans="1:24" ht="14.25" customHeight="1">
      <c r="A251" s="93" t="s">
        <v>16</v>
      </c>
      <c r="B251" s="93" t="s">
        <v>723</v>
      </c>
      <c r="E251" s="93" t="s">
        <v>730</v>
      </c>
      <c r="F251" s="93" t="s">
        <v>701</v>
      </c>
      <c r="J251" s="95" t="s">
        <v>1395</v>
      </c>
      <c r="K251" s="93" t="s">
        <v>78</v>
      </c>
      <c r="L251" s="100" t="str">
        <f t="shared" si="6"/>
        <v>Sorry, question (3.16) is required!</v>
      </c>
      <c r="M251" s="96" t="s">
        <v>1399</v>
      </c>
      <c r="N251" s="101" t="s">
        <v>734</v>
      </c>
      <c r="O251" s="94" t="s">
        <v>736</v>
      </c>
    </row>
    <row r="252" spans="1:24" ht="14.25" customHeight="1">
      <c r="A252" s="15" t="s">
        <v>17</v>
      </c>
      <c r="X252" s="15" t="s">
        <v>141</v>
      </c>
    </row>
    <row r="253" spans="1:24" ht="14.25" customHeight="1">
      <c r="A253" s="93" t="s">
        <v>19</v>
      </c>
      <c r="B253" s="99" t="s">
        <v>737</v>
      </c>
      <c r="E253" s="93" t="s">
        <v>742</v>
      </c>
      <c r="F253" s="93"/>
      <c r="J253" s="95" t="s">
        <v>743</v>
      </c>
      <c r="K253" s="93"/>
      <c r="L253" s="100"/>
      <c r="M253" s="96"/>
      <c r="N253" s="93"/>
      <c r="O253" s="94" t="s">
        <v>1398</v>
      </c>
    </row>
    <row r="254" spans="1:24" ht="14.25" customHeight="1">
      <c r="A254" s="93" t="s">
        <v>79</v>
      </c>
      <c r="B254" s="93" t="s">
        <v>738</v>
      </c>
      <c r="E254" s="93"/>
      <c r="F254" s="93"/>
      <c r="J254" s="95"/>
      <c r="K254" s="93"/>
      <c r="L254" s="100"/>
      <c r="M254" s="96"/>
      <c r="N254" s="93"/>
      <c r="P254" s="93" t="s">
        <v>744</v>
      </c>
    </row>
    <row r="255" spans="1:24" ht="14.25" customHeight="1">
      <c r="A255" s="93" t="s">
        <v>79</v>
      </c>
      <c r="B255" s="93" t="s">
        <v>739</v>
      </c>
      <c r="E255" s="93"/>
      <c r="F255" s="93"/>
      <c r="J255" s="95"/>
      <c r="K255" s="93"/>
      <c r="L255" s="100"/>
      <c r="M255" s="96"/>
      <c r="N255" s="93"/>
      <c r="P255" s="93" t="s">
        <v>745</v>
      </c>
    </row>
    <row r="256" spans="1:24" ht="14.25" customHeight="1">
      <c r="A256" s="93" t="s">
        <v>79</v>
      </c>
      <c r="B256" s="93" t="s">
        <v>387</v>
      </c>
      <c r="E256" s="93"/>
      <c r="F256" s="93"/>
      <c r="J256" s="95"/>
      <c r="K256" s="93"/>
      <c r="L256" s="100"/>
      <c r="M256" s="96"/>
      <c r="N256" s="93"/>
      <c r="P256" s="93" t="s">
        <v>746</v>
      </c>
    </row>
    <row r="257" spans="1:24" ht="14.25" customHeight="1">
      <c r="A257" s="93" t="s">
        <v>79</v>
      </c>
      <c r="B257" s="93" t="s">
        <v>740</v>
      </c>
      <c r="E257" s="93"/>
      <c r="F257" s="93"/>
      <c r="J257" s="95"/>
      <c r="K257" s="93"/>
      <c r="L257" s="100"/>
      <c r="M257" s="96"/>
      <c r="N257" s="93"/>
      <c r="P257" s="93" t="s">
        <v>747</v>
      </c>
    </row>
    <row r="258" spans="1:24" ht="14.25" customHeight="1">
      <c r="A258" s="93" t="s">
        <v>79</v>
      </c>
      <c r="B258" s="93" t="s">
        <v>741</v>
      </c>
      <c r="E258" s="93"/>
      <c r="F258" s="93"/>
      <c r="J258" s="95"/>
      <c r="K258" s="93"/>
      <c r="L258" s="100"/>
      <c r="M258" s="96"/>
      <c r="N258" s="93"/>
      <c r="P258" s="93" t="s">
        <v>1400</v>
      </c>
    </row>
    <row r="259" spans="1:24" ht="14.25" customHeight="1">
      <c r="A259" s="15" t="s">
        <v>76</v>
      </c>
      <c r="B259" s="15" t="s">
        <v>748</v>
      </c>
      <c r="X259" s="15" t="s">
        <v>141</v>
      </c>
    </row>
    <row r="260" spans="1:24" ht="14.25" customHeight="1">
      <c r="A260" s="93" t="s">
        <v>16</v>
      </c>
      <c r="B260" s="93" t="s">
        <v>749</v>
      </c>
      <c r="E260" s="101" t="s">
        <v>751</v>
      </c>
      <c r="F260" s="93" t="s">
        <v>701</v>
      </c>
      <c r="J260" s="95"/>
      <c r="K260" s="93" t="s">
        <v>78</v>
      </c>
      <c r="L260" s="100"/>
      <c r="M260" s="96" t="s">
        <v>754</v>
      </c>
      <c r="N260" s="101" t="s">
        <v>755</v>
      </c>
      <c r="O260" s="94"/>
    </row>
    <row r="261" spans="1:24" ht="14.25" customHeight="1">
      <c r="A261" s="93" t="s">
        <v>27</v>
      </c>
      <c r="B261" s="93" t="s">
        <v>750</v>
      </c>
      <c r="E261" s="93" t="s">
        <v>752</v>
      </c>
      <c r="F261" s="93"/>
      <c r="J261" s="95"/>
      <c r="K261" s="93" t="s">
        <v>78</v>
      </c>
      <c r="L261" s="100"/>
      <c r="M261" s="96" t="s">
        <v>756</v>
      </c>
      <c r="N261" s="93" t="s">
        <v>757</v>
      </c>
      <c r="O261" s="94" t="s">
        <v>753</v>
      </c>
    </row>
    <row r="262" spans="1:24" ht="14.25" customHeight="1">
      <c r="A262" s="15" t="s">
        <v>76</v>
      </c>
      <c r="B262" s="15" t="s">
        <v>768</v>
      </c>
      <c r="J262" s="15" t="s">
        <v>15</v>
      </c>
      <c r="O262" s="15" t="s">
        <v>769</v>
      </c>
      <c r="X262" s="15" t="s">
        <v>779</v>
      </c>
    </row>
    <row r="263" spans="1:24" ht="14.25" customHeight="1">
      <c r="A263" s="76" t="s">
        <v>19</v>
      </c>
      <c r="B263" s="76" t="s">
        <v>758</v>
      </c>
      <c r="E263" s="93" t="s">
        <v>770</v>
      </c>
      <c r="F263" s="93" t="s">
        <v>1412</v>
      </c>
      <c r="J263" s="110"/>
      <c r="K263" s="76"/>
      <c r="L263" s="111"/>
      <c r="M263" s="96"/>
      <c r="N263" s="101"/>
      <c r="O263" s="109"/>
    </row>
    <row r="264" spans="1:24" ht="14.25" customHeight="1">
      <c r="A264" s="93" t="s">
        <v>1213</v>
      </c>
      <c r="B264" s="93" t="s">
        <v>759</v>
      </c>
      <c r="E264" s="93" t="s">
        <v>511</v>
      </c>
      <c r="F264" s="93"/>
      <c r="J264" s="95" t="s">
        <v>2</v>
      </c>
      <c r="K264" s="93"/>
      <c r="L264" s="100"/>
      <c r="M264" s="96"/>
      <c r="N264" s="101"/>
      <c r="O264" s="94"/>
    </row>
    <row r="265" spans="1:24" ht="14.25" customHeight="1">
      <c r="A265" s="93" t="s">
        <v>1213</v>
      </c>
      <c r="B265" s="93" t="s">
        <v>760</v>
      </c>
      <c r="E265" s="93" t="s">
        <v>771</v>
      </c>
      <c r="F265" s="93"/>
      <c r="J265" s="95" t="s">
        <v>77</v>
      </c>
      <c r="K265" s="93" t="s">
        <v>78</v>
      </c>
      <c r="L265" s="100" t="str">
        <f t="shared" ref="L265:L271" si="7">"Sorry, question (3.18) " &amp; LEFT(E265, 1) &amp; " is required!"</f>
        <v>Sorry, question (3.18) a is required!</v>
      </c>
      <c r="M265" s="96"/>
      <c r="N265" s="101"/>
      <c r="O265" s="94"/>
    </row>
    <row r="266" spans="1:24" ht="14.25" customHeight="1">
      <c r="A266" s="93" t="s">
        <v>1213</v>
      </c>
      <c r="B266" s="93" t="s">
        <v>761</v>
      </c>
      <c r="E266" s="93" t="s">
        <v>772</v>
      </c>
      <c r="F266" s="93"/>
      <c r="J266" s="95" t="s">
        <v>77</v>
      </c>
      <c r="K266" s="93" t="s">
        <v>78</v>
      </c>
      <c r="L266" s="100" t="str">
        <f t="shared" si="7"/>
        <v>Sorry, question (3.18) b is required!</v>
      </c>
      <c r="M266" s="96"/>
      <c r="N266" s="101"/>
      <c r="O266" s="94"/>
    </row>
    <row r="267" spans="1:24" ht="14.25" customHeight="1">
      <c r="A267" s="93" t="s">
        <v>1213</v>
      </c>
      <c r="B267" s="93" t="s">
        <v>762</v>
      </c>
      <c r="E267" s="93" t="s">
        <v>773</v>
      </c>
      <c r="F267" s="93"/>
      <c r="J267" s="95" t="s">
        <v>77</v>
      </c>
      <c r="K267" s="93" t="s">
        <v>78</v>
      </c>
      <c r="L267" s="100" t="str">
        <f t="shared" si="7"/>
        <v>Sorry, question (3.18) c is required!</v>
      </c>
      <c r="M267" s="96"/>
      <c r="N267" s="101"/>
      <c r="O267" s="94"/>
    </row>
    <row r="268" spans="1:24" ht="14.25" customHeight="1">
      <c r="A268" s="93" t="s">
        <v>1213</v>
      </c>
      <c r="B268" s="93" t="s">
        <v>763</v>
      </c>
      <c r="E268" s="93" t="s">
        <v>774</v>
      </c>
      <c r="F268" s="93"/>
      <c r="J268" s="95" t="s">
        <v>77</v>
      </c>
      <c r="K268" s="93" t="s">
        <v>78</v>
      </c>
      <c r="L268" s="100" t="str">
        <f t="shared" si="7"/>
        <v>Sorry, question (3.18) d is required!</v>
      </c>
      <c r="M268" s="96"/>
      <c r="N268" s="101"/>
      <c r="O268" s="94"/>
    </row>
    <row r="269" spans="1:24" ht="14.25" customHeight="1">
      <c r="A269" s="93" t="s">
        <v>1213</v>
      </c>
      <c r="B269" s="93" t="s">
        <v>764</v>
      </c>
      <c r="E269" s="93" t="s">
        <v>775</v>
      </c>
      <c r="F269" s="93"/>
      <c r="J269" s="95" t="s">
        <v>77</v>
      </c>
      <c r="K269" s="93" t="s">
        <v>78</v>
      </c>
      <c r="L269" s="100" t="str">
        <f t="shared" si="7"/>
        <v>Sorry, question (3.18) e is required!</v>
      </c>
      <c r="M269" s="96"/>
      <c r="N269" s="101"/>
      <c r="O269" s="94"/>
    </row>
    <row r="270" spans="1:24" ht="14.25" customHeight="1">
      <c r="A270" s="93" t="s">
        <v>1213</v>
      </c>
      <c r="B270" s="93" t="s">
        <v>765</v>
      </c>
      <c r="E270" s="93" t="s">
        <v>776</v>
      </c>
      <c r="F270" s="93"/>
      <c r="J270" s="95" t="s">
        <v>77</v>
      </c>
      <c r="K270" s="93" t="s">
        <v>78</v>
      </c>
      <c r="L270" s="100" t="str">
        <f t="shared" si="7"/>
        <v>Sorry, question (3.18) f is required!</v>
      </c>
      <c r="M270" s="96"/>
      <c r="N270" s="101"/>
      <c r="O270" s="94"/>
    </row>
    <row r="271" spans="1:24" ht="14.25" customHeight="1">
      <c r="A271" s="93" t="s">
        <v>1213</v>
      </c>
      <c r="B271" s="99" t="s">
        <v>766</v>
      </c>
      <c r="E271" s="93" t="s">
        <v>777</v>
      </c>
      <c r="F271" s="93"/>
      <c r="J271" s="95" t="s">
        <v>77</v>
      </c>
      <c r="K271" s="93" t="s">
        <v>78</v>
      </c>
      <c r="L271" s="100" t="str">
        <f t="shared" si="7"/>
        <v>Sorry, question (3.18) g is required!</v>
      </c>
      <c r="M271" s="96"/>
      <c r="N271" s="101"/>
      <c r="O271" s="94"/>
    </row>
    <row r="272" spans="1:24" ht="14.25" customHeight="1">
      <c r="A272" s="99" t="s">
        <v>18</v>
      </c>
      <c r="B272" s="99" t="s">
        <v>767</v>
      </c>
      <c r="E272" s="93" t="s">
        <v>777</v>
      </c>
      <c r="F272" s="93" t="s">
        <v>699</v>
      </c>
      <c r="J272" s="95" t="s">
        <v>132</v>
      </c>
      <c r="K272" s="93" t="s">
        <v>78</v>
      </c>
      <c r="L272" s="100"/>
      <c r="M272" s="96"/>
      <c r="N272" s="101"/>
      <c r="O272" s="94" t="s">
        <v>778</v>
      </c>
    </row>
    <row r="273" spans="1:24" ht="14.25" customHeight="1">
      <c r="A273" s="15" t="s">
        <v>17</v>
      </c>
      <c r="X273" s="15" t="s">
        <v>779</v>
      </c>
    </row>
    <row r="274" spans="1:24" ht="14.25" customHeight="1">
      <c r="A274" s="15" t="s">
        <v>76</v>
      </c>
      <c r="B274" s="15" t="s">
        <v>780</v>
      </c>
      <c r="J274" s="15" t="s">
        <v>15</v>
      </c>
      <c r="X274" s="15" t="s">
        <v>779</v>
      </c>
    </row>
    <row r="275" spans="1:24" ht="14.25" customHeight="1">
      <c r="A275" s="93" t="s">
        <v>27</v>
      </c>
      <c r="B275" s="93" t="s">
        <v>781</v>
      </c>
      <c r="E275" s="93" t="s">
        <v>785</v>
      </c>
      <c r="F275" s="93"/>
      <c r="J275" s="95" t="s">
        <v>350</v>
      </c>
      <c r="K275" s="93" t="s">
        <v>78</v>
      </c>
      <c r="L275" s="100" t="str">
        <f>"Sorry, question " &amp; LEFT(E275, 6) &amp; " is required!"</f>
        <v>Sorry, question (3.19) is required!</v>
      </c>
      <c r="M275" s="96"/>
      <c r="N275" s="93"/>
      <c r="O275" s="94"/>
    </row>
    <row r="276" spans="1:24" ht="14.25" customHeight="1">
      <c r="A276" s="93" t="s">
        <v>782</v>
      </c>
      <c r="B276" s="93" t="s">
        <v>783</v>
      </c>
      <c r="E276" s="93" t="s">
        <v>786</v>
      </c>
      <c r="F276" s="93"/>
      <c r="J276" s="95" t="s">
        <v>350</v>
      </c>
      <c r="K276" s="93" t="s">
        <v>78</v>
      </c>
      <c r="L276" s="100" t="str">
        <f>"Sorry, question " &amp; LEFT(E276, 6) &amp; " is required!"</f>
        <v>Sorry, question (3.20) is required!</v>
      </c>
      <c r="M276" s="96"/>
      <c r="N276" s="93"/>
      <c r="O276" s="94" t="s">
        <v>789</v>
      </c>
    </row>
    <row r="277" spans="1:24" ht="14.25" customHeight="1">
      <c r="A277" s="93" t="s">
        <v>16</v>
      </c>
      <c r="B277" s="93" t="s">
        <v>784</v>
      </c>
      <c r="E277" s="101" t="s">
        <v>787</v>
      </c>
      <c r="F277" s="93" t="s">
        <v>788</v>
      </c>
      <c r="J277" s="95" t="s">
        <v>480</v>
      </c>
      <c r="K277" s="93" t="s">
        <v>78</v>
      </c>
      <c r="L277" s="100" t="str">
        <f>"Sorry, question " &amp; LEFT(E277, 6) &amp; " is required!"</f>
        <v>Sorry, question (3.21) is required!</v>
      </c>
      <c r="M277" s="96" t="s">
        <v>790</v>
      </c>
      <c r="N277" s="101" t="s">
        <v>1413</v>
      </c>
      <c r="O277" s="94" t="s">
        <v>789</v>
      </c>
    </row>
    <row r="278" spans="1:24" ht="14.25" customHeight="1">
      <c r="A278" s="15" t="s">
        <v>17</v>
      </c>
      <c r="X278" s="15" t="s">
        <v>779</v>
      </c>
    </row>
    <row r="279" spans="1:24" ht="14.25" customHeight="1">
      <c r="A279" s="15" t="s">
        <v>17</v>
      </c>
      <c r="X279" s="15" t="s">
        <v>141</v>
      </c>
    </row>
    <row r="280" spans="1:24" ht="13.5" customHeight="1">
      <c r="A280" s="15" t="s">
        <v>84</v>
      </c>
      <c r="X280" s="15" t="s">
        <v>140</v>
      </c>
    </row>
    <row r="281" spans="1:24" ht="13.5" customHeight="1"/>
    <row r="282" spans="1:24" ht="14.25" customHeight="1">
      <c r="A282" s="15" t="s">
        <v>14</v>
      </c>
      <c r="B282" s="15" t="s">
        <v>791</v>
      </c>
      <c r="E282" s="16" t="s">
        <v>792</v>
      </c>
      <c r="J282" s="15" t="s">
        <v>133</v>
      </c>
      <c r="O282" s="15" t="s">
        <v>446</v>
      </c>
      <c r="X282" s="15" t="s">
        <v>140</v>
      </c>
    </row>
    <row r="283" spans="1:24" ht="14.25" customHeight="1">
      <c r="A283" s="15" t="s">
        <v>76</v>
      </c>
      <c r="B283" s="15" t="s">
        <v>793</v>
      </c>
      <c r="J283" s="15" t="s">
        <v>407</v>
      </c>
      <c r="X283" s="15" t="s">
        <v>141</v>
      </c>
    </row>
    <row r="284" spans="1:24" ht="14.25" customHeight="1">
      <c r="A284" s="92" t="s">
        <v>19</v>
      </c>
      <c r="B284" s="92" t="s">
        <v>794</v>
      </c>
      <c r="E284" s="92" t="s">
        <v>795</v>
      </c>
      <c r="F284" s="93"/>
      <c r="J284" s="110" t="s">
        <v>404</v>
      </c>
      <c r="K284" s="76"/>
      <c r="L284" s="111"/>
    </row>
    <row r="285" spans="1:24" ht="14.25" customHeight="1">
      <c r="A285" s="15" t="s">
        <v>17</v>
      </c>
      <c r="X285" s="15" t="s">
        <v>141</v>
      </c>
    </row>
    <row r="286" spans="1:24" ht="14.25" customHeight="1">
      <c r="A286" s="15" t="s">
        <v>76</v>
      </c>
      <c r="B286" s="15" t="s">
        <v>796</v>
      </c>
      <c r="J286" s="15" t="s">
        <v>15</v>
      </c>
      <c r="X286" s="15" t="s">
        <v>141</v>
      </c>
    </row>
    <row r="287" spans="1:24" ht="14.25" customHeight="1">
      <c r="A287" s="93" t="s">
        <v>797</v>
      </c>
      <c r="B287" s="93" t="s">
        <v>798</v>
      </c>
      <c r="E287" s="93" t="s">
        <v>1414</v>
      </c>
      <c r="F287" s="93" t="s">
        <v>808</v>
      </c>
      <c r="J287" s="95" t="s">
        <v>419</v>
      </c>
      <c r="K287" s="93" t="s">
        <v>78</v>
      </c>
      <c r="L287" s="100" t="str">
        <f>"Sorry, question " &amp; LEFT(E287, 6) &amp; " is required!"</f>
        <v>Sorry, question (4.01) is required!</v>
      </c>
      <c r="M287" s="112"/>
      <c r="N287" s="76"/>
      <c r="O287" s="94"/>
    </row>
    <row r="288" spans="1:24" ht="14.25" customHeight="1">
      <c r="A288" s="93" t="s">
        <v>18</v>
      </c>
      <c r="B288" s="93" t="s">
        <v>799</v>
      </c>
      <c r="E288" s="93" t="s">
        <v>32</v>
      </c>
      <c r="F288" s="99" t="s">
        <v>29</v>
      </c>
      <c r="J288" s="95" t="s">
        <v>132</v>
      </c>
      <c r="K288" s="93" t="s">
        <v>78</v>
      </c>
      <c r="L288" s="100"/>
      <c r="M288" s="96"/>
      <c r="N288" s="93"/>
      <c r="O288" s="94" t="s">
        <v>811</v>
      </c>
    </row>
    <row r="289" spans="1:24" ht="14.25" customHeight="1">
      <c r="A289" s="93" t="s">
        <v>800</v>
      </c>
      <c r="B289" s="99" t="s">
        <v>801</v>
      </c>
      <c r="E289" s="93" t="s">
        <v>809</v>
      </c>
      <c r="F289" s="93"/>
      <c r="J289" s="95" t="s">
        <v>419</v>
      </c>
      <c r="K289" s="93" t="s">
        <v>78</v>
      </c>
      <c r="L289" s="100" t="str">
        <f>"Sorry, question " &amp; LEFT(E289, 9) &amp; " is required!"</f>
        <v>Sorry, question (4.01_1N) is required!</v>
      </c>
      <c r="M289" s="96"/>
      <c r="N289" s="93"/>
      <c r="O289" s="94" t="s">
        <v>812</v>
      </c>
    </row>
    <row r="290" spans="1:24" ht="14.25" customHeight="1">
      <c r="A290" s="93" t="s">
        <v>18</v>
      </c>
      <c r="B290" s="99" t="s">
        <v>802</v>
      </c>
      <c r="E290" s="93" t="s">
        <v>32</v>
      </c>
      <c r="F290" s="99" t="s">
        <v>29</v>
      </c>
      <c r="J290" s="95" t="s">
        <v>132</v>
      </c>
      <c r="K290" s="93" t="s">
        <v>78</v>
      </c>
      <c r="L290" s="100"/>
      <c r="M290" s="96"/>
      <c r="N290" s="93"/>
      <c r="O290" s="94" t="s">
        <v>813</v>
      </c>
    </row>
    <row r="291" spans="1:24" ht="14.25" customHeight="1">
      <c r="A291" s="93" t="s">
        <v>803</v>
      </c>
      <c r="B291" s="93" t="s">
        <v>804</v>
      </c>
      <c r="E291" s="93" t="s">
        <v>1415</v>
      </c>
      <c r="F291" s="93" t="s">
        <v>808</v>
      </c>
      <c r="J291" s="95" t="s">
        <v>419</v>
      </c>
      <c r="K291" s="93" t="s">
        <v>78</v>
      </c>
      <c r="L291" s="100" t="str">
        <f>"Sorry, question " &amp; LEFT(E291, 6) &amp; " is required!"</f>
        <v>Sorry, question (4.02) is required!</v>
      </c>
      <c r="M291" s="96"/>
      <c r="N291" s="93"/>
      <c r="O291" s="94"/>
    </row>
    <row r="292" spans="1:24" ht="14.25" customHeight="1">
      <c r="A292" s="93" t="s">
        <v>18</v>
      </c>
      <c r="B292" s="93" t="s">
        <v>805</v>
      </c>
      <c r="E292" s="93" t="s">
        <v>32</v>
      </c>
      <c r="F292" s="99" t="s">
        <v>29</v>
      </c>
      <c r="J292" s="95" t="s">
        <v>132</v>
      </c>
      <c r="K292" s="93" t="s">
        <v>78</v>
      </c>
      <c r="L292" s="100"/>
      <c r="M292" s="96"/>
      <c r="N292" s="93"/>
      <c r="O292" s="94" t="s">
        <v>814</v>
      </c>
    </row>
    <row r="293" spans="1:24" ht="14.25" customHeight="1">
      <c r="A293" s="93" t="s">
        <v>800</v>
      </c>
      <c r="B293" s="99" t="s">
        <v>806</v>
      </c>
      <c r="E293" s="93" t="s">
        <v>810</v>
      </c>
      <c r="F293" s="93"/>
      <c r="J293" s="95" t="s">
        <v>419</v>
      </c>
      <c r="K293" s="93" t="s">
        <v>78</v>
      </c>
      <c r="L293" s="100" t="str">
        <f>"Sorry, question " &amp; LEFT(E293, 9) &amp; " is required!"</f>
        <v>Sorry, question (4.02_1N) is required!</v>
      </c>
      <c r="M293" s="96"/>
      <c r="N293" s="93"/>
      <c r="O293" s="94" t="s">
        <v>815</v>
      </c>
    </row>
    <row r="294" spans="1:24" ht="14.25" customHeight="1">
      <c r="A294" s="93" t="s">
        <v>18</v>
      </c>
      <c r="B294" s="93" t="s">
        <v>807</v>
      </c>
      <c r="E294" s="93" t="s">
        <v>32</v>
      </c>
      <c r="F294" s="99" t="s">
        <v>29</v>
      </c>
      <c r="J294" s="95" t="s">
        <v>132</v>
      </c>
      <c r="K294" s="93" t="s">
        <v>78</v>
      </c>
      <c r="L294" s="100"/>
      <c r="M294" s="96"/>
      <c r="N294" s="93"/>
      <c r="O294" s="94" t="s">
        <v>816</v>
      </c>
    </row>
    <row r="295" spans="1:24" ht="14.25" customHeight="1">
      <c r="A295" s="15" t="s">
        <v>17</v>
      </c>
      <c r="X295" s="15" t="s">
        <v>141</v>
      </c>
    </row>
    <row r="296" spans="1:24" ht="14.25" customHeight="1">
      <c r="A296" s="15" t="s">
        <v>76</v>
      </c>
      <c r="B296" s="15" t="s">
        <v>817</v>
      </c>
      <c r="J296" s="15" t="s">
        <v>407</v>
      </c>
      <c r="X296" s="15" t="s">
        <v>141</v>
      </c>
    </row>
    <row r="297" spans="1:24" ht="14.25" customHeight="1">
      <c r="A297" s="93" t="s">
        <v>19</v>
      </c>
      <c r="B297" s="99" t="s">
        <v>818</v>
      </c>
      <c r="E297" s="93" t="s">
        <v>820</v>
      </c>
      <c r="F297" s="93"/>
      <c r="J297" s="110" t="s">
        <v>404</v>
      </c>
      <c r="K297" s="93"/>
      <c r="L297" s="100"/>
      <c r="M297" s="112"/>
      <c r="N297" s="76"/>
      <c r="O297" s="94"/>
    </row>
    <row r="298" spans="1:24" ht="14.25" customHeight="1">
      <c r="A298" s="93" t="s">
        <v>19</v>
      </c>
      <c r="B298" s="99" t="s">
        <v>819</v>
      </c>
      <c r="E298" s="93" t="s">
        <v>821</v>
      </c>
      <c r="F298" s="93"/>
      <c r="J298" s="110" t="s">
        <v>822</v>
      </c>
      <c r="K298" s="93"/>
      <c r="L298" s="100"/>
      <c r="M298" s="96"/>
      <c r="N298" s="93"/>
      <c r="O298" s="94"/>
    </row>
    <row r="299" spans="1:24" ht="14.25" customHeight="1">
      <c r="A299" s="15" t="s">
        <v>17</v>
      </c>
      <c r="X299" s="15" t="s">
        <v>141</v>
      </c>
    </row>
    <row r="300" spans="1:24" ht="14.25" customHeight="1">
      <c r="A300" s="15" t="s">
        <v>76</v>
      </c>
      <c r="B300" s="15" t="s">
        <v>823</v>
      </c>
      <c r="J300" s="15" t="s">
        <v>15</v>
      </c>
      <c r="X300" s="15" t="s">
        <v>141</v>
      </c>
    </row>
    <row r="301" spans="1:24" ht="14.25" customHeight="1">
      <c r="A301" s="93" t="s">
        <v>824</v>
      </c>
      <c r="B301" s="93" t="s">
        <v>825</v>
      </c>
      <c r="E301" s="93" t="s">
        <v>834</v>
      </c>
      <c r="F301" s="93"/>
      <c r="J301" s="95" t="s">
        <v>2</v>
      </c>
      <c r="K301" s="93"/>
      <c r="L301" s="100"/>
      <c r="M301" s="96"/>
      <c r="N301" s="76"/>
      <c r="O301" s="94"/>
    </row>
    <row r="302" spans="1:24" ht="14.25" customHeight="1">
      <c r="A302" s="93" t="s">
        <v>824</v>
      </c>
      <c r="B302" s="93" t="s">
        <v>826</v>
      </c>
      <c r="E302" s="93" t="s">
        <v>835</v>
      </c>
      <c r="F302" s="93"/>
      <c r="J302" s="95" t="s">
        <v>77</v>
      </c>
      <c r="K302" s="93" t="s">
        <v>78</v>
      </c>
      <c r="L302" s="100" t="str">
        <f>"Sorry, question " &amp; LEFT(E302, 6) &amp; " is required!"</f>
        <v>Sorry, question (4.03) is required!</v>
      </c>
      <c r="M302" s="96"/>
      <c r="N302" s="93"/>
      <c r="O302" s="94"/>
    </row>
    <row r="303" spans="1:24" ht="14.25" customHeight="1">
      <c r="A303" s="93" t="s">
        <v>824</v>
      </c>
      <c r="B303" s="93" t="s">
        <v>827</v>
      </c>
      <c r="E303" s="93" t="s">
        <v>836</v>
      </c>
      <c r="F303" s="93"/>
      <c r="J303" s="95" t="s">
        <v>77</v>
      </c>
      <c r="K303" s="93" t="s">
        <v>78</v>
      </c>
      <c r="L303" s="100" t="str">
        <f>"Sorry, question " &amp; LEFT(E303, 6) &amp; " is required!"</f>
        <v>Sorry, question (4.04) is required!</v>
      </c>
      <c r="M303" s="96"/>
      <c r="N303" s="93"/>
      <c r="O303" s="94"/>
    </row>
    <row r="304" spans="1:24" ht="14.25" customHeight="1">
      <c r="A304" s="93" t="s">
        <v>824</v>
      </c>
      <c r="B304" s="93" t="s">
        <v>828</v>
      </c>
      <c r="E304" s="93" t="s">
        <v>837</v>
      </c>
      <c r="F304" s="93"/>
      <c r="J304" s="95" t="s">
        <v>77</v>
      </c>
      <c r="K304" s="93" t="s">
        <v>78</v>
      </c>
      <c r="L304" s="100" t="str">
        <f>"Sorry, question " &amp; LEFT(E304, 6) &amp; " is required!"</f>
        <v>Sorry, question (4.05) is required!</v>
      </c>
      <c r="M304" s="96"/>
      <c r="N304" s="93"/>
      <c r="O304" s="94"/>
    </row>
    <row r="305" spans="1:24" ht="14.25" customHeight="1">
      <c r="A305" s="93" t="s">
        <v>824</v>
      </c>
      <c r="B305" s="93" t="s">
        <v>829</v>
      </c>
      <c r="E305" s="93" t="s">
        <v>838</v>
      </c>
      <c r="F305" s="93"/>
      <c r="J305" s="95" t="s">
        <v>77</v>
      </c>
      <c r="K305" s="93" t="s">
        <v>78</v>
      </c>
      <c r="L305" s="100" t="str">
        <f>"Sorry, question " &amp; LEFT(E305, 6) &amp; " is required!"</f>
        <v>Sorry, question (4.06) is required!</v>
      </c>
      <c r="M305" s="96"/>
      <c r="N305" s="93"/>
      <c r="O305" s="94"/>
    </row>
    <row r="306" spans="1:24" ht="14.25" customHeight="1">
      <c r="A306" s="93" t="s">
        <v>824</v>
      </c>
      <c r="B306" s="93" t="s">
        <v>830</v>
      </c>
      <c r="E306" s="93" t="s">
        <v>839</v>
      </c>
      <c r="F306" s="93"/>
      <c r="J306" s="95" t="s">
        <v>77</v>
      </c>
      <c r="K306" s="93" t="s">
        <v>78</v>
      </c>
      <c r="L306" s="100" t="str">
        <f>"Sorry, question " &amp; LEFT(E306, 9) &amp; " is required!"</f>
        <v>Sorry, question (4.06_1N) is required!</v>
      </c>
      <c r="M306" s="96"/>
      <c r="N306" s="93"/>
      <c r="O306" s="94"/>
    </row>
    <row r="307" spans="1:24" ht="14.25" customHeight="1">
      <c r="A307" s="93" t="s">
        <v>824</v>
      </c>
      <c r="B307" s="93" t="s">
        <v>831</v>
      </c>
      <c r="E307" s="93" t="s">
        <v>840</v>
      </c>
      <c r="F307" s="93"/>
      <c r="J307" s="95" t="s">
        <v>77</v>
      </c>
      <c r="K307" s="93" t="s">
        <v>78</v>
      </c>
      <c r="L307" s="100" t="str">
        <f>"Sorry, question " &amp; LEFT(E307, 6) &amp; " is required!"</f>
        <v>Sorry, question (4.07) is required!</v>
      </c>
      <c r="M307" s="96"/>
      <c r="N307" s="93"/>
      <c r="O307" s="94"/>
    </row>
    <row r="308" spans="1:24" ht="14.25" customHeight="1">
      <c r="A308" s="93" t="s">
        <v>824</v>
      </c>
      <c r="B308" s="93" t="s">
        <v>832</v>
      </c>
      <c r="E308" s="93" t="s">
        <v>841</v>
      </c>
      <c r="F308" s="93"/>
      <c r="J308" s="95" t="s">
        <v>77</v>
      </c>
      <c r="K308" s="93" t="s">
        <v>78</v>
      </c>
      <c r="L308" s="100" t="str">
        <f>"Sorry, question " &amp; LEFT(E308, 6) &amp; " is required!"</f>
        <v>Sorry, question (4.08) is required!</v>
      </c>
      <c r="M308" s="96"/>
      <c r="N308" s="93"/>
      <c r="O308" s="94"/>
    </row>
    <row r="309" spans="1:24" ht="14.25" customHeight="1">
      <c r="A309" s="93" t="s">
        <v>824</v>
      </c>
      <c r="B309" s="93" t="s">
        <v>833</v>
      </c>
      <c r="E309" s="93" t="s">
        <v>842</v>
      </c>
      <c r="F309" s="93"/>
      <c r="J309" s="95" t="s">
        <v>77</v>
      </c>
      <c r="K309" s="93" t="s">
        <v>78</v>
      </c>
      <c r="L309" s="100" t="str">
        <f>"Sorry, question " &amp; LEFT(E309, 6) &amp; " is required!"</f>
        <v>Sorry, question (4.09) is required!</v>
      </c>
      <c r="M309" s="96"/>
      <c r="N309" s="93"/>
      <c r="O309" s="94"/>
    </row>
    <row r="310" spans="1:24" ht="14.25" customHeight="1">
      <c r="A310" s="15" t="s">
        <v>17</v>
      </c>
      <c r="X310" s="15" t="s">
        <v>141</v>
      </c>
    </row>
    <row r="311" spans="1:24" ht="14.25" customHeight="1">
      <c r="A311" s="15" t="s">
        <v>76</v>
      </c>
      <c r="B311" s="15" t="s">
        <v>843</v>
      </c>
      <c r="J311" s="15" t="s">
        <v>15</v>
      </c>
      <c r="X311" s="15" t="s">
        <v>141</v>
      </c>
    </row>
    <row r="312" spans="1:24" ht="14.25" customHeight="1">
      <c r="A312" s="93" t="s">
        <v>824</v>
      </c>
      <c r="B312" s="93" t="s">
        <v>844</v>
      </c>
      <c r="E312" s="93" t="s">
        <v>834</v>
      </c>
      <c r="F312" s="93"/>
      <c r="J312" s="95" t="s">
        <v>2</v>
      </c>
      <c r="K312" s="93"/>
      <c r="L312" s="100"/>
      <c r="M312" s="96"/>
      <c r="N312" s="76"/>
      <c r="O312" s="94"/>
    </row>
    <row r="313" spans="1:24" ht="14.25" customHeight="1">
      <c r="A313" s="93" t="s">
        <v>824</v>
      </c>
      <c r="B313" s="93" t="s">
        <v>845</v>
      </c>
      <c r="E313" s="93" t="s">
        <v>850</v>
      </c>
      <c r="F313" s="93"/>
      <c r="J313" s="95" t="s">
        <v>77</v>
      </c>
      <c r="K313" s="93" t="s">
        <v>78</v>
      </c>
      <c r="L313" s="100" t="str">
        <f>"Sorry, question " &amp; LEFT(E313, 6) &amp; " is required!"</f>
        <v>Sorry, question (4.10) is required!</v>
      </c>
      <c r="M313" s="96"/>
      <c r="N313" s="93"/>
      <c r="O313" s="94"/>
    </row>
    <row r="314" spans="1:24" ht="14.25" customHeight="1">
      <c r="A314" s="93" t="s">
        <v>824</v>
      </c>
      <c r="B314" s="93" t="s">
        <v>846</v>
      </c>
      <c r="E314" s="93" t="s">
        <v>851</v>
      </c>
      <c r="F314" s="93"/>
      <c r="J314" s="95" t="s">
        <v>77</v>
      </c>
      <c r="K314" s="93" t="s">
        <v>78</v>
      </c>
      <c r="L314" s="100" t="str">
        <f>"Sorry, question " &amp; LEFT(E314, 6) &amp; " is required!"</f>
        <v>Sorry, question (4.11) is required!</v>
      </c>
      <c r="M314" s="96"/>
      <c r="N314" s="93"/>
      <c r="O314" s="94"/>
    </row>
    <row r="315" spans="1:24" ht="14.25" customHeight="1">
      <c r="A315" s="93" t="s">
        <v>824</v>
      </c>
      <c r="B315" s="93" t="s">
        <v>847</v>
      </c>
      <c r="E315" s="93" t="s">
        <v>852</v>
      </c>
      <c r="F315" s="93"/>
      <c r="J315" s="95" t="s">
        <v>77</v>
      </c>
      <c r="K315" s="93" t="s">
        <v>78</v>
      </c>
      <c r="L315" s="100" t="str">
        <f>"Sorry, question " &amp; LEFT(E315, 6) &amp; " is required!"</f>
        <v>Sorry, question (4.12) is required!</v>
      </c>
      <c r="M315" s="96"/>
      <c r="N315" s="93"/>
      <c r="O315" s="94"/>
    </row>
    <row r="316" spans="1:24" ht="14.25" customHeight="1">
      <c r="A316" s="93" t="s">
        <v>824</v>
      </c>
      <c r="B316" s="93" t="s">
        <v>848</v>
      </c>
      <c r="E316" s="93" t="s">
        <v>853</v>
      </c>
      <c r="F316" s="93"/>
      <c r="J316" s="95" t="s">
        <v>77</v>
      </c>
      <c r="K316" s="93" t="s">
        <v>78</v>
      </c>
      <c r="L316" s="100" t="str">
        <f>"Sorry, question " &amp; LEFT(E316, 6) &amp; " is required!"</f>
        <v>Sorry, question (4.15) is required!</v>
      </c>
      <c r="M316" s="96"/>
      <c r="N316" s="93"/>
      <c r="O316" s="94"/>
    </row>
    <row r="317" spans="1:24" ht="14.25" customHeight="1">
      <c r="A317" s="93" t="s">
        <v>824</v>
      </c>
      <c r="B317" s="93" t="s">
        <v>849</v>
      </c>
      <c r="E317" s="93" t="s">
        <v>854</v>
      </c>
      <c r="F317" s="93"/>
      <c r="J317" s="95" t="s">
        <v>77</v>
      </c>
      <c r="K317" s="93" t="s">
        <v>78</v>
      </c>
      <c r="L317" s="100" t="str">
        <f>"Sorry, question " &amp; LEFT(E317, 6) &amp; " is required!"</f>
        <v>Sorry, question (4.16) is required!</v>
      </c>
      <c r="M317" s="96"/>
      <c r="N317" s="93"/>
      <c r="O317" s="94"/>
    </row>
    <row r="318" spans="1:24" ht="14.25" customHeight="1">
      <c r="A318" s="15" t="s">
        <v>17</v>
      </c>
      <c r="X318" s="15" t="s">
        <v>141</v>
      </c>
    </row>
    <row r="319" spans="1:24" ht="14.25" customHeight="1">
      <c r="A319" s="15" t="s">
        <v>76</v>
      </c>
      <c r="B319" s="15" t="s">
        <v>855</v>
      </c>
      <c r="J319" s="15" t="s">
        <v>15</v>
      </c>
      <c r="X319" s="15" t="s">
        <v>141</v>
      </c>
    </row>
    <row r="320" spans="1:24" ht="14.25" customHeight="1">
      <c r="A320" s="93" t="s">
        <v>824</v>
      </c>
      <c r="B320" s="93" t="s">
        <v>856</v>
      </c>
      <c r="E320" s="93" t="s">
        <v>834</v>
      </c>
      <c r="F320" s="93"/>
      <c r="G320" s="94"/>
      <c r="H320" s="94"/>
      <c r="J320" s="95" t="s">
        <v>2</v>
      </c>
      <c r="K320" s="93"/>
      <c r="L320" s="100"/>
      <c r="M320" s="96"/>
      <c r="N320" s="76"/>
      <c r="O320" s="94"/>
    </row>
    <row r="321" spans="1:24" ht="14.25" customHeight="1">
      <c r="A321" s="93" t="s">
        <v>824</v>
      </c>
      <c r="B321" s="93" t="s">
        <v>857</v>
      </c>
      <c r="E321" s="99" t="s">
        <v>864</v>
      </c>
      <c r="F321" s="93"/>
      <c r="G321" s="94"/>
      <c r="H321" s="94"/>
      <c r="J321" s="95" t="s">
        <v>77</v>
      </c>
      <c r="K321" s="93" t="s">
        <v>78</v>
      </c>
      <c r="L321" s="100" t="str">
        <f t="shared" ref="L321:L326" si="8">"Sorry, question " &amp; LEFT(E321, 6) &amp; " is required!"</f>
        <v>Sorry, question (4.17) is required!</v>
      </c>
      <c r="M321" s="96"/>
      <c r="N321" s="93"/>
      <c r="O321" s="94"/>
    </row>
    <row r="322" spans="1:24" ht="14.25" customHeight="1">
      <c r="A322" s="93" t="s">
        <v>824</v>
      </c>
      <c r="B322" s="93" t="s">
        <v>858</v>
      </c>
      <c r="E322" s="99" t="s">
        <v>865</v>
      </c>
      <c r="F322" s="93"/>
      <c r="G322" s="94"/>
      <c r="H322" s="94"/>
      <c r="J322" s="95" t="s">
        <v>77</v>
      </c>
      <c r="K322" s="93" t="s">
        <v>78</v>
      </c>
      <c r="L322" s="100" t="str">
        <f t="shared" si="8"/>
        <v>Sorry, question (4.18) is required!</v>
      </c>
      <c r="M322" s="96"/>
      <c r="N322" s="93"/>
      <c r="O322" s="94"/>
    </row>
    <row r="323" spans="1:24" ht="14.25" customHeight="1">
      <c r="A323" s="93" t="s">
        <v>824</v>
      </c>
      <c r="B323" s="93" t="s">
        <v>859</v>
      </c>
      <c r="E323" s="93" t="s">
        <v>866</v>
      </c>
      <c r="F323" s="93"/>
      <c r="G323" s="94"/>
      <c r="H323" s="94"/>
      <c r="J323" s="95" t="s">
        <v>77</v>
      </c>
      <c r="K323" s="93" t="s">
        <v>78</v>
      </c>
      <c r="L323" s="100" t="str">
        <f t="shared" si="8"/>
        <v>Sorry, question (4.19) is required!</v>
      </c>
      <c r="M323" s="96"/>
      <c r="N323" s="93"/>
      <c r="O323" s="94"/>
    </row>
    <row r="324" spans="1:24" ht="14.25" customHeight="1">
      <c r="A324" s="93" t="s">
        <v>824</v>
      </c>
      <c r="B324" s="93" t="s">
        <v>860</v>
      </c>
      <c r="E324" s="93" t="s">
        <v>867</v>
      </c>
      <c r="F324" s="93"/>
      <c r="G324" s="94"/>
      <c r="H324" s="94"/>
      <c r="J324" s="95" t="s">
        <v>77</v>
      </c>
      <c r="K324" s="93" t="s">
        <v>78</v>
      </c>
      <c r="L324" s="100" t="str">
        <f t="shared" si="8"/>
        <v>Sorry, question (4.20) is required!</v>
      </c>
      <c r="M324" s="96"/>
      <c r="N324" s="93"/>
      <c r="O324" s="94"/>
    </row>
    <row r="325" spans="1:24" ht="14.25" customHeight="1">
      <c r="A325" s="93" t="s">
        <v>824</v>
      </c>
      <c r="B325" s="93" t="s">
        <v>861</v>
      </c>
      <c r="E325" s="93" t="s">
        <v>868</v>
      </c>
      <c r="F325" s="93"/>
      <c r="G325" s="94"/>
      <c r="H325" s="94"/>
      <c r="J325" s="95" t="s">
        <v>77</v>
      </c>
      <c r="K325" s="93" t="s">
        <v>78</v>
      </c>
      <c r="L325" s="100" t="str">
        <f t="shared" si="8"/>
        <v>Sorry, question (4.21) is required!</v>
      </c>
      <c r="M325" s="96"/>
      <c r="N325" s="93"/>
      <c r="O325" s="94"/>
    </row>
    <row r="326" spans="1:24" ht="14.25" customHeight="1">
      <c r="A326" s="93" t="s">
        <v>824</v>
      </c>
      <c r="B326" s="93" t="s">
        <v>862</v>
      </c>
      <c r="E326" s="93" t="s">
        <v>869</v>
      </c>
      <c r="F326" s="93"/>
      <c r="G326" s="94"/>
      <c r="H326" s="94"/>
      <c r="J326" s="95" t="s">
        <v>77</v>
      </c>
      <c r="K326" s="93" t="s">
        <v>78</v>
      </c>
      <c r="L326" s="100" t="str">
        <f t="shared" si="8"/>
        <v>Sorry, question (4.22) is required!</v>
      </c>
      <c r="M326" s="96"/>
      <c r="N326" s="93"/>
      <c r="O326" s="94"/>
    </row>
    <row r="327" spans="1:24" ht="14.25" customHeight="1">
      <c r="A327" s="93" t="s">
        <v>824</v>
      </c>
      <c r="B327" s="93" t="s">
        <v>863</v>
      </c>
      <c r="E327" s="93" t="s">
        <v>1214</v>
      </c>
      <c r="F327" s="93"/>
      <c r="G327" s="94"/>
      <c r="H327" s="94"/>
      <c r="J327" s="95" t="s">
        <v>77</v>
      </c>
      <c r="K327" s="93" t="s">
        <v>78</v>
      </c>
      <c r="L327" s="100" t="str">
        <f>"Sorry, question " &amp; LEFT(E327, 10) &amp; " is required!"</f>
        <v>Sorry, question (4.22_1_N) is required!</v>
      </c>
      <c r="M327" s="96"/>
      <c r="N327" s="93"/>
      <c r="O327" s="94"/>
    </row>
    <row r="328" spans="1:24" ht="14.25" customHeight="1">
      <c r="A328" s="15" t="s">
        <v>17</v>
      </c>
      <c r="X328" s="15" t="s">
        <v>141</v>
      </c>
    </row>
    <row r="329" spans="1:24" ht="14.25" customHeight="1">
      <c r="A329" s="15" t="s">
        <v>76</v>
      </c>
      <c r="B329" s="15" t="s">
        <v>870</v>
      </c>
      <c r="J329" s="15" t="s">
        <v>407</v>
      </c>
      <c r="X329" s="15" t="s">
        <v>141</v>
      </c>
    </row>
    <row r="330" spans="1:24" ht="14.25" customHeight="1">
      <c r="A330" s="93" t="s">
        <v>19</v>
      </c>
      <c r="B330" s="99" t="s">
        <v>871</v>
      </c>
      <c r="E330" s="93" t="s">
        <v>877</v>
      </c>
      <c r="F330" s="93"/>
      <c r="G330" s="94"/>
      <c r="H330" s="94"/>
      <c r="J330" s="110" t="s">
        <v>404</v>
      </c>
      <c r="K330" s="93"/>
      <c r="L330" s="100"/>
      <c r="M330" s="96"/>
      <c r="N330" s="76"/>
      <c r="O330" s="94"/>
    </row>
    <row r="331" spans="1:24" ht="14.25" customHeight="1">
      <c r="A331" s="93" t="s">
        <v>19</v>
      </c>
      <c r="B331" s="99" t="s">
        <v>872</v>
      </c>
      <c r="E331" s="93" t="s">
        <v>878</v>
      </c>
      <c r="F331" s="93"/>
      <c r="G331" s="94"/>
      <c r="H331" s="94"/>
      <c r="J331" s="110" t="s">
        <v>822</v>
      </c>
      <c r="K331" s="93"/>
      <c r="L331" s="100"/>
      <c r="M331" s="96"/>
      <c r="N331" s="93"/>
      <c r="O331" s="94"/>
    </row>
    <row r="332" spans="1:24" ht="14.25" customHeight="1">
      <c r="A332" s="93" t="s">
        <v>873</v>
      </c>
      <c r="B332" s="93" t="s">
        <v>874</v>
      </c>
      <c r="E332" s="93" t="s">
        <v>879</v>
      </c>
      <c r="F332" s="93"/>
      <c r="G332" s="94"/>
      <c r="H332" s="94"/>
      <c r="J332" s="95" t="s">
        <v>350</v>
      </c>
      <c r="K332" s="93" t="s">
        <v>78</v>
      </c>
      <c r="L332" s="100" t="str">
        <f>"Sorry, question " &amp; LEFT(E332, 6) &amp; " is required!"</f>
        <v>Sorry, question (4.23) is required!</v>
      </c>
      <c r="M332" s="96"/>
      <c r="N332" s="93"/>
      <c r="O332" s="94"/>
    </row>
    <row r="333" spans="1:24" ht="14.25" customHeight="1">
      <c r="A333" s="93" t="s">
        <v>873</v>
      </c>
      <c r="B333" s="93" t="s">
        <v>875</v>
      </c>
      <c r="E333" s="93" t="s">
        <v>880</v>
      </c>
      <c r="F333" s="93"/>
      <c r="G333" s="94"/>
      <c r="H333" s="94"/>
      <c r="J333" s="95" t="s">
        <v>350</v>
      </c>
      <c r="K333" s="93" t="s">
        <v>78</v>
      </c>
      <c r="L333" s="100" t="str">
        <f>"Sorry, question " &amp; LEFT(E333, 6) &amp; " is required!"</f>
        <v>Sorry, question (4.24) is required!</v>
      </c>
      <c r="M333" s="96"/>
      <c r="N333" s="93"/>
      <c r="O333" s="94"/>
    </row>
    <row r="334" spans="1:24" ht="14.25" customHeight="1">
      <c r="A334" s="93" t="s">
        <v>873</v>
      </c>
      <c r="B334" s="93" t="s">
        <v>876</v>
      </c>
      <c r="E334" s="93" t="s">
        <v>881</v>
      </c>
      <c r="F334" s="93" t="s">
        <v>882</v>
      </c>
      <c r="G334" s="94"/>
      <c r="H334" s="94"/>
      <c r="J334" s="95" t="s">
        <v>350</v>
      </c>
      <c r="K334" s="93" t="s">
        <v>78</v>
      </c>
      <c r="L334" s="100" t="str">
        <f>"Sorry, question " &amp; LEFT(E334, 6) &amp; " is required!"</f>
        <v>Sorry, question (4.25) is required!</v>
      </c>
      <c r="M334" s="96"/>
      <c r="N334" s="93"/>
      <c r="O334" s="94"/>
    </row>
    <row r="335" spans="1:24" ht="14.25" customHeight="1">
      <c r="A335" s="15" t="s">
        <v>17</v>
      </c>
      <c r="X335" s="15" t="s">
        <v>141</v>
      </c>
    </row>
    <row r="336" spans="1:24" ht="14.25" customHeight="1">
      <c r="A336" s="15" t="s">
        <v>76</v>
      </c>
      <c r="B336" s="15" t="s">
        <v>883</v>
      </c>
      <c r="J336" s="15" t="s">
        <v>15</v>
      </c>
      <c r="X336" s="15" t="s">
        <v>141</v>
      </c>
    </row>
    <row r="337" spans="1:24" ht="14.25" customHeight="1">
      <c r="A337" s="93" t="s">
        <v>873</v>
      </c>
      <c r="B337" s="93" t="s">
        <v>884</v>
      </c>
      <c r="E337" s="93" t="s">
        <v>888</v>
      </c>
      <c r="F337" s="93"/>
      <c r="G337" s="94"/>
      <c r="H337" s="94"/>
      <c r="J337" s="95" t="s">
        <v>350</v>
      </c>
      <c r="K337" s="93" t="s">
        <v>78</v>
      </c>
      <c r="L337" s="100" t="str">
        <f>"Sorry, question " &amp; LEFT(E337, 6) &amp; " is required!"</f>
        <v>Sorry, question (4.26) is required!</v>
      </c>
    </row>
    <row r="338" spans="1:24" ht="14.25" customHeight="1">
      <c r="A338" s="93" t="s">
        <v>873</v>
      </c>
      <c r="B338" s="93" t="s">
        <v>885</v>
      </c>
      <c r="E338" s="93" t="s">
        <v>889</v>
      </c>
      <c r="F338" s="93"/>
      <c r="G338" s="94"/>
      <c r="H338" s="94"/>
      <c r="J338" s="95" t="s">
        <v>350</v>
      </c>
      <c r="K338" s="93" t="s">
        <v>78</v>
      </c>
      <c r="L338" s="100" t="str">
        <f>"Sorry, question " &amp; LEFT(E338, 6) &amp; " is required!"</f>
        <v>Sorry, question (4.27) is required!</v>
      </c>
    </row>
    <row r="339" spans="1:24" ht="14.25" customHeight="1">
      <c r="A339" s="93" t="s">
        <v>873</v>
      </c>
      <c r="B339" s="93" t="s">
        <v>886</v>
      </c>
      <c r="E339" s="93" t="s">
        <v>890</v>
      </c>
      <c r="F339" s="93"/>
      <c r="G339" s="94"/>
      <c r="H339" s="94"/>
      <c r="J339" s="95" t="s">
        <v>350</v>
      </c>
      <c r="K339" s="93" t="s">
        <v>78</v>
      </c>
      <c r="L339" s="100" t="str">
        <f>"Sorry, question " &amp; LEFT(E339, 6) &amp; " is required!"</f>
        <v>Sorry, question (4.28) is required!</v>
      </c>
    </row>
    <row r="340" spans="1:24" ht="14.25" customHeight="1">
      <c r="A340" s="93" t="s">
        <v>873</v>
      </c>
      <c r="B340" s="93" t="s">
        <v>887</v>
      </c>
      <c r="E340" s="93" t="s">
        <v>891</v>
      </c>
      <c r="F340" s="93"/>
      <c r="G340" s="94"/>
      <c r="H340" s="94"/>
      <c r="J340" s="95" t="s">
        <v>350</v>
      </c>
      <c r="K340" s="93" t="s">
        <v>78</v>
      </c>
      <c r="L340" s="100" t="str">
        <f>"Sorry, question " &amp; LEFT(E340, 6) &amp; " is required!"</f>
        <v>Sorry, question (4.29) is required!</v>
      </c>
    </row>
    <row r="341" spans="1:24" ht="14.25" customHeight="1">
      <c r="A341" s="15" t="s">
        <v>17</v>
      </c>
      <c r="X341" s="15" t="s">
        <v>141</v>
      </c>
    </row>
    <row r="342" spans="1:24" ht="14.25" customHeight="1">
      <c r="A342" s="15" t="s">
        <v>76</v>
      </c>
      <c r="B342" s="15" t="s">
        <v>892</v>
      </c>
      <c r="J342" s="15" t="s">
        <v>15</v>
      </c>
      <c r="X342" s="15" t="s">
        <v>141</v>
      </c>
    </row>
    <row r="343" spans="1:24" ht="14.25" customHeight="1">
      <c r="A343" s="93" t="s">
        <v>873</v>
      </c>
      <c r="B343" s="93" t="s">
        <v>893</v>
      </c>
      <c r="E343" s="93" t="s">
        <v>896</v>
      </c>
      <c r="F343" s="93"/>
      <c r="G343" s="94"/>
      <c r="H343" s="94"/>
      <c r="J343" s="95" t="s">
        <v>350</v>
      </c>
      <c r="K343" s="93" t="s">
        <v>78</v>
      </c>
      <c r="L343" s="100" t="str">
        <f>"Sorry, question " &amp; LEFT(E343, 6) &amp; " is required!"</f>
        <v>Sorry, question (4.30) is required!</v>
      </c>
    </row>
    <row r="344" spans="1:24" ht="14.25" customHeight="1">
      <c r="A344" s="93" t="s">
        <v>873</v>
      </c>
      <c r="B344" s="93" t="s">
        <v>894</v>
      </c>
      <c r="E344" s="99" t="s">
        <v>897</v>
      </c>
      <c r="F344" s="93"/>
      <c r="G344" s="94"/>
      <c r="H344" s="94"/>
      <c r="J344" s="95" t="s">
        <v>350</v>
      </c>
      <c r="K344" s="93" t="s">
        <v>78</v>
      </c>
      <c r="L344" s="100" t="str">
        <f>"Sorry, question " &amp; LEFT(E344, 6) &amp; " is required!"</f>
        <v>Sorry, question (4.31) is required!</v>
      </c>
    </row>
    <row r="345" spans="1:24" ht="14.25" customHeight="1">
      <c r="A345" s="93" t="s">
        <v>873</v>
      </c>
      <c r="B345" s="93" t="s">
        <v>895</v>
      </c>
      <c r="E345" s="93" t="s">
        <v>898</v>
      </c>
      <c r="F345" s="93"/>
      <c r="G345" s="94"/>
      <c r="H345" s="94"/>
      <c r="J345" s="95" t="s">
        <v>350</v>
      </c>
      <c r="K345" s="93" t="s">
        <v>78</v>
      </c>
      <c r="L345" s="100" t="str">
        <f>"Sorry, question " &amp; LEFT(E345, 6) &amp; " is required!"</f>
        <v>Sorry, question (4.32) is required!</v>
      </c>
    </row>
    <row r="346" spans="1:24" ht="14.25" customHeight="1">
      <c r="A346" s="15" t="s">
        <v>17</v>
      </c>
      <c r="X346" s="15" t="s">
        <v>141</v>
      </c>
    </row>
    <row r="347" spans="1:24" ht="14.25" customHeight="1">
      <c r="A347" s="15" t="s">
        <v>76</v>
      </c>
      <c r="B347" s="15" t="s">
        <v>899</v>
      </c>
      <c r="J347" s="15" t="s">
        <v>15</v>
      </c>
      <c r="X347" s="15" t="s">
        <v>141</v>
      </c>
    </row>
    <row r="348" spans="1:24" ht="14.25" customHeight="1">
      <c r="A348" s="93" t="s">
        <v>873</v>
      </c>
      <c r="B348" s="93" t="s">
        <v>900</v>
      </c>
      <c r="E348" s="99" t="s">
        <v>902</v>
      </c>
      <c r="F348" s="93"/>
      <c r="G348" s="94"/>
      <c r="H348" s="94"/>
      <c r="J348" s="95" t="s">
        <v>350</v>
      </c>
      <c r="K348" s="93" t="s">
        <v>78</v>
      </c>
      <c r="L348" s="100" t="str">
        <f>"Sorry, question " &amp; LEFT(E348, 6) &amp; " is required!"</f>
        <v>Sorry, question (4.33) is required!</v>
      </c>
    </row>
    <row r="349" spans="1:24" ht="14.25" customHeight="1">
      <c r="A349" s="93" t="s">
        <v>873</v>
      </c>
      <c r="B349" s="93" t="s">
        <v>901</v>
      </c>
      <c r="E349" s="99" t="s">
        <v>903</v>
      </c>
      <c r="F349" s="93"/>
      <c r="G349" s="94"/>
      <c r="H349" s="94"/>
      <c r="J349" s="95" t="s">
        <v>350</v>
      </c>
      <c r="K349" s="93" t="s">
        <v>78</v>
      </c>
      <c r="L349" s="100" t="str">
        <f>"Sorry, question " &amp; LEFT(E349, 6) &amp; " is required!"</f>
        <v>Sorry, question (4.34) is required!</v>
      </c>
    </row>
    <row r="350" spans="1:24" ht="14.25" customHeight="1">
      <c r="A350" s="15" t="s">
        <v>17</v>
      </c>
      <c r="X350" s="15" t="s">
        <v>141</v>
      </c>
    </row>
    <row r="351" spans="1:24" ht="13.5" customHeight="1">
      <c r="A351" s="15" t="s">
        <v>84</v>
      </c>
      <c r="X351" s="15" t="s">
        <v>140</v>
      </c>
    </row>
    <row r="352" spans="1:24" ht="13.5" customHeight="1"/>
    <row r="353" spans="1:24" ht="14.25" customHeight="1">
      <c r="A353" s="15" t="s">
        <v>14</v>
      </c>
      <c r="B353" s="15" t="s">
        <v>905</v>
      </c>
      <c r="E353" s="16" t="s">
        <v>904</v>
      </c>
      <c r="J353" s="15" t="s">
        <v>133</v>
      </c>
      <c r="O353" s="15" t="s">
        <v>446</v>
      </c>
      <c r="X353" s="15" t="s">
        <v>140</v>
      </c>
    </row>
    <row r="354" spans="1:24" ht="14.25" customHeight="1">
      <c r="A354" s="15" t="s">
        <v>76</v>
      </c>
      <c r="B354" s="15" t="s">
        <v>906</v>
      </c>
      <c r="J354" s="15" t="s">
        <v>407</v>
      </c>
      <c r="X354" s="15" t="s">
        <v>141</v>
      </c>
    </row>
    <row r="355" spans="1:24" ht="14.25" customHeight="1">
      <c r="A355" s="76" t="s">
        <v>19</v>
      </c>
      <c r="B355" s="76" t="s">
        <v>907</v>
      </c>
      <c r="E355" s="92" t="s">
        <v>910</v>
      </c>
      <c r="F355" s="76"/>
      <c r="J355" s="110" t="s">
        <v>404</v>
      </c>
    </row>
    <row r="356" spans="1:24" ht="14.25" customHeight="1">
      <c r="A356" s="93" t="s">
        <v>19</v>
      </c>
      <c r="B356" s="99" t="s">
        <v>908</v>
      </c>
      <c r="E356" s="93" t="s">
        <v>911</v>
      </c>
      <c r="F356" s="93"/>
      <c r="G356" s="94"/>
      <c r="H356" s="94"/>
      <c r="J356" s="110" t="s">
        <v>405</v>
      </c>
      <c r="K356" s="93"/>
      <c r="L356" s="100"/>
    </row>
    <row r="357" spans="1:24" ht="14.25" customHeight="1">
      <c r="A357" s="93" t="s">
        <v>19</v>
      </c>
      <c r="B357" s="99" t="s">
        <v>909</v>
      </c>
      <c r="E357" s="93" t="s">
        <v>912</v>
      </c>
      <c r="F357" s="93"/>
      <c r="G357" s="94"/>
      <c r="H357" s="94"/>
      <c r="J357" s="110" t="s">
        <v>406</v>
      </c>
      <c r="K357" s="93"/>
      <c r="L357" s="100"/>
    </row>
    <row r="358" spans="1:24" ht="14.25" customHeight="1">
      <c r="A358" s="15" t="s">
        <v>17</v>
      </c>
      <c r="X358" s="15" t="s">
        <v>141</v>
      </c>
    </row>
    <row r="359" spans="1:24" ht="14.25" customHeight="1">
      <c r="A359" s="15" t="s">
        <v>76</v>
      </c>
      <c r="B359" s="15" t="s">
        <v>913</v>
      </c>
      <c r="J359" s="15" t="s">
        <v>15</v>
      </c>
      <c r="X359" s="15" t="s">
        <v>141</v>
      </c>
    </row>
    <row r="360" spans="1:24" ht="14.25" customHeight="1">
      <c r="A360" s="93" t="s">
        <v>824</v>
      </c>
      <c r="B360" s="93" t="s">
        <v>914</v>
      </c>
      <c r="E360" s="93" t="s">
        <v>834</v>
      </c>
      <c r="F360" s="93"/>
      <c r="J360" s="95" t="s">
        <v>2</v>
      </c>
      <c r="K360" s="93"/>
      <c r="L360" s="100"/>
    </row>
    <row r="361" spans="1:24" ht="14.25" customHeight="1">
      <c r="A361" s="93" t="s">
        <v>824</v>
      </c>
      <c r="B361" s="93" t="s">
        <v>915</v>
      </c>
      <c r="E361" s="93" t="s">
        <v>920</v>
      </c>
      <c r="F361" s="93"/>
      <c r="J361" s="95" t="s">
        <v>77</v>
      </c>
      <c r="K361" s="93" t="s">
        <v>78</v>
      </c>
      <c r="L361" s="100" t="str">
        <f>"Sorry, question " &amp; LEFT(E361, 6) &amp; " is required!"</f>
        <v>Sorry, question (5.01) is required!</v>
      </c>
    </row>
    <row r="362" spans="1:24" ht="14.25" customHeight="1">
      <c r="A362" s="93" t="s">
        <v>824</v>
      </c>
      <c r="B362" s="93" t="s">
        <v>916</v>
      </c>
      <c r="E362" s="93" t="s">
        <v>921</v>
      </c>
      <c r="F362" s="93"/>
      <c r="J362" s="95" t="s">
        <v>77</v>
      </c>
      <c r="K362" s="93" t="s">
        <v>78</v>
      </c>
      <c r="L362" s="100" t="str">
        <f>"Sorry, question " &amp; LEFT(E362, 6) &amp; " is required!"</f>
        <v>Sorry, question (5.02) is required!</v>
      </c>
    </row>
    <row r="363" spans="1:24" ht="14.25" customHeight="1">
      <c r="A363" s="93" t="s">
        <v>824</v>
      </c>
      <c r="B363" s="93" t="s">
        <v>917</v>
      </c>
      <c r="E363" s="93" t="s">
        <v>922</v>
      </c>
      <c r="F363" s="93"/>
      <c r="J363" s="95" t="s">
        <v>77</v>
      </c>
      <c r="K363" s="93" t="s">
        <v>78</v>
      </c>
      <c r="L363" s="100" t="str">
        <f>"Sorry, question " &amp; LEFT(E363, 6) &amp; " is required!"</f>
        <v>Sorry, question (5.03) is required!</v>
      </c>
    </row>
    <row r="364" spans="1:24" ht="14.25" customHeight="1">
      <c r="A364" s="93" t="s">
        <v>824</v>
      </c>
      <c r="B364" s="93" t="s">
        <v>918</v>
      </c>
      <c r="E364" s="93" t="s">
        <v>923</v>
      </c>
      <c r="F364" s="93"/>
      <c r="J364" s="95" t="s">
        <v>77</v>
      </c>
      <c r="K364" s="93" t="s">
        <v>78</v>
      </c>
      <c r="L364" s="100" t="str">
        <f>"Sorry, question " &amp; LEFT(E364, 6) &amp; " is required!"</f>
        <v>Sorry, question (5.04) is required!</v>
      </c>
    </row>
    <row r="365" spans="1:24" ht="14.25" customHeight="1">
      <c r="A365" s="93" t="s">
        <v>824</v>
      </c>
      <c r="B365" s="93" t="s">
        <v>919</v>
      </c>
      <c r="E365" s="93" t="s">
        <v>924</v>
      </c>
      <c r="F365" s="93"/>
      <c r="G365" s="94"/>
      <c r="H365" s="94"/>
      <c r="J365" s="95" t="s">
        <v>77</v>
      </c>
      <c r="K365" s="93" t="s">
        <v>78</v>
      </c>
      <c r="L365" s="100" t="str">
        <f>"Sorry, question " &amp; LEFT(E365, 6) &amp; " is required!"</f>
        <v>Sorry, question (5.05) is required!</v>
      </c>
    </row>
    <row r="366" spans="1:24" ht="14.25" customHeight="1">
      <c r="A366" s="15" t="s">
        <v>17</v>
      </c>
      <c r="X366" s="15" t="s">
        <v>141</v>
      </c>
    </row>
    <row r="367" spans="1:24" ht="14.25" customHeight="1">
      <c r="A367" s="15" t="s">
        <v>76</v>
      </c>
      <c r="B367" s="15" t="s">
        <v>925</v>
      </c>
      <c r="J367" s="15" t="s">
        <v>15</v>
      </c>
      <c r="X367" s="15" t="s">
        <v>141</v>
      </c>
    </row>
    <row r="368" spans="1:24" ht="14.25" customHeight="1">
      <c r="A368" s="93" t="s">
        <v>824</v>
      </c>
      <c r="B368" s="93" t="s">
        <v>926</v>
      </c>
      <c r="E368" s="93" t="s">
        <v>834</v>
      </c>
      <c r="F368" s="93"/>
      <c r="J368" s="95" t="s">
        <v>2</v>
      </c>
      <c r="K368" s="93"/>
      <c r="L368" s="100"/>
    </row>
    <row r="369" spans="1:24" ht="14.25" customHeight="1">
      <c r="A369" s="93" t="s">
        <v>824</v>
      </c>
      <c r="B369" s="93" t="s">
        <v>927</v>
      </c>
      <c r="E369" s="93" t="s">
        <v>933</v>
      </c>
      <c r="F369" s="93"/>
      <c r="J369" s="95" t="s">
        <v>77</v>
      </c>
      <c r="K369" s="93" t="s">
        <v>78</v>
      </c>
      <c r="L369" s="100" t="str">
        <f t="shared" ref="L369:L374" si="9">"Sorry, question " &amp; LEFT(E369, 6) &amp; " is required!"</f>
        <v>Sorry, question (5.06) is required!</v>
      </c>
    </row>
    <row r="370" spans="1:24" ht="14.25" customHeight="1">
      <c r="A370" s="93" t="s">
        <v>824</v>
      </c>
      <c r="B370" s="93" t="s">
        <v>928</v>
      </c>
      <c r="E370" s="93" t="s">
        <v>934</v>
      </c>
      <c r="F370" s="93"/>
      <c r="J370" s="95" t="s">
        <v>77</v>
      </c>
      <c r="K370" s="93" t="s">
        <v>78</v>
      </c>
      <c r="L370" s="100" t="str">
        <f t="shared" si="9"/>
        <v>Sorry, question (5.07) is required!</v>
      </c>
    </row>
    <row r="371" spans="1:24" ht="14.25" customHeight="1">
      <c r="A371" s="93" t="s">
        <v>824</v>
      </c>
      <c r="B371" s="93" t="s">
        <v>929</v>
      </c>
      <c r="E371" s="93" t="s">
        <v>935</v>
      </c>
      <c r="F371" s="93"/>
      <c r="J371" s="95" t="s">
        <v>77</v>
      </c>
      <c r="K371" s="93" t="s">
        <v>78</v>
      </c>
      <c r="L371" s="100" t="str">
        <f t="shared" si="9"/>
        <v>Sorry, question (5.08) is required!</v>
      </c>
    </row>
    <row r="372" spans="1:24" ht="14.25" customHeight="1">
      <c r="A372" s="93" t="s">
        <v>824</v>
      </c>
      <c r="B372" s="93" t="s">
        <v>930</v>
      </c>
      <c r="E372" s="93" t="s">
        <v>936</v>
      </c>
      <c r="F372" s="93"/>
      <c r="J372" s="95" t="s">
        <v>77</v>
      </c>
      <c r="K372" s="93" t="s">
        <v>78</v>
      </c>
      <c r="L372" s="100" t="str">
        <f t="shared" si="9"/>
        <v>Sorry, question (5.09) is required!</v>
      </c>
      <c r="M372" s="98" t="s">
        <v>1401</v>
      </c>
    </row>
    <row r="373" spans="1:24" ht="14.25" customHeight="1">
      <c r="A373" s="93" t="s">
        <v>824</v>
      </c>
      <c r="B373" s="93" t="s">
        <v>931</v>
      </c>
      <c r="E373" s="93" t="s">
        <v>937</v>
      </c>
      <c r="F373" s="93"/>
      <c r="G373" s="94"/>
      <c r="H373" s="94"/>
      <c r="J373" s="95" t="s">
        <v>77</v>
      </c>
      <c r="K373" s="93" t="s">
        <v>78</v>
      </c>
      <c r="L373" s="100" t="str">
        <f t="shared" si="9"/>
        <v>Sorry, question (5.10) is required!</v>
      </c>
    </row>
    <row r="374" spans="1:24" ht="14.25" customHeight="1">
      <c r="A374" s="93" t="s">
        <v>824</v>
      </c>
      <c r="B374" s="93" t="s">
        <v>932</v>
      </c>
      <c r="E374" s="93" t="s">
        <v>938</v>
      </c>
      <c r="F374" s="93"/>
      <c r="G374" s="94"/>
      <c r="H374" s="94"/>
      <c r="J374" s="95" t="s">
        <v>77</v>
      </c>
      <c r="K374" s="93" t="s">
        <v>78</v>
      </c>
      <c r="L374" s="100" t="str">
        <f t="shared" si="9"/>
        <v>Sorry, question (5.11) is required!</v>
      </c>
    </row>
    <row r="375" spans="1:24" ht="14.25" customHeight="1">
      <c r="A375" s="15" t="s">
        <v>17</v>
      </c>
      <c r="X375" s="15" t="s">
        <v>141</v>
      </c>
    </row>
    <row r="376" spans="1:24" ht="13.5" customHeight="1">
      <c r="A376" s="15" t="s">
        <v>84</v>
      </c>
      <c r="X376" s="15" t="s">
        <v>140</v>
      </c>
    </row>
    <row r="377" spans="1:24" ht="13.5" customHeight="1"/>
    <row r="378" spans="1:24" ht="14.25" customHeight="1">
      <c r="A378" s="15" t="s">
        <v>14</v>
      </c>
      <c r="B378" s="15" t="s">
        <v>1073</v>
      </c>
      <c r="E378" s="16" t="s">
        <v>939</v>
      </c>
      <c r="J378" s="15" t="s">
        <v>133</v>
      </c>
      <c r="O378" s="15" t="s">
        <v>446</v>
      </c>
      <c r="X378" s="15" t="s">
        <v>140</v>
      </c>
    </row>
    <row r="379" spans="1:24" ht="14.25" customHeight="1">
      <c r="A379" s="15" t="s">
        <v>76</v>
      </c>
      <c r="B379" s="15" t="s">
        <v>940</v>
      </c>
      <c r="J379" s="15" t="s">
        <v>407</v>
      </c>
      <c r="X379" s="15" t="s">
        <v>141</v>
      </c>
    </row>
    <row r="380" spans="1:24" ht="14.25" customHeight="1">
      <c r="A380" s="76" t="s">
        <v>19</v>
      </c>
      <c r="B380" s="76" t="s">
        <v>941</v>
      </c>
      <c r="E380" s="92" t="s">
        <v>942</v>
      </c>
      <c r="F380" s="93"/>
      <c r="J380" s="110" t="s">
        <v>404</v>
      </c>
      <c r="K380" s="93"/>
      <c r="L380" s="100"/>
    </row>
    <row r="381" spans="1:24" ht="14.25" customHeight="1">
      <c r="A381" s="15" t="s">
        <v>17</v>
      </c>
      <c r="X381" s="15" t="s">
        <v>141</v>
      </c>
    </row>
    <row r="382" spans="1:24" ht="14.25" customHeight="1">
      <c r="A382" s="15" t="s">
        <v>76</v>
      </c>
      <c r="B382" s="15" t="s">
        <v>943</v>
      </c>
      <c r="J382" s="15" t="s">
        <v>15</v>
      </c>
      <c r="X382" s="15" t="s">
        <v>141</v>
      </c>
    </row>
    <row r="383" spans="1:24" ht="14.25" customHeight="1">
      <c r="A383" s="99" t="s">
        <v>27</v>
      </c>
      <c r="B383" s="93" t="s">
        <v>944</v>
      </c>
      <c r="E383" s="93" t="s">
        <v>955</v>
      </c>
      <c r="F383" s="93"/>
      <c r="J383" s="95" t="s">
        <v>350</v>
      </c>
      <c r="K383" s="93" t="s">
        <v>78</v>
      </c>
      <c r="L383" s="100" t="str">
        <f>"Sorry, question " &amp; LEFT(E383, 6) &amp; " is required!"</f>
        <v>Sorry, question (6.01) is required!</v>
      </c>
      <c r="O383" s="94"/>
    </row>
    <row r="384" spans="1:24" ht="14.25" customHeight="1">
      <c r="A384" s="93" t="s">
        <v>16</v>
      </c>
      <c r="B384" s="93" t="s">
        <v>945</v>
      </c>
      <c r="E384" s="93" t="s">
        <v>956</v>
      </c>
      <c r="F384" s="93" t="s">
        <v>701</v>
      </c>
      <c r="J384" s="95" t="s">
        <v>480</v>
      </c>
      <c r="K384" s="93" t="s">
        <v>78</v>
      </c>
      <c r="L384" s="100" t="str">
        <f>"Sorry, question " &amp; LEFT(E384, 6) &amp; " is required!"</f>
        <v>Sorry, question (6.02) is required!</v>
      </c>
      <c r="M384" s="15" t="s">
        <v>1022</v>
      </c>
      <c r="O384" s="94" t="s">
        <v>960</v>
      </c>
    </row>
    <row r="385" spans="1:24" ht="14.25" customHeight="1">
      <c r="A385" s="93" t="s">
        <v>946</v>
      </c>
      <c r="B385" s="93" t="s">
        <v>947</v>
      </c>
      <c r="E385" s="93" t="s">
        <v>957</v>
      </c>
      <c r="F385" s="93"/>
      <c r="J385" s="95" t="s">
        <v>419</v>
      </c>
      <c r="K385" s="93" t="s">
        <v>78</v>
      </c>
      <c r="L385" s="100" t="str">
        <f>"Sorry, question " &amp; LEFT(E385, 6) &amp; " is required!"</f>
        <v>Sorry, question (6.03) is required!</v>
      </c>
      <c r="O385" s="94"/>
    </row>
    <row r="386" spans="1:24" ht="14.25" customHeight="1">
      <c r="A386" s="93" t="s">
        <v>18</v>
      </c>
      <c r="B386" s="93" t="s">
        <v>948</v>
      </c>
      <c r="E386" s="93" t="s">
        <v>20</v>
      </c>
      <c r="F386" s="93" t="s">
        <v>29</v>
      </c>
      <c r="J386" s="95" t="s">
        <v>410</v>
      </c>
      <c r="K386" s="93" t="s">
        <v>78</v>
      </c>
      <c r="L386" s="100"/>
      <c r="O386" s="94" t="s">
        <v>961</v>
      </c>
    </row>
    <row r="387" spans="1:24" ht="14.25" customHeight="1">
      <c r="A387" s="93" t="s">
        <v>949</v>
      </c>
      <c r="B387" s="93" t="s">
        <v>950</v>
      </c>
      <c r="E387" s="93" t="s">
        <v>958</v>
      </c>
      <c r="F387" s="93"/>
      <c r="J387" s="95" t="s">
        <v>419</v>
      </c>
      <c r="K387" s="93" t="s">
        <v>78</v>
      </c>
      <c r="L387" s="100" t="str">
        <f>"Sorry, question " &amp; LEFT(E387, 6) &amp; " is required!"</f>
        <v>Sorry, question (6.04) is required!</v>
      </c>
      <c r="O387" s="94"/>
    </row>
    <row r="388" spans="1:24" ht="14.25" customHeight="1">
      <c r="A388" s="93" t="s">
        <v>18</v>
      </c>
      <c r="B388" s="93" t="s">
        <v>951</v>
      </c>
      <c r="E388" s="93" t="s">
        <v>20</v>
      </c>
      <c r="F388" s="93" t="s">
        <v>29</v>
      </c>
      <c r="G388" s="94"/>
      <c r="H388" s="94"/>
      <c r="J388" s="95" t="s">
        <v>480</v>
      </c>
      <c r="K388" s="93" t="s">
        <v>78</v>
      </c>
      <c r="L388" s="100"/>
      <c r="O388" s="94" t="s">
        <v>962</v>
      </c>
    </row>
    <row r="389" spans="1:24" ht="14.25" customHeight="1">
      <c r="A389" s="93" t="s">
        <v>952</v>
      </c>
      <c r="B389" s="93" t="s">
        <v>953</v>
      </c>
      <c r="E389" s="93" t="s">
        <v>959</v>
      </c>
      <c r="F389" s="93"/>
      <c r="G389" s="94"/>
      <c r="H389" s="94"/>
      <c r="J389" s="95" t="s">
        <v>419</v>
      </c>
      <c r="K389" s="93" t="s">
        <v>78</v>
      </c>
      <c r="L389" s="100" t="str">
        <f>"Sorry, question " &amp; LEFT(E389, 6) &amp; " is required!"</f>
        <v>Sorry, question (6.05) is required!</v>
      </c>
      <c r="O389" s="94"/>
    </row>
    <row r="390" spans="1:24" ht="14.25" customHeight="1">
      <c r="A390" s="93" t="s">
        <v>18</v>
      </c>
      <c r="B390" s="93" t="s">
        <v>954</v>
      </c>
      <c r="E390" s="93" t="s">
        <v>20</v>
      </c>
      <c r="F390" s="93" t="s">
        <v>29</v>
      </c>
      <c r="G390" s="94"/>
      <c r="H390" s="94"/>
      <c r="J390" s="95" t="s">
        <v>480</v>
      </c>
      <c r="K390" s="93" t="s">
        <v>78</v>
      </c>
      <c r="L390" s="100"/>
      <c r="O390" s="94" t="s">
        <v>963</v>
      </c>
    </row>
    <row r="391" spans="1:24" ht="14.25" customHeight="1">
      <c r="A391" s="15" t="s">
        <v>17</v>
      </c>
      <c r="X391" s="15" t="s">
        <v>141</v>
      </c>
    </row>
    <row r="392" spans="1:24" ht="14.25" customHeight="1">
      <c r="A392" s="15" t="s">
        <v>76</v>
      </c>
      <c r="B392" s="15" t="s">
        <v>964</v>
      </c>
      <c r="J392" s="15" t="s">
        <v>15</v>
      </c>
      <c r="X392" s="15" t="s">
        <v>141</v>
      </c>
    </row>
    <row r="393" spans="1:24" ht="14.25" customHeight="1">
      <c r="A393" s="93" t="s">
        <v>16</v>
      </c>
      <c r="B393" s="93" t="s">
        <v>965</v>
      </c>
      <c r="E393" s="101" t="s">
        <v>971</v>
      </c>
      <c r="F393" s="93" t="s">
        <v>972</v>
      </c>
      <c r="J393" s="95"/>
      <c r="K393" s="93" t="s">
        <v>78</v>
      </c>
      <c r="L393" s="100" t="str">
        <f>"Sorry, question " &amp; LEFT(E393, 6) &amp; " is required!"</f>
        <v>Sorry, question (6.06) is required!</v>
      </c>
      <c r="M393" s="96" t="s">
        <v>979</v>
      </c>
      <c r="N393" s="101" t="s">
        <v>980</v>
      </c>
      <c r="O393" s="94"/>
    </row>
    <row r="394" spans="1:24" ht="14.25" customHeight="1">
      <c r="A394" s="93" t="s">
        <v>19</v>
      </c>
      <c r="B394" s="99" t="s">
        <v>966</v>
      </c>
      <c r="E394" s="93" t="s">
        <v>973</v>
      </c>
      <c r="F394" s="93" t="s">
        <v>974</v>
      </c>
      <c r="J394" s="95"/>
      <c r="K394" s="93"/>
      <c r="L394" s="100"/>
      <c r="M394" s="96"/>
      <c r="N394" s="93"/>
      <c r="O394" s="94"/>
    </row>
    <row r="395" spans="1:24" ht="14.25" customHeight="1">
      <c r="A395" s="93" t="s">
        <v>16</v>
      </c>
      <c r="B395" s="93" t="s">
        <v>967</v>
      </c>
      <c r="E395" s="93" t="s">
        <v>975</v>
      </c>
      <c r="F395" s="93"/>
      <c r="J395" s="95"/>
      <c r="K395" s="93" t="s">
        <v>78</v>
      </c>
      <c r="L395" s="100" t="str">
        <f>"Sorry, question (6.07) " &amp; LEFT(E395, 1) &amp; " is required!"</f>
        <v>Sorry, question (6.07) a is required!</v>
      </c>
      <c r="M395" s="96" t="s">
        <v>981</v>
      </c>
      <c r="N395" s="93" t="str">
        <f xml:space="preserve"> "(6.07) " &amp; LEFT(E395,2) &amp;" MAXIMUM 25"</f>
        <v>(6.07) a. MAXIMUM 25</v>
      </c>
      <c r="O395" s="94"/>
    </row>
    <row r="396" spans="1:24" ht="14.25" customHeight="1">
      <c r="A396" s="93" t="s">
        <v>16</v>
      </c>
      <c r="B396" s="93" t="s">
        <v>968</v>
      </c>
      <c r="E396" s="93" t="s">
        <v>976</v>
      </c>
      <c r="F396" s="93"/>
      <c r="J396" s="95"/>
      <c r="K396" s="93" t="s">
        <v>78</v>
      </c>
      <c r="L396" s="100" t="str">
        <f>"Sorry, question (6.07) " &amp; LEFT(E396, 1) &amp; " is required!"</f>
        <v>Sorry, question (6.07) b is required!</v>
      </c>
      <c r="M396" s="96" t="s">
        <v>981</v>
      </c>
      <c r="N396" s="93" t="str">
        <f xml:space="preserve"> "(6.07) " &amp; LEFT(E396,2) &amp;" MAXIMUM 25"</f>
        <v>(6.07) b. MAXIMUM 25</v>
      </c>
      <c r="O396" s="94"/>
    </row>
    <row r="397" spans="1:24" ht="14.25" customHeight="1">
      <c r="A397" s="93" t="s">
        <v>16</v>
      </c>
      <c r="B397" s="93" t="s">
        <v>969</v>
      </c>
      <c r="E397" s="93" t="s">
        <v>977</v>
      </c>
      <c r="F397" s="93"/>
      <c r="J397" s="95"/>
      <c r="K397" s="93" t="s">
        <v>78</v>
      </c>
      <c r="L397" s="100" t="str">
        <f>"Sorry, question (6.07) " &amp; LEFT(E397, 1) &amp; " is required!"</f>
        <v>Sorry, question (6.07) c is required!</v>
      </c>
      <c r="M397" s="96" t="s">
        <v>981</v>
      </c>
      <c r="N397" s="93" t="str">
        <f xml:space="preserve"> "(6.07) " &amp; LEFT(E397,2) &amp;" MAXIMUM 25"</f>
        <v>(6.07) c. MAXIMUM 25</v>
      </c>
      <c r="O397" s="94"/>
    </row>
    <row r="398" spans="1:24" ht="14.25" customHeight="1">
      <c r="A398" s="93" t="s">
        <v>16</v>
      </c>
      <c r="B398" s="93" t="s">
        <v>970</v>
      </c>
      <c r="E398" s="93" t="s">
        <v>978</v>
      </c>
      <c r="F398" s="93"/>
      <c r="G398" s="94"/>
      <c r="H398" s="94"/>
      <c r="J398" s="95"/>
      <c r="K398" s="93" t="s">
        <v>78</v>
      </c>
      <c r="L398" s="100" t="str">
        <f>"Sorry, question (6.07) " &amp; LEFT(E398, 1) &amp; " is required!"</f>
        <v>Sorry, question (6.07) d is required!</v>
      </c>
      <c r="M398" s="96" t="s">
        <v>981</v>
      </c>
      <c r="N398" s="93" t="str">
        <f xml:space="preserve"> "(6.07) " &amp; LEFT(E398,2) &amp;" MAXIMUM 25"</f>
        <v>(6.07) d. MAXIMUM 25</v>
      </c>
      <c r="O398" s="94"/>
    </row>
    <row r="399" spans="1:24" ht="14.25" customHeight="1">
      <c r="A399" s="15" t="s">
        <v>17</v>
      </c>
      <c r="X399" s="15" t="s">
        <v>141</v>
      </c>
    </row>
    <row r="400" spans="1:24" ht="14.25" customHeight="1">
      <c r="A400" s="15" t="s">
        <v>76</v>
      </c>
      <c r="B400" s="15" t="s">
        <v>982</v>
      </c>
      <c r="J400" s="15" t="s">
        <v>15</v>
      </c>
      <c r="X400" s="15" t="s">
        <v>141</v>
      </c>
    </row>
    <row r="401" spans="1:24" ht="14.25" customHeight="1">
      <c r="A401" s="93" t="s">
        <v>983</v>
      </c>
      <c r="B401" s="93" t="s">
        <v>984</v>
      </c>
      <c r="E401" s="93" t="s">
        <v>988</v>
      </c>
      <c r="F401" s="93"/>
      <c r="J401" s="95" t="s">
        <v>350</v>
      </c>
      <c r="K401" s="93" t="s">
        <v>78</v>
      </c>
      <c r="L401" s="100" t="str">
        <f>"Sorry, question (6.07) " &amp; LEFT(E401, 1) &amp; " is required!"</f>
        <v>Sorry, question (6.07) e is required!</v>
      </c>
      <c r="M401" s="96" t="s">
        <v>990</v>
      </c>
      <c r="N401" s="93" t="s">
        <v>991</v>
      </c>
      <c r="O401" s="94"/>
    </row>
    <row r="402" spans="1:24" ht="14.25" customHeight="1">
      <c r="A402" s="93" t="s">
        <v>985</v>
      </c>
      <c r="B402" s="93" t="s">
        <v>986</v>
      </c>
      <c r="E402" s="93"/>
      <c r="F402" s="93"/>
      <c r="J402" s="95"/>
      <c r="K402" s="93"/>
      <c r="L402" s="100"/>
      <c r="M402" s="96"/>
      <c r="N402" s="93"/>
      <c r="O402" s="94"/>
      <c r="P402" s="93" t="s">
        <v>992</v>
      </c>
    </row>
    <row r="403" spans="1:24" ht="14.25" customHeight="1">
      <c r="A403" s="93" t="s">
        <v>27</v>
      </c>
      <c r="B403" s="93" t="s">
        <v>987</v>
      </c>
      <c r="E403" s="93" t="s">
        <v>989</v>
      </c>
      <c r="F403" s="93"/>
      <c r="J403" s="95" t="s">
        <v>350</v>
      </c>
      <c r="K403" s="93" t="s">
        <v>78</v>
      </c>
      <c r="L403" s="100" t="str">
        <f>"Sorry, question " &amp; LEFT(E403, 6) &amp; " is required!"</f>
        <v>Sorry, question (6.08) is required!</v>
      </c>
      <c r="M403" s="96"/>
      <c r="N403" s="93"/>
      <c r="O403" s="94"/>
    </row>
    <row r="404" spans="1:24" ht="14.25" customHeight="1">
      <c r="A404" s="15" t="s">
        <v>17</v>
      </c>
      <c r="X404" s="15" t="s">
        <v>141</v>
      </c>
    </row>
    <row r="405" spans="1:24" ht="13.5" customHeight="1">
      <c r="A405" s="15" t="s">
        <v>84</v>
      </c>
      <c r="X405" s="15" t="s">
        <v>140</v>
      </c>
    </row>
    <row r="406" spans="1:24" ht="13.5" customHeight="1"/>
    <row r="407" spans="1:24" ht="14.25" customHeight="1">
      <c r="A407" s="15" t="s">
        <v>14</v>
      </c>
      <c r="B407" s="15" t="s">
        <v>994</v>
      </c>
      <c r="E407" s="16" t="s">
        <v>993</v>
      </c>
      <c r="J407" s="15" t="s">
        <v>133</v>
      </c>
      <c r="O407" s="15" t="s">
        <v>446</v>
      </c>
      <c r="X407" s="15" t="s">
        <v>140</v>
      </c>
    </row>
    <row r="408" spans="1:24" ht="14.25" customHeight="1">
      <c r="A408" s="15" t="s">
        <v>76</v>
      </c>
      <c r="B408" s="15" t="s">
        <v>995</v>
      </c>
      <c r="J408" s="15" t="s">
        <v>407</v>
      </c>
      <c r="X408" s="15" t="s">
        <v>141</v>
      </c>
    </row>
    <row r="409" spans="1:24" ht="14.25" customHeight="1">
      <c r="A409" s="76" t="s">
        <v>19</v>
      </c>
      <c r="B409" s="76" t="s">
        <v>996</v>
      </c>
      <c r="E409" s="92" t="s">
        <v>997</v>
      </c>
      <c r="F409" s="93"/>
      <c r="J409" s="110" t="s">
        <v>404</v>
      </c>
      <c r="K409" s="93"/>
      <c r="L409" s="100"/>
      <c r="M409" s="96"/>
      <c r="N409" s="93"/>
      <c r="O409" s="94"/>
    </row>
    <row r="410" spans="1:24" ht="14.25" customHeight="1">
      <c r="A410" s="15" t="s">
        <v>17</v>
      </c>
      <c r="X410" s="15" t="s">
        <v>141</v>
      </c>
    </row>
    <row r="411" spans="1:24" ht="14.25" customHeight="1">
      <c r="A411" s="15" t="s">
        <v>76</v>
      </c>
      <c r="B411" s="15" t="s">
        <v>998</v>
      </c>
      <c r="J411" s="15" t="s">
        <v>487</v>
      </c>
      <c r="X411" s="15" t="s">
        <v>141</v>
      </c>
    </row>
    <row r="412" spans="1:24" ht="14.25" customHeight="1">
      <c r="A412" s="93" t="s">
        <v>19</v>
      </c>
      <c r="B412" s="99" t="s">
        <v>999</v>
      </c>
      <c r="E412" s="93" t="s">
        <v>1010</v>
      </c>
      <c r="F412" s="93" t="s">
        <v>1416</v>
      </c>
      <c r="J412" s="110" t="s">
        <v>1021</v>
      </c>
      <c r="K412" s="93"/>
      <c r="L412" s="100"/>
      <c r="M412" s="96"/>
      <c r="N412" s="93"/>
    </row>
    <row r="413" spans="1:24" ht="14.25" customHeight="1">
      <c r="A413" s="93" t="s">
        <v>16</v>
      </c>
      <c r="B413" s="93" t="s">
        <v>1000</v>
      </c>
      <c r="E413" s="93" t="s">
        <v>1011</v>
      </c>
      <c r="F413" s="93"/>
      <c r="J413" s="110" t="s">
        <v>822</v>
      </c>
      <c r="K413" s="93" t="s">
        <v>78</v>
      </c>
      <c r="L413" s="100" t="str">
        <f t="shared" ref="L413:L422" si="10">"Sorry, question (6.09) " &amp; LEFT(E413, 1) &amp; " is required!"</f>
        <v>Sorry, question (6.09) a is required!</v>
      </c>
      <c r="M413" s="96" t="s">
        <v>1022</v>
      </c>
      <c r="N413" s="101" t="str">
        <f t="shared" ref="N413:N422" si="11" xml:space="preserve"> "(6.09) " &amp; LEFT(E413,2) &amp; " MINIMUM 0"</f>
        <v>(6.09) a. MINIMUM 0</v>
      </c>
    </row>
    <row r="414" spans="1:24" ht="14.25" customHeight="1">
      <c r="A414" s="93" t="s">
        <v>16</v>
      </c>
      <c r="B414" s="93" t="s">
        <v>1001</v>
      </c>
      <c r="E414" s="93" t="s">
        <v>1012</v>
      </c>
      <c r="F414" s="93"/>
      <c r="J414" s="110" t="s">
        <v>1023</v>
      </c>
      <c r="K414" s="93" t="s">
        <v>78</v>
      </c>
      <c r="L414" s="100" t="str">
        <f t="shared" si="10"/>
        <v>Sorry, question (6.09) b is required!</v>
      </c>
      <c r="M414" s="96" t="s">
        <v>1022</v>
      </c>
      <c r="N414" s="101" t="str">
        <f t="shared" si="11"/>
        <v>(6.09) b. MINIMUM 0</v>
      </c>
    </row>
    <row r="415" spans="1:24" ht="14.25" customHeight="1">
      <c r="A415" s="93" t="s">
        <v>16</v>
      </c>
      <c r="B415" s="93" t="s">
        <v>1002</v>
      </c>
      <c r="E415" s="93" t="s">
        <v>1013</v>
      </c>
      <c r="F415" s="93"/>
      <c r="J415" s="110" t="s">
        <v>406</v>
      </c>
      <c r="K415" s="93" t="s">
        <v>78</v>
      </c>
      <c r="L415" s="100" t="str">
        <f t="shared" si="10"/>
        <v>Sorry, question (6.09) e is required!</v>
      </c>
      <c r="M415" s="96" t="s">
        <v>1022</v>
      </c>
      <c r="N415" s="101" t="str">
        <f t="shared" si="11"/>
        <v>(6.09) e. MINIMUM 0</v>
      </c>
    </row>
    <row r="416" spans="1:24" ht="14.25" customHeight="1">
      <c r="A416" s="93" t="s">
        <v>16</v>
      </c>
      <c r="B416" s="93" t="s">
        <v>1003</v>
      </c>
      <c r="E416" s="93" t="s">
        <v>1014</v>
      </c>
      <c r="F416" s="93"/>
      <c r="J416" s="110" t="s">
        <v>1024</v>
      </c>
      <c r="K416" s="93" t="s">
        <v>78</v>
      </c>
      <c r="L416" s="100" t="str">
        <f t="shared" si="10"/>
        <v>Sorry, question (6.09) f is required!</v>
      </c>
      <c r="M416" s="96" t="s">
        <v>1022</v>
      </c>
      <c r="N416" s="101" t="str">
        <f t="shared" si="11"/>
        <v>(6.09) f. MINIMUM 0</v>
      </c>
    </row>
    <row r="417" spans="1:24" ht="14.25" customHeight="1">
      <c r="A417" s="93" t="s">
        <v>16</v>
      </c>
      <c r="B417" s="93" t="s">
        <v>1004</v>
      </c>
      <c r="E417" s="93" t="s">
        <v>1015</v>
      </c>
      <c r="F417" s="93"/>
      <c r="J417" s="110" t="s">
        <v>1025</v>
      </c>
      <c r="K417" s="93" t="s">
        <v>78</v>
      </c>
      <c r="L417" s="100" t="str">
        <f t="shared" si="10"/>
        <v>Sorry, question (6.09) g is required!</v>
      </c>
      <c r="M417" s="96" t="s">
        <v>1022</v>
      </c>
      <c r="N417" s="101" t="str">
        <f t="shared" si="11"/>
        <v>(6.09) g. MINIMUM 0</v>
      </c>
    </row>
    <row r="418" spans="1:24" ht="14.25" customHeight="1">
      <c r="A418" s="93" t="s">
        <v>16</v>
      </c>
      <c r="B418" s="93" t="s">
        <v>1005</v>
      </c>
      <c r="E418" s="93" t="s">
        <v>1016</v>
      </c>
      <c r="F418" s="93"/>
      <c r="J418" s="110" t="s">
        <v>1026</v>
      </c>
      <c r="K418" s="93" t="s">
        <v>78</v>
      </c>
      <c r="L418" s="100" t="str">
        <f t="shared" si="10"/>
        <v>Sorry, question (6.09) h is required!</v>
      </c>
      <c r="M418" s="96" t="s">
        <v>1022</v>
      </c>
      <c r="N418" s="101" t="str">
        <f t="shared" si="11"/>
        <v>(6.09) h. MINIMUM 0</v>
      </c>
    </row>
    <row r="419" spans="1:24" ht="14.25" customHeight="1">
      <c r="A419" s="93" t="s">
        <v>16</v>
      </c>
      <c r="B419" s="93" t="s">
        <v>1006</v>
      </c>
      <c r="E419" s="93" t="s">
        <v>1017</v>
      </c>
      <c r="F419" s="93"/>
      <c r="J419" s="110" t="s">
        <v>1027</v>
      </c>
      <c r="K419" s="93" t="s">
        <v>78</v>
      </c>
      <c r="L419" s="100" t="str">
        <f t="shared" si="10"/>
        <v>Sorry, question (6.09) i is required!</v>
      </c>
      <c r="M419" s="96" t="s">
        <v>1022</v>
      </c>
      <c r="N419" s="101" t="str">
        <f t="shared" si="11"/>
        <v>(6.09) i. MINIMUM 0</v>
      </c>
    </row>
    <row r="420" spans="1:24" ht="14.25" customHeight="1">
      <c r="A420" s="93" t="s">
        <v>16</v>
      </c>
      <c r="B420" s="93" t="s">
        <v>1007</v>
      </c>
      <c r="E420" s="93" t="s">
        <v>1018</v>
      </c>
      <c r="F420" s="93"/>
      <c r="J420" s="110" t="s">
        <v>1028</v>
      </c>
      <c r="K420" s="93" t="s">
        <v>78</v>
      </c>
      <c r="L420" s="100" t="str">
        <f t="shared" si="10"/>
        <v>Sorry, question (6.09) k is required!</v>
      </c>
      <c r="M420" s="96" t="s">
        <v>1022</v>
      </c>
      <c r="N420" s="101" t="str">
        <f t="shared" si="11"/>
        <v>(6.09) k. MINIMUM 0</v>
      </c>
    </row>
    <row r="421" spans="1:24" ht="14.25" customHeight="1">
      <c r="A421" s="93" t="s">
        <v>16</v>
      </c>
      <c r="B421" s="93" t="s">
        <v>1008</v>
      </c>
      <c r="E421" s="93" t="s">
        <v>1019</v>
      </c>
      <c r="F421" s="93"/>
      <c r="J421" s="110" t="s">
        <v>1029</v>
      </c>
      <c r="K421" s="93" t="s">
        <v>78</v>
      </c>
      <c r="L421" s="100" t="str">
        <f t="shared" si="10"/>
        <v>Sorry, question (6.09) l is required!</v>
      </c>
      <c r="M421" s="96" t="s">
        <v>1022</v>
      </c>
      <c r="N421" s="101" t="str">
        <f t="shared" si="11"/>
        <v>(6.09) l. MINIMUM 0</v>
      </c>
    </row>
    <row r="422" spans="1:24" ht="14.25" customHeight="1">
      <c r="A422" s="93" t="s">
        <v>16</v>
      </c>
      <c r="B422" s="93" t="s">
        <v>1009</v>
      </c>
      <c r="E422" s="93" t="s">
        <v>1020</v>
      </c>
      <c r="F422" s="93"/>
      <c r="J422" s="110" t="s">
        <v>1030</v>
      </c>
      <c r="K422" s="93" t="s">
        <v>78</v>
      </c>
      <c r="L422" s="100" t="str">
        <f t="shared" si="10"/>
        <v>Sorry, question (6.09) n is required!</v>
      </c>
      <c r="M422" s="96" t="s">
        <v>1022</v>
      </c>
      <c r="N422" s="101" t="str">
        <f t="shared" si="11"/>
        <v>(6.09) n. MINIMUM 0</v>
      </c>
    </row>
    <row r="423" spans="1:24" ht="14.25" customHeight="1">
      <c r="A423" s="15" t="s">
        <v>17</v>
      </c>
      <c r="X423" s="15" t="s">
        <v>141</v>
      </c>
    </row>
    <row r="424" spans="1:24" ht="14.25" customHeight="1">
      <c r="A424" s="15" t="s">
        <v>76</v>
      </c>
      <c r="B424" s="15" t="s">
        <v>1031</v>
      </c>
      <c r="J424" s="15" t="s">
        <v>487</v>
      </c>
      <c r="X424" s="15" t="s">
        <v>141</v>
      </c>
    </row>
    <row r="425" spans="1:24" ht="14.25" customHeight="1">
      <c r="A425" s="93" t="s">
        <v>19</v>
      </c>
      <c r="B425" s="99" t="s">
        <v>1032</v>
      </c>
      <c r="E425" s="99" t="s">
        <v>1010</v>
      </c>
      <c r="F425" s="93" t="s">
        <v>1416</v>
      </c>
      <c r="J425" s="95" t="s">
        <v>1021</v>
      </c>
      <c r="K425" s="93"/>
      <c r="L425" s="100"/>
      <c r="M425" s="96"/>
      <c r="N425" s="93"/>
    </row>
    <row r="426" spans="1:24" ht="14.25" customHeight="1">
      <c r="A426" s="93" t="s">
        <v>16</v>
      </c>
      <c r="B426" s="93" t="s">
        <v>1033</v>
      </c>
      <c r="E426" s="93" t="s">
        <v>1041</v>
      </c>
      <c r="F426" s="93"/>
      <c r="J426" s="95" t="s">
        <v>822</v>
      </c>
      <c r="K426" s="93" t="s">
        <v>78</v>
      </c>
      <c r="L426" s="100" t="str">
        <f t="shared" ref="L426:L433" si="12">"Sorry, question (6.09) " &amp; LEFT(E426, 1) &amp; " is required!"</f>
        <v>Sorry, question (6.09) o is required!</v>
      </c>
      <c r="M426" s="96" t="s">
        <v>1022</v>
      </c>
      <c r="N426" s="101" t="str">
        <f t="shared" ref="N426:N433" si="13" xml:space="preserve"> "(6.09) " &amp; LEFT(E426,2) &amp; " MINIMUM 0"</f>
        <v>(6.09) o. MINIMUM 0</v>
      </c>
    </row>
    <row r="427" spans="1:24" ht="14.25" customHeight="1">
      <c r="A427" s="93" t="s">
        <v>16</v>
      </c>
      <c r="B427" s="93" t="s">
        <v>1034</v>
      </c>
      <c r="E427" s="93" t="s">
        <v>1042</v>
      </c>
      <c r="F427" s="93"/>
      <c r="J427" s="95" t="s">
        <v>1023</v>
      </c>
      <c r="K427" s="93" t="s">
        <v>78</v>
      </c>
      <c r="L427" s="100" t="str">
        <f t="shared" si="12"/>
        <v>Sorry, question (6.09) p is required!</v>
      </c>
      <c r="M427" s="96" t="s">
        <v>1022</v>
      </c>
      <c r="N427" s="101" t="str">
        <f t="shared" si="13"/>
        <v>(6.09) p. MINIMUM 0</v>
      </c>
    </row>
    <row r="428" spans="1:24" ht="14.25" customHeight="1">
      <c r="A428" s="93" t="s">
        <v>16</v>
      </c>
      <c r="B428" s="93" t="s">
        <v>1035</v>
      </c>
      <c r="E428" s="93" t="s">
        <v>1043</v>
      </c>
      <c r="F428" s="93"/>
      <c r="J428" s="95" t="s">
        <v>406</v>
      </c>
      <c r="K428" s="93" t="s">
        <v>78</v>
      </c>
      <c r="L428" s="100" t="str">
        <f t="shared" si="12"/>
        <v>Sorry, question (6.09) q is required!</v>
      </c>
      <c r="M428" s="96" t="s">
        <v>1022</v>
      </c>
      <c r="N428" s="101" t="str">
        <f t="shared" si="13"/>
        <v>(6.09) q. MINIMUM 0</v>
      </c>
    </row>
    <row r="429" spans="1:24" ht="14.25" customHeight="1">
      <c r="A429" s="93" t="s">
        <v>16</v>
      </c>
      <c r="B429" s="93" t="s">
        <v>1036</v>
      </c>
      <c r="E429" s="93" t="s">
        <v>1044</v>
      </c>
      <c r="F429" s="93"/>
      <c r="J429" s="95" t="s">
        <v>1024</v>
      </c>
      <c r="K429" s="93" t="s">
        <v>78</v>
      </c>
      <c r="L429" s="100" t="str">
        <f t="shared" si="12"/>
        <v>Sorry, question (6.09) r is required!</v>
      </c>
      <c r="M429" s="96" t="s">
        <v>1022</v>
      </c>
      <c r="N429" s="101" t="str">
        <f t="shared" si="13"/>
        <v>(6.09) r. MINIMUM 0</v>
      </c>
    </row>
    <row r="430" spans="1:24" ht="14.25" customHeight="1">
      <c r="A430" s="93" t="s">
        <v>16</v>
      </c>
      <c r="B430" s="93" t="s">
        <v>1037</v>
      </c>
      <c r="E430" s="93" t="s">
        <v>1045</v>
      </c>
      <c r="F430" s="93"/>
      <c r="J430" s="95" t="s">
        <v>1025</v>
      </c>
      <c r="K430" s="93" t="s">
        <v>78</v>
      </c>
      <c r="L430" s="100" t="str">
        <f t="shared" si="12"/>
        <v>Sorry, question (6.09) s is required!</v>
      </c>
      <c r="M430" s="96" t="s">
        <v>1022</v>
      </c>
      <c r="N430" s="101" t="str">
        <f t="shared" si="13"/>
        <v>(6.09) s. MINIMUM 0</v>
      </c>
    </row>
    <row r="431" spans="1:24" ht="14.25" customHeight="1">
      <c r="A431" s="93" t="s">
        <v>16</v>
      </c>
      <c r="B431" s="93" t="s">
        <v>1038</v>
      </c>
      <c r="E431" s="93" t="s">
        <v>1046</v>
      </c>
      <c r="F431" s="93"/>
      <c r="J431" s="95" t="s">
        <v>1026</v>
      </c>
      <c r="K431" s="93" t="s">
        <v>78</v>
      </c>
      <c r="L431" s="100" t="str">
        <f t="shared" si="12"/>
        <v>Sorry, question (6.09) t is required!</v>
      </c>
      <c r="M431" s="96" t="s">
        <v>1022</v>
      </c>
      <c r="N431" s="101" t="str">
        <f t="shared" si="13"/>
        <v>(6.09) t. MINIMUM 0</v>
      </c>
    </row>
    <row r="432" spans="1:24" ht="14.25" customHeight="1">
      <c r="A432" s="93" t="s">
        <v>16</v>
      </c>
      <c r="B432" s="93" t="s">
        <v>1039</v>
      </c>
      <c r="E432" s="93" t="s">
        <v>1047</v>
      </c>
      <c r="F432" s="93"/>
      <c r="J432" s="110" t="s">
        <v>1027</v>
      </c>
      <c r="K432" s="93" t="s">
        <v>78</v>
      </c>
      <c r="L432" s="100" t="str">
        <f t="shared" si="12"/>
        <v>Sorry, question (6.09) u is required!</v>
      </c>
      <c r="M432" s="96" t="s">
        <v>1022</v>
      </c>
      <c r="N432" s="101" t="str">
        <f t="shared" si="13"/>
        <v>(6.09) u. MINIMUM 0</v>
      </c>
    </row>
    <row r="433" spans="1:24" ht="14.25" customHeight="1">
      <c r="A433" s="93" t="s">
        <v>16</v>
      </c>
      <c r="B433" s="93" t="s">
        <v>1040</v>
      </c>
      <c r="E433" s="93" t="s">
        <v>1048</v>
      </c>
      <c r="F433" s="93"/>
      <c r="J433" s="110" t="s">
        <v>1028</v>
      </c>
      <c r="K433" s="93" t="s">
        <v>78</v>
      </c>
      <c r="L433" s="100" t="str">
        <f t="shared" si="12"/>
        <v>Sorry, question (6.09) w is required!</v>
      </c>
      <c r="M433" s="96" t="s">
        <v>1022</v>
      </c>
      <c r="N433" s="101" t="str">
        <f t="shared" si="13"/>
        <v>(6.09) w. MINIMUM 0</v>
      </c>
    </row>
    <row r="434" spans="1:24" ht="14.25" customHeight="1">
      <c r="A434" s="15" t="s">
        <v>17</v>
      </c>
      <c r="X434" s="15" t="s">
        <v>141</v>
      </c>
    </row>
    <row r="435" spans="1:24" ht="14.25" customHeight="1">
      <c r="A435" s="15" t="s">
        <v>76</v>
      </c>
      <c r="B435" s="15" t="s">
        <v>1049</v>
      </c>
      <c r="J435" s="15" t="s">
        <v>487</v>
      </c>
      <c r="X435" s="15" t="s">
        <v>141</v>
      </c>
    </row>
    <row r="436" spans="1:24" ht="14.25" customHeight="1">
      <c r="A436" s="93" t="s">
        <v>19</v>
      </c>
      <c r="B436" s="99" t="s">
        <v>1050</v>
      </c>
      <c r="E436" s="99" t="s">
        <v>1061</v>
      </c>
      <c r="F436" s="93" t="s">
        <v>1417</v>
      </c>
      <c r="J436" s="95" t="s">
        <v>1070</v>
      </c>
      <c r="K436" s="93"/>
      <c r="L436" s="100"/>
      <c r="M436" s="96"/>
      <c r="N436" s="93"/>
      <c r="O436" s="94"/>
    </row>
    <row r="437" spans="1:24" ht="14.25" customHeight="1">
      <c r="A437" s="93" t="s">
        <v>16</v>
      </c>
      <c r="B437" s="93" t="s">
        <v>1051</v>
      </c>
      <c r="E437" s="93" t="s">
        <v>1062</v>
      </c>
      <c r="F437" s="93"/>
      <c r="J437" s="95" t="s">
        <v>822</v>
      </c>
      <c r="K437" s="93" t="s">
        <v>78</v>
      </c>
      <c r="L437" s="100" t="str">
        <f t="shared" ref="L437:L444" si="14">"Sorry, question (6.10) " &amp; LEFT(E437, 1) &amp; " is required!"</f>
        <v>Sorry, question (6.10) a is required!</v>
      </c>
      <c r="M437" s="96" t="s">
        <v>1022</v>
      </c>
      <c r="N437" s="101" t="str">
        <f t="shared" ref="N437:N444" si="15" xml:space="preserve"> "(6.10) " &amp; LEFT(E437,2) &amp; " MINIMUM 0"</f>
        <v>(6.10) a. MINIMUM 0</v>
      </c>
      <c r="O437" s="94"/>
    </row>
    <row r="438" spans="1:24" ht="14.25" customHeight="1">
      <c r="A438" s="93" t="s">
        <v>16</v>
      </c>
      <c r="B438" s="93" t="s">
        <v>1052</v>
      </c>
      <c r="E438" s="93" t="s">
        <v>1063</v>
      </c>
      <c r="F438" s="93"/>
      <c r="J438" s="95" t="s">
        <v>1023</v>
      </c>
      <c r="K438" s="93" t="s">
        <v>78</v>
      </c>
      <c r="L438" s="100" t="str">
        <f t="shared" si="14"/>
        <v>Sorry, question (6.10) b is required!</v>
      </c>
      <c r="M438" s="96" t="s">
        <v>1022</v>
      </c>
      <c r="N438" s="101" t="str">
        <f t="shared" si="15"/>
        <v>(6.10) b. MINIMUM 0</v>
      </c>
      <c r="O438" s="94"/>
    </row>
    <row r="439" spans="1:24" ht="14.25" customHeight="1">
      <c r="A439" s="93" t="s">
        <v>16</v>
      </c>
      <c r="B439" s="93" t="s">
        <v>1053</v>
      </c>
      <c r="E439" s="93" t="s">
        <v>1064</v>
      </c>
      <c r="F439" s="93"/>
      <c r="J439" s="95" t="s">
        <v>406</v>
      </c>
      <c r="K439" s="93" t="s">
        <v>78</v>
      </c>
      <c r="L439" s="100" t="str">
        <f t="shared" si="14"/>
        <v>Sorry, question (6.10) c is required!</v>
      </c>
      <c r="M439" s="96" t="s">
        <v>1022</v>
      </c>
      <c r="N439" s="101" t="str">
        <f t="shared" si="15"/>
        <v>(6.10) c. MINIMUM 0</v>
      </c>
      <c r="O439" s="94"/>
    </row>
    <row r="440" spans="1:24" ht="14.25" customHeight="1">
      <c r="A440" s="93" t="s">
        <v>16</v>
      </c>
      <c r="B440" s="93" t="s">
        <v>1054</v>
      </c>
      <c r="E440" s="93" t="s">
        <v>1065</v>
      </c>
      <c r="F440" s="93"/>
      <c r="J440" s="95" t="s">
        <v>1024</v>
      </c>
      <c r="K440" s="93" t="s">
        <v>78</v>
      </c>
      <c r="L440" s="100" t="str">
        <f t="shared" si="14"/>
        <v>Sorry, question (6.10) d is required!</v>
      </c>
      <c r="M440" s="96" t="s">
        <v>1022</v>
      </c>
      <c r="N440" s="101" t="str">
        <f t="shared" si="15"/>
        <v>(6.10) d. MINIMUM 0</v>
      </c>
      <c r="O440" s="94"/>
    </row>
    <row r="441" spans="1:24" ht="14.25" customHeight="1">
      <c r="A441" s="93" t="s">
        <v>16</v>
      </c>
      <c r="B441" s="93" t="s">
        <v>1055</v>
      </c>
      <c r="E441" s="93" t="s">
        <v>1066</v>
      </c>
      <c r="F441" s="93"/>
      <c r="J441" s="95" t="s">
        <v>1025</v>
      </c>
      <c r="K441" s="93" t="s">
        <v>78</v>
      </c>
      <c r="L441" s="100" t="str">
        <f t="shared" si="14"/>
        <v>Sorry, question (6.10) e is required!</v>
      </c>
      <c r="M441" s="96" t="s">
        <v>1022</v>
      </c>
      <c r="N441" s="101" t="str">
        <f t="shared" si="15"/>
        <v>(6.10) e. MINIMUM 0</v>
      </c>
      <c r="O441" s="94"/>
    </row>
    <row r="442" spans="1:24" ht="14.25" customHeight="1">
      <c r="A442" s="93" t="s">
        <v>16</v>
      </c>
      <c r="B442" s="93" t="s">
        <v>1056</v>
      </c>
      <c r="E442" s="93" t="s">
        <v>1067</v>
      </c>
      <c r="F442" s="93"/>
      <c r="J442" s="95" t="s">
        <v>1026</v>
      </c>
      <c r="K442" s="93" t="s">
        <v>78</v>
      </c>
      <c r="L442" s="100" t="str">
        <f t="shared" si="14"/>
        <v>Sorry, question (6.10) f is required!</v>
      </c>
      <c r="M442" s="96" t="s">
        <v>1022</v>
      </c>
      <c r="N442" s="101" t="str">
        <f t="shared" si="15"/>
        <v>(6.10) f. MINIMUM 0</v>
      </c>
      <c r="O442" s="94"/>
    </row>
    <row r="443" spans="1:24" ht="14.25" customHeight="1">
      <c r="A443" s="93" t="s">
        <v>16</v>
      </c>
      <c r="B443" s="93" t="s">
        <v>1057</v>
      </c>
      <c r="E443" s="93" t="s">
        <v>1068</v>
      </c>
      <c r="F443" s="93"/>
      <c r="J443" s="110" t="s">
        <v>1027</v>
      </c>
      <c r="K443" s="93" t="s">
        <v>78</v>
      </c>
      <c r="L443" s="100" t="str">
        <f t="shared" si="14"/>
        <v>Sorry, question (6.10) g is required!</v>
      </c>
      <c r="M443" s="96" t="s">
        <v>1022</v>
      </c>
      <c r="N443" s="101" t="str">
        <f t="shared" si="15"/>
        <v>(6.10) g. MINIMUM 0</v>
      </c>
      <c r="O443" s="94"/>
    </row>
    <row r="444" spans="1:24" ht="14.25" customHeight="1">
      <c r="A444" s="93" t="s">
        <v>16</v>
      </c>
      <c r="B444" s="93" t="s">
        <v>1058</v>
      </c>
      <c r="E444" s="93" t="s">
        <v>1069</v>
      </c>
      <c r="F444" s="93"/>
      <c r="J444" s="110" t="s">
        <v>1028</v>
      </c>
      <c r="K444" s="93" t="s">
        <v>78</v>
      </c>
      <c r="L444" s="100" t="str">
        <f t="shared" si="14"/>
        <v>Sorry, question (6.10) h is required!</v>
      </c>
      <c r="M444" s="96" t="s">
        <v>1022</v>
      </c>
      <c r="N444" s="101" t="str">
        <f t="shared" si="15"/>
        <v>(6.10) h. MINIMUM 0</v>
      </c>
      <c r="O444" s="94"/>
    </row>
    <row r="445" spans="1:24" ht="14.25" customHeight="1">
      <c r="A445" s="93" t="s">
        <v>1420</v>
      </c>
      <c r="B445" s="93" t="s">
        <v>1428</v>
      </c>
      <c r="E445" s="93" t="s">
        <v>1427</v>
      </c>
      <c r="F445" s="93"/>
      <c r="J445" s="110" t="s">
        <v>1424</v>
      </c>
      <c r="K445" s="93"/>
      <c r="L445" s="100"/>
      <c r="M445" s="96"/>
      <c r="N445" s="101"/>
      <c r="O445" s="94"/>
    </row>
    <row r="446" spans="1:24" ht="14.25" customHeight="1">
      <c r="A446" s="93" t="s">
        <v>16</v>
      </c>
      <c r="B446" s="93" t="s">
        <v>1059</v>
      </c>
      <c r="E446" s="93" t="s">
        <v>339</v>
      </c>
      <c r="F446" s="93" t="s">
        <v>1421</v>
      </c>
      <c r="J446" s="95" t="s">
        <v>1425</v>
      </c>
      <c r="K446" s="93" t="s">
        <v>78</v>
      </c>
      <c r="L446" s="100" t="str">
        <f>IF(K446="yes",("Sorrry, question (7.02)"&amp;LEFT(E445,1)&amp;" is required"),"")</f>
        <v>Sorrry, question (7.02)i is required</v>
      </c>
      <c r="M446" s="96" t="s">
        <v>1022</v>
      </c>
      <c r="N446" s="101" t="str">
        <f xml:space="preserve"> "(6.10) " &amp; LEFT(E445,2) &amp; " MINIMUM 0"</f>
        <v>(6.10) i. MINIMUM 0</v>
      </c>
      <c r="O446" s="94" t="s">
        <v>1429</v>
      </c>
    </row>
    <row r="447" spans="1:24" ht="14.25" customHeight="1">
      <c r="A447" s="93" t="s">
        <v>18</v>
      </c>
      <c r="B447" s="93" t="s">
        <v>1060</v>
      </c>
      <c r="E447" s="93" t="s">
        <v>1422</v>
      </c>
      <c r="F447" s="93" t="s">
        <v>1423</v>
      </c>
      <c r="J447" s="95" t="s">
        <v>1426</v>
      </c>
      <c r="K447" s="93" t="s">
        <v>78</v>
      </c>
      <c r="L447" s="100" t="str">
        <f>IF(K447="yes",("Sorrry, question "&amp;LEFT(E447,7)&amp;" is required"),"")</f>
        <v>Sorrry, question Specify is required</v>
      </c>
      <c r="M447" s="96"/>
      <c r="N447" s="101"/>
      <c r="O447" s="94" t="s">
        <v>1429</v>
      </c>
    </row>
    <row r="448" spans="1:24" ht="14.25" customHeight="1">
      <c r="A448" s="15" t="s">
        <v>17</v>
      </c>
      <c r="X448" s="15" t="s">
        <v>141</v>
      </c>
    </row>
    <row r="449" spans="1:24" ht="13.5" customHeight="1">
      <c r="A449" s="15" t="s">
        <v>84</v>
      </c>
      <c r="X449" s="15" t="s">
        <v>140</v>
      </c>
    </row>
    <row r="450" spans="1:24" ht="13.5" customHeight="1"/>
    <row r="451" spans="1:24" ht="14.25" customHeight="1">
      <c r="A451" s="15" t="s">
        <v>14</v>
      </c>
      <c r="B451" s="15" t="s">
        <v>1072</v>
      </c>
      <c r="E451" s="16" t="s">
        <v>1071</v>
      </c>
      <c r="J451" s="15" t="s">
        <v>133</v>
      </c>
      <c r="O451" s="15" t="s">
        <v>446</v>
      </c>
      <c r="X451" s="15" t="s">
        <v>140</v>
      </c>
    </row>
    <row r="452" spans="1:24" ht="14.25" customHeight="1">
      <c r="A452" s="15" t="s">
        <v>76</v>
      </c>
      <c r="B452" s="15" t="s">
        <v>1074</v>
      </c>
      <c r="J452" s="15" t="s">
        <v>407</v>
      </c>
      <c r="X452" s="15" t="s">
        <v>141</v>
      </c>
    </row>
    <row r="453" spans="1:24" ht="14.25" customHeight="1">
      <c r="A453" s="76" t="s">
        <v>19</v>
      </c>
      <c r="B453" s="76" t="s">
        <v>1075</v>
      </c>
      <c r="E453" s="92" t="s">
        <v>1076</v>
      </c>
      <c r="F453" s="93"/>
      <c r="J453" s="110" t="s">
        <v>404</v>
      </c>
      <c r="K453" s="93"/>
      <c r="L453" s="100"/>
      <c r="M453" s="96"/>
      <c r="N453" s="93"/>
      <c r="O453" s="94"/>
    </row>
    <row r="454" spans="1:24" ht="14.25" customHeight="1">
      <c r="A454" s="15" t="s">
        <v>17</v>
      </c>
      <c r="X454" s="15" t="s">
        <v>141</v>
      </c>
    </row>
    <row r="455" spans="1:24" ht="14.25" customHeight="1">
      <c r="A455" s="15" t="s">
        <v>76</v>
      </c>
      <c r="B455" s="15" t="s">
        <v>1078</v>
      </c>
      <c r="J455" s="15" t="s">
        <v>15</v>
      </c>
      <c r="X455" s="15" t="s">
        <v>141</v>
      </c>
    </row>
    <row r="456" spans="1:24" ht="14.25" customHeight="1">
      <c r="A456" s="93" t="s">
        <v>27</v>
      </c>
      <c r="B456" s="93" t="s">
        <v>1079</v>
      </c>
      <c r="E456" s="93" t="s">
        <v>1086</v>
      </c>
      <c r="F456" s="93"/>
      <c r="J456" s="95" t="s">
        <v>350</v>
      </c>
      <c r="K456" s="93" t="s">
        <v>78</v>
      </c>
      <c r="L456" s="100" t="str">
        <f t="shared" ref="L456:L461" si="16">"Sorry, question " &amp; LEFT(E456, 6) &amp; " is required!"</f>
        <v>Sorry, question (7.01) is required!</v>
      </c>
      <c r="M456" s="96"/>
      <c r="N456" s="93"/>
      <c r="O456" s="94"/>
    </row>
    <row r="457" spans="1:24" ht="14.25" customHeight="1">
      <c r="A457" s="93" t="s">
        <v>1080</v>
      </c>
      <c r="B457" s="93" t="s">
        <v>1081</v>
      </c>
      <c r="E457" s="93" t="s">
        <v>1087</v>
      </c>
      <c r="F457" s="93"/>
      <c r="J457" s="95" t="s">
        <v>419</v>
      </c>
      <c r="K457" s="93" t="s">
        <v>78</v>
      </c>
      <c r="L457" s="100" t="str">
        <f t="shared" si="16"/>
        <v>Sorry, question (7.02) is required!</v>
      </c>
      <c r="M457" s="96"/>
      <c r="N457" s="101"/>
      <c r="O457" s="109" t="s">
        <v>1092</v>
      </c>
    </row>
    <row r="458" spans="1:24" ht="14.25" customHeight="1">
      <c r="A458" s="93" t="s">
        <v>27</v>
      </c>
      <c r="B458" s="93" t="s">
        <v>1082</v>
      </c>
      <c r="E458" s="93" t="s">
        <v>1088</v>
      </c>
      <c r="F458" s="93"/>
      <c r="J458" s="95" t="s">
        <v>350</v>
      </c>
      <c r="K458" s="93" t="s">
        <v>78</v>
      </c>
      <c r="L458" s="100" t="str">
        <f t="shared" si="16"/>
        <v>Sorry, question (7.03) is required!</v>
      </c>
      <c r="M458" s="96"/>
      <c r="N458" s="101"/>
      <c r="O458" s="109" t="s">
        <v>1092</v>
      </c>
    </row>
    <row r="459" spans="1:24" ht="14.25" customHeight="1">
      <c r="A459" s="93" t="s">
        <v>27</v>
      </c>
      <c r="B459" s="93" t="s">
        <v>1083</v>
      </c>
      <c r="E459" s="93" t="s">
        <v>1089</v>
      </c>
      <c r="F459" s="93"/>
      <c r="J459" s="95" t="s">
        <v>350</v>
      </c>
      <c r="K459" s="93" t="s">
        <v>78</v>
      </c>
      <c r="L459" s="100" t="str">
        <f t="shared" si="16"/>
        <v>Sorry, question (7.04) is required!</v>
      </c>
      <c r="M459" s="96"/>
      <c r="N459" s="101"/>
      <c r="O459" s="109" t="s">
        <v>1092</v>
      </c>
    </row>
    <row r="460" spans="1:24" ht="14.25" customHeight="1">
      <c r="A460" s="93" t="s">
        <v>27</v>
      </c>
      <c r="B460" s="93" t="s">
        <v>1084</v>
      </c>
      <c r="E460" s="93" t="s">
        <v>1090</v>
      </c>
      <c r="F460" s="93"/>
      <c r="J460" s="95" t="s">
        <v>350</v>
      </c>
      <c r="K460" s="93" t="s">
        <v>78</v>
      </c>
      <c r="L460" s="100" t="str">
        <f t="shared" si="16"/>
        <v>Sorry, question (7.05) is required!</v>
      </c>
      <c r="M460" s="96"/>
      <c r="N460" s="101"/>
      <c r="O460" s="109" t="s">
        <v>1092</v>
      </c>
    </row>
    <row r="461" spans="1:24" ht="14.25" customHeight="1">
      <c r="A461" s="93" t="s">
        <v>27</v>
      </c>
      <c r="B461" s="93" t="s">
        <v>1085</v>
      </c>
      <c r="E461" s="93" t="s">
        <v>1091</v>
      </c>
      <c r="F461" s="93"/>
      <c r="J461" s="95" t="s">
        <v>350</v>
      </c>
      <c r="K461" s="93" t="s">
        <v>78</v>
      </c>
      <c r="L461" s="100" t="str">
        <f t="shared" si="16"/>
        <v>Sorry, question (7.06) is required!</v>
      </c>
      <c r="M461" s="96"/>
      <c r="N461" s="101"/>
      <c r="O461" s="109" t="s">
        <v>1092</v>
      </c>
    </row>
    <row r="462" spans="1:24" ht="14.25" customHeight="1">
      <c r="A462" s="15" t="s">
        <v>17</v>
      </c>
      <c r="X462" s="15" t="s">
        <v>141</v>
      </c>
    </row>
    <row r="463" spans="1:24" ht="14.25" customHeight="1">
      <c r="A463" s="15" t="s">
        <v>76</v>
      </c>
      <c r="B463" s="15" t="s">
        <v>1077</v>
      </c>
      <c r="J463" s="15" t="s">
        <v>15</v>
      </c>
      <c r="O463" s="15" t="s">
        <v>1093</v>
      </c>
      <c r="X463" s="15" t="s">
        <v>141</v>
      </c>
    </row>
    <row r="464" spans="1:24" ht="14.25" customHeight="1">
      <c r="A464" s="76" t="s">
        <v>19</v>
      </c>
      <c r="B464" s="76" t="s">
        <v>1094</v>
      </c>
      <c r="E464" s="93" t="s">
        <v>1105</v>
      </c>
      <c r="F464" s="76" t="s">
        <v>1106</v>
      </c>
      <c r="J464" s="110"/>
      <c r="K464" s="76"/>
      <c r="L464" s="111"/>
      <c r="M464" s="112"/>
      <c r="N464" s="76"/>
      <c r="O464" s="109"/>
    </row>
    <row r="465" spans="1:24" ht="14.25" customHeight="1">
      <c r="A465" s="93" t="s">
        <v>521</v>
      </c>
      <c r="B465" s="93" t="s">
        <v>1095</v>
      </c>
      <c r="E465" s="93" t="s">
        <v>511</v>
      </c>
      <c r="F465" s="93"/>
      <c r="J465" s="95" t="s">
        <v>2</v>
      </c>
      <c r="K465" s="93"/>
      <c r="L465" s="100"/>
      <c r="M465" s="96"/>
      <c r="N465" s="93"/>
      <c r="O465" s="94"/>
    </row>
    <row r="466" spans="1:24" ht="14.25" customHeight="1">
      <c r="A466" s="93" t="s">
        <v>521</v>
      </c>
      <c r="B466" s="93" t="s">
        <v>1096</v>
      </c>
      <c r="E466" s="93" t="s">
        <v>1107</v>
      </c>
      <c r="F466" s="93"/>
      <c r="J466" s="95" t="s">
        <v>77</v>
      </c>
      <c r="K466" s="93" t="s">
        <v>78</v>
      </c>
      <c r="L466" s="100" t="str">
        <f t="shared" ref="L466:L473" si="17">"Sorry, question (7.07) " &amp; LEFT(E466, 1) &amp; " is required!"</f>
        <v>Sorry, question (7.07) a is required!</v>
      </c>
      <c r="M466" s="96"/>
      <c r="N466" s="93"/>
      <c r="O466" s="94"/>
    </row>
    <row r="467" spans="1:24" ht="14.25" customHeight="1">
      <c r="A467" s="93" t="s">
        <v>521</v>
      </c>
      <c r="B467" s="93" t="s">
        <v>1097</v>
      </c>
      <c r="E467" s="93" t="s">
        <v>1108</v>
      </c>
      <c r="F467" s="93"/>
      <c r="J467" s="95" t="s">
        <v>77</v>
      </c>
      <c r="K467" s="93" t="s">
        <v>78</v>
      </c>
      <c r="L467" s="100" t="str">
        <f t="shared" si="17"/>
        <v>Sorry, question (7.07) b is required!</v>
      </c>
      <c r="M467" s="96"/>
      <c r="N467" s="93"/>
      <c r="O467" s="94"/>
    </row>
    <row r="468" spans="1:24" ht="14.25" customHeight="1">
      <c r="A468" s="93" t="s">
        <v>521</v>
      </c>
      <c r="B468" s="93" t="s">
        <v>1098</v>
      </c>
      <c r="E468" s="93" t="s">
        <v>1109</v>
      </c>
      <c r="F468" s="93"/>
      <c r="J468" s="95" t="s">
        <v>77</v>
      </c>
      <c r="K468" s="93" t="s">
        <v>78</v>
      </c>
      <c r="L468" s="100" t="str">
        <f t="shared" si="17"/>
        <v>Sorry, question (7.07) c is required!</v>
      </c>
      <c r="M468" s="96"/>
      <c r="N468" s="93"/>
      <c r="O468" s="94"/>
    </row>
    <row r="469" spans="1:24" ht="14.25" customHeight="1">
      <c r="A469" s="93" t="s">
        <v>521</v>
      </c>
      <c r="B469" s="93" t="s">
        <v>1099</v>
      </c>
      <c r="E469" s="93" t="s">
        <v>1110</v>
      </c>
      <c r="F469" s="93"/>
      <c r="J469" s="95" t="s">
        <v>77</v>
      </c>
      <c r="K469" s="93" t="s">
        <v>78</v>
      </c>
      <c r="L469" s="100" t="str">
        <f t="shared" si="17"/>
        <v>Sorry, question (7.07) d is required!</v>
      </c>
      <c r="M469" s="96"/>
      <c r="N469" s="93"/>
      <c r="O469" s="94"/>
    </row>
    <row r="470" spans="1:24" ht="14.25" customHeight="1">
      <c r="A470" s="93" t="s">
        <v>521</v>
      </c>
      <c r="B470" s="93" t="s">
        <v>1100</v>
      </c>
      <c r="E470" s="93" t="s">
        <v>1111</v>
      </c>
      <c r="F470" s="93"/>
      <c r="J470" s="95" t="s">
        <v>77</v>
      </c>
      <c r="K470" s="93" t="s">
        <v>78</v>
      </c>
      <c r="L470" s="100" t="str">
        <f t="shared" si="17"/>
        <v>Sorry, question (7.07) e is required!</v>
      </c>
      <c r="M470" s="96"/>
      <c r="N470" s="93"/>
      <c r="O470" s="94"/>
    </row>
    <row r="471" spans="1:24" ht="14.25" customHeight="1">
      <c r="A471" s="93" t="s">
        <v>521</v>
      </c>
      <c r="B471" s="93" t="s">
        <v>1101</v>
      </c>
      <c r="E471" s="93" t="s">
        <v>1112</v>
      </c>
      <c r="F471" s="93"/>
      <c r="J471" s="95" t="s">
        <v>77</v>
      </c>
      <c r="K471" s="93" t="s">
        <v>78</v>
      </c>
      <c r="L471" s="100" t="str">
        <f t="shared" si="17"/>
        <v>Sorry, question (7.07) f is required!</v>
      </c>
      <c r="M471" s="96"/>
      <c r="N471" s="93"/>
      <c r="O471" s="94"/>
    </row>
    <row r="472" spans="1:24" ht="14.25" customHeight="1">
      <c r="A472" s="93" t="s">
        <v>521</v>
      </c>
      <c r="B472" s="93" t="s">
        <v>1102</v>
      </c>
      <c r="E472" s="93" t="s">
        <v>1113</v>
      </c>
      <c r="F472" s="93"/>
      <c r="J472" s="95" t="s">
        <v>77</v>
      </c>
      <c r="K472" s="93" t="s">
        <v>78</v>
      </c>
      <c r="L472" s="100" t="str">
        <f t="shared" si="17"/>
        <v>Sorry, question (7.07) g is required!</v>
      </c>
      <c r="M472" s="96"/>
      <c r="N472" s="93"/>
      <c r="O472" s="94"/>
    </row>
    <row r="473" spans="1:24" ht="14.25" customHeight="1">
      <c r="A473" s="93" t="s">
        <v>521</v>
      </c>
      <c r="B473" s="93" t="s">
        <v>1103</v>
      </c>
      <c r="E473" s="93" t="s">
        <v>1114</v>
      </c>
      <c r="F473" s="93"/>
      <c r="J473" s="95" t="s">
        <v>77</v>
      </c>
      <c r="K473" s="93" t="s">
        <v>78</v>
      </c>
      <c r="L473" s="100" t="str">
        <f t="shared" si="17"/>
        <v>Sorry, question (7.07) h is required!</v>
      </c>
      <c r="M473" s="96"/>
      <c r="N473" s="93"/>
      <c r="O473" s="94"/>
    </row>
    <row r="474" spans="1:24" ht="14.25" customHeight="1">
      <c r="A474" s="93" t="s">
        <v>18</v>
      </c>
      <c r="B474" s="93" t="s">
        <v>1104</v>
      </c>
      <c r="E474" s="93" t="s">
        <v>32</v>
      </c>
      <c r="F474" s="93"/>
      <c r="J474" s="95"/>
      <c r="K474" s="93" t="s">
        <v>78</v>
      </c>
      <c r="L474" s="100"/>
      <c r="M474" s="96"/>
      <c r="N474" s="93"/>
      <c r="O474" s="94" t="s">
        <v>1115</v>
      </c>
    </row>
    <row r="475" spans="1:24" ht="14.25" customHeight="1">
      <c r="A475" s="15" t="s">
        <v>17</v>
      </c>
      <c r="X475" s="15" t="s">
        <v>141</v>
      </c>
    </row>
    <row r="476" spans="1:24" ht="14.25" customHeight="1">
      <c r="A476" s="15" t="s">
        <v>76</v>
      </c>
      <c r="B476" s="15" t="s">
        <v>1116</v>
      </c>
      <c r="J476" s="15" t="s">
        <v>15</v>
      </c>
      <c r="O476" s="15" t="s">
        <v>1092</v>
      </c>
      <c r="X476" s="15" t="s">
        <v>141</v>
      </c>
    </row>
    <row r="477" spans="1:24" ht="14.25" customHeight="1">
      <c r="A477" s="93" t="s">
        <v>19</v>
      </c>
      <c r="B477" s="99" t="s">
        <v>1117</v>
      </c>
      <c r="E477" s="93" t="s">
        <v>1123</v>
      </c>
      <c r="F477" s="93"/>
      <c r="J477" s="95"/>
      <c r="K477" s="93"/>
      <c r="L477" s="100"/>
      <c r="M477" s="112"/>
      <c r="N477" s="76"/>
      <c r="O477" s="94"/>
    </row>
    <row r="478" spans="1:24" ht="14.25" customHeight="1">
      <c r="A478" s="93" t="s">
        <v>1118</v>
      </c>
      <c r="B478" s="93" t="s">
        <v>1119</v>
      </c>
      <c r="E478" s="93" t="s">
        <v>1124</v>
      </c>
      <c r="F478" s="93"/>
      <c r="J478" s="95" t="s">
        <v>2</v>
      </c>
      <c r="K478" s="93"/>
      <c r="L478" s="100"/>
      <c r="M478" s="96"/>
      <c r="N478" s="93"/>
      <c r="O478" s="94"/>
    </row>
    <row r="479" spans="1:24" ht="14.25" customHeight="1">
      <c r="A479" s="93" t="s">
        <v>1118</v>
      </c>
      <c r="B479" s="93" t="s">
        <v>1120</v>
      </c>
      <c r="E479" s="93" t="s">
        <v>1125</v>
      </c>
      <c r="F479" s="93"/>
      <c r="J479" s="95" t="s">
        <v>77</v>
      </c>
      <c r="K479" s="93" t="s">
        <v>78</v>
      </c>
      <c r="L479" s="100" t="str">
        <f>"Sorry, question " &amp; LEFT(E479, 6) &amp; " is required!"</f>
        <v>Sorry, question (7.08) is required!</v>
      </c>
      <c r="M479" s="96"/>
      <c r="N479" s="93"/>
      <c r="O479" s="94"/>
    </row>
    <row r="480" spans="1:24" ht="14.25" customHeight="1">
      <c r="A480" s="93" t="s">
        <v>1118</v>
      </c>
      <c r="B480" s="93" t="s">
        <v>1121</v>
      </c>
      <c r="E480" s="93" t="s">
        <v>1126</v>
      </c>
      <c r="F480" s="93"/>
      <c r="J480" s="95" t="s">
        <v>77</v>
      </c>
      <c r="K480" s="93" t="s">
        <v>78</v>
      </c>
      <c r="L480" s="100" t="str">
        <f>"Sorry, question " &amp; LEFT(E480, 6) &amp; " is required!"</f>
        <v>Sorry, question (7.09) is required!</v>
      </c>
      <c r="M480" s="96"/>
      <c r="N480" s="93"/>
      <c r="O480" s="94"/>
    </row>
    <row r="481" spans="1:24" ht="14.25" customHeight="1">
      <c r="A481" s="93" t="s">
        <v>1118</v>
      </c>
      <c r="B481" s="93" t="s">
        <v>1122</v>
      </c>
      <c r="E481" s="93" t="s">
        <v>1127</v>
      </c>
      <c r="F481" s="93"/>
      <c r="J481" s="95" t="s">
        <v>77</v>
      </c>
      <c r="K481" s="93" t="s">
        <v>78</v>
      </c>
      <c r="L481" s="100" t="str">
        <f>"Sorry, question " &amp; LEFT(E481, 6) &amp; " is required!"</f>
        <v>Sorry, question (7.10) is required!</v>
      </c>
      <c r="M481" s="96"/>
      <c r="N481" s="93"/>
      <c r="O481" s="94"/>
    </row>
    <row r="482" spans="1:24" ht="14.25" customHeight="1">
      <c r="A482" s="15" t="s">
        <v>17</v>
      </c>
      <c r="X482" s="15" t="s">
        <v>141</v>
      </c>
    </row>
    <row r="483" spans="1:24" ht="13.5" customHeight="1">
      <c r="A483" s="15" t="s">
        <v>84</v>
      </c>
      <c r="X483" s="15" t="s">
        <v>140</v>
      </c>
    </row>
    <row r="484" spans="1:24" ht="13.5" customHeight="1"/>
    <row r="485" spans="1:24" ht="14.25" customHeight="1">
      <c r="A485" s="15" t="s">
        <v>14</v>
      </c>
      <c r="B485" s="15" t="s">
        <v>1128</v>
      </c>
      <c r="E485" s="16" t="s">
        <v>1430</v>
      </c>
      <c r="J485" s="15" t="s">
        <v>133</v>
      </c>
      <c r="O485" s="15" t="s">
        <v>446</v>
      </c>
      <c r="X485" s="15" t="s">
        <v>140</v>
      </c>
    </row>
    <row r="486" spans="1:24" ht="14.25" customHeight="1">
      <c r="A486" s="15" t="s">
        <v>76</v>
      </c>
      <c r="B486" s="15" t="s">
        <v>1129</v>
      </c>
      <c r="J486" s="15" t="s">
        <v>407</v>
      </c>
      <c r="X486" s="15" t="s">
        <v>141</v>
      </c>
    </row>
    <row r="487" spans="1:24" ht="14.25" customHeight="1">
      <c r="A487" s="76" t="s">
        <v>19</v>
      </c>
      <c r="B487" s="76" t="s">
        <v>1130</v>
      </c>
      <c r="E487" s="92" t="s">
        <v>1431</v>
      </c>
      <c r="F487" s="93"/>
      <c r="J487" s="110" t="s">
        <v>404</v>
      </c>
      <c r="K487" s="93"/>
      <c r="L487" s="100"/>
      <c r="M487" s="96"/>
      <c r="N487" s="93"/>
      <c r="O487" s="94"/>
    </row>
    <row r="488" spans="1:24" ht="14.25" customHeight="1">
      <c r="A488" s="15" t="s">
        <v>17</v>
      </c>
      <c r="X488" s="15" t="s">
        <v>141</v>
      </c>
    </row>
    <row r="489" spans="1:24" ht="14.25" customHeight="1">
      <c r="A489" s="15" t="s">
        <v>76</v>
      </c>
      <c r="B489" s="15" t="s">
        <v>1134</v>
      </c>
      <c r="J489" s="15" t="s">
        <v>15</v>
      </c>
      <c r="X489" s="15" t="s">
        <v>141</v>
      </c>
    </row>
    <row r="490" spans="1:24" ht="14.25" customHeight="1">
      <c r="A490" s="93" t="s">
        <v>27</v>
      </c>
      <c r="B490" s="93" t="s">
        <v>1131</v>
      </c>
      <c r="E490" s="93" t="s">
        <v>1432</v>
      </c>
      <c r="F490" s="93"/>
      <c r="J490" s="95" t="s">
        <v>350</v>
      </c>
      <c r="K490" s="93" t="s">
        <v>78</v>
      </c>
      <c r="L490" s="100" t="str">
        <f>"Sorry, question " &amp; LEFT(E490, 6) &amp; " is required!"</f>
        <v>Sorry, question (8.01) is required!</v>
      </c>
      <c r="M490" s="96"/>
      <c r="N490" s="93"/>
      <c r="O490" s="94"/>
    </row>
    <row r="491" spans="1:24" ht="14.25" customHeight="1">
      <c r="A491" s="93" t="s">
        <v>1132</v>
      </c>
      <c r="B491" s="93" t="s">
        <v>1133</v>
      </c>
      <c r="E491" s="93" t="s">
        <v>1433</v>
      </c>
      <c r="F491" s="93"/>
      <c r="J491" s="95" t="s">
        <v>419</v>
      </c>
      <c r="K491" s="93" t="s">
        <v>78</v>
      </c>
      <c r="L491" s="100" t="str">
        <f>"Sorry, question " &amp; LEFT(E491, 6) &amp; " is required!"</f>
        <v>Sorry, question (8.02) is required!</v>
      </c>
      <c r="M491" s="96"/>
      <c r="N491" s="101"/>
      <c r="O491" s="94" t="s">
        <v>1135</v>
      </c>
    </row>
    <row r="492" spans="1:24" ht="14.25" customHeight="1">
      <c r="A492" s="15" t="s">
        <v>17</v>
      </c>
      <c r="X492" s="15" t="s">
        <v>141</v>
      </c>
    </row>
    <row r="493" spans="1:24" ht="14.25" customHeight="1">
      <c r="A493" s="15" t="s">
        <v>76</v>
      </c>
      <c r="B493" s="15" t="s">
        <v>1136</v>
      </c>
      <c r="J493" s="15" t="s">
        <v>15</v>
      </c>
      <c r="O493" s="15" t="s">
        <v>1215</v>
      </c>
      <c r="X493" s="15" t="s">
        <v>141</v>
      </c>
    </row>
    <row r="494" spans="1:24" ht="14.25" customHeight="1">
      <c r="A494" s="76" t="s">
        <v>19</v>
      </c>
      <c r="B494" s="76" t="s">
        <v>1137</v>
      </c>
      <c r="E494" s="93" t="s">
        <v>1434</v>
      </c>
      <c r="F494" s="93" t="s">
        <v>1106</v>
      </c>
      <c r="J494" s="110"/>
      <c r="K494" s="76"/>
      <c r="L494" s="111"/>
      <c r="O494" s="109"/>
    </row>
    <row r="495" spans="1:24" ht="14.25" customHeight="1">
      <c r="A495" s="93" t="s">
        <v>521</v>
      </c>
      <c r="B495" s="93" t="s">
        <v>1138</v>
      </c>
      <c r="E495" s="93" t="s">
        <v>511</v>
      </c>
      <c r="F495" s="93"/>
      <c r="J495" s="95" t="s">
        <v>2</v>
      </c>
      <c r="K495" s="93"/>
      <c r="L495" s="100"/>
      <c r="O495" s="94"/>
    </row>
    <row r="496" spans="1:24" ht="14.25" customHeight="1">
      <c r="A496" s="93" t="s">
        <v>521</v>
      </c>
      <c r="B496" s="93" t="s">
        <v>1139</v>
      </c>
      <c r="E496" s="93" t="s">
        <v>1149</v>
      </c>
      <c r="F496" s="93"/>
      <c r="J496" s="95" t="s">
        <v>77</v>
      </c>
      <c r="K496" s="93" t="s">
        <v>78</v>
      </c>
      <c r="L496" s="100" t="str">
        <f t="shared" ref="L496:L504" si="18">"Sorry, question (8.03) " &amp; LEFT(E496, 1) &amp; " is required!"</f>
        <v>Sorry, question (8.03) a is required!</v>
      </c>
      <c r="O496" s="94"/>
    </row>
    <row r="497" spans="1:24" ht="14.25" customHeight="1">
      <c r="A497" s="93" t="s">
        <v>521</v>
      </c>
      <c r="B497" s="93" t="s">
        <v>1140</v>
      </c>
      <c r="E497" s="99" t="s">
        <v>1150</v>
      </c>
      <c r="F497" s="93"/>
      <c r="J497" s="95" t="s">
        <v>77</v>
      </c>
      <c r="K497" s="93" t="s">
        <v>78</v>
      </c>
      <c r="L497" s="100" t="str">
        <f t="shared" si="18"/>
        <v>Sorry, question (8.03) b is required!</v>
      </c>
      <c r="O497" s="94"/>
    </row>
    <row r="498" spans="1:24" ht="14.25" customHeight="1">
      <c r="A498" s="93" t="s">
        <v>521</v>
      </c>
      <c r="B498" s="93" t="s">
        <v>1141</v>
      </c>
      <c r="E498" s="93" t="s">
        <v>1151</v>
      </c>
      <c r="F498" s="93"/>
      <c r="J498" s="95" t="s">
        <v>77</v>
      </c>
      <c r="K498" s="93" t="s">
        <v>78</v>
      </c>
      <c r="L498" s="100" t="str">
        <f t="shared" si="18"/>
        <v>Sorry, question (8.03) c is required!</v>
      </c>
      <c r="O498" s="94"/>
    </row>
    <row r="499" spans="1:24" ht="14.25" customHeight="1">
      <c r="A499" s="93" t="s">
        <v>521</v>
      </c>
      <c r="B499" s="93" t="s">
        <v>1142</v>
      </c>
      <c r="E499" s="99" t="s">
        <v>1152</v>
      </c>
      <c r="F499" s="93"/>
      <c r="J499" s="95" t="s">
        <v>77</v>
      </c>
      <c r="K499" s="93" t="s">
        <v>78</v>
      </c>
      <c r="L499" s="100" t="str">
        <f t="shared" si="18"/>
        <v>Sorry, question (8.03) d is required!</v>
      </c>
      <c r="O499" s="94"/>
    </row>
    <row r="500" spans="1:24" ht="14.25" customHeight="1">
      <c r="A500" s="93" t="s">
        <v>521</v>
      </c>
      <c r="B500" s="93" t="s">
        <v>1143</v>
      </c>
      <c r="E500" s="93" t="s">
        <v>1153</v>
      </c>
      <c r="F500" s="93"/>
      <c r="J500" s="95" t="s">
        <v>77</v>
      </c>
      <c r="K500" s="93" t="s">
        <v>78</v>
      </c>
      <c r="L500" s="100" t="str">
        <f t="shared" si="18"/>
        <v>Sorry, question (8.03) e is required!</v>
      </c>
      <c r="O500" s="94"/>
    </row>
    <row r="501" spans="1:24" ht="14.25" customHeight="1">
      <c r="A501" s="93" t="s">
        <v>521</v>
      </c>
      <c r="B501" s="93" t="s">
        <v>1144</v>
      </c>
      <c r="E501" s="93" t="s">
        <v>1154</v>
      </c>
      <c r="F501" s="93"/>
      <c r="J501" s="95" t="s">
        <v>77</v>
      </c>
      <c r="K501" s="93" t="s">
        <v>78</v>
      </c>
      <c r="L501" s="100" t="str">
        <f t="shared" si="18"/>
        <v>Sorry, question (8.03) f is required!</v>
      </c>
      <c r="O501" s="94"/>
    </row>
    <row r="502" spans="1:24" ht="14.25" customHeight="1">
      <c r="A502" s="93" t="s">
        <v>521</v>
      </c>
      <c r="B502" s="93" t="s">
        <v>1145</v>
      </c>
      <c r="E502" s="93" t="s">
        <v>1155</v>
      </c>
      <c r="F502" s="93"/>
      <c r="J502" s="95" t="s">
        <v>77</v>
      </c>
      <c r="K502" s="93" t="s">
        <v>78</v>
      </c>
      <c r="L502" s="100" t="str">
        <f t="shared" si="18"/>
        <v>Sorry, question (8.03) g is required!</v>
      </c>
      <c r="O502" s="94"/>
    </row>
    <row r="503" spans="1:24" ht="14.25" customHeight="1">
      <c r="A503" s="93" t="s">
        <v>521</v>
      </c>
      <c r="B503" s="93" t="s">
        <v>1146</v>
      </c>
      <c r="E503" s="99" t="s">
        <v>1156</v>
      </c>
      <c r="F503" s="93"/>
      <c r="J503" s="95" t="s">
        <v>77</v>
      </c>
      <c r="K503" s="93" t="s">
        <v>78</v>
      </c>
      <c r="L503" s="100" t="str">
        <f t="shared" si="18"/>
        <v>Sorry, question (8.03) h is required!</v>
      </c>
      <c r="O503" s="94"/>
    </row>
    <row r="504" spans="1:24" ht="14.25" customHeight="1">
      <c r="A504" s="93" t="s">
        <v>521</v>
      </c>
      <c r="B504" s="99" t="s">
        <v>1147</v>
      </c>
      <c r="E504" s="99" t="s">
        <v>1157</v>
      </c>
      <c r="F504" s="93"/>
      <c r="J504" s="95" t="s">
        <v>77</v>
      </c>
      <c r="K504" s="93" t="s">
        <v>78</v>
      </c>
      <c r="L504" s="100" t="str">
        <f t="shared" si="18"/>
        <v>Sorry, question (8.03) i is required!</v>
      </c>
      <c r="M504" s="96"/>
      <c r="N504" s="93"/>
      <c r="O504" s="94"/>
    </row>
    <row r="505" spans="1:24" ht="14.25" customHeight="1">
      <c r="A505" s="93" t="s">
        <v>18</v>
      </c>
      <c r="B505" s="93" t="s">
        <v>1148</v>
      </c>
      <c r="E505" s="93" t="s">
        <v>32</v>
      </c>
      <c r="F505" s="93" t="s">
        <v>83</v>
      </c>
      <c r="J505" s="95" t="s">
        <v>132</v>
      </c>
      <c r="K505" s="93" t="s">
        <v>78</v>
      </c>
      <c r="L505" s="100"/>
      <c r="M505" s="96"/>
      <c r="N505" s="101"/>
      <c r="O505" s="94" t="s">
        <v>1158</v>
      </c>
    </row>
    <row r="506" spans="1:24" ht="14.25" customHeight="1">
      <c r="A506" s="15" t="s">
        <v>17</v>
      </c>
      <c r="X506" s="15" t="s">
        <v>141</v>
      </c>
    </row>
    <row r="507" spans="1:24" ht="14.25" customHeight="1">
      <c r="A507" s="15" t="s">
        <v>76</v>
      </c>
      <c r="B507" s="15" t="s">
        <v>1159</v>
      </c>
      <c r="J507" s="15" t="s">
        <v>15</v>
      </c>
      <c r="O507" s="15" t="s">
        <v>1135</v>
      </c>
      <c r="X507" s="15" t="s">
        <v>141</v>
      </c>
    </row>
    <row r="508" spans="1:24" ht="14.25" customHeight="1">
      <c r="A508" s="93" t="s">
        <v>19</v>
      </c>
      <c r="B508" s="99" t="s">
        <v>1160</v>
      </c>
      <c r="E508" s="93" t="s">
        <v>1435</v>
      </c>
      <c r="F508" s="93" t="s">
        <v>1226</v>
      </c>
      <c r="J508" s="95"/>
      <c r="K508" s="93"/>
      <c r="L508" s="100"/>
      <c r="O508" s="94"/>
    </row>
    <row r="509" spans="1:24" ht="14.25" customHeight="1">
      <c r="A509" s="93" t="s">
        <v>1118</v>
      </c>
      <c r="B509" s="93" t="s">
        <v>1161</v>
      </c>
      <c r="E509" s="93" t="s">
        <v>1124</v>
      </c>
      <c r="F509" s="93"/>
      <c r="J509" s="95" t="s">
        <v>2</v>
      </c>
      <c r="K509" s="93"/>
      <c r="L509" s="100"/>
      <c r="O509" s="94"/>
    </row>
    <row r="510" spans="1:24" ht="14.25" customHeight="1">
      <c r="A510" s="93" t="s">
        <v>1118</v>
      </c>
      <c r="B510" s="93" t="s">
        <v>1162</v>
      </c>
      <c r="E510" s="93" t="s">
        <v>1389</v>
      </c>
      <c r="F510" s="93"/>
      <c r="J510" s="95" t="s">
        <v>77</v>
      </c>
      <c r="K510" s="93" t="s">
        <v>78</v>
      </c>
      <c r="L510" s="100" t="str">
        <f>"Sorry, question " &amp; LEFT(E510, 6) &amp; " is required!"</f>
        <v>Sorry, question (8.04) is required!</v>
      </c>
      <c r="O510" s="94"/>
    </row>
    <row r="511" spans="1:24" ht="14.25" customHeight="1">
      <c r="A511" s="93" t="s">
        <v>1118</v>
      </c>
      <c r="B511" s="93" t="s">
        <v>1163</v>
      </c>
      <c r="E511" s="93" t="s">
        <v>1390</v>
      </c>
      <c r="F511" s="93"/>
      <c r="J511" s="95" t="s">
        <v>77</v>
      </c>
      <c r="K511" s="93" t="s">
        <v>78</v>
      </c>
      <c r="L511" s="100" t="str">
        <f>"Sorry, question " &amp; LEFT(E511, 6) &amp; " is required!"</f>
        <v>Sorry, question (8.05) is required!</v>
      </c>
      <c r="O511" s="94"/>
    </row>
    <row r="512" spans="1:24" ht="14.25" customHeight="1">
      <c r="A512" s="93" t="s">
        <v>1118</v>
      </c>
      <c r="B512" s="93" t="s">
        <v>1164</v>
      </c>
      <c r="E512" s="93" t="s">
        <v>1391</v>
      </c>
      <c r="F512" s="93"/>
      <c r="J512" s="95" t="s">
        <v>77</v>
      </c>
      <c r="K512" s="93" t="s">
        <v>78</v>
      </c>
      <c r="L512" s="100" t="str">
        <f>"Sorry, question " &amp; LEFT(E512, 6) &amp; " is required!"</f>
        <v>Sorry, question (8.06) is required!</v>
      </c>
      <c r="M512" s="96"/>
      <c r="N512" s="93"/>
      <c r="O512" s="94"/>
    </row>
    <row r="513" spans="1:24" ht="14.25" customHeight="1">
      <c r="A513" s="15" t="s">
        <v>17</v>
      </c>
      <c r="X513" s="15" t="s">
        <v>141</v>
      </c>
    </row>
    <row r="514" spans="1:24" ht="14.25" customHeight="1">
      <c r="A514" s="15" t="s">
        <v>76</v>
      </c>
      <c r="B514" s="15" t="s">
        <v>1165</v>
      </c>
      <c r="J514" s="15" t="s">
        <v>407</v>
      </c>
      <c r="X514" s="15" t="s">
        <v>141</v>
      </c>
    </row>
    <row r="515" spans="1:24" ht="14.25" customHeight="1">
      <c r="A515" s="93" t="s">
        <v>1166</v>
      </c>
      <c r="B515" s="93" t="s">
        <v>1167</v>
      </c>
      <c r="E515" s="93" t="s">
        <v>1178</v>
      </c>
      <c r="F515" s="93"/>
      <c r="J515" s="95" t="s">
        <v>1187</v>
      </c>
      <c r="K515" s="93" t="s">
        <v>78</v>
      </c>
      <c r="L515" s="100" t="str">
        <f>"Sorry, question " &amp; LEFT(E515, 8) &amp; " is required!"</f>
        <v>Sorry, question (8.07_N) is required!</v>
      </c>
      <c r="O515" s="94"/>
    </row>
    <row r="516" spans="1:24" ht="14.25" customHeight="1">
      <c r="A516" s="93" t="s">
        <v>18</v>
      </c>
      <c r="B516" s="93" t="s">
        <v>1168</v>
      </c>
      <c r="E516" s="93" t="s">
        <v>32</v>
      </c>
      <c r="F516" s="93" t="s">
        <v>83</v>
      </c>
      <c r="J516" s="95" t="s">
        <v>1188</v>
      </c>
      <c r="K516" s="93" t="s">
        <v>78</v>
      </c>
      <c r="L516" s="100"/>
      <c r="O516" s="94" t="s">
        <v>1186</v>
      </c>
    </row>
    <row r="517" spans="1:24" ht="14.25" customHeight="1">
      <c r="A517" s="93" t="s">
        <v>1216</v>
      </c>
      <c r="B517" s="93" t="s">
        <v>1169</v>
      </c>
      <c r="E517" s="93" t="s">
        <v>1179</v>
      </c>
      <c r="F517" s="93"/>
      <c r="J517" s="104" t="s">
        <v>1205</v>
      </c>
      <c r="K517" s="93" t="s">
        <v>78</v>
      </c>
      <c r="L517" s="100" t="str">
        <f t="shared" ref="L517:L522" si="19">"Sorry, question " &amp; LEFT(E517, 8) &amp; " is required!"</f>
        <v>Sorry, question (8.08_N) is required!</v>
      </c>
      <c r="O517" s="94"/>
    </row>
    <row r="518" spans="1:24" ht="14.25" customHeight="1">
      <c r="A518" s="101" t="s">
        <v>1170</v>
      </c>
      <c r="B518" s="93" t="s">
        <v>1171</v>
      </c>
      <c r="E518" s="93" t="s">
        <v>1180</v>
      </c>
      <c r="F518" s="93"/>
      <c r="J518" s="95" t="s">
        <v>1189</v>
      </c>
      <c r="K518" s="93" t="s">
        <v>78</v>
      </c>
      <c r="L518" s="100" t="str">
        <f t="shared" si="19"/>
        <v>Sorry, question (8.09_N) is required!</v>
      </c>
      <c r="O518" s="94" t="s">
        <v>1249</v>
      </c>
    </row>
    <row r="519" spans="1:24" ht="14.25" customHeight="1">
      <c r="A519" s="93" t="s">
        <v>27</v>
      </c>
      <c r="B519" s="93" t="s">
        <v>1172</v>
      </c>
      <c r="E519" s="93" t="s">
        <v>1181</v>
      </c>
      <c r="F519" s="93"/>
      <c r="J519" s="104" t="s">
        <v>1206</v>
      </c>
      <c r="K519" s="93" t="s">
        <v>78</v>
      </c>
      <c r="L519" s="100" t="str">
        <f t="shared" si="19"/>
        <v>Sorry, question (8.10_N) is required!</v>
      </c>
      <c r="O519" s="94" t="s">
        <v>1249</v>
      </c>
    </row>
    <row r="520" spans="1:24" ht="14.25" customHeight="1">
      <c r="A520" s="93" t="s">
        <v>27</v>
      </c>
      <c r="B520" s="93" t="s">
        <v>1173</v>
      </c>
      <c r="E520" s="93" t="s">
        <v>1182</v>
      </c>
      <c r="F520" s="93"/>
      <c r="J520" s="104" t="s">
        <v>1207</v>
      </c>
      <c r="K520" s="93" t="s">
        <v>78</v>
      </c>
      <c r="L520" s="100" t="str">
        <f t="shared" si="19"/>
        <v>Sorry, question (8.11_N) is required!</v>
      </c>
      <c r="O520" s="94" t="s">
        <v>1249</v>
      </c>
    </row>
    <row r="521" spans="1:24" ht="14.25" customHeight="1">
      <c r="A521" s="93" t="s">
        <v>27</v>
      </c>
      <c r="B521" s="93" t="s">
        <v>1174</v>
      </c>
      <c r="E521" s="93" t="s">
        <v>1183</v>
      </c>
      <c r="F521" s="93"/>
      <c r="J521" s="104" t="s">
        <v>1208</v>
      </c>
      <c r="K521" s="93" t="s">
        <v>78</v>
      </c>
      <c r="L521" s="100" t="str">
        <f t="shared" si="19"/>
        <v>Sorry, question (8.12_N) is required!</v>
      </c>
      <c r="O521" s="94"/>
    </row>
    <row r="522" spans="1:24" ht="14.25" customHeight="1">
      <c r="A522" s="93" t="s">
        <v>1175</v>
      </c>
      <c r="B522" s="93" t="s">
        <v>1176</v>
      </c>
      <c r="E522" s="93" t="s">
        <v>1184</v>
      </c>
      <c r="F522" s="93"/>
      <c r="J522" s="95" t="s">
        <v>1190</v>
      </c>
      <c r="K522" s="93" t="s">
        <v>78</v>
      </c>
      <c r="L522" s="100" t="str">
        <f t="shared" si="19"/>
        <v>Sorry, question (8.13_N) is required!</v>
      </c>
      <c r="O522" s="94"/>
    </row>
    <row r="523" spans="1:24" ht="14.25" customHeight="1">
      <c r="A523" s="93" t="s">
        <v>19</v>
      </c>
      <c r="B523" s="99" t="s">
        <v>1177</v>
      </c>
      <c r="E523" s="93" t="s">
        <v>1185</v>
      </c>
      <c r="F523" s="93"/>
      <c r="J523" s="95" t="s">
        <v>1191</v>
      </c>
      <c r="K523" s="93"/>
      <c r="L523" s="100"/>
      <c r="O523" s="94"/>
    </row>
    <row r="524" spans="1:24" ht="14.25" customHeight="1">
      <c r="A524" s="15" t="s">
        <v>17</v>
      </c>
      <c r="E524" s="93"/>
      <c r="F524" s="93"/>
      <c r="X524" s="15" t="s">
        <v>141</v>
      </c>
    </row>
    <row r="525" spans="1:24" ht="13.5" customHeight="1">
      <c r="A525" s="15" t="s">
        <v>84</v>
      </c>
      <c r="X525" s="15" t="s">
        <v>140</v>
      </c>
    </row>
    <row r="526" spans="1:24" ht="15.75" customHeight="1">
      <c r="A526" s="15" t="s">
        <v>17</v>
      </c>
      <c r="X526" s="15" t="s">
        <v>133</v>
      </c>
    </row>
    <row r="527" spans="1:24" ht="13.5" customHeight="1"/>
    <row r="528" spans="1:24" ht="15.75" customHeight="1">
      <c r="A528" s="15" t="s">
        <v>86</v>
      </c>
      <c r="B528" s="15" t="s">
        <v>137</v>
      </c>
      <c r="E528" s="16" t="s">
        <v>136</v>
      </c>
      <c r="J528" s="15" t="s">
        <v>133</v>
      </c>
      <c r="X528" s="15" t="s">
        <v>133</v>
      </c>
    </row>
    <row r="529" spans="1:24" ht="15.75" customHeight="1">
      <c r="A529" s="15" t="s">
        <v>86</v>
      </c>
      <c r="B529" s="15" t="s">
        <v>1192</v>
      </c>
      <c r="J529" s="15" t="s">
        <v>15</v>
      </c>
      <c r="X529" s="15" t="s">
        <v>140</v>
      </c>
    </row>
    <row r="530" spans="1:24" ht="15.75" customHeight="1">
      <c r="A530" s="93" t="s">
        <v>1193</v>
      </c>
      <c r="B530" s="93" t="s">
        <v>390</v>
      </c>
      <c r="E530" s="93" t="s">
        <v>1195</v>
      </c>
      <c r="F530" s="93"/>
      <c r="J530" s="95" t="s">
        <v>1196</v>
      </c>
      <c r="K530" s="93" t="s">
        <v>78</v>
      </c>
      <c r="O530" s="94"/>
    </row>
    <row r="531" spans="1:24" ht="15.75" customHeight="1">
      <c r="A531" s="93" t="s">
        <v>1217</v>
      </c>
      <c r="B531" s="93" t="s">
        <v>391</v>
      </c>
      <c r="E531" s="93" t="s">
        <v>87</v>
      </c>
      <c r="F531" s="93"/>
      <c r="J531" s="95"/>
      <c r="K531" s="93" t="s">
        <v>78</v>
      </c>
      <c r="O531" s="94"/>
    </row>
    <row r="532" spans="1:24" ht="15.75" customHeight="1">
      <c r="A532" s="93" t="s">
        <v>1194</v>
      </c>
      <c r="B532" s="93" t="s">
        <v>392</v>
      </c>
      <c r="E532" s="93" t="s">
        <v>20</v>
      </c>
      <c r="F532" s="93"/>
      <c r="J532" s="95"/>
      <c r="K532" s="93" t="s">
        <v>78</v>
      </c>
      <c r="O532" s="94" t="s">
        <v>393</v>
      </c>
    </row>
    <row r="533" spans="1:24" ht="15.75" customHeight="1">
      <c r="A533" s="15" t="s">
        <v>17</v>
      </c>
      <c r="X533" s="15" t="s">
        <v>140</v>
      </c>
    </row>
    <row r="534" spans="1:24" ht="15.75" customHeight="1">
      <c r="A534" s="15" t="s">
        <v>88</v>
      </c>
      <c r="B534" s="15" t="s">
        <v>1197</v>
      </c>
      <c r="J534" s="15" t="s">
        <v>15</v>
      </c>
      <c r="X534" s="15" t="s">
        <v>140</v>
      </c>
    </row>
    <row r="535" spans="1:24" ht="15.75" customHeight="1">
      <c r="A535" s="93" t="s">
        <v>1218</v>
      </c>
      <c r="B535" s="93" t="s">
        <v>394</v>
      </c>
      <c r="E535" s="93" t="s">
        <v>89</v>
      </c>
      <c r="F535" s="93"/>
      <c r="J535" s="95"/>
      <c r="K535" s="93" t="s">
        <v>78</v>
      </c>
      <c r="O535" s="94"/>
    </row>
    <row r="536" spans="1:24" ht="15.75" customHeight="1">
      <c r="A536" s="93" t="s">
        <v>1219</v>
      </c>
      <c r="B536" s="93" t="s">
        <v>395</v>
      </c>
      <c r="E536" s="93" t="s">
        <v>1200</v>
      </c>
      <c r="F536" s="93"/>
      <c r="J536" s="95"/>
      <c r="K536" s="93" t="s">
        <v>78</v>
      </c>
      <c r="O536" s="94"/>
    </row>
    <row r="537" spans="1:24" ht="15.75" customHeight="1">
      <c r="A537" s="93" t="s">
        <v>1220</v>
      </c>
      <c r="B537" s="93" t="s">
        <v>396</v>
      </c>
      <c r="E537" s="93" t="s">
        <v>20</v>
      </c>
      <c r="F537" s="93"/>
      <c r="J537" s="95"/>
      <c r="K537" s="93"/>
      <c r="O537" s="94" t="s">
        <v>397</v>
      </c>
    </row>
    <row r="538" spans="1:24" ht="15.75" customHeight="1">
      <c r="A538" s="115" t="s">
        <v>18</v>
      </c>
      <c r="B538" s="115" t="s">
        <v>1198</v>
      </c>
      <c r="E538" s="115" t="s">
        <v>1201</v>
      </c>
      <c r="F538" s="115"/>
      <c r="J538" s="115" t="s">
        <v>1203</v>
      </c>
      <c r="K538" s="115"/>
      <c r="O538" s="115"/>
    </row>
    <row r="539" spans="1:24" ht="15.75" customHeight="1">
      <c r="A539" s="115" t="s">
        <v>18</v>
      </c>
      <c r="B539" s="115" t="s">
        <v>1199</v>
      </c>
      <c r="E539" s="115" t="s">
        <v>1202</v>
      </c>
      <c r="F539" s="115"/>
      <c r="J539" s="115" t="s">
        <v>1204</v>
      </c>
      <c r="K539" s="115"/>
      <c r="O539" s="115"/>
    </row>
    <row r="540" spans="1:24" ht="15.75" customHeight="1">
      <c r="A540" s="15" t="s">
        <v>17</v>
      </c>
      <c r="X540" s="15" t="s">
        <v>140</v>
      </c>
    </row>
    <row r="541" spans="1:24" ht="15.75" customHeight="1">
      <c r="A541" s="15" t="s">
        <v>17</v>
      </c>
      <c r="X541" s="15" t="s">
        <v>133</v>
      </c>
    </row>
  </sheetData>
  <phoneticPr fontId="5"/>
  <conditionalFormatting sqref="O1:O67 O69:O1048576">
    <cfRule type="expression" dxfId="481" priority="2455">
      <formula>$O$1 = "relevant"</formula>
    </cfRule>
  </conditionalFormatting>
  <conditionalFormatting sqref="E64:F67 E57:E60 F57:F63 E1:F56 E69:F1048576">
    <cfRule type="expression" dxfId="480" priority="2451">
      <formula>$A1 = "calculate"</formula>
    </cfRule>
  </conditionalFormatting>
  <conditionalFormatting sqref="M1:M67 M69:M1048576">
    <cfRule type="expression" dxfId="479" priority="2454">
      <formula>$M$1 = "constraint"</formula>
    </cfRule>
  </conditionalFormatting>
  <conditionalFormatting sqref="J1:J67 J69:J1048576">
    <cfRule type="expression" dxfId="478" priority="2452">
      <formula>$J$1 = "appearance"</formula>
    </cfRule>
  </conditionalFormatting>
  <conditionalFormatting sqref="K1:K67 K69:K1048576">
    <cfRule type="expression" dxfId="477" priority="2453">
      <formula>$K$1 = "required"</formula>
    </cfRule>
  </conditionalFormatting>
  <conditionalFormatting sqref="P1:P67 P69:P1048576">
    <cfRule type="expression" dxfId="476" priority="2456">
      <formula xml:space="preserve"> $P$1 = "calculation"</formula>
    </cfRule>
  </conditionalFormatting>
  <conditionalFormatting sqref="C1:L43 C57:C60 D57:D63 A64:D66 E57:L66 A67:Y67 A68 M1:Y66 A1:B63 A21:Y56 A69:Y1048576">
    <cfRule type="expression" dxfId="475" priority="2442">
      <formula>AND($S$1="disabled",$S1="yes")</formula>
    </cfRule>
    <cfRule type="expression" dxfId="474" priority="2443">
      <formula xml:space="preserve"> AND($A1 = "begin group",$X1 = "section")</formula>
    </cfRule>
    <cfRule type="expression" dxfId="473" priority="2444">
      <formula>AND($A1 = "end group", $X1 = "section")</formula>
    </cfRule>
    <cfRule type="expression" dxfId="472" priority="2445">
      <formula xml:space="preserve"> AND($A1="begin group",$X1="gg")</formula>
    </cfRule>
    <cfRule type="expression" dxfId="471" priority="2446">
      <formula xml:space="preserve"> AND($A1 = "end group",$X1 = "gg")</formula>
    </cfRule>
    <cfRule type="expression" dxfId="470" priority="2447">
      <formula>AND($A1="begin group",$X1="ggg")</formula>
    </cfRule>
    <cfRule type="expression" dxfId="469" priority="2448">
      <formula>AND($A1="end group",$X1="ggg")</formula>
    </cfRule>
    <cfRule type="expression" dxfId="468" priority="2449">
      <formula>AND($A1 = "begin repeat",$X1 = "rr")</formula>
    </cfRule>
    <cfRule type="expression" dxfId="467" priority="2450">
      <formula>AND($A1 = "end repeat", $X1 = "rr")</formula>
    </cfRule>
  </conditionalFormatting>
  <conditionalFormatting sqref="O487 O490:O491 O494:O505 O508:O512 E530:F532 O530:O532 J530:K532 A530:B532 E535:F537 O535:O537 J535:K537 A535:B537 O515:O523 O453 O456:O461 J464:O474 J477:O481 E388:H390 E356:H357 E365:H365 O253 O261:O272 O274:O277 J287:O294 J297:O298 J301:O309 J312:O317 J320:O327 J330:O334 E320:H327 E330:H334 E337:H340 E343:H345 E348:H349 E373:H374 E398:H398 O383:O390 O393:O398 O401:O403 O409 E243:F251 A243:B251 A91:B91 L91:N91 O72:O73 M67:N67 B61:B63 E61:E63 J61:J63 A69:A73 A67 J69:J72 J66:L67 E66:E73 B66:B75 A78:A81 B78:B83 E78:E81 O78:O81 J78:J80 A94:A97 B93:B97 E94:E97 O95:O97 O93 J93:J97 Q94 P95 F96 A100:B106 E100:F106 O100:O106 M105:N105 A109:B113 E109:E113 O109:O112 J109:L113 M112:N112 A116:B121 E116:E121 O116:O119 J116:L121 M117:N119 O124:O130 M125:N130 A124:B132 J124:L132 M136:N141 A135:B144 O135:O144 E135:F144 E124:F132 A147:B156 E147:F156 M160:N163 A159:B163 E159:F163 J159:L163 O159:O163 A166:B170 E166:F170 J166:O170 J183:O183 A173:B183 J173:M183 E173:E174 E175:F183 F173 E186:E187 A186:B193 E186:F186 E188:F193 A196:B205 E196:E197 E196:F196 E198:F205 J213:O220 A208:B220 F209 E208:F208 E210:F220 J208:L220 A226:B226 E226:F226 J226:L226 A229:B233 E229:F233 A236:B240 E236:F240 J236:O240 F112 J135:L144 O147:O156 K69:L73 K78:L81 J100:L106 J147:L156 J186:O193 J229:O233 O75 O83 M148:N153 J196:O205 J243:O251 P254:P524 M154 J253:N524 O436:O447 E253:F524 A253:B524 J445:P445">
    <cfRule type="cellIs" dxfId="466" priority="2439" operator="equal">
      <formula>"note"</formula>
    </cfRule>
    <cfRule type="cellIs" dxfId="465" priority="2440" operator="equal">
      <formula>"end group"</formula>
    </cfRule>
    <cfRule type="cellIs" dxfId="464" priority="2441" operator="equal">
      <formula>"begin group"</formula>
    </cfRule>
  </conditionalFormatting>
  <conditionalFormatting sqref="E61:E63">
    <cfRule type="expression" dxfId="463" priority="2410">
      <formula>$A61 = "calculate"</formula>
    </cfRule>
  </conditionalFormatting>
  <conditionalFormatting sqref="A74:A75 E74:E75 J73:J75 K74:L75 O74:P74 A82:A83 E82:E83 J81:J83 K82:L83 O82:P82 A93 E93 E538:F539 J538:K539 A538:B539">
    <cfRule type="expression" dxfId="462" priority="2397">
      <formula>AND($S$1="disabled",$S73="yes")</formula>
    </cfRule>
    <cfRule type="expression" dxfId="461" priority="2398">
      <formula xml:space="preserve"> AND($A73 = "begin group",$X73 = "section")</formula>
    </cfRule>
    <cfRule type="expression" dxfId="460" priority="2399">
      <formula>AND($A73 = "end group", $X73 = "section")</formula>
    </cfRule>
    <cfRule type="expression" dxfId="459" priority="2400">
      <formula xml:space="preserve"> AND($A73="begin group",$X73="gg")</formula>
    </cfRule>
    <cfRule type="expression" dxfId="458" priority="2401">
      <formula xml:space="preserve"> AND($A73 = "end group",$X73 = "gg")</formula>
    </cfRule>
    <cfRule type="expression" dxfId="457" priority="2402">
      <formula>AND($A73="begin group",$X73="ggg")</formula>
    </cfRule>
    <cfRule type="expression" dxfId="456" priority="2403">
      <formula>AND($A73="end group",$X73="ggg")</formula>
    </cfRule>
  </conditionalFormatting>
  <conditionalFormatting sqref="A74:A75">
    <cfRule type="expression" dxfId="455" priority="2395">
      <formula>AND($A74 = "begin repeat",$X74 = "rr")</formula>
    </cfRule>
    <cfRule type="expression" dxfId="454" priority="2396">
      <formula>AND($A74 = "end repeat", $X74 = "rr")</formula>
    </cfRule>
  </conditionalFormatting>
  <conditionalFormatting sqref="E66">
    <cfRule type="expression" dxfId="453" priority="2391">
      <formula>$A66 = "calculate"</formula>
    </cfRule>
  </conditionalFormatting>
  <conditionalFormatting sqref="E75">
    <cfRule type="expression" dxfId="452" priority="2370">
      <formula>$A75 = "calculate"</formula>
    </cfRule>
  </conditionalFormatting>
  <conditionalFormatting sqref="E74:E75">
    <cfRule type="expression" dxfId="451" priority="2361">
      <formula>AND($A74 = "begin repeat",$X74 = "rr")</formula>
    </cfRule>
    <cfRule type="expression" dxfId="450" priority="2362">
      <formula>AND($A74 = "end repeat", $X74 = "rr")</formula>
    </cfRule>
  </conditionalFormatting>
  <conditionalFormatting sqref="O74">
    <cfRule type="expression" dxfId="449" priority="2357">
      <formula>$A74 = "calculate"</formula>
    </cfRule>
  </conditionalFormatting>
  <conditionalFormatting sqref="O74">
    <cfRule type="expression" dxfId="448" priority="2345">
      <formula>AND($A74 = "begin repeat",$X74 = "rr")</formula>
    </cfRule>
    <cfRule type="expression" dxfId="447" priority="2346">
      <formula>AND($A74 = "end repeat", $X74 = "rr")</formula>
    </cfRule>
  </conditionalFormatting>
  <conditionalFormatting sqref="J74">
    <cfRule type="expression" dxfId="446" priority="2340">
      <formula>$A74 = "calculate"</formula>
    </cfRule>
  </conditionalFormatting>
  <conditionalFormatting sqref="J75">
    <cfRule type="expression" dxfId="445" priority="2339">
      <formula>$A75 = "calculate"</formula>
    </cfRule>
  </conditionalFormatting>
  <conditionalFormatting sqref="J73:J75">
    <cfRule type="expression" dxfId="444" priority="2330">
      <formula>AND($A73 = "begin repeat",$X73 = "rr")</formula>
    </cfRule>
    <cfRule type="expression" dxfId="443" priority="2331">
      <formula>AND($A73 = "end repeat", $X73 = "rr")</formula>
    </cfRule>
  </conditionalFormatting>
  <conditionalFormatting sqref="K74:K75">
    <cfRule type="expression" dxfId="442" priority="2318">
      <formula>AND($A74 = "begin repeat",$X74 = "rr")</formula>
    </cfRule>
    <cfRule type="expression" dxfId="441" priority="2319">
      <formula>AND($A74 = "end repeat", $X74 = "rr")</formula>
    </cfRule>
  </conditionalFormatting>
  <conditionalFormatting sqref="L74:L75">
    <cfRule type="expression" dxfId="440" priority="2306">
      <formula>AND($A74 = "begin repeat",$X74 = "rr")</formula>
    </cfRule>
    <cfRule type="expression" dxfId="439" priority="2307">
      <formula>AND($A74 = "end repeat", $X74 = "rr")</formula>
    </cfRule>
  </conditionalFormatting>
  <conditionalFormatting sqref="P74">
    <cfRule type="expression" dxfId="438" priority="2293">
      <formula>AND($A74 = "begin repeat",$X74 = "rr")</formula>
    </cfRule>
    <cfRule type="expression" dxfId="437" priority="2294">
      <formula>AND($A74 = "end repeat", $X74 = "rr")</formula>
    </cfRule>
  </conditionalFormatting>
  <conditionalFormatting sqref="B1:B1048576">
    <cfRule type="duplicateValues" dxfId="436" priority="2642"/>
  </conditionalFormatting>
  <conditionalFormatting sqref="E68">
    <cfRule type="expression" dxfId="435" priority="2830">
      <formula>#REF! = "calculate"</formula>
    </cfRule>
  </conditionalFormatting>
  <conditionalFormatting sqref="B68:E68 B445:B447">
    <cfRule type="expression" dxfId="434" priority="2831">
      <formula>AND($S$1="disabled",#REF!="yes")</formula>
    </cfRule>
    <cfRule type="expression" dxfId="433" priority="2832">
      <formula xml:space="preserve"> AND(#REF! = "begin group",#REF! = "section")</formula>
    </cfRule>
    <cfRule type="expression" dxfId="432" priority="2833">
      <formula>AND(#REF! = "end group",#REF! = "section")</formula>
    </cfRule>
    <cfRule type="expression" dxfId="431" priority="2834">
      <formula xml:space="preserve"> AND(#REF!="begin group",#REF!="gg")</formula>
    </cfRule>
    <cfRule type="expression" dxfId="430" priority="2835">
      <formula xml:space="preserve"> AND(#REF! = "end group",#REF! = "gg")</formula>
    </cfRule>
    <cfRule type="expression" dxfId="429" priority="2836">
      <formula>AND(#REF!="begin group",#REF!="ggg")</formula>
    </cfRule>
    <cfRule type="expression" dxfId="428" priority="2837">
      <formula>AND(#REF!="end group",#REF!="ggg")</formula>
    </cfRule>
    <cfRule type="expression" dxfId="427" priority="2838">
      <formula>AND(#REF! = "begin repeat",#REF! = "rr")</formula>
    </cfRule>
    <cfRule type="expression" dxfId="426" priority="2839">
      <formula>AND(#REF! = "end repeat",#REF! = "rr")</formula>
    </cfRule>
  </conditionalFormatting>
  <conditionalFormatting sqref="A82:A83">
    <cfRule type="expression" dxfId="425" priority="2269">
      <formula>AND($A82 = "begin repeat",$X82 = "rr")</formula>
    </cfRule>
    <cfRule type="expression" dxfId="424" priority="2270">
      <formula>AND($A82 = "end repeat", $X82 = "rr")</formula>
    </cfRule>
  </conditionalFormatting>
  <conditionalFormatting sqref="E83">
    <cfRule type="expression" dxfId="423" priority="2250">
      <formula>$A83 = "calculate"</formula>
    </cfRule>
  </conditionalFormatting>
  <conditionalFormatting sqref="E82:E83">
    <cfRule type="expression" dxfId="422" priority="2241">
      <formula>AND($A82 = "begin repeat",$X82 = "rr")</formula>
    </cfRule>
    <cfRule type="expression" dxfId="421" priority="2242">
      <formula>AND($A82 = "end repeat", $X82 = "rr")</formula>
    </cfRule>
  </conditionalFormatting>
  <conditionalFormatting sqref="O82">
    <cfRule type="expression" dxfId="420" priority="2237">
      <formula>$A82 = "calculate"</formula>
    </cfRule>
  </conditionalFormatting>
  <conditionalFormatting sqref="O82">
    <cfRule type="expression" dxfId="419" priority="2222">
      <formula>AND($A82 = "begin repeat",$X82 = "rr")</formula>
    </cfRule>
    <cfRule type="expression" dxfId="418" priority="2223">
      <formula>AND($A82 = "end repeat", $X82 = "rr")</formula>
    </cfRule>
  </conditionalFormatting>
  <conditionalFormatting sqref="J82">
    <cfRule type="expression" dxfId="417" priority="2218">
      <formula>$A82 = "calculate"</formula>
    </cfRule>
  </conditionalFormatting>
  <conditionalFormatting sqref="J83">
    <cfRule type="expression" dxfId="416" priority="2216">
      <formula>$A83 = "calculate"</formula>
    </cfRule>
  </conditionalFormatting>
  <conditionalFormatting sqref="J81:J83">
    <cfRule type="expression" dxfId="415" priority="2207">
      <formula>AND($A81 = "begin repeat",$X81 = "rr")</formula>
    </cfRule>
    <cfRule type="expression" dxfId="414" priority="2208">
      <formula>AND($A81 = "end repeat", $X81 = "rr")</formula>
    </cfRule>
  </conditionalFormatting>
  <conditionalFormatting sqref="K82:K83">
    <cfRule type="expression" dxfId="413" priority="2192">
      <formula>AND($A82 = "begin repeat",$X82 = "rr")</formula>
    </cfRule>
    <cfRule type="expression" dxfId="412" priority="2193">
      <formula>AND($A82 = "end repeat", $X82 = "rr")</formula>
    </cfRule>
  </conditionalFormatting>
  <conditionalFormatting sqref="L82:L83">
    <cfRule type="expression" dxfId="411" priority="2177">
      <formula>AND($A82 = "begin repeat",$X82 = "rr")</formula>
    </cfRule>
    <cfRule type="expression" dxfId="410" priority="2178">
      <formula>AND($A82 = "end repeat", $X82 = "rr")</formula>
    </cfRule>
  </conditionalFormatting>
  <conditionalFormatting sqref="P82">
    <cfRule type="expression" dxfId="409" priority="2167">
      <formula>AND($A82 = "begin repeat",$X82 = "rr")</formula>
    </cfRule>
    <cfRule type="expression" dxfId="408" priority="2168">
      <formula>AND($A82 = "end repeat", $X82 = "rr")</formula>
    </cfRule>
  </conditionalFormatting>
  <conditionalFormatting sqref="A93">
    <cfRule type="expression" dxfId="407" priority="2149">
      <formula>AND($A93 = "begin repeat",$X93 = "rr")</formula>
    </cfRule>
    <cfRule type="expression" dxfId="406" priority="2150">
      <formula>AND($A93 = "end repeat", $X93 = "rr")</formula>
    </cfRule>
  </conditionalFormatting>
  <conditionalFormatting sqref="E93">
    <cfRule type="expression" dxfId="405" priority="2132">
      <formula>$A93 = "calculate"</formula>
    </cfRule>
  </conditionalFormatting>
  <conditionalFormatting sqref="E93">
    <cfRule type="expression" dxfId="404" priority="2130">
      <formula>AND($A93 = "begin repeat",$X93 = "rr")</formula>
    </cfRule>
    <cfRule type="expression" dxfId="403" priority="2131">
      <formula>AND($A93 = "end repeat", $X93 = "rr")</formula>
    </cfRule>
  </conditionalFormatting>
  <conditionalFormatting sqref="A538:B539">
    <cfRule type="expression" dxfId="402" priority="660">
      <formula>AND($A538 = "begin repeat",$X538 = "rr")</formula>
    </cfRule>
    <cfRule type="expression" dxfId="401" priority="661">
      <formula>AND($A538 = "end repeat", $X538 = "rr")</formula>
    </cfRule>
  </conditionalFormatting>
  <conditionalFormatting sqref="B538:B539">
    <cfRule type="duplicateValues" dxfId="400" priority="659"/>
  </conditionalFormatting>
  <conditionalFormatting sqref="B538:B539">
    <cfRule type="duplicateValues" dxfId="399" priority="658"/>
  </conditionalFormatting>
  <conditionalFormatting sqref="E538:E539">
    <cfRule type="expression" dxfId="398" priority="654">
      <formula>$A538 = "calculate"</formula>
    </cfRule>
  </conditionalFormatting>
  <conditionalFormatting sqref="E538:F539">
    <cfRule type="expression" dxfId="397" priority="645">
      <formula>AND($A538 = "begin repeat",$X538 = "rr")</formula>
    </cfRule>
    <cfRule type="expression" dxfId="396" priority="646">
      <formula>AND($A538 = "end repeat", $X538 = "rr")</formula>
    </cfRule>
  </conditionalFormatting>
  <conditionalFormatting sqref="J538:K539">
    <cfRule type="expression" dxfId="395" priority="630">
      <formula>AND($A538 = "begin repeat",$X538 = "rr")</formula>
    </cfRule>
    <cfRule type="expression" dxfId="394" priority="631">
      <formula>AND($A538 = "end repeat", $X538 = "rr")</formula>
    </cfRule>
  </conditionalFormatting>
  <conditionalFormatting sqref="A538:A539">
    <cfRule type="expression" dxfId="393" priority="617">
      <formula>AND($A538 = "begin repeat",$X538 = "rr")</formula>
    </cfRule>
    <cfRule type="expression" dxfId="392" priority="618">
      <formula>AND($A538 = "end repeat", $X538 = "rr")</formula>
    </cfRule>
  </conditionalFormatting>
  <conditionalFormatting sqref="A18:B19">
    <cfRule type="expression" dxfId="391" priority="608">
      <formula>AND($Y$1="disabled",$Y18="yes")</formula>
    </cfRule>
    <cfRule type="expression" dxfId="390" priority="609">
      <formula>ISNUMBER(SEARCH("invisible",$N18))=TRUE</formula>
    </cfRule>
    <cfRule type="expression" dxfId="389" priority="610">
      <formula>$A18 = "begin group"</formula>
    </cfRule>
    <cfRule type="expression" dxfId="388" priority="611">
      <formula>A18="end group"</formula>
    </cfRule>
    <cfRule type="expression" dxfId="387" priority="612">
      <formula>$A18 = "begin repeat"</formula>
    </cfRule>
    <cfRule type="expression" dxfId="386" priority="613">
      <formula>$A18 = "end repeat"</formula>
    </cfRule>
  </conditionalFormatting>
  <conditionalFormatting sqref="P18:P20">
    <cfRule type="expression" dxfId="385" priority="607">
      <formula>$W$1 = "calculation"</formula>
    </cfRule>
  </conditionalFormatting>
  <conditionalFormatting sqref="P18:P19">
    <cfRule type="expression" dxfId="384" priority="601">
      <formula>AND($Y$1="disabled",$Y18="yes")</formula>
    </cfRule>
    <cfRule type="expression" dxfId="383" priority="602">
      <formula>ISNUMBER(SEARCH("invisible",$N18))=TRUE</formula>
    </cfRule>
    <cfRule type="expression" dxfId="382" priority="603">
      <formula>$A18 = "begin group"</formula>
    </cfRule>
    <cfRule type="expression" dxfId="381" priority="604">
      <formula>P18="end group"</formula>
    </cfRule>
    <cfRule type="expression" dxfId="380" priority="605">
      <formula>$A18 = "begin repeat"</formula>
    </cfRule>
    <cfRule type="expression" dxfId="379" priority="606">
      <formula>$A18 = "end repeat"</formula>
    </cfRule>
  </conditionalFormatting>
  <conditionalFormatting sqref="A19:B20">
    <cfRule type="expression" dxfId="378" priority="595">
      <formula>AND($Y$1="disabled",$Y19="yes")</formula>
    </cfRule>
    <cfRule type="expression" dxfId="377" priority="596">
      <formula>ISNUMBER(SEARCH("invisible",$N19))=TRUE</formula>
    </cfRule>
    <cfRule type="expression" dxfId="376" priority="597">
      <formula>$A19 = "begin group"</formula>
    </cfRule>
    <cfRule type="expression" dxfId="375" priority="598">
      <formula>A19="end group"</formula>
    </cfRule>
    <cfRule type="expression" dxfId="374" priority="599">
      <formula>$A19 = "begin repeat"</formula>
    </cfRule>
    <cfRule type="expression" dxfId="373" priority="600">
      <formula>$A19 = "end repeat"</formula>
    </cfRule>
  </conditionalFormatting>
  <conditionalFormatting sqref="P19:P20">
    <cfRule type="expression" dxfId="372" priority="588">
      <formula>AND($Y$1="disabled",$Y19="yes")</formula>
    </cfRule>
    <cfRule type="expression" dxfId="371" priority="589">
      <formula>ISNUMBER(SEARCH("invisible",$N19))=TRUE</formula>
    </cfRule>
    <cfRule type="expression" dxfId="370" priority="590">
      <formula>$A19 = "begin group"</formula>
    </cfRule>
    <cfRule type="expression" dxfId="369" priority="591">
      <formula>P19="end group"</formula>
    </cfRule>
    <cfRule type="expression" dxfId="368" priority="592">
      <formula>$A19 = "begin repeat"</formula>
    </cfRule>
    <cfRule type="expression" dxfId="367" priority="593">
      <formula>$A19 = "end repeat"</formula>
    </cfRule>
  </conditionalFormatting>
  <conditionalFormatting sqref="E11:F14">
    <cfRule type="expression" dxfId="366" priority="442">
      <formula>$A11 = "calculate"</formula>
    </cfRule>
  </conditionalFormatting>
  <conditionalFormatting sqref="A11:Y14">
    <cfRule type="expression" dxfId="365" priority="429">
      <formula>AND($S$1="disabled",$S11="yes")</formula>
    </cfRule>
    <cfRule type="expression" dxfId="364" priority="430">
      <formula xml:space="preserve"> AND($A11 = "begin group",$X11 = "section")</formula>
    </cfRule>
    <cfRule type="expression" dxfId="363" priority="431">
      <formula>AND($A11 = "end group", $X11 = "section")</formula>
    </cfRule>
    <cfRule type="expression" dxfId="362" priority="432">
      <formula xml:space="preserve"> AND($A11="begin group",$X11="gg")</formula>
    </cfRule>
    <cfRule type="expression" dxfId="361" priority="433">
      <formula xml:space="preserve"> AND($A11 = "end group",$X11 = "gg")</formula>
    </cfRule>
    <cfRule type="expression" dxfId="360" priority="434">
      <formula>AND($A11="begin group",$X11="ggg")</formula>
    </cfRule>
    <cfRule type="expression" dxfId="359" priority="435">
      <formula>AND($A11="end group",$X11="ggg")</formula>
    </cfRule>
    <cfRule type="expression" dxfId="358" priority="436">
      <formula>AND($A11 = "begin repeat",$X11 = "rr")</formula>
    </cfRule>
    <cfRule type="expression" dxfId="357" priority="437">
      <formula>AND($A11 = "end repeat", $X11 = "rr")</formula>
    </cfRule>
  </conditionalFormatting>
  <conditionalFormatting sqref="B11:B14">
    <cfRule type="duplicateValues" dxfId="356" priority="428"/>
  </conditionalFormatting>
  <conditionalFormatting sqref="H1:I1">
    <cfRule type="expression" dxfId="355" priority="403">
      <formula>AND($S$1="disabled",$S1="yes")</formula>
    </cfRule>
    <cfRule type="expression" dxfId="354" priority="404">
      <formula xml:space="preserve"> AND($A1 = "begin group",$X1 = "section")</formula>
    </cfRule>
    <cfRule type="expression" dxfId="353" priority="405">
      <formula>AND($A1 = "end group", $X1 = "section")</formula>
    </cfRule>
    <cfRule type="expression" dxfId="352" priority="406">
      <formula xml:space="preserve"> AND($A1="begin group",$X1="gg")</formula>
    </cfRule>
    <cfRule type="expression" dxfId="351" priority="407">
      <formula xml:space="preserve"> AND($A1 = "end group",$X1 = "gg")</formula>
    </cfRule>
    <cfRule type="expression" dxfId="350" priority="408">
      <formula>AND($A1="begin group",$X1="ggg")</formula>
    </cfRule>
    <cfRule type="expression" dxfId="349" priority="409">
      <formula>AND($A1="end group",$X1="ggg")</formula>
    </cfRule>
    <cfRule type="expression" dxfId="348" priority="410">
      <formula>AND($A1 = "begin repeat",$X1 = "rr")</formula>
    </cfRule>
    <cfRule type="expression" dxfId="347" priority="411">
      <formula>AND($A1 = "end repeat", $X1 = "rr")</formula>
    </cfRule>
  </conditionalFormatting>
  <conditionalFormatting sqref="H9:Y9">
    <cfRule type="expression" dxfId="346" priority="393">
      <formula>AND($S$1="disabled",$S9="yes")</formula>
    </cfRule>
    <cfRule type="expression" dxfId="345" priority="394">
      <formula xml:space="preserve"> AND($A9 = "begin group",$X9 = "section")</formula>
    </cfRule>
    <cfRule type="expression" dxfId="344" priority="395">
      <formula>AND($A9 = "end group", $X9 = "section")</formula>
    </cfRule>
    <cfRule type="expression" dxfId="343" priority="396">
      <formula xml:space="preserve"> AND($A9="begin group",$X9="gg")</formula>
    </cfRule>
    <cfRule type="expression" dxfId="342" priority="397">
      <formula xml:space="preserve"> AND($A9 = "end group",$X9 = "gg")</formula>
    </cfRule>
    <cfRule type="expression" dxfId="341" priority="398">
      <formula>AND($A9="begin group",$X9="ggg")</formula>
    </cfRule>
    <cfRule type="expression" dxfId="340" priority="399">
      <formula>AND($A9="end group",$X9="ggg")</formula>
    </cfRule>
    <cfRule type="expression" dxfId="339" priority="400">
      <formula>AND($A9 = "begin repeat",$X9 = "rr")</formula>
    </cfRule>
    <cfRule type="expression" dxfId="338" priority="401">
      <formula>AND($A9 = "end repeat", $X9 = "rr")</formula>
    </cfRule>
  </conditionalFormatting>
  <conditionalFormatting sqref="A9:G9">
    <cfRule type="expression" dxfId="337" priority="384">
      <formula>AND($S$1="disabled",$S9="yes")</formula>
    </cfRule>
    <cfRule type="expression" dxfId="336" priority="385">
      <formula xml:space="preserve"> AND($A9 = "begin group",$X9 = "section")</formula>
    </cfRule>
    <cfRule type="expression" dxfId="335" priority="386">
      <formula>AND($A9 = "end group", $X9 = "section")</formula>
    </cfRule>
    <cfRule type="expression" dxfId="334" priority="387">
      <formula xml:space="preserve"> AND($A9="begin group",$X9="gg")</formula>
    </cfRule>
    <cfRule type="expression" dxfId="333" priority="388">
      <formula xml:space="preserve"> AND($A9 = "end group",$X9 = "gg")</formula>
    </cfRule>
    <cfRule type="expression" dxfId="332" priority="389">
      <formula>AND($A9="begin group",$X9="ggg")</formula>
    </cfRule>
    <cfRule type="expression" dxfId="331" priority="390">
      <formula>AND($A9="end group",$X9="ggg")</formula>
    </cfRule>
    <cfRule type="expression" dxfId="330" priority="391">
      <formula>AND($A9 = "begin repeat",$X9 = "rr")</formula>
    </cfRule>
    <cfRule type="expression" dxfId="329" priority="392">
      <formula>AND($A9 = "end repeat", $X9 = "rr")</formula>
    </cfRule>
  </conditionalFormatting>
  <conditionalFormatting sqref="A43:D43 F43:Y43 A23:Y42">
    <cfRule type="expression" dxfId="328" priority="374">
      <formula>AND($S$1="disabled",$S23="yes")</formula>
    </cfRule>
    <cfRule type="expression" dxfId="327" priority="375">
      <formula xml:space="preserve"> AND($A23 = "begin group",$X23 = "section")</formula>
    </cfRule>
    <cfRule type="expression" dxfId="326" priority="376">
      <formula>AND($A23 = "end group", $X23 = "section")</formula>
    </cfRule>
    <cfRule type="expression" dxfId="325" priority="377">
      <formula xml:space="preserve"> AND($A23="begin group",$X23="gg")</formula>
    </cfRule>
    <cfRule type="expression" dxfId="324" priority="378">
      <formula xml:space="preserve"> AND($A23 = "end group",$X23 = "gg")</formula>
    </cfRule>
    <cfRule type="expression" dxfId="323" priority="379">
      <formula>AND($A23="begin group",$X23="ggg")</formula>
    </cfRule>
    <cfRule type="expression" dxfId="322" priority="380">
      <formula>AND($A23="end group",$X23="ggg")</formula>
    </cfRule>
    <cfRule type="expression" dxfId="321" priority="381">
      <formula>AND($A23 = "begin repeat",$X23 = "rr")</formula>
    </cfRule>
    <cfRule type="expression" dxfId="320" priority="382">
      <formula>AND($A23 = "end repeat", $X23 = "rr")</formula>
    </cfRule>
  </conditionalFormatting>
  <conditionalFormatting sqref="J48">
    <cfRule type="expression" dxfId="319" priority="365">
      <formula>$A48 = "begin repeat"</formula>
    </cfRule>
  </conditionalFormatting>
  <conditionalFormatting sqref="J48">
    <cfRule type="expression" dxfId="318" priority="360">
      <formula>AND($A48 = "end group",$K48 = "section")</formula>
    </cfRule>
    <cfRule type="expression" dxfId="317" priority="361">
      <formula>$U48 = "yes"</formula>
    </cfRule>
    <cfRule type="expression" dxfId="316" priority="362">
      <formula>$A48 = "end group"</formula>
    </cfRule>
    <cfRule type="expression" dxfId="315" priority="363">
      <formula>AND($A48 = "begin group",$K48="section")</formula>
    </cfRule>
    <cfRule type="expression" dxfId="314" priority="364">
      <formula>$A48 = "begin group"</formula>
    </cfRule>
  </conditionalFormatting>
  <conditionalFormatting sqref="J48">
    <cfRule type="expression" dxfId="313" priority="359">
      <formula>$A48 = "end repeat"</formula>
    </cfRule>
  </conditionalFormatting>
  <conditionalFormatting sqref="J53">
    <cfRule type="expression" dxfId="312" priority="358">
      <formula>$A53 = "begin repeat"</formula>
    </cfRule>
  </conditionalFormatting>
  <conditionalFormatting sqref="J53">
    <cfRule type="expression" dxfId="311" priority="353">
      <formula>AND($A53 = "end group",$K53 = "section")</formula>
    </cfRule>
    <cfRule type="expression" dxfId="310" priority="354">
      <formula>$U53 = "yes"</formula>
    </cfRule>
    <cfRule type="expression" dxfId="309" priority="355">
      <formula>$A53 = "end group"</formula>
    </cfRule>
    <cfRule type="expression" dxfId="308" priority="356">
      <formula>AND($A53 = "begin group",$K53="section")</formula>
    </cfRule>
    <cfRule type="expression" dxfId="307" priority="357">
      <formula>$A53 = "begin group"</formula>
    </cfRule>
  </conditionalFormatting>
  <conditionalFormatting sqref="J53">
    <cfRule type="expression" dxfId="306" priority="352">
      <formula>$A53 = "end repeat"</formula>
    </cfRule>
  </conditionalFormatting>
  <conditionalFormatting sqref="E43">
    <cfRule type="expression" dxfId="305" priority="341">
      <formula>AND($S$1="disabled",#REF!="yes")</formula>
    </cfRule>
    <cfRule type="expression" dxfId="304" priority="342">
      <formula xml:space="preserve"> AND(#REF! = "begin group",#REF! = "section")</formula>
    </cfRule>
    <cfRule type="expression" dxfId="303" priority="343">
      <formula>AND(#REF! = "end group",#REF! = "section")</formula>
    </cfRule>
    <cfRule type="expression" dxfId="302" priority="344">
      <formula xml:space="preserve"> AND(#REF!="begin group",#REF!="gg")</formula>
    </cfRule>
    <cfRule type="expression" dxfId="301" priority="345">
      <formula xml:space="preserve"> AND(#REF! = "end group",#REF! = "gg")</formula>
    </cfRule>
    <cfRule type="expression" dxfId="300" priority="346">
      <formula>AND(#REF!="begin group",#REF!="ggg")</formula>
    </cfRule>
    <cfRule type="expression" dxfId="299" priority="347">
      <formula>AND(#REF!="end group",#REF!="ggg")</formula>
    </cfRule>
    <cfRule type="expression" dxfId="298" priority="348">
      <formula>AND(#REF! = "begin repeat",#REF! = "rr")</formula>
    </cfRule>
    <cfRule type="expression" dxfId="297" priority="349">
      <formula>AND(#REF! = "end repeat",#REF! = "rr")</formula>
    </cfRule>
  </conditionalFormatting>
  <conditionalFormatting sqref="B21:B56">
    <cfRule type="duplicateValues" dxfId="296" priority="3110"/>
  </conditionalFormatting>
  <conditionalFormatting sqref="M151:M154 M198:M201 M372">
    <cfRule type="expression" dxfId="295" priority="340">
      <formula>$L$1 = "constraint"</formula>
    </cfRule>
  </conditionalFormatting>
  <conditionalFormatting sqref="M151">
    <cfRule type="expression" dxfId="294" priority="331">
      <formula>AND($R$1="disabled",$R151="yes")</formula>
    </cfRule>
    <cfRule type="expression" dxfId="293" priority="332">
      <formula xml:space="preserve"> AND($A151 = "begin group",$W151 = "section")</formula>
    </cfRule>
    <cfRule type="expression" dxfId="292" priority="333">
      <formula>AND($A151 = "end group", $W151 = "section")</formula>
    </cfRule>
    <cfRule type="expression" dxfId="291" priority="334">
      <formula xml:space="preserve"> AND($A151="begin group",$W151="gg")</formula>
    </cfRule>
    <cfRule type="expression" dxfId="290" priority="335">
      <formula xml:space="preserve"> AND($A151 = "end group",$W151 = "gg")</formula>
    </cfRule>
    <cfRule type="expression" dxfId="289" priority="336">
      <formula>AND($A151="begin group",$W151="ggg")</formula>
    </cfRule>
    <cfRule type="expression" dxfId="288" priority="337">
      <formula>AND($A151="end group",$W151="ggg")</formula>
    </cfRule>
    <cfRule type="expression" dxfId="287" priority="338">
      <formula>AND($A151 = "begin repeat",$W151 = "rr")</formula>
    </cfRule>
    <cfRule type="expression" dxfId="286" priority="339">
      <formula>AND($A151 = "end repeat", $W151 = "rr")</formula>
    </cfRule>
  </conditionalFormatting>
  <conditionalFormatting sqref="M151">
    <cfRule type="expression" dxfId="285" priority="321">
      <formula>AND($R$1="disabled",$R151="yes")</formula>
    </cfRule>
    <cfRule type="expression" dxfId="284" priority="322">
      <formula xml:space="preserve"> AND($A151 = "begin group",$W151 = "section")</formula>
    </cfRule>
    <cfRule type="expression" dxfId="283" priority="323">
      <formula>AND($A151 = "end group", $W151 = "section")</formula>
    </cfRule>
    <cfRule type="expression" dxfId="282" priority="324">
      <formula xml:space="preserve"> AND($A151="begin group",$W151="gg")</formula>
    </cfRule>
    <cfRule type="expression" dxfId="281" priority="325">
      <formula xml:space="preserve"> AND($A151 = "end group",$W151 = "gg")</formula>
    </cfRule>
    <cfRule type="expression" dxfId="280" priority="326">
      <formula>AND($A151="begin group",$W151="ggg")</formula>
    </cfRule>
    <cfRule type="expression" dxfId="279" priority="327">
      <formula>AND($A151="end group",$W151="ggg")</formula>
    </cfRule>
    <cfRule type="expression" dxfId="278" priority="328">
      <formula>AND($A151 = "begin repeat",$W151 = "rr")</formula>
    </cfRule>
    <cfRule type="expression" dxfId="277" priority="329">
      <formula>AND($A151 = "end repeat", $W151 = "rr")</formula>
    </cfRule>
  </conditionalFormatting>
  <conditionalFormatting sqref="M152">
    <cfRule type="expression" dxfId="276" priority="311">
      <formula>AND($R$1="disabled",$R152="yes")</formula>
    </cfRule>
    <cfRule type="expression" dxfId="275" priority="312">
      <formula xml:space="preserve"> AND($A152 = "begin group",$W152 = "section")</formula>
    </cfRule>
    <cfRule type="expression" dxfId="274" priority="313">
      <formula>AND($A152 = "end group", $W152 = "section")</formula>
    </cfRule>
    <cfRule type="expression" dxfId="273" priority="314">
      <formula xml:space="preserve"> AND($A152="begin group",$W152="gg")</formula>
    </cfRule>
    <cfRule type="expression" dxfId="272" priority="315">
      <formula xml:space="preserve"> AND($A152 = "end group",$W152 = "gg")</formula>
    </cfRule>
    <cfRule type="expression" dxfId="271" priority="316">
      <formula>AND($A152="begin group",$W152="ggg")</formula>
    </cfRule>
    <cfRule type="expression" dxfId="270" priority="317">
      <formula>AND($A152="end group",$W152="ggg")</formula>
    </cfRule>
    <cfRule type="expression" dxfId="269" priority="318">
      <formula>AND($A152 = "begin repeat",$W152 = "rr")</formula>
    </cfRule>
    <cfRule type="expression" dxfId="268" priority="319">
      <formula>AND($A152 = "end repeat", $W152 = "rr")</formula>
    </cfRule>
  </conditionalFormatting>
  <conditionalFormatting sqref="M152">
    <cfRule type="expression" dxfId="267" priority="301">
      <formula>AND($R$1="disabled",$R152="yes")</formula>
    </cfRule>
    <cfRule type="expression" dxfId="266" priority="302">
      <formula xml:space="preserve"> AND($A152 = "begin group",$W152 = "section")</formula>
    </cfRule>
    <cfRule type="expression" dxfId="265" priority="303">
      <formula>AND($A152 = "end group", $W152 = "section")</formula>
    </cfRule>
    <cfRule type="expression" dxfId="264" priority="304">
      <formula xml:space="preserve"> AND($A152="begin group",$W152="gg")</formula>
    </cfRule>
    <cfRule type="expression" dxfId="263" priority="305">
      <formula xml:space="preserve"> AND($A152 = "end group",$W152 = "gg")</formula>
    </cfRule>
    <cfRule type="expression" dxfId="262" priority="306">
      <formula>AND($A152="begin group",$W152="ggg")</formula>
    </cfRule>
    <cfRule type="expression" dxfId="261" priority="307">
      <formula>AND($A152="end group",$W152="ggg")</formula>
    </cfRule>
    <cfRule type="expression" dxfId="260" priority="308">
      <formula>AND($A152 = "begin repeat",$W152 = "rr")</formula>
    </cfRule>
    <cfRule type="expression" dxfId="259" priority="309">
      <formula>AND($A152 = "end repeat", $W152 = "rr")</formula>
    </cfRule>
  </conditionalFormatting>
  <conditionalFormatting sqref="M153">
    <cfRule type="expression" dxfId="258" priority="291">
      <formula>AND($R$1="disabled",$R153="yes")</formula>
    </cfRule>
    <cfRule type="expression" dxfId="257" priority="292">
      <formula xml:space="preserve"> AND($A153 = "begin group",$W153 = "section")</formula>
    </cfRule>
    <cfRule type="expression" dxfId="256" priority="293">
      <formula>AND($A153 = "end group", $W153 = "section")</formula>
    </cfRule>
    <cfRule type="expression" dxfId="255" priority="294">
      <formula xml:space="preserve"> AND($A153="begin group",$W153="gg")</formula>
    </cfRule>
    <cfRule type="expression" dxfId="254" priority="295">
      <formula xml:space="preserve"> AND($A153 = "end group",$W153 = "gg")</formula>
    </cfRule>
    <cfRule type="expression" dxfId="253" priority="296">
      <formula>AND($A153="begin group",$W153="ggg")</formula>
    </cfRule>
    <cfRule type="expression" dxfId="252" priority="297">
      <formula>AND($A153="end group",$W153="ggg")</formula>
    </cfRule>
    <cfRule type="expression" dxfId="251" priority="298">
      <formula>AND($A153 = "begin repeat",$W153 = "rr")</formula>
    </cfRule>
    <cfRule type="expression" dxfId="250" priority="299">
      <formula>AND($A153 = "end repeat", $W153 = "rr")</formula>
    </cfRule>
  </conditionalFormatting>
  <conditionalFormatting sqref="M153">
    <cfRule type="expression" dxfId="249" priority="281">
      <formula>AND($R$1="disabled",$R153="yes")</formula>
    </cfRule>
    <cfRule type="expression" dxfId="248" priority="282">
      <formula xml:space="preserve"> AND($A153 = "begin group",$W153 = "section")</formula>
    </cfRule>
    <cfRule type="expression" dxfId="247" priority="283">
      <formula>AND($A153 = "end group", $W153 = "section")</formula>
    </cfRule>
    <cfRule type="expression" dxfId="246" priority="284">
      <formula xml:space="preserve"> AND($A153="begin group",$W153="gg")</formula>
    </cfRule>
    <cfRule type="expression" dxfId="245" priority="285">
      <formula xml:space="preserve"> AND($A153 = "end group",$W153 = "gg")</formula>
    </cfRule>
    <cfRule type="expression" dxfId="244" priority="286">
      <formula>AND($A153="begin group",$W153="ggg")</formula>
    </cfRule>
    <cfRule type="expression" dxfId="243" priority="287">
      <formula>AND($A153="end group",$W153="ggg")</formula>
    </cfRule>
    <cfRule type="expression" dxfId="242" priority="288">
      <formula>AND($A153 = "begin repeat",$W153 = "rr")</formula>
    </cfRule>
    <cfRule type="expression" dxfId="241" priority="289">
      <formula>AND($A153 = "end repeat", $W153 = "rr")</formula>
    </cfRule>
  </conditionalFormatting>
  <conditionalFormatting sqref="M154">
    <cfRule type="expression" dxfId="240" priority="271">
      <formula>AND($R$1="disabled",$R154="yes")</formula>
    </cfRule>
    <cfRule type="expression" dxfId="239" priority="272">
      <formula xml:space="preserve"> AND($A154 = "begin group",$W154 = "section")</formula>
    </cfRule>
    <cfRule type="expression" dxfId="238" priority="273">
      <formula>AND($A154 = "end group", $W154 = "section")</formula>
    </cfRule>
    <cfRule type="expression" dxfId="237" priority="274">
      <formula xml:space="preserve"> AND($A154="begin group",$W154="gg")</formula>
    </cfRule>
    <cfRule type="expression" dxfId="236" priority="275">
      <formula xml:space="preserve"> AND($A154 = "end group",$W154 = "gg")</formula>
    </cfRule>
    <cfRule type="expression" dxfId="235" priority="276">
      <formula>AND($A154="begin group",$W154="ggg")</formula>
    </cfRule>
    <cfRule type="expression" dxfId="234" priority="277">
      <formula>AND($A154="end group",$W154="ggg")</formula>
    </cfRule>
    <cfRule type="expression" dxfId="233" priority="278">
      <formula>AND($A154 = "begin repeat",$W154 = "rr")</formula>
    </cfRule>
    <cfRule type="expression" dxfId="232" priority="279">
      <formula>AND($A154 = "end repeat", $W154 = "rr")</formula>
    </cfRule>
  </conditionalFormatting>
  <conditionalFormatting sqref="M154">
    <cfRule type="expression" dxfId="231" priority="261">
      <formula>AND($R$1="disabled",$R154="yes")</formula>
    </cfRule>
    <cfRule type="expression" dxfId="230" priority="262">
      <formula xml:space="preserve"> AND($A154 = "begin group",$W154 = "section")</formula>
    </cfRule>
    <cfRule type="expression" dxfId="229" priority="263">
      <formula>AND($A154 = "end group", $W154 = "section")</formula>
    </cfRule>
    <cfRule type="expression" dxfId="228" priority="264">
      <formula xml:space="preserve"> AND($A154="begin group",$W154="gg")</formula>
    </cfRule>
    <cfRule type="expression" dxfId="227" priority="265">
      <formula xml:space="preserve"> AND($A154 = "end group",$W154 = "gg")</formula>
    </cfRule>
    <cfRule type="expression" dxfId="226" priority="266">
      <formula>AND($A154="begin group",$W154="ggg")</formula>
    </cfRule>
    <cfRule type="expression" dxfId="225" priority="267">
      <formula>AND($A154="end group",$W154="ggg")</formula>
    </cfRule>
    <cfRule type="expression" dxfId="224" priority="268">
      <formula>AND($A154 = "begin repeat",$W154 = "rr")</formula>
    </cfRule>
    <cfRule type="expression" dxfId="223" priority="269">
      <formula>AND($A154 = "end repeat", $W154 = "rr")</formula>
    </cfRule>
  </conditionalFormatting>
  <conditionalFormatting sqref="M152">
    <cfRule type="expression" dxfId="222" priority="251">
      <formula>AND($R$1="disabled",$R152="yes")</formula>
    </cfRule>
    <cfRule type="expression" dxfId="221" priority="252">
      <formula xml:space="preserve"> AND($A152 = "begin group",$W152 = "section")</formula>
    </cfRule>
    <cfRule type="expression" dxfId="220" priority="253">
      <formula>AND($A152 = "end group", $W152 = "section")</formula>
    </cfRule>
    <cfRule type="expression" dxfId="219" priority="254">
      <formula xml:space="preserve"> AND($A152="begin group",$W152="gg")</formula>
    </cfRule>
    <cfRule type="expression" dxfId="218" priority="255">
      <formula xml:space="preserve"> AND($A152 = "end group",$W152 = "gg")</formula>
    </cfRule>
    <cfRule type="expression" dxfId="217" priority="256">
      <formula>AND($A152="begin group",$W152="ggg")</formula>
    </cfRule>
    <cfRule type="expression" dxfId="216" priority="257">
      <formula>AND($A152="end group",$W152="ggg")</formula>
    </cfRule>
    <cfRule type="expression" dxfId="215" priority="258">
      <formula>AND($A152 = "begin repeat",$W152 = "rr")</formula>
    </cfRule>
    <cfRule type="expression" dxfId="214" priority="259">
      <formula>AND($A152 = "end repeat", $W152 = "rr")</formula>
    </cfRule>
  </conditionalFormatting>
  <conditionalFormatting sqref="M152">
    <cfRule type="expression" dxfId="213" priority="241">
      <formula>AND($R$1="disabled",$R152="yes")</formula>
    </cfRule>
    <cfRule type="expression" dxfId="212" priority="242">
      <formula xml:space="preserve"> AND($A152 = "begin group",$W152 = "section")</formula>
    </cfRule>
    <cfRule type="expression" dxfId="211" priority="243">
      <formula>AND($A152 = "end group", $W152 = "section")</formula>
    </cfRule>
    <cfRule type="expression" dxfId="210" priority="244">
      <formula xml:space="preserve"> AND($A152="begin group",$W152="gg")</formula>
    </cfRule>
    <cfRule type="expression" dxfId="209" priority="245">
      <formula xml:space="preserve"> AND($A152 = "end group",$W152 = "gg")</formula>
    </cfRule>
    <cfRule type="expression" dxfId="208" priority="246">
      <formula>AND($A152="begin group",$W152="ggg")</formula>
    </cfRule>
    <cfRule type="expression" dxfId="207" priority="247">
      <formula>AND($A152="end group",$W152="ggg")</formula>
    </cfRule>
    <cfRule type="expression" dxfId="206" priority="248">
      <formula>AND($A152 = "begin repeat",$W152 = "rr")</formula>
    </cfRule>
    <cfRule type="expression" dxfId="205" priority="249">
      <formula>AND($A152 = "end repeat", $W152 = "rr")</formula>
    </cfRule>
  </conditionalFormatting>
  <conditionalFormatting sqref="M153">
    <cfRule type="expression" dxfId="204" priority="231">
      <formula>AND($R$1="disabled",$R153="yes")</formula>
    </cfRule>
    <cfRule type="expression" dxfId="203" priority="232">
      <formula xml:space="preserve"> AND($A153 = "begin group",$W153 = "section")</formula>
    </cfRule>
    <cfRule type="expression" dxfId="202" priority="233">
      <formula>AND($A153 = "end group", $W153 = "section")</formula>
    </cfRule>
    <cfRule type="expression" dxfId="201" priority="234">
      <formula xml:space="preserve"> AND($A153="begin group",$W153="gg")</formula>
    </cfRule>
    <cfRule type="expression" dxfId="200" priority="235">
      <formula xml:space="preserve"> AND($A153 = "end group",$W153 = "gg")</formula>
    </cfRule>
    <cfRule type="expression" dxfId="199" priority="236">
      <formula>AND($A153="begin group",$W153="ggg")</formula>
    </cfRule>
    <cfRule type="expression" dxfId="198" priority="237">
      <formula>AND($A153="end group",$W153="ggg")</formula>
    </cfRule>
    <cfRule type="expression" dxfId="197" priority="238">
      <formula>AND($A153 = "begin repeat",$W153 = "rr")</formula>
    </cfRule>
    <cfRule type="expression" dxfId="196" priority="239">
      <formula>AND($A153 = "end repeat", $W153 = "rr")</formula>
    </cfRule>
  </conditionalFormatting>
  <conditionalFormatting sqref="M153">
    <cfRule type="expression" dxfId="195" priority="221">
      <formula>AND($R$1="disabled",$R153="yes")</formula>
    </cfRule>
    <cfRule type="expression" dxfId="194" priority="222">
      <formula xml:space="preserve"> AND($A153 = "begin group",$W153 = "section")</formula>
    </cfRule>
    <cfRule type="expression" dxfId="193" priority="223">
      <formula>AND($A153 = "end group", $W153 = "section")</formula>
    </cfRule>
    <cfRule type="expression" dxfId="192" priority="224">
      <formula xml:space="preserve"> AND($A153="begin group",$W153="gg")</formula>
    </cfRule>
    <cfRule type="expression" dxfId="191" priority="225">
      <formula xml:space="preserve"> AND($A153 = "end group",$W153 = "gg")</formula>
    </cfRule>
    <cfRule type="expression" dxfId="190" priority="226">
      <formula>AND($A153="begin group",$W153="ggg")</formula>
    </cfRule>
    <cfRule type="expression" dxfId="189" priority="227">
      <formula>AND($A153="end group",$W153="ggg")</formula>
    </cfRule>
    <cfRule type="expression" dxfId="188" priority="228">
      <formula>AND($A153 = "begin repeat",$W153 = "rr")</formula>
    </cfRule>
    <cfRule type="expression" dxfId="187" priority="229">
      <formula>AND($A153 = "end repeat", $W153 = "rr")</formula>
    </cfRule>
  </conditionalFormatting>
  <conditionalFormatting sqref="M154">
    <cfRule type="expression" dxfId="186" priority="208">
      <formula>AND($R$1="disabled",$R154="yes")</formula>
    </cfRule>
    <cfRule type="expression" dxfId="185" priority="209">
      <formula xml:space="preserve"> AND($A154 = "begin group",$W154 = "section")</formula>
    </cfRule>
    <cfRule type="expression" dxfId="184" priority="210">
      <formula>AND($A154 = "end group", $W154 = "section")</formula>
    </cfRule>
    <cfRule type="expression" dxfId="183" priority="211">
      <formula xml:space="preserve"> AND($A154="begin group",$W154="gg")</formula>
    </cfRule>
    <cfRule type="expression" dxfId="182" priority="212">
      <formula xml:space="preserve"> AND($A154 = "end group",$W154 = "gg")</formula>
    </cfRule>
    <cfRule type="expression" dxfId="181" priority="213">
      <formula>AND($A154="begin group",$W154="ggg")</formula>
    </cfRule>
    <cfRule type="expression" dxfId="180" priority="214">
      <formula>AND($A154="end group",$W154="ggg")</formula>
    </cfRule>
    <cfRule type="expression" dxfId="179" priority="215">
      <formula>AND($A154 = "begin repeat",$W154 = "rr")</formula>
    </cfRule>
    <cfRule type="expression" dxfId="178" priority="216">
      <formula>AND($A154 = "end repeat", $W154 = "rr")</formula>
    </cfRule>
  </conditionalFormatting>
  <conditionalFormatting sqref="M154">
    <cfRule type="expression" dxfId="177" priority="198">
      <formula>AND($R$1="disabled",$R154="yes")</formula>
    </cfRule>
    <cfRule type="expression" dxfId="176" priority="199">
      <formula xml:space="preserve"> AND($A154 = "begin group",$W154 = "section")</formula>
    </cfRule>
    <cfRule type="expression" dxfId="175" priority="200">
      <formula>AND($A154 = "end group", $W154 = "section")</formula>
    </cfRule>
    <cfRule type="expression" dxfId="174" priority="201">
      <formula xml:space="preserve"> AND($A154="begin group",$W154="gg")</formula>
    </cfRule>
    <cfRule type="expression" dxfId="173" priority="202">
      <formula xml:space="preserve"> AND($A154 = "end group",$W154 = "gg")</formula>
    </cfRule>
    <cfRule type="expression" dxfId="172" priority="203">
      <formula>AND($A154="begin group",$W154="ggg")</formula>
    </cfRule>
    <cfRule type="expression" dxfId="171" priority="204">
      <formula>AND($A154="end group",$W154="ggg")</formula>
    </cfRule>
    <cfRule type="expression" dxfId="170" priority="205">
      <formula>AND($A154 = "begin repeat",$W154 = "rr")</formula>
    </cfRule>
    <cfRule type="expression" dxfId="169" priority="206">
      <formula>AND($A154 = "end repeat", $W154 = "rr")</formula>
    </cfRule>
  </conditionalFormatting>
  <conditionalFormatting sqref="M198:M201">
    <cfRule type="expression" dxfId="168" priority="188">
      <formula>AND($R$1="disabled",$R198="yes")</formula>
    </cfRule>
    <cfRule type="expression" dxfId="167" priority="189">
      <formula xml:space="preserve"> AND($A198 = "begin group",$W198 = "section")</formula>
    </cfRule>
    <cfRule type="expression" dxfId="166" priority="190">
      <formula>AND($A198 = "end group", $W198 = "section")</formula>
    </cfRule>
    <cfRule type="expression" dxfId="165" priority="191">
      <formula xml:space="preserve"> AND($A198="begin group",$W198="gg")</formula>
    </cfRule>
    <cfRule type="expression" dxfId="164" priority="192">
      <formula xml:space="preserve"> AND($A198 = "end group",$W198 = "gg")</formula>
    </cfRule>
    <cfRule type="expression" dxfId="163" priority="193">
      <formula>AND($A198="begin group",$W198="ggg")</formula>
    </cfRule>
    <cfRule type="expression" dxfId="162" priority="194">
      <formula>AND($A198="end group",$W198="ggg")</formula>
    </cfRule>
    <cfRule type="expression" dxfId="161" priority="195">
      <formula>AND($A198 = "begin repeat",$W198 = "rr")</formula>
    </cfRule>
    <cfRule type="expression" dxfId="160" priority="196">
      <formula>AND($A198 = "end repeat", $W198 = "rr")</formula>
    </cfRule>
  </conditionalFormatting>
  <conditionalFormatting sqref="M198:M201">
    <cfRule type="expression" dxfId="159" priority="178">
      <formula>AND($R$1="disabled",$R198="yes")</formula>
    </cfRule>
    <cfRule type="expression" dxfId="158" priority="179">
      <formula xml:space="preserve"> AND($A198 = "begin group",$W198 = "section")</formula>
    </cfRule>
    <cfRule type="expression" dxfId="157" priority="180">
      <formula>AND($A198 = "end group", $W198 = "section")</formula>
    </cfRule>
    <cfRule type="expression" dxfId="156" priority="181">
      <formula xml:space="preserve"> AND($A198="begin group",$W198="gg")</formula>
    </cfRule>
    <cfRule type="expression" dxfId="155" priority="182">
      <formula xml:space="preserve"> AND($A198 = "end group",$W198 = "gg")</formula>
    </cfRule>
    <cfRule type="expression" dxfId="154" priority="183">
      <formula>AND($A198="begin group",$W198="ggg")</formula>
    </cfRule>
    <cfRule type="expression" dxfId="153" priority="184">
      <formula>AND($A198="end group",$W198="ggg")</formula>
    </cfRule>
    <cfRule type="expression" dxfId="152" priority="185">
      <formula>AND($A198 = "begin repeat",$W198 = "rr")</formula>
    </cfRule>
    <cfRule type="expression" dxfId="151" priority="186">
      <formula>AND($A198 = "end repeat", $W198 = "rr")</formula>
    </cfRule>
  </conditionalFormatting>
  <conditionalFormatting sqref="M198:M201">
    <cfRule type="expression" dxfId="150" priority="168">
      <formula>AND($R$1="disabled",$R198="yes")</formula>
    </cfRule>
    <cfRule type="expression" dxfId="149" priority="169">
      <formula xml:space="preserve"> AND($A198 = "begin group",$W198 = "section")</formula>
    </cfRule>
    <cfRule type="expression" dxfId="148" priority="170">
      <formula>AND($A198 = "end group", $W198 = "section")</formula>
    </cfRule>
    <cfRule type="expression" dxfId="147" priority="171">
      <formula xml:space="preserve"> AND($A198="begin group",$W198="gg")</formula>
    </cfRule>
    <cfRule type="expression" dxfId="146" priority="172">
      <formula xml:space="preserve"> AND($A198 = "end group",$W198 = "gg")</formula>
    </cfRule>
    <cfRule type="expression" dxfId="145" priority="173">
      <formula>AND($A198="begin group",$W198="ggg")</formula>
    </cfRule>
    <cfRule type="expression" dxfId="144" priority="174">
      <formula>AND($A198="end group",$W198="ggg")</formula>
    </cfRule>
    <cfRule type="expression" dxfId="143" priority="175">
      <formula>AND($A198 = "begin repeat",$W198 = "rr")</formula>
    </cfRule>
    <cfRule type="expression" dxfId="142" priority="176">
      <formula>AND($A198 = "end repeat", $W198 = "rr")</formula>
    </cfRule>
  </conditionalFormatting>
  <conditionalFormatting sqref="M198:M201">
    <cfRule type="expression" dxfId="141" priority="158">
      <formula>AND($R$1="disabled",$R198="yes")</formula>
    </cfRule>
    <cfRule type="expression" dxfId="140" priority="159">
      <formula xml:space="preserve"> AND($A198 = "begin group",$W198 = "section")</formula>
    </cfRule>
    <cfRule type="expression" dxfId="139" priority="160">
      <formula>AND($A198 = "end group", $W198 = "section")</formula>
    </cfRule>
    <cfRule type="expression" dxfId="138" priority="161">
      <formula xml:space="preserve"> AND($A198="begin group",$W198="gg")</formula>
    </cfRule>
    <cfRule type="expression" dxfId="137" priority="162">
      <formula xml:space="preserve"> AND($A198 = "end group",$W198 = "gg")</formula>
    </cfRule>
    <cfRule type="expression" dxfId="136" priority="163">
      <formula>AND($A198="begin group",$W198="ggg")</formula>
    </cfRule>
    <cfRule type="expression" dxfId="135" priority="164">
      <formula>AND($A198="end group",$W198="ggg")</formula>
    </cfRule>
    <cfRule type="expression" dxfId="134" priority="165">
      <formula>AND($A198 = "begin repeat",$W198 = "rr")</formula>
    </cfRule>
    <cfRule type="expression" dxfId="133" priority="166">
      <formula>AND($A198 = "end repeat", $W198 = "rr")</formula>
    </cfRule>
  </conditionalFormatting>
  <conditionalFormatting sqref="M372">
    <cfRule type="expression" dxfId="132" priority="148">
      <formula>AND($R$1="disabled",$R372="yes")</formula>
    </cfRule>
    <cfRule type="expression" dxfId="131" priority="149">
      <formula xml:space="preserve"> AND($A372 = "begin group",$W372 = "section")</formula>
    </cfRule>
    <cfRule type="expression" dxfId="130" priority="150">
      <formula>AND($A372 = "end group", $W372 = "section")</formula>
    </cfRule>
    <cfRule type="expression" dxfId="129" priority="151">
      <formula xml:space="preserve"> AND($A372="begin group",$W372="gg")</formula>
    </cfRule>
    <cfRule type="expression" dxfId="128" priority="152">
      <formula xml:space="preserve"> AND($A372 = "end group",$W372 = "gg")</formula>
    </cfRule>
    <cfRule type="expression" dxfId="127" priority="153">
      <formula>AND($A372="begin group",$W372="ggg")</formula>
    </cfRule>
    <cfRule type="expression" dxfId="126" priority="154">
      <formula>AND($A372="end group",$W372="ggg")</formula>
    </cfRule>
    <cfRule type="expression" dxfId="125" priority="155">
      <formula>AND($A372 = "begin repeat",$W372 = "rr")</formula>
    </cfRule>
    <cfRule type="expression" dxfId="124" priority="156">
      <formula>AND($A372 = "end repeat", $W372 = "rr")</formula>
    </cfRule>
  </conditionalFormatting>
  <conditionalFormatting sqref="M372">
    <cfRule type="expression" dxfId="123" priority="138">
      <formula>AND($R$1="disabled",$R372="yes")</formula>
    </cfRule>
    <cfRule type="expression" dxfId="122" priority="139">
      <formula xml:space="preserve"> AND($A372 = "begin group",$W372 = "section")</formula>
    </cfRule>
    <cfRule type="expression" dxfId="121" priority="140">
      <formula>AND($A372 = "end group", $W372 = "section")</formula>
    </cfRule>
    <cfRule type="expression" dxfId="120" priority="141">
      <formula xml:space="preserve"> AND($A372="begin group",$W372="gg")</formula>
    </cfRule>
    <cfRule type="expression" dxfId="119" priority="142">
      <formula xml:space="preserve"> AND($A372 = "end group",$W372 = "gg")</formula>
    </cfRule>
    <cfRule type="expression" dxfId="118" priority="143">
      <formula>AND($A372="begin group",$W372="ggg")</formula>
    </cfRule>
    <cfRule type="expression" dxfId="117" priority="144">
      <formula>AND($A372="end group",$W372="ggg")</formula>
    </cfRule>
    <cfRule type="expression" dxfId="116" priority="145">
      <formula>AND($A372 = "begin repeat",$W372 = "rr")</formula>
    </cfRule>
    <cfRule type="expression" dxfId="115" priority="146">
      <formula>AND($A372 = "end repeat", $W372 = "rr")</formula>
    </cfRule>
  </conditionalFormatting>
  <conditionalFormatting sqref="M372">
    <cfRule type="expression" dxfId="114" priority="128">
      <formula>AND($R$1="disabled",$R372="yes")</formula>
    </cfRule>
    <cfRule type="expression" dxfId="113" priority="129">
      <formula xml:space="preserve"> AND($A372 = "begin group",$W372 = "section")</formula>
    </cfRule>
    <cfRule type="expression" dxfId="112" priority="130">
      <formula>AND($A372 = "end group", $W372 = "section")</formula>
    </cfRule>
    <cfRule type="expression" dxfId="111" priority="131">
      <formula xml:space="preserve"> AND($A372="begin group",$W372="gg")</formula>
    </cfRule>
    <cfRule type="expression" dxfId="110" priority="132">
      <formula xml:space="preserve"> AND($A372 = "end group",$W372 = "gg")</formula>
    </cfRule>
    <cfRule type="expression" dxfId="109" priority="133">
      <formula>AND($A372="begin group",$W372="ggg")</formula>
    </cfRule>
    <cfRule type="expression" dxfId="108" priority="134">
      <formula>AND($A372="end group",$W372="ggg")</formula>
    </cfRule>
    <cfRule type="expression" dxfId="107" priority="135">
      <formula>AND($A372 = "begin repeat",$W372 = "rr")</formula>
    </cfRule>
    <cfRule type="expression" dxfId="106" priority="136">
      <formula>AND($A372 = "end repeat", $W372 = "rr")</formula>
    </cfRule>
  </conditionalFormatting>
  <conditionalFormatting sqref="M372">
    <cfRule type="expression" dxfId="105" priority="118">
      <formula>AND($R$1="disabled",$R372="yes")</formula>
    </cfRule>
    <cfRule type="expression" dxfId="104" priority="119">
      <formula xml:space="preserve"> AND($A372 = "begin group",$W372 = "section")</formula>
    </cfRule>
    <cfRule type="expression" dxfId="103" priority="120">
      <formula>AND($A372 = "end group", $W372 = "section")</formula>
    </cfRule>
    <cfRule type="expression" dxfId="102" priority="121">
      <formula xml:space="preserve"> AND($A372="begin group",$W372="gg")</formula>
    </cfRule>
    <cfRule type="expression" dxfId="101" priority="122">
      <formula xml:space="preserve"> AND($A372 = "end group",$W372 = "gg")</formula>
    </cfRule>
    <cfRule type="expression" dxfId="100" priority="123">
      <formula>AND($A372="begin group",$W372="ggg")</formula>
    </cfRule>
    <cfRule type="expression" dxfId="99" priority="124">
      <formula>AND($A372="end group",$W372="ggg")</formula>
    </cfRule>
    <cfRule type="expression" dxfId="98" priority="125">
      <formula>AND($A372 = "begin repeat",$W372 = "rr")</formula>
    </cfRule>
    <cfRule type="expression" dxfId="97" priority="126">
      <formula>AND($A372 = "end repeat", $W372 = "rr")</formula>
    </cfRule>
  </conditionalFormatting>
  <conditionalFormatting sqref="D445:F447">
    <cfRule type="expression" dxfId="96" priority="116">
      <formula>$A445 = "calculate"</formula>
    </cfRule>
  </conditionalFormatting>
  <conditionalFormatting sqref="A445:J447 O445:Y447">
    <cfRule type="expression" dxfId="95" priority="105">
      <formula>AND($S$1="disabled",$S445="yes")</formula>
    </cfRule>
    <cfRule type="expression" dxfId="94" priority="106">
      <formula xml:space="preserve"> AND($A445 = "begin group",$X445 = "section")</formula>
    </cfRule>
    <cfRule type="expression" dxfId="93" priority="107">
      <formula>AND($A445 = "end group", $X445 = "section")</formula>
    </cfRule>
    <cfRule type="expression" dxfId="92" priority="108">
      <formula xml:space="preserve"> AND($A445="begin group",$X445="gg")</formula>
    </cfRule>
    <cfRule type="expression" dxfId="91" priority="109">
      <formula xml:space="preserve"> AND($A445 = "end group",$X445 = "gg")</formula>
    </cfRule>
    <cfRule type="expression" dxfId="90" priority="110">
      <formula>AND($A445="begin group",$X445="ggg")</formula>
    </cfRule>
    <cfRule type="expression" dxfId="89" priority="111">
      <formula>AND($A445="end group",$X445="ggg")</formula>
    </cfRule>
    <cfRule type="expression" dxfId="88" priority="112">
      <formula>AND($A445 = "begin repeat",$X445 = "rr")</formula>
    </cfRule>
    <cfRule type="expression" dxfId="87" priority="113">
      <formula>AND($A445 = "end repeat", $X445 = "rr")</formula>
    </cfRule>
  </conditionalFormatting>
  <conditionalFormatting sqref="P445:P447">
    <cfRule type="expression" dxfId="86" priority="95">
      <formula>AND($S$1="disabled",$S445="yes")</formula>
    </cfRule>
    <cfRule type="expression" dxfId="85" priority="96">
      <formula xml:space="preserve"> AND($A445 = "begin group",$X445 = "section")</formula>
    </cfRule>
    <cfRule type="expression" dxfId="84" priority="97">
      <formula>AND($A445 = "end group", $X445 = "section")</formula>
    </cfRule>
    <cfRule type="expression" dxfId="83" priority="98">
      <formula xml:space="preserve"> AND($A445="begin group",$X445="gg")</formula>
    </cfRule>
    <cfRule type="expression" dxfId="82" priority="99">
      <formula xml:space="preserve"> AND($A445 = "end group",$X445 = "gg")</formula>
    </cfRule>
    <cfRule type="expression" dxfId="81" priority="100">
      <formula>AND($A445="begin group",$X445="ggg")</formula>
    </cfRule>
    <cfRule type="expression" dxfId="80" priority="101">
      <formula>AND($A445="end group",$X445="ggg")</formula>
    </cfRule>
  </conditionalFormatting>
  <conditionalFormatting sqref="P445:P447">
    <cfRule type="expression" dxfId="79" priority="93">
      <formula>AND($A445 = "begin repeat",$X445 = "rr")</formula>
    </cfRule>
    <cfRule type="expression" dxfId="78" priority="94">
      <formula>AND($A445 = "end repeat", $X445 = "rr")</formula>
    </cfRule>
  </conditionalFormatting>
  <conditionalFormatting sqref="B445:B447">
    <cfRule type="duplicateValues" dxfId="77" priority="92"/>
  </conditionalFormatting>
  <conditionalFormatting sqref="A445:A447">
    <cfRule type="cellIs" dxfId="76" priority="80" operator="equal">
      <formula>"note"</formula>
    </cfRule>
    <cfRule type="cellIs" dxfId="75" priority="81" operator="equal">
      <formula>"end group"</formula>
    </cfRule>
    <cfRule type="cellIs" dxfId="74" priority="82" operator="equal">
      <formula>"begin group"</formula>
    </cfRule>
  </conditionalFormatting>
  <conditionalFormatting sqref="A445:A447">
    <cfRule type="cellIs" dxfId="73" priority="79" operator="equal">
      <formula>"calculate"</formula>
    </cfRule>
  </conditionalFormatting>
  <conditionalFormatting sqref="D445:F447">
    <cfRule type="expression" dxfId="72" priority="70">
      <formula>AND(#REF!="disabled",#REF!="yes")</formula>
    </cfRule>
    <cfRule type="expression" dxfId="71" priority="71">
      <formula xml:space="preserve"> AND($A445 = "begin group",$V445 = "section")</formula>
    </cfRule>
    <cfRule type="expression" dxfId="70" priority="72">
      <formula>AND($A445 = "end group", $V445 = "section")</formula>
    </cfRule>
    <cfRule type="expression" dxfId="69" priority="73">
      <formula xml:space="preserve"> AND($A445="begin group",$V445="gg")</formula>
    </cfRule>
    <cfRule type="expression" dxfId="68" priority="74">
      <formula xml:space="preserve"> AND($A445 = "end group",$V445 = "gg")</formula>
    </cfRule>
    <cfRule type="expression" dxfId="67" priority="75">
      <formula>AND($A445="begin group",$V445="ggg")</formula>
    </cfRule>
    <cfRule type="expression" dxfId="66" priority="76">
      <formula>AND($A445="end group",$V445="ggg")</formula>
    </cfRule>
    <cfRule type="expression" dxfId="65" priority="77">
      <formula>AND($A445 = "begin repeat",$V445 = "rr")</formula>
    </cfRule>
    <cfRule type="expression" dxfId="64" priority="78">
      <formula>AND($A445 = "end repeat", $V445 = "rr")</formula>
    </cfRule>
  </conditionalFormatting>
  <conditionalFormatting sqref="B445:B447">
    <cfRule type="duplicateValues" dxfId="63" priority="69"/>
  </conditionalFormatting>
  <conditionalFormatting sqref="B445:B447">
    <cfRule type="duplicateValues" dxfId="62" priority="68"/>
  </conditionalFormatting>
  <conditionalFormatting sqref="E445:E447 J445:J447">
    <cfRule type="expression" dxfId="61" priority="59">
      <formula>AND(#REF!="disabled",#REF!="yes")</formula>
    </cfRule>
    <cfRule type="expression" dxfId="60" priority="60">
      <formula xml:space="preserve"> AND($A445 = "begin group",$V445 = "section")</formula>
    </cfRule>
    <cfRule type="expression" dxfId="59" priority="61">
      <formula>AND($A445 = "end group", $V445 = "section")</formula>
    </cfRule>
    <cfRule type="expression" dxfId="58" priority="62">
      <formula xml:space="preserve"> AND($A445="begin group",$V445="gg")</formula>
    </cfRule>
    <cfRule type="expression" dxfId="57" priority="63">
      <formula xml:space="preserve"> AND($A445 = "end group",$V445 = "gg")</formula>
    </cfRule>
    <cfRule type="expression" dxfId="56" priority="64">
      <formula>AND($A445="begin group",$V445="ggg")</formula>
    </cfRule>
    <cfRule type="expression" dxfId="55" priority="65">
      <formula>AND($A445="end group",$V445="ggg")</formula>
    </cfRule>
    <cfRule type="expression" dxfId="54" priority="66">
      <formula>AND($A445 = "begin repeat",$V445 = "rr")</formula>
    </cfRule>
    <cfRule type="expression" dxfId="53" priority="67">
      <formula>AND($A445 = "end repeat", $V445 = "rr")</formula>
    </cfRule>
  </conditionalFormatting>
  <conditionalFormatting sqref="E445:F447">
    <cfRule type="expression" dxfId="52" priority="58">
      <formula>$A445 = "calculate"</formula>
    </cfRule>
  </conditionalFormatting>
  <conditionalFormatting sqref="C445:C447">
    <cfRule type="duplicateValues" dxfId="51" priority="52"/>
  </conditionalFormatting>
  <conditionalFormatting sqref="E445:E446">
    <cfRule type="expression" dxfId="50" priority="51">
      <formula>$A445 = "calculate"</formula>
    </cfRule>
  </conditionalFormatting>
  <conditionalFormatting sqref="C447:D447 C445:C446">
    <cfRule type="duplicateValues" dxfId="49" priority="50"/>
  </conditionalFormatting>
  <conditionalFormatting sqref="F447">
    <cfRule type="expression" dxfId="48" priority="49">
      <formula>$A446 = "calculate"</formula>
    </cfRule>
  </conditionalFormatting>
  <conditionalFormatting sqref="E447">
    <cfRule type="expression" dxfId="47" priority="48">
      <formula>$A446 = "calculate"</formula>
    </cfRule>
  </conditionalFormatting>
  <conditionalFormatting sqref="E445:E446">
    <cfRule type="expression" dxfId="46" priority="39">
      <formula>AND(#REF!="disabled",#REF!="yes")</formula>
    </cfRule>
    <cfRule type="expression" dxfId="45" priority="40">
      <formula xml:space="preserve"> AND($A445 = "begin group",$V445 = "section")</formula>
    </cfRule>
    <cfRule type="expression" dxfId="44" priority="41">
      <formula>AND($A445 = "end group", $V445 = "section")</formula>
    </cfRule>
    <cfRule type="expression" dxfId="43" priority="42">
      <formula xml:space="preserve"> AND($A445="begin group",$V445="gg")</formula>
    </cfRule>
    <cfRule type="expression" dxfId="42" priority="43">
      <formula xml:space="preserve"> AND($A445 = "end group",$V445 = "gg")</formula>
    </cfRule>
    <cfRule type="expression" dxfId="41" priority="44">
      <formula>AND($A445="begin group",$V445="ggg")</formula>
    </cfRule>
    <cfRule type="expression" dxfId="40" priority="45">
      <formula>AND($A445="end group",$V445="ggg")</formula>
    </cfRule>
    <cfRule type="expression" dxfId="39" priority="46">
      <formula>AND($A445 = "begin repeat",$V445 = "rr")</formula>
    </cfRule>
    <cfRule type="expression" dxfId="38" priority="47">
      <formula>AND($A445 = "end repeat", $V445 = "rr")</formula>
    </cfRule>
  </conditionalFormatting>
  <conditionalFormatting sqref="E447:F447">
    <cfRule type="expression" dxfId="37" priority="30">
      <formula>AND(#REF!="disabled",#REF!="yes")</formula>
    </cfRule>
    <cfRule type="expression" dxfId="36" priority="31">
      <formula xml:space="preserve"> AND($A446 = "begin group",$V446 = "section")</formula>
    </cfRule>
    <cfRule type="expression" dxfId="35" priority="32">
      <formula>AND($A446 = "end group", $V446 = "section")</formula>
    </cfRule>
    <cfRule type="expression" dxfId="34" priority="33">
      <formula xml:space="preserve"> AND($A446="begin group",$V446="gg")</formula>
    </cfRule>
    <cfRule type="expression" dxfId="33" priority="34">
      <formula xml:space="preserve"> AND($A446 = "end group",$V446 = "gg")</formula>
    </cfRule>
    <cfRule type="expression" dxfId="32" priority="35">
      <formula>AND($A446="begin group",$V446="ggg")</formula>
    </cfRule>
    <cfRule type="expression" dxfId="31" priority="36">
      <formula>AND($A446="end group",$V446="ggg")</formula>
    </cfRule>
    <cfRule type="expression" dxfId="30" priority="37">
      <formula>AND($A446 = "begin repeat",$V446 = "rr")</formula>
    </cfRule>
    <cfRule type="expression" dxfId="29" priority="38">
      <formula>AND($A446 = "end repeat", $V446 = "rr")</formula>
    </cfRule>
  </conditionalFormatting>
  <conditionalFormatting sqref="D445:D446">
    <cfRule type="expression" dxfId="28" priority="29">
      <formula>$A445 = "calculate"</formula>
    </cfRule>
  </conditionalFormatting>
  <conditionalFormatting sqref="D445:D446">
    <cfRule type="expression" dxfId="27" priority="20">
      <formula>AND(#REF!="disabled",#REF!="yes")</formula>
    </cfRule>
    <cfRule type="expression" dxfId="26" priority="21">
      <formula xml:space="preserve"> AND($A445 = "begin group",$V445 = "section")</formula>
    </cfRule>
    <cfRule type="expression" dxfId="25" priority="22">
      <formula>AND($A445 = "end group", $V445 = "section")</formula>
    </cfRule>
    <cfRule type="expression" dxfId="24" priority="23">
      <formula xml:space="preserve"> AND($A445="begin group",$V445="gg")</formula>
    </cfRule>
    <cfRule type="expression" dxfId="23" priority="24">
      <formula xml:space="preserve"> AND($A445 = "end group",$V445 = "gg")</formula>
    </cfRule>
    <cfRule type="expression" dxfId="22" priority="25">
      <formula>AND($A445="begin group",$V445="ggg")</formula>
    </cfRule>
    <cfRule type="expression" dxfId="21" priority="26">
      <formula>AND($A445="end group",$V445="ggg")</formula>
    </cfRule>
    <cfRule type="expression" dxfId="20" priority="27">
      <formula>AND($A445 = "begin repeat",$V445 = "rr")</formula>
    </cfRule>
    <cfRule type="expression" dxfId="19" priority="28">
      <formula>AND($A445 = "end repeat", $V445 = "rr")</formula>
    </cfRule>
  </conditionalFormatting>
  <conditionalFormatting sqref="F446">
    <cfRule type="expression" dxfId="18" priority="11">
      <formula>AND(#REF!="disabled",#REF!="yes")</formula>
    </cfRule>
    <cfRule type="expression" dxfId="17" priority="12">
      <formula xml:space="preserve"> AND($A446 = "begin group",$V446 = "section")</formula>
    </cfRule>
    <cfRule type="expression" dxfId="16" priority="13">
      <formula>AND($A446 = "end group", $V446 = "section")</formula>
    </cfRule>
    <cfRule type="expression" dxfId="15" priority="14">
      <formula xml:space="preserve"> AND($A446="begin group",$V446="gg")</formula>
    </cfRule>
    <cfRule type="expression" dxfId="14" priority="15">
      <formula xml:space="preserve"> AND($A446 = "end group",$V446 = "gg")</formula>
    </cfRule>
    <cfRule type="expression" dxfId="13" priority="16">
      <formula>AND($A446="begin group",$V446="ggg")</formula>
    </cfRule>
    <cfRule type="expression" dxfId="12" priority="17">
      <formula>AND($A446="end group",$V446="ggg")</formula>
    </cfRule>
    <cfRule type="expression" dxfId="11" priority="18">
      <formula>AND($A446 = "begin repeat",$V446 = "rr")</formula>
    </cfRule>
    <cfRule type="expression" dxfId="10" priority="19">
      <formula>AND($A446 = "end repeat", $V446 = "rr")</formula>
    </cfRule>
  </conditionalFormatting>
  <conditionalFormatting sqref="F446">
    <cfRule type="expression" dxfId="9" priority="10">
      <formula>$A446 = "calculate"</formula>
    </cfRule>
  </conditionalFormatting>
  <conditionalFormatting sqref="F446">
    <cfRule type="expression" dxfId="8" priority="1">
      <formula>AND(#REF!="disabled",#REF!="yes")</formula>
    </cfRule>
    <cfRule type="expression" dxfId="7" priority="2">
      <formula xml:space="preserve"> AND($A446 = "begin group",$V446 = "section")</formula>
    </cfRule>
    <cfRule type="expression" dxfId="6" priority="3">
      <formula>AND($A446 = "end group", $V446 = "section")</formula>
    </cfRule>
    <cfRule type="expression" dxfId="5" priority="4">
      <formula xml:space="preserve"> AND($A446="begin group",$V446="gg")</formula>
    </cfRule>
    <cfRule type="expression" dxfId="4" priority="5">
      <formula xml:space="preserve"> AND($A446 = "end group",$V446 = "gg")</formula>
    </cfRule>
    <cfRule type="expression" dxfId="3" priority="6">
      <formula>AND($A446="begin group",$V446="ggg")</formula>
    </cfRule>
    <cfRule type="expression" dxfId="2" priority="7">
      <formula>AND($A446="end group",$V446="ggg")</formula>
    </cfRule>
    <cfRule type="expression" dxfId="1" priority="8">
      <formula>AND($A446 = "begin repeat",$V446 = "rr")</formula>
    </cfRule>
    <cfRule type="expression" dxfId="0" priority="9">
      <formula>AND($A446 = "end repeat", $V446 = "rr")</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M1038"/>
  <sheetViews>
    <sheetView zoomScale="85" zoomScaleNormal="85" workbookViewId="0">
      <pane ySplit="1" topLeftCell="A147" activePane="bottomLeft" state="frozen"/>
      <selection pane="bottomLeft" activeCell="C170" sqref="C170"/>
    </sheetView>
  </sheetViews>
  <sheetFormatPr defaultColWidth="14.42578125" defaultRowHeight="12.75" customHeight="1"/>
  <cols>
    <col min="1" max="2" width="14.42578125" style="15"/>
    <col min="3" max="3" width="29" style="15" customWidth="1"/>
    <col min="4" max="16384" width="14.42578125" style="15"/>
  </cols>
  <sheetData>
    <row r="1" spans="1:9" ht="12.75" customHeight="1">
      <c r="A1" s="2" t="s">
        <v>37</v>
      </c>
      <c r="B1" s="2" t="s">
        <v>1</v>
      </c>
      <c r="C1" s="2" t="s">
        <v>102</v>
      </c>
      <c r="D1" s="2" t="s">
        <v>128</v>
      </c>
      <c r="E1" s="2" t="s">
        <v>108</v>
      </c>
      <c r="F1" s="2" t="s">
        <v>110</v>
      </c>
      <c r="G1" s="2" t="s">
        <v>112</v>
      </c>
      <c r="I1" s="132" t="s">
        <v>1263</v>
      </c>
    </row>
    <row r="2" spans="1:9" s="76" customFormat="1" ht="15.75" customHeight="1">
      <c r="A2" s="76" t="s">
        <v>143</v>
      </c>
      <c r="B2" s="76">
        <v>1</v>
      </c>
      <c r="C2" s="77" t="s">
        <v>144</v>
      </c>
      <c r="I2" s="152" t="str">
        <f t="shared" ref="I2:I4" si="0">C2</f>
        <v>Yes I agree</v>
      </c>
    </row>
    <row r="3" spans="1:9" s="76" customFormat="1" ht="15.75" customHeight="1">
      <c r="A3" s="76" t="s">
        <v>143</v>
      </c>
      <c r="B3" s="76">
        <v>2</v>
      </c>
      <c r="C3" s="76" t="s">
        <v>145</v>
      </c>
      <c r="I3" s="152" t="str">
        <f t="shared" si="0"/>
        <v>Not agreed</v>
      </c>
    </row>
    <row r="4" spans="1:9" s="76" customFormat="1" ht="15.75" customHeight="1">
      <c r="A4" s="76" t="s">
        <v>143</v>
      </c>
      <c r="B4" s="76">
        <v>3</v>
      </c>
      <c r="C4" s="76" t="s">
        <v>146</v>
      </c>
      <c r="I4" s="152" t="str">
        <f t="shared" si="0"/>
        <v>Withdrawn</v>
      </c>
    </row>
    <row r="5" spans="1:9" s="76" customFormat="1" ht="15.75" customHeight="1">
      <c r="A5" s="78"/>
      <c r="B5" s="78"/>
      <c r="C5" s="79"/>
      <c r="D5" s="79"/>
      <c r="E5" s="79"/>
      <c r="F5" s="79"/>
    </row>
    <row r="6" spans="1:9" s="151" customFormat="1" ht="15" customHeight="1">
      <c r="A6" s="150" t="s">
        <v>1238</v>
      </c>
      <c r="B6" s="150" t="s">
        <v>1239</v>
      </c>
      <c r="C6" s="150" t="s">
        <v>1238</v>
      </c>
      <c r="D6" s="7"/>
      <c r="E6" s="7"/>
      <c r="I6" s="152" t="str">
        <f t="shared" ref="I6:I69" si="1">C6</f>
        <v>region</v>
      </c>
    </row>
    <row r="7" spans="1:9" s="151" customFormat="1" ht="15" customHeight="1">
      <c r="A7" s="150"/>
      <c r="B7" s="150"/>
      <c r="C7" s="150"/>
      <c r="D7" s="7"/>
      <c r="E7" s="7"/>
      <c r="I7" s="152"/>
    </row>
    <row r="8" spans="1:9" s="151" customFormat="1" ht="15" customHeight="1">
      <c r="A8" s="150" t="s">
        <v>1360</v>
      </c>
      <c r="B8" s="150" t="s">
        <v>1361</v>
      </c>
      <c r="C8" s="134" t="s">
        <v>1240</v>
      </c>
      <c r="D8" s="7"/>
      <c r="E8" s="7"/>
      <c r="I8" s="152" t="str">
        <f t="shared" si="1"/>
        <v>h_facility</v>
      </c>
    </row>
    <row r="9" spans="1:9" s="151" customFormat="1" ht="15" customHeight="1">
      <c r="A9" s="150"/>
      <c r="B9" s="150"/>
      <c r="C9" s="150"/>
      <c r="D9" s="7"/>
      <c r="E9" s="7"/>
      <c r="I9" s="152"/>
    </row>
    <row r="10" spans="1:9" s="152" customFormat="1" ht="15.75" customHeight="1">
      <c r="A10" s="152" t="s">
        <v>1240</v>
      </c>
      <c r="B10" s="152" t="s">
        <v>1362</v>
      </c>
      <c r="C10" s="152" t="s">
        <v>1240</v>
      </c>
      <c r="I10" s="152" t="str">
        <f t="shared" si="1"/>
        <v>h_facility</v>
      </c>
    </row>
    <row r="11" spans="1:9" s="152" customFormat="1" ht="15.75" customHeight="1"/>
    <row r="12" spans="1:9" s="152" customFormat="1" ht="15.75" customHeight="1">
      <c r="A12" s="152" t="s">
        <v>1363</v>
      </c>
      <c r="B12" s="152" t="s">
        <v>1363</v>
      </c>
      <c r="C12" s="152" t="s">
        <v>1363</v>
      </c>
      <c r="I12" s="152" t="str">
        <f t="shared" si="1"/>
        <v>lga</v>
      </c>
    </row>
    <row r="13" spans="1:9" s="152" customFormat="1" ht="15.75" customHeight="1">
      <c r="A13" s="152" t="s">
        <v>91</v>
      </c>
      <c r="B13" s="152" t="s">
        <v>96</v>
      </c>
      <c r="C13" s="152" t="s">
        <v>91</v>
      </c>
      <c r="I13" s="152" t="str">
        <f t="shared" si="1"/>
        <v>district</v>
      </c>
    </row>
    <row r="14" spans="1:9" s="152" customFormat="1" ht="15.75" customHeight="1"/>
    <row r="15" spans="1:9" s="152" customFormat="1" ht="15.75" customHeight="1"/>
    <row r="16" spans="1:9" s="152" customFormat="1" ht="15.75" customHeight="1">
      <c r="A16" s="152" t="s">
        <v>1364</v>
      </c>
      <c r="B16" s="152">
        <v>1</v>
      </c>
      <c r="C16" s="152" t="s">
        <v>1365</v>
      </c>
      <c r="I16" s="152" t="str">
        <f t="shared" si="1"/>
        <v>Public Health Center</v>
      </c>
    </row>
    <row r="17" spans="1:13" s="152" customFormat="1" ht="15.75" customHeight="1">
      <c r="A17" s="152" t="s">
        <v>1364</v>
      </c>
      <c r="B17" s="152">
        <v>2</v>
      </c>
      <c r="C17" s="152" t="s">
        <v>1366</v>
      </c>
      <c r="I17" s="152" t="str">
        <f t="shared" si="1"/>
        <v>Pubic Hospital</v>
      </c>
    </row>
    <row r="18" spans="1:13" s="152" customFormat="1" ht="15.75" customHeight="1"/>
    <row r="19" spans="1:13" s="152" customFormat="1" ht="15.75" customHeight="1">
      <c r="A19" s="152" t="s">
        <v>1367</v>
      </c>
      <c r="B19" s="152">
        <v>1</v>
      </c>
      <c r="C19" s="152" t="s">
        <v>1368</v>
      </c>
      <c r="I19" s="152" t="str">
        <f t="shared" si="1"/>
        <v>Visit 1</v>
      </c>
    </row>
    <row r="20" spans="1:13" s="152" customFormat="1" ht="15.75" customHeight="1">
      <c r="A20" s="152" t="s">
        <v>1367</v>
      </c>
      <c r="B20" s="152">
        <v>2</v>
      </c>
      <c r="C20" s="152" t="s">
        <v>1369</v>
      </c>
      <c r="I20" s="152" t="str">
        <f t="shared" si="1"/>
        <v>Visit 2</v>
      </c>
    </row>
    <row r="21" spans="1:13" s="152" customFormat="1" ht="15.75" customHeight="1">
      <c r="A21" s="152" t="s">
        <v>1367</v>
      </c>
      <c r="B21" s="152">
        <v>3</v>
      </c>
      <c r="C21" s="152" t="s">
        <v>1370</v>
      </c>
      <c r="I21" s="152" t="str">
        <f t="shared" si="1"/>
        <v>Visit 3</v>
      </c>
    </row>
    <row r="22" spans="1:13" s="152" customFormat="1" ht="15.75" customHeight="1"/>
    <row r="23" spans="1:13" s="152" customFormat="1" ht="15.75" customHeight="1">
      <c r="A23" s="152" t="s">
        <v>60</v>
      </c>
      <c r="B23" s="152" t="s">
        <v>1371</v>
      </c>
      <c r="C23" s="152" t="s">
        <v>60</v>
      </c>
      <c r="I23" s="152" t="str">
        <f t="shared" si="1"/>
        <v>staff</v>
      </c>
    </row>
    <row r="24" spans="1:13" s="151" customFormat="1" ht="15" customHeight="1">
      <c r="A24" s="150"/>
      <c r="B24" s="150"/>
      <c r="C24" s="150"/>
      <c r="D24" s="7"/>
      <c r="E24" s="7"/>
      <c r="I24" s="152"/>
    </row>
    <row r="25" spans="1:13" s="152" customFormat="1" ht="14.25">
      <c r="A25" s="152" t="s">
        <v>91</v>
      </c>
      <c r="B25" s="152" t="s">
        <v>96</v>
      </c>
      <c r="C25" s="152" t="s">
        <v>91</v>
      </c>
      <c r="I25" s="152" t="str">
        <f t="shared" si="1"/>
        <v>district</v>
      </c>
    </row>
    <row r="26" spans="1:13" s="152" customFormat="1" ht="14.25">
      <c r="A26" s="152" t="s">
        <v>99</v>
      </c>
      <c r="B26" s="152" t="s">
        <v>98</v>
      </c>
      <c r="C26" s="152" t="s">
        <v>99</v>
      </c>
      <c r="I26" s="152" t="str">
        <f t="shared" si="1"/>
        <v>eacode</v>
      </c>
    </row>
    <row r="27" spans="1:13" s="153" customFormat="1" ht="13.5" customHeight="1">
      <c r="A27" s="152" t="s">
        <v>92</v>
      </c>
      <c r="B27" s="152" t="s">
        <v>97</v>
      </c>
      <c r="C27" s="152" t="s">
        <v>92</v>
      </c>
      <c r="G27" s="154"/>
      <c r="H27" s="155"/>
      <c r="I27" s="152" t="str">
        <f t="shared" si="1"/>
        <v>settlement</v>
      </c>
      <c r="J27" s="155"/>
      <c r="K27" s="155"/>
      <c r="L27" s="155"/>
      <c r="M27" s="155"/>
    </row>
    <row r="28" spans="1:13" s="76" customFormat="1" ht="15" customHeight="1">
      <c r="A28" s="78"/>
      <c r="B28" s="78"/>
      <c r="C28" s="82"/>
      <c r="D28" s="78"/>
      <c r="E28" s="78"/>
    </row>
    <row r="29" spans="1:13" s="76" customFormat="1" ht="15" customHeight="1">
      <c r="A29" s="80" t="s">
        <v>93</v>
      </c>
      <c r="B29" s="80">
        <v>1</v>
      </c>
      <c r="C29" s="83" t="s">
        <v>38</v>
      </c>
      <c r="D29" s="78"/>
      <c r="E29" s="78"/>
      <c r="I29" s="152" t="str">
        <f t="shared" si="1"/>
        <v>INTERVIEW DONE</v>
      </c>
    </row>
    <row r="30" spans="1:13" s="76" customFormat="1" ht="15" customHeight="1">
      <c r="A30" s="80" t="s">
        <v>93</v>
      </c>
      <c r="B30" s="80">
        <v>2</v>
      </c>
      <c r="C30" s="84" t="s">
        <v>39</v>
      </c>
      <c r="D30" s="78"/>
      <c r="E30" s="78"/>
      <c r="I30" s="152" t="str">
        <f t="shared" si="1"/>
        <v>PARTIALLY COMPLETED</v>
      </c>
    </row>
    <row r="31" spans="1:13" s="76" customFormat="1" ht="15" customHeight="1">
      <c r="A31" s="80" t="s">
        <v>93</v>
      </c>
      <c r="B31" s="80">
        <v>3</v>
      </c>
      <c r="C31" s="83" t="s">
        <v>40</v>
      </c>
      <c r="D31" s="78"/>
      <c r="E31" s="78"/>
      <c r="I31" s="152" t="str">
        <f t="shared" si="1"/>
        <v>PERSON IN CHARGE REFUSED INTERVIEW</v>
      </c>
    </row>
    <row r="32" spans="1:13" s="76" customFormat="1" ht="15" customHeight="1">
      <c r="A32" s="80" t="s">
        <v>93</v>
      </c>
      <c r="B32" s="80">
        <v>4</v>
      </c>
      <c r="C32" s="81" t="s">
        <v>147</v>
      </c>
      <c r="D32" s="78"/>
      <c r="E32" s="78"/>
      <c r="I32" s="152" t="str">
        <f t="shared" si="1"/>
        <v>PERSON IN CHARGE IS OUT  (STAFF THAT IS PRESENT IS NOT AUTHORIZED)</v>
      </c>
    </row>
    <row r="33" spans="1:9" s="76" customFormat="1" ht="15" customHeight="1">
      <c r="A33" s="80" t="s">
        <v>93</v>
      </c>
      <c r="B33" s="80">
        <v>5</v>
      </c>
      <c r="C33" s="83" t="s">
        <v>41</v>
      </c>
      <c r="D33" s="78"/>
      <c r="E33" s="78"/>
      <c r="I33" s="152" t="str">
        <f t="shared" si="1"/>
        <v>FACILITY IS EMPTY (NO STAFF MEMBERS)</v>
      </c>
    </row>
    <row r="34" spans="1:9" s="76" customFormat="1" ht="15" customHeight="1">
      <c r="A34" s="80" t="s">
        <v>93</v>
      </c>
      <c r="B34" s="80">
        <v>6</v>
      </c>
      <c r="C34" s="84" t="s">
        <v>42</v>
      </c>
      <c r="D34" s="78"/>
      <c r="E34" s="78"/>
      <c r="I34" s="152" t="str">
        <f t="shared" si="1"/>
        <v>HEALTH FACILITY NOT FOUND</v>
      </c>
    </row>
    <row r="35" spans="1:9" s="76" customFormat="1" ht="15" customHeight="1">
      <c r="A35" s="80" t="s">
        <v>93</v>
      </c>
      <c r="B35" s="80">
        <v>96</v>
      </c>
      <c r="C35" s="83" t="s">
        <v>20</v>
      </c>
      <c r="D35" s="78"/>
      <c r="E35" s="78"/>
      <c r="I35" s="152" t="str">
        <f t="shared" si="1"/>
        <v>OTHER, SPECIFY</v>
      </c>
    </row>
    <row r="36" spans="1:9" s="76" customFormat="1" ht="15" customHeight="1">
      <c r="A36" s="80"/>
      <c r="B36" s="80"/>
      <c r="C36" s="81"/>
      <c r="D36" s="78"/>
      <c r="E36" s="78"/>
      <c r="I36" s="152">
        <f t="shared" si="1"/>
        <v>0</v>
      </c>
    </row>
    <row r="37" spans="1:9" s="76" customFormat="1" ht="15" customHeight="1">
      <c r="A37" s="78"/>
      <c r="B37" s="78"/>
      <c r="C37" s="82"/>
      <c r="D37" s="78"/>
      <c r="E37" s="78"/>
      <c r="I37" s="152">
        <f t="shared" si="1"/>
        <v>0</v>
      </c>
    </row>
    <row r="38" spans="1:9" s="76" customFormat="1" ht="15" customHeight="1">
      <c r="A38" s="80" t="s">
        <v>94</v>
      </c>
      <c r="B38" s="80">
        <v>1</v>
      </c>
      <c r="C38" s="81" t="s">
        <v>43</v>
      </c>
      <c r="D38" s="78"/>
      <c r="E38" s="78"/>
      <c r="I38" s="152" t="str">
        <f t="shared" si="1"/>
        <v>ENGLISH</v>
      </c>
    </row>
    <row r="39" spans="1:9" s="76" customFormat="1" ht="15" customHeight="1">
      <c r="A39" s="80" t="s">
        <v>94</v>
      </c>
      <c r="B39" s="80">
        <v>2</v>
      </c>
      <c r="C39" s="81" t="s">
        <v>44</v>
      </c>
      <c r="D39" s="78"/>
      <c r="E39" s="78"/>
      <c r="I39" s="152" t="str">
        <f t="shared" si="1"/>
        <v>MADINKA</v>
      </c>
    </row>
    <row r="40" spans="1:9" s="76" customFormat="1" ht="15" customHeight="1">
      <c r="A40" s="80" t="s">
        <v>94</v>
      </c>
      <c r="B40" s="80">
        <v>3</v>
      </c>
      <c r="C40" s="81" t="s">
        <v>45</v>
      </c>
      <c r="D40" s="78"/>
      <c r="E40" s="78"/>
      <c r="I40" s="152" t="str">
        <f t="shared" si="1"/>
        <v>WOLOF</v>
      </c>
    </row>
    <row r="41" spans="1:9" s="76" customFormat="1" ht="15" customHeight="1">
      <c r="A41" s="80" t="s">
        <v>94</v>
      </c>
      <c r="B41" s="80">
        <v>4</v>
      </c>
      <c r="C41" s="81" t="s">
        <v>46</v>
      </c>
      <c r="D41" s="78"/>
      <c r="E41" s="78"/>
      <c r="I41" s="152" t="str">
        <f t="shared" si="1"/>
        <v>FULA</v>
      </c>
    </row>
    <row r="42" spans="1:9" s="76" customFormat="1" ht="15" customHeight="1">
      <c r="A42" s="80" t="s">
        <v>94</v>
      </c>
      <c r="B42" s="80">
        <v>5</v>
      </c>
      <c r="C42" s="81" t="s">
        <v>47</v>
      </c>
      <c r="D42" s="78"/>
      <c r="E42" s="78"/>
      <c r="I42" s="152" t="str">
        <f t="shared" si="1"/>
        <v>JOLA</v>
      </c>
    </row>
    <row r="43" spans="1:9" s="76" customFormat="1" ht="15" customHeight="1">
      <c r="A43" s="80" t="s">
        <v>94</v>
      </c>
      <c r="B43" s="80">
        <v>6</v>
      </c>
      <c r="C43" s="81" t="s">
        <v>48</v>
      </c>
      <c r="D43" s="78"/>
      <c r="E43" s="78"/>
      <c r="I43" s="152" t="str">
        <f t="shared" si="1"/>
        <v>SERER</v>
      </c>
    </row>
    <row r="44" spans="1:9" s="76" customFormat="1" ht="15" customHeight="1">
      <c r="A44" s="80" t="s">
        <v>94</v>
      </c>
      <c r="B44" s="80">
        <v>96</v>
      </c>
      <c r="C44" s="81" t="s">
        <v>20</v>
      </c>
      <c r="D44" s="78"/>
      <c r="E44" s="78"/>
      <c r="I44" s="152" t="str">
        <f t="shared" si="1"/>
        <v>OTHER, SPECIFY</v>
      </c>
    </row>
    <row r="45" spans="1:9" s="76" customFormat="1" ht="15" customHeight="1">
      <c r="A45" s="78"/>
      <c r="B45" s="78"/>
      <c r="C45" s="82"/>
      <c r="D45" s="78"/>
      <c r="E45" s="78"/>
      <c r="I45" s="152">
        <f t="shared" si="1"/>
        <v>0</v>
      </c>
    </row>
    <row r="46" spans="1:9" s="76" customFormat="1" ht="15" customHeight="1">
      <c r="A46" s="80" t="s">
        <v>95</v>
      </c>
      <c r="B46" s="80">
        <v>1</v>
      </c>
      <c r="C46" s="81" t="s">
        <v>50</v>
      </c>
      <c r="D46" s="78"/>
      <c r="E46" s="78"/>
      <c r="I46" s="152" t="str">
        <f t="shared" si="1"/>
        <v>NEVER</v>
      </c>
    </row>
    <row r="47" spans="1:9" s="76" customFormat="1" ht="15" customHeight="1">
      <c r="A47" s="80" t="s">
        <v>95</v>
      </c>
      <c r="B47" s="80">
        <v>2</v>
      </c>
      <c r="C47" s="81" t="s">
        <v>51</v>
      </c>
      <c r="D47" s="78"/>
      <c r="E47" s="78"/>
      <c r="I47" s="152" t="str">
        <f t="shared" si="1"/>
        <v>SOMETIMES</v>
      </c>
    </row>
    <row r="48" spans="1:9" s="76" customFormat="1" ht="15" customHeight="1">
      <c r="A48" s="80" t="s">
        <v>95</v>
      </c>
      <c r="B48" s="80">
        <v>3</v>
      </c>
      <c r="C48" s="81" t="s">
        <v>52</v>
      </c>
      <c r="D48" s="78"/>
      <c r="E48" s="78"/>
      <c r="I48" s="152" t="str">
        <f t="shared" si="1"/>
        <v>ALWAYS</v>
      </c>
    </row>
    <row r="49" spans="1:9" s="76" customFormat="1" ht="15.75" customHeight="1">
      <c r="A49" s="78"/>
      <c r="B49" s="78"/>
      <c r="C49" s="78"/>
      <c r="D49" s="78"/>
      <c r="E49" s="78"/>
      <c r="F49" s="78"/>
      <c r="I49" s="152">
        <f t="shared" si="1"/>
        <v>0</v>
      </c>
    </row>
    <row r="50" spans="1:9" s="76" customFormat="1" ht="15.75" customHeight="1">
      <c r="A50" s="78" t="s">
        <v>49</v>
      </c>
      <c r="B50" s="78">
        <v>1</v>
      </c>
      <c r="C50" s="85" t="s">
        <v>50</v>
      </c>
      <c r="D50" s="85"/>
      <c r="E50" s="78"/>
      <c r="F50" s="78"/>
      <c r="I50" s="152" t="str">
        <f t="shared" si="1"/>
        <v>NEVER</v>
      </c>
    </row>
    <row r="51" spans="1:9" s="76" customFormat="1" ht="15.75" customHeight="1">
      <c r="A51" s="78" t="s">
        <v>49</v>
      </c>
      <c r="B51" s="78">
        <v>2</v>
      </c>
      <c r="C51" s="85" t="s">
        <v>51</v>
      </c>
      <c r="D51" s="85"/>
      <c r="E51" s="78"/>
      <c r="F51" s="78"/>
      <c r="I51" s="152" t="str">
        <f t="shared" si="1"/>
        <v>SOMETIMES</v>
      </c>
    </row>
    <row r="52" spans="1:9" s="76" customFormat="1" ht="15.75" customHeight="1">
      <c r="A52" s="78" t="s">
        <v>49</v>
      </c>
      <c r="B52" s="78">
        <v>3</v>
      </c>
      <c r="C52" s="85" t="s">
        <v>52</v>
      </c>
      <c r="D52" s="85"/>
      <c r="E52" s="78"/>
      <c r="F52" s="78"/>
      <c r="I52" s="152" t="str">
        <f t="shared" si="1"/>
        <v>ALWAYS</v>
      </c>
    </row>
    <row r="53" spans="1:9" s="76" customFormat="1" ht="15.75" customHeight="1">
      <c r="A53" s="78"/>
      <c r="B53" s="78"/>
      <c r="C53" s="78"/>
      <c r="D53" s="78"/>
      <c r="E53" s="78"/>
      <c r="F53" s="78"/>
      <c r="I53" s="152">
        <f t="shared" si="1"/>
        <v>0</v>
      </c>
    </row>
    <row r="54" spans="1:9" s="76" customFormat="1" ht="15.75" customHeight="1">
      <c r="A54" s="78" t="s">
        <v>148</v>
      </c>
      <c r="B54" s="78">
        <v>1</v>
      </c>
      <c r="C54" s="78" t="s">
        <v>61</v>
      </c>
      <c r="D54" s="78"/>
      <c r="E54" s="78"/>
      <c r="F54" s="78"/>
      <c r="I54" s="152" t="str">
        <f t="shared" si="1"/>
        <v>MALE</v>
      </c>
    </row>
    <row r="55" spans="1:9" s="76" customFormat="1" ht="15.75" customHeight="1">
      <c r="A55" s="78" t="s">
        <v>148</v>
      </c>
      <c r="B55" s="78">
        <v>2</v>
      </c>
      <c r="C55" s="78" t="s">
        <v>62</v>
      </c>
      <c r="D55" s="78"/>
      <c r="E55" s="78"/>
      <c r="F55" s="78"/>
      <c r="I55" s="152" t="str">
        <f t="shared" si="1"/>
        <v>FEMALE</v>
      </c>
    </row>
    <row r="56" spans="1:9" s="76" customFormat="1" ht="15.75" customHeight="1">
      <c r="A56" s="78"/>
      <c r="B56" s="78"/>
      <c r="C56" s="78"/>
      <c r="D56" s="78"/>
      <c r="E56" s="78"/>
      <c r="F56" s="78"/>
      <c r="I56" s="152">
        <f t="shared" si="1"/>
        <v>0</v>
      </c>
    </row>
    <row r="57" spans="1:9" s="76" customFormat="1" ht="15.75" customHeight="1">
      <c r="A57" s="78" t="s">
        <v>53</v>
      </c>
      <c r="B57" s="78">
        <v>1</v>
      </c>
      <c r="C57" s="78" t="s">
        <v>54</v>
      </c>
      <c r="D57" s="78"/>
      <c r="E57" s="78"/>
      <c r="F57" s="78"/>
      <c r="I57" s="152" t="str">
        <f t="shared" si="1"/>
        <v>YES</v>
      </c>
    </row>
    <row r="58" spans="1:9" s="76" customFormat="1" ht="15.75" customHeight="1">
      <c r="A58" s="78" t="s">
        <v>53</v>
      </c>
      <c r="B58" s="78">
        <v>0</v>
      </c>
      <c r="C58" s="78" t="s">
        <v>55</v>
      </c>
      <c r="D58" s="78"/>
      <c r="E58" s="78"/>
      <c r="F58" s="78"/>
      <c r="I58" s="152" t="str">
        <f t="shared" si="1"/>
        <v>NO</v>
      </c>
    </row>
    <row r="59" spans="1:9" s="76" customFormat="1" ht="15.75" customHeight="1">
      <c r="A59" s="78"/>
      <c r="B59" s="78"/>
      <c r="C59" s="78"/>
      <c r="D59" s="78"/>
      <c r="E59" s="78"/>
      <c r="F59" s="78"/>
      <c r="I59" s="152">
        <f t="shared" si="1"/>
        <v>0</v>
      </c>
    </row>
    <row r="60" spans="1:9" s="76" customFormat="1" ht="15.75" customHeight="1">
      <c r="A60" s="78" t="s">
        <v>149</v>
      </c>
      <c r="B60" s="78">
        <v>1</v>
      </c>
      <c r="C60" s="78" t="s">
        <v>150</v>
      </c>
      <c r="D60" s="78"/>
      <c r="E60" s="78"/>
      <c r="F60" s="78"/>
      <c r="I60" s="152" t="str">
        <f t="shared" si="1"/>
        <v>Mother</v>
      </c>
    </row>
    <row r="61" spans="1:9" s="76" customFormat="1" ht="15.75" customHeight="1">
      <c r="A61" s="78" t="s">
        <v>149</v>
      </c>
      <c r="B61" s="78">
        <v>2</v>
      </c>
      <c r="C61" s="78" t="s">
        <v>151</v>
      </c>
      <c r="D61" s="78"/>
      <c r="E61" s="78"/>
      <c r="F61" s="78"/>
      <c r="I61" s="152" t="str">
        <f t="shared" si="1"/>
        <v>Father</v>
      </c>
    </row>
    <row r="62" spans="1:9" s="76" customFormat="1" ht="15.75" customHeight="1">
      <c r="A62" s="78" t="s">
        <v>149</v>
      </c>
      <c r="B62" s="78">
        <v>3</v>
      </c>
      <c r="C62" s="78" t="s">
        <v>152</v>
      </c>
      <c r="D62" s="78"/>
      <c r="E62" s="78"/>
      <c r="F62" s="78"/>
      <c r="I62" s="152" t="str">
        <f t="shared" si="1"/>
        <v>Female caregiver</v>
      </c>
    </row>
    <row r="63" spans="1:9" s="76" customFormat="1" ht="15.75" customHeight="1">
      <c r="A63" s="78" t="s">
        <v>149</v>
      </c>
      <c r="B63" s="78">
        <v>4</v>
      </c>
      <c r="C63" s="78" t="s">
        <v>153</v>
      </c>
      <c r="D63" s="78"/>
      <c r="E63" s="78"/>
      <c r="F63" s="78"/>
      <c r="I63" s="152" t="str">
        <f t="shared" si="1"/>
        <v>Male caregiver</v>
      </c>
    </row>
    <row r="64" spans="1:9" s="76" customFormat="1" ht="15.75" customHeight="1">
      <c r="A64" s="78" t="s">
        <v>149</v>
      </c>
      <c r="B64" s="78">
        <v>96</v>
      </c>
      <c r="C64" s="78" t="s">
        <v>83</v>
      </c>
      <c r="D64" s="78"/>
      <c r="E64" s="78"/>
      <c r="F64" s="78"/>
      <c r="I64" s="152" t="str">
        <f t="shared" si="1"/>
        <v>Other, specify</v>
      </c>
    </row>
    <row r="65" spans="1:9" s="76" customFormat="1" ht="15.75" customHeight="1">
      <c r="A65" s="78"/>
      <c r="B65" s="78"/>
      <c r="C65" s="78"/>
      <c r="D65" s="78"/>
      <c r="E65" s="78"/>
      <c r="F65" s="78"/>
      <c r="I65" s="152">
        <f t="shared" si="1"/>
        <v>0</v>
      </c>
    </row>
    <row r="66" spans="1:9" s="76" customFormat="1" ht="15.75" customHeight="1">
      <c r="A66" s="76" t="s">
        <v>154</v>
      </c>
      <c r="B66" s="86">
        <v>1</v>
      </c>
      <c r="C66" s="76" t="s">
        <v>155</v>
      </c>
      <c r="I66" s="152" t="str">
        <f t="shared" si="1"/>
        <v>KINDERGARTEN</v>
      </c>
    </row>
    <row r="67" spans="1:9" s="76" customFormat="1" ht="15.75" customHeight="1">
      <c r="A67" s="76" t="s">
        <v>154</v>
      </c>
      <c r="B67" s="86">
        <v>2</v>
      </c>
      <c r="C67" s="76" t="s">
        <v>156</v>
      </c>
      <c r="I67" s="152" t="str">
        <f t="shared" si="1"/>
        <v>PRIMARY/ LOWER BASIC</v>
      </c>
    </row>
    <row r="68" spans="1:9" s="76" customFormat="1" ht="15.75" customHeight="1">
      <c r="A68" s="76" t="s">
        <v>154</v>
      </c>
      <c r="B68" s="86">
        <v>3</v>
      </c>
      <c r="C68" s="76" t="s">
        <v>157</v>
      </c>
      <c r="I68" s="152" t="str">
        <f t="shared" si="1"/>
        <v>UPPER BASIC</v>
      </c>
    </row>
    <row r="69" spans="1:9" s="76" customFormat="1" ht="15.75" customHeight="1">
      <c r="A69" s="76" t="s">
        <v>154</v>
      </c>
      <c r="B69" s="86">
        <v>4</v>
      </c>
      <c r="C69" s="76" t="s">
        <v>158</v>
      </c>
      <c r="I69" s="152" t="str">
        <f t="shared" si="1"/>
        <v>HIGH SCHOOL</v>
      </c>
    </row>
    <row r="70" spans="1:9" s="76" customFormat="1" ht="15.75" customHeight="1">
      <c r="A70" s="76" t="s">
        <v>154</v>
      </c>
      <c r="B70" s="86">
        <v>5</v>
      </c>
      <c r="C70" s="76" t="s">
        <v>159</v>
      </c>
      <c r="I70" s="152" t="str">
        <f t="shared" ref="I70:I133" si="2">C70</f>
        <v>SENIOR SECONDARY</v>
      </c>
    </row>
    <row r="71" spans="1:9" s="76" customFormat="1" ht="15.75" customHeight="1">
      <c r="A71" s="76" t="s">
        <v>154</v>
      </c>
      <c r="B71" s="86">
        <v>6</v>
      </c>
      <c r="C71" s="76" t="s">
        <v>160</v>
      </c>
      <c r="I71" s="152" t="str">
        <f t="shared" si="2"/>
        <v>NON-TERTIARY/VOCATIONARY</v>
      </c>
    </row>
    <row r="72" spans="1:9" s="76" customFormat="1" ht="15.75" customHeight="1">
      <c r="A72" s="76" t="s">
        <v>154</v>
      </c>
      <c r="B72" s="86">
        <v>7</v>
      </c>
      <c r="C72" s="76" t="s">
        <v>161</v>
      </c>
      <c r="I72" s="152" t="str">
        <f t="shared" si="2"/>
        <v>DIPLOMA/TERTIARY</v>
      </c>
    </row>
    <row r="73" spans="1:9" s="76" customFormat="1" ht="15.75" customHeight="1">
      <c r="A73" s="76" t="s">
        <v>154</v>
      </c>
      <c r="B73" s="86">
        <v>8</v>
      </c>
      <c r="C73" s="76" t="s">
        <v>162</v>
      </c>
      <c r="I73" s="152" t="str">
        <f t="shared" si="2"/>
        <v>UNDERGRADUATE</v>
      </c>
    </row>
    <row r="74" spans="1:9" s="76" customFormat="1" ht="15.75" customHeight="1">
      <c r="A74" s="76" t="s">
        <v>154</v>
      </c>
      <c r="B74" s="86">
        <v>9</v>
      </c>
      <c r="C74" s="76" t="s">
        <v>163</v>
      </c>
      <c r="I74" s="152" t="str">
        <f t="shared" si="2"/>
        <v>MASTERS</v>
      </c>
    </row>
    <row r="75" spans="1:9" s="76" customFormat="1" ht="15.75" customHeight="1">
      <c r="A75" s="76" t="s">
        <v>154</v>
      </c>
      <c r="B75" s="86">
        <v>10</v>
      </c>
      <c r="C75" s="76" t="s">
        <v>164</v>
      </c>
      <c r="I75" s="152" t="str">
        <f t="shared" si="2"/>
        <v>PHD</v>
      </c>
    </row>
    <row r="76" spans="1:9" s="76" customFormat="1" ht="15.75" customHeight="1">
      <c r="A76" s="76" t="s">
        <v>154</v>
      </c>
      <c r="B76" s="86">
        <v>11</v>
      </c>
      <c r="C76" s="76" t="s">
        <v>59</v>
      </c>
      <c r="I76" s="152" t="str">
        <f t="shared" si="2"/>
        <v>NONE</v>
      </c>
    </row>
    <row r="77" spans="1:9" s="76" customFormat="1" ht="15.75" customHeight="1">
      <c r="A77" s="76" t="s">
        <v>154</v>
      </c>
      <c r="B77" s="86">
        <v>96</v>
      </c>
      <c r="C77" s="76" t="s">
        <v>20</v>
      </c>
      <c r="I77" s="152" t="str">
        <f t="shared" si="2"/>
        <v>OTHER, SPECIFY</v>
      </c>
    </row>
    <row r="78" spans="1:9" s="76" customFormat="1" ht="15.75" customHeight="1">
      <c r="A78" s="76" t="s">
        <v>154</v>
      </c>
      <c r="B78" s="86">
        <v>-99</v>
      </c>
      <c r="C78" s="76" t="s">
        <v>165</v>
      </c>
      <c r="I78" s="152" t="str">
        <f t="shared" si="2"/>
        <v>DON'T KNOW</v>
      </c>
    </row>
    <row r="79" spans="1:9" s="76" customFormat="1" ht="15.75" customHeight="1">
      <c r="B79" s="86"/>
      <c r="I79" s="152">
        <f t="shared" si="2"/>
        <v>0</v>
      </c>
    </row>
    <row r="80" spans="1:9" s="76" customFormat="1" ht="15.75" customHeight="1">
      <c r="A80" s="87" t="s">
        <v>166</v>
      </c>
      <c r="B80" s="88" t="s">
        <v>167</v>
      </c>
      <c r="C80" s="87" t="s">
        <v>168</v>
      </c>
      <c r="D80" s="87"/>
      <c r="I80" s="152" t="str">
        <f t="shared" si="2"/>
        <v>highestlvl_lb</v>
      </c>
    </row>
    <row r="81" spans="1:9" s="76" customFormat="1" ht="15.75" customHeight="1">
      <c r="A81" s="78"/>
      <c r="B81" s="78"/>
      <c r="C81" s="78"/>
      <c r="D81" s="78"/>
      <c r="E81" s="78"/>
      <c r="F81" s="78"/>
      <c r="I81" s="152">
        <f t="shared" si="2"/>
        <v>0</v>
      </c>
    </row>
    <row r="82" spans="1:9" s="76" customFormat="1" ht="15.75" customHeight="1">
      <c r="A82" s="78" t="s">
        <v>169</v>
      </c>
      <c r="B82" s="78">
        <v>1</v>
      </c>
      <c r="C82" s="78" t="s">
        <v>170</v>
      </c>
      <c r="D82" s="78"/>
      <c r="E82" s="78"/>
      <c r="F82" s="78"/>
      <c r="I82" s="152" t="str">
        <f t="shared" si="2"/>
        <v>Single</v>
      </c>
    </row>
    <row r="83" spans="1:9" s="76" customFormat="1" ht="15.75" customHeight="1">
      <c r="A83" s="78" t="s">
        <v>169</v>
      </c>
      <c r="B83" s="78">
        <v>2</v>
      </c>
      <c r="C83" s="78" t="s">
        <v>171</v>
      </c>
      <c r="D83" s="78"/>
      <c r="E83" s="78"/>
      <c r="F83" s="78"/>
      <c r="I83" s="152" t="str">
        <f t="shared" si="2"/>
        <v>Married/Living together (Monogamous)</v>
      </c>
    </row>
    <row r="84" spans="1:9" s="76" customFormat="1" ht="15.75" customHeight="1">
      <c r="A84" s="89" t="s">
        <v>169</v>
      </c>
      <c r="B84" s="78">
        <v>3</v>
      </c>
      <c r="C84" s="89" t="s">
        <v>172</v>
      </c>
      <c r="D84" s="78"/>
      <c r="E84" s="78"/>
      <c r="F84" s="78"/>
      <c r="I84" s="152" t="str">
        <f t="shared" si="2"/>
        <v>Married Polygamous</v>
      </c>
    </row>
    <row r="85" spans="1:9" s="76" customFormat="1" ht="15.75" customHeight="1">
      <c r="A85" s="78" t="s">
        <v>169</v>
      </c>
      <c r="B85" s="78">
        <v>4</v>
      </c>
      <c r="C85" s="78" t="s">
        <v>173</v>
      </c>
      <c r="D85" s="78"/>
      <c r="E85" s="78"/>
      <c r="F85" s="78"/>
      <c r="I85" s="152" t="str">
        <f t="shared" si="2"/>
        <v>Widowed</v>
      </c>
    </row>
    <row r="86" spans="1:9" s="76" customFormat="1" ht="15.75" customHeight="1">
      <c r="A86" s="78" t="s">
        <v>169</v>
      </c>
      <c r="B86" s="89">
        <v>5</v>
      </c>
      <c r="C86" s="78" t="s">
        <v>174</v>
      </c>
      <c r="D86" s="78"/>
      <c r="E86" s="78"/>
      <c r="F86" s="78"/>
      <c r="I86" s="152" t="str">
        <f t="shared" si="2"/>
        <v>Divorced/separated</v>
      </c>
    </row>
    <row r="87" spans="1:9" s="76" customFormat="1" ht="15.75" customHeight="1">
      <c r="A87" s="78"/>
      <c r="B87" s="78"/>
      <c r="C87" s="78"/>
      <c r="D87" s="78"/>
      <c r="E87" s="78"/>
      <c r="F87" s="78"/>
      <c r="I87" s="152">
        <f t="shared" si="2"/>
        <v>0</v>
      </c>
    </row>
    <row r="88" spans="1:9" s="76" customFormat="1" ht="15.75" customHeight="1">
      <c r="A88" s="78" t="s">
        <v>64</v>
      </c>
      <c r="B88" s="78">
        <v>1</v>
      </c>
      <c r="C88" s="78" t="s">
        <v>175</v>
      </c>
      <c r="D88" s="78"/>
      <c r="E88" s="78"/>
      <c r="F88" s="78"/>
      <c r="I88" s="152" t="str">
        <f t="shared" si="2"/>
        <v>Yes, card/book seen</v>
      </c>
    </row>
    <row r="89" spans="1:9" s="76" customFormat="1" ht="15.75" customHeight="1">
      <c r="A89" s="78" t="s">
        <v>64</v>
      </c>
      <c r="B89" s="78">
        <v>2</v>
      </c>
      <c r="C89" s="78" t="s">
        <v>176</v>
      </c>
      <c r="D89" s="78"/>
      <c r="E89" s="78"/>
      <c r="F89" s="78"/>
      <c r="I89" s="152" t="str">
        <f t="shared" si="2"/>
        <v>Yes, card/book not seen</v>
      </c>
    </row>
    <row r="90" spans="1:9" s="76" customFormat="1" ht="15.75" customHeight="1">
      <c r="A90" s="78" t="s">
        <v>64</v>
      </c>
      <c r="B90" s="78">
        <v>3</v>
      </c>
      <c r="C90" s="78" t="s">
        <v>177</v>
      </c>
      <c r="D90" s="78"/>
      <c r="E90" s="78"/>
      <c r="F90" s="78"/>
      <c r="I90" s="152" t="str">
        <f t="shared" si="2"/>
        <v>No, card/book kept with facility</v>
      </c>
    </row>
    <row r="91" spans="1:9" s="76" customFormat="1" ht="15.75" customHeight="1">
      <c r="A91" s="78" t="s">
        <v>64</v>
      </c>
      <c r="B91" s="78">
        <v>4</v>
      </c>
      <c r="C91" s="78" t="s">
        <v>178</v>
      </c>
      <c r="D91" s="78"/>
      <c r="E91" s="78"/>
      <c r="F91" s="78"/>
      <c r="I91" s="152" t="str">
        <f t="shared" si="2"/>
        <v>No card/book used</v>
      </c>
    </row>
    <row r="92" spans="1:9" s="76" customFormat="1" ht="15.75" customHeight="1">
      <c r="A92" s="78"/>
      <c r="B92" s="78"/>
      <c r="C92" s="78"/>
      <c r="D92" s="78"/>
      <c r="E92" s="78"/>
      <c r="F92" s="78"/>
      <c r="I92" s="152">
        <f t="shared" si="2"/>
        <v>0</v>
      </c>
    </row>
    <row r="93" spans="1:9" s="76" customFormat="1" ht="15.75" customHeight="1">
      <c r="A93" s="78" t="s">
        <v>57</v>
      </c>
      <c r="B93" s="78">
        <v>1</v>
      </c>
      <c r="C93" s="78" t="s">
        <v>179</v>
      </c>
      <c r="D93" s="78"/>
      <c r="E93" s="78"/>
      <c r="F93" s="78"/>
      <c r="I93" s="152" t="str">
        <f t="shared" si="2"/>
        <v>YES, 1 TIME</v>
      </c>
    </row>
    <row r="94" spans="1:9" s="76" customFormat="1" ht="15.75" customHeight="1">
      <c r="A94" s="78" t="s">
        <v>57</v>
      </c>
      <c r="B94" s="78">
        <v>2</v>
      </c>
      <c r="C94" s="78" t="s">
        <v>180</v>
      </c>
      <c r="D94" s="78"/>
      <c r="E94" s="78"/>
      <c r="F94" s="78"/>
      <c r="I94" s="152" t="str">
        <f t="shared" si="2"/>
        <v>YES, 2 OR MORE TIMES</v>
      </c>
    </row>
    <row r="95" spans="1:9" s="76" customFormat="1" ht="15.75" customHeight="1">
      <c r="A95" s="78" t="s">
        <v>57</v>
      </c>
      <c r="B95" s="78">
        <v>3</v>
      </c>
      <c r="C95" s="78" t="s">
        <v>55</v>
      </c>
      <c r="D95" s="78"/>
      <c r="E95" s="78"/>
      <c r="F95" s="78"/>
      <c r="I95" s="152" t="str">
        <f t="shared" si="2"/>
        <v>NO</v>
      </c>
    </row>
    <row r="96" spans="1:9" s="76" customFormat="1" ht="15.75" customHeight="1">
      <c r="A96" s="78"/>
      <c r="B96" s="78"/>
      <c r="C96" s="78"/>
      <c r="D96" s="78"/>
      <c r="E96" s="78"/>
      <c r="F96" s="78"/>
      <c r="I96" s="152">
        <f t="shared" si="2"/>
        <v>0</v>
      </c>
    </row>
    <row r="97" spans="1:9" s="76" customFormat="1" ht="15.75" customHeight="1">
      <c r="A97" s="78" t="s">
        <v>181</v>
      </c>
      <c r="B97" s="78">
        <v>1</v>
      </c>
      <c r="C97" s="78" t="s">
        <v>182</v>
      </c>
      <c r="D97" s="78"/>
      <c r="E97" s="78"/>
      <c r="F97" s="78"/>
      <c r="I97" s="152" t="str">
        <f t="shared" si="2"/>
        <v>YES, 1 DOSE</v>
      </c>
    </row>
    <row r="98" spans="1:9" s="76" customFormat="1" ht="15.75" customHeight="1">
      <c r="A98" s="78" t="s">
        <v>181</v>
      </c>
      <c r="B98" s="78">
        <v>2</v>
      </c>
      <c r="C98" s="78" t="s">
        <v>183</v>
      </c>
      <c r="D98" s="78"/>
      <c r="E98" s="78"/>
      <c r="F98" s="78"/>
      <c r="I98" s="152" t="str">
        <f t="shared" si="2"/>
        <v>YES, 2 DOSES</v>
      </c>
    </row>
    <row r="99" spans="1:9" s="76" customFormat="1" ht="15.75" customHeight="1">
      <c r="A99" s="78" t="s">
        <v>181</v>
      </c>
      <c r="B99" s="78">
        <v>3</v>
      </c>
      <c r="C99" s="78" t="s">
        <v>55</v>
      </c>
      <c r="D99" s="78"/>
      <c r="E99" s="78"/>
      <c r="F99" s="78"/>
      <c r="I99" s="152" t="str">
        <f t="shared" si="2"/>
        <v>NO</v>
      </c>
    </row>
    <row r="100" spans="1:9" s="76" customFormat="1" ht="15.75" customHeight="1">
      <c r="A100" s="78"/>
      <c r="B100" s="78"/>
      <c r="C100" s="78"/>
      <c r="D100" s="78"/>
      <c r="E100" s="78"/>
      <c r="F100" s="78"/>
      <c r="I100" s="152">
        <f t="shared" si="2"/>
        <v>0</v>
      </c>
    </row>
    <row r="101" spans="1:9" s="76" customFormat="1" ht="15.75" customHeight="1">
      <c r="A101" s="78" t="s">
        <v>184</v>
      </c>
      <c r="B101" s="78">
        <v>1</v>
      </c>
      <c r="C101" s="89" t="s">
        <v>185</v>
      </c>
      <c r="D101" s="78"/>
      <c r="E101" s="78"/>
      <c r="F101" s="78"/>
      <c r="I101" s="152" t="str">
        <f t="shared" si="2"/>
        <v>DARK GREEN LEAFY VEGETABLES</v>
      </c>
    </row>
    <row r="102" spans="1:9" s="76" customFormat="1" ht="15.75" customHeight="1">
      <c r="A102" s="78" t="s">
        <v>184</v>
      </c>
      <c r="B102" s="78">
        <v>2</v>
      </c>
      <c r="C102" s="78" t="s">
        <v>186</v>
      </c>
      <c r="D102" s="78"/>
      <c r="E102" s="78"/>
      <c r="F102" s="78"/>
      <c r="I102" s="152" t="str">
        <f t="shared" si="2"/>
        <v>MILK</v>
      </c>
    </row>
    <row r="103" spans="1:9" s="76" customFormat="1" ht="15.75" customHeight="1">
      <c r="A103" s="78" t="s">
        <v>184</v>
      </c>
      <c r="B103" s="78">
        <v>3</v>
      </c>
      <c r="C103" s="78" t="s">
        <v>187</v>
      </c>
      <c r="D103" s="78"/>
      <c r="E103" s="78"/>
      <c r="F103" s="78"/>
      <c r="I103" s="152" t="str">
        <f t="shared" si="2"/>
        <v>MEAT AND POULTRY</v>
      </c>
    </row>
    <row r="104" spans="1:9" s="76" customFormat="1" ht="15.75" customHeight="1">
      <c r="A104" s="78" t="s">
        <v>184</v>
      </c>
      <c r="B104" s="78">
        <v>4</v>
      </c>
      <c r="C104" s="89" t="s">
        <v>188</v>
      </c>
      <c r="D104" s="78"/>
      <c r="E104" s="78"/>
      <c r="F104" s="78"/>
      <c r="I104" s="152" t="str">
        <f t="shared" si="2"/>
        <v>FRUITS, VEGETABLES AND NUTS</v>
      </c>
    </row>
    <row r="105" spans="1:9" s="76" customFormat="1" ht="15.75" customHeight="1">
      <c r="A105" s="78" t="s">
        <v>184</v>
      </c>
      <c r="B105" s="78">
        <v>5</v>
      </c>
      <c r="C105" s="89" t="s">
        <v>189</v>
      </c>
      <c r="D105" s="78"/>
      <c r="E105" s="78"/>
      <c r="F105" s="78"/>
      <c r="I105" s="152" t="str">
        <f t="shared" si="2"/>
        <v>CEREALS</v>
      </c>
    </row>
    <row r="106" spans="1:9" s="76" customFormat="1" ht="15.75" customHeight="1">
      <c r="A106" s="78" t="s">
        <v>184</v>
      </c>
      <c r="B106" s="89">
        <v>96</v>
      </c>
      <c r="C106" s="78" t="s">
        <v>32</v>
      </c>
      <c r="D106" s="78"/>
      <c r="E106" s="78"/>
      <c r="F106" s="78"/>
      <c r="I106" s="152" t="str">
        <f t="shared" si="2"/>
        <v>OTHER, SPECIFY:</v>
      </c>
    </row>
    <row r="107" spans="1:9" s="76" customFormat="1" ht="15.75" customHeight="1">
      <c r="A107" s="78"/>
      <c r="B107" s="78"/>
      <c r="C107" s="78"/>
      <c r="D107" s="78"/>
      <c r="E107" s="78"/>
      <c r="F107" s="78"/>
      <c r="I107" s="152">
        <f t="shared" si="2"/>
        <v>0</v>
      </c>
    </row>
    <row r="108" spans="1:9" s="76" customFormat="1" ht="15.75" customHeight="1">
      <c r="A108" s="78" t="s">
        <v>190</v>
      </c>
      <c r="B108" s="78">
        <v>1</v>
      </c>
      <c r="C108" s="78" t="s">
        <v>191</v>
      </c>
      <c r="D108" s="78"/>
      <c r="E108" s="78"/>
      <c r="F108" s="78"/>
      <c r="I108" s="152" t="str">
        <f t="shared" si="2"/>
        <v>SAW PILLS</v>
      </c>
    </row>
    <row r="109" spans="1:9" s="76" customFormat="1" ht="15.75" customHeight="1">
      <c r="A109" s="78" t="s">
        <v>190</v>
      </c>
      <c r="B109" s="78">
        <v>2</v>
      </c>
      <c r="C109" s="78" t="s">
        <v>192</v>
      </c>
      <c r="D109" s="78"/>
      <c r="E109" s="78"/>
      <c r="F109" s="78"/>
      <c r="I109" s="152" t="str">
        <f t="shared" si="2"/>
        <v>SAW PRESCRIPTION</v>
      </c>
    </row>
    <row r="110" spans="1:9" s="76" customFormat="1" ht="15.75" customHeight="1">
      <c r="A110" s="78" t="s">
        <v>190</v>
      </c>
      <c r="B110" s="78">
        <v>3</v>
      </c>
      <c r="C110" s="78" t="s">
        <v>193</v>
      </c>
      <c r="D110" s="78"/>
      <c r="E110" s="78"/>
      <c r="F110" s="78"/>
      <c r="I110" s="152" t="str">
        <f t="shared" si="2"/>
        <v>NO PILLS OR PRESCRIPTION</v>
      </c>
    </row>
    <row r="111" spans="1:9" s="76" customFormat="1" ht="15.75" customHeight="1">
      <c r="A111" s="78"/>
      <c r="B111" s="78"/>
      <c r="C111" s="78"/>
      <c r="D111" s="78"/>
      <c r="E111" s="78"/>
      <c r="F111" s="78"/>
      <c r="I111" s="152">
        <f t="shared" si="2"/>
        <v>0</v>
      </c>
    </row>
    <row r="112" spans="1:9" s="76" customFormat="1" ht="15.75" customHeight="1">
      <c r="A112" s="78" t="s">
        <v>194</v>
      </c>
      <c r="B112" s="78">
        <v>1</v>
      </c>
      <c r="C112" s="78" t="s">
        <v>195</v>
      </c>
      <c r="D112" s="78"/>
      <c r="E112" s="78"/>
      <c r="F112" s="78"/>
      <c r="I112" s="152" t="str">
        <f t="shared" si="2"/>
        <v>NAUSEA</v>
      </c>
    </row>
    <row r="113" spans="1:9" s="76" customFormat="1" ht="15.75" customHeight="1">
      <c r="A113" s="78" t="s">
        <v>194</v>
      </c>
      <c r="B113" s="78">
        <v>2</v>
      </c>
      <c r="C113" s="78" t="s">
        <v>196</v>
      </c>
      <c r="D113" s="78"/>
      <c r="E113" s="78"/>
      <c r="F113" s="78"/>
      <c r="I113" s="152" t="str">
        <f t="shared" si="2"/>
        <v>BLACK STOOLS</v>
      </c>
    </row>
    <row r="114" spans="1:9" s="76" customFormat="1" ht="15.75" customHeight="1">
      <c r="A114" s="78" t="s">
        <v>194</v>
      </c>
      <c r="B114" s="78">
        <v>3</v>
      </c>
      <c r="C114" s="78" t="s">
        <v>197</v>
      </c>
      <c r="D114" s="78"/>
      <c r="E114" s="78"/>
      <c r="F114" s="78"/>
      <c r="I114" s="152" t="str">
        <f t="shared" si="2"/>
        <v>CONSTIPATION</v>
      </c>
    </row>
    <row r="115" spans="1:9" s="76" customFormat="1" ht="15.75" customHeight="1">
      <c r="A115" s="78" t="s">
        <v>194</v>
      </c>
      <c r="B115" s="78">
        <v>96</v>
      </c>
      <c r="C115" s="78" t="s">
        <v>32</v>
      </c>
      <c r="D115" s="78"/>
      <c r="E115" s="78"/>
      <c r="F115" s="78"/>
      <c r="I115" s="152" t="str">
        <f t="shared" si="2"/>
        <v>OTHER, SPECIFY:</v>
      </c>
    </row>
    <row r="116" spans="1:9" s="76" customFormat="1" ht="15.75" customHeight="1">
      <c r="A116" s="78"/>
      <c r="B116" s="78"/>
      <c r="C116" s="78"/>
      <c r="D116" s="78"/>
      <c r="E116" s="78"/>
      <c r="F116" s="78"/>
      <c r="I116" s="152">
        <f t="shared" si="2"/>
        <v>0</v>
      </c>
    </row>
    <row r="117" spans="1:9" s="76" customFormat="1" ht="15.75" customHeight="1">
      <c r="A117" s="78" t="s">
        <v>198</v>
      </c>
      <c r="B117" s="78">
        <v>1</v>
      </c>
      <c r="C117" s="78" t="s">
        <v>191</v>
      </c>
      <c r="D117" s="78"/>
      <c r="E117" s="78"/>
      <c r="F117" s="78"/>
      <c r="I117" s="152" t="str">
        <f t="shared" si="2"/>
        <v>SAW PILLS</v>
      </c>
    </row>
    <row r="118" spans="1:9" s="76" customFormat="1" ht="15.75" customHeight="1">
      <c r="A118" s="78" t="s">
        <v>198</v>
      </c>
      <c r="B118" s="78">
        <v>2</v>
      </c>
      <c r="C118" s="78" t="s">
        <v>192</v>
      </c>
      <c r="D118" s="78"/>
      <c r="E118" s="78"/>
      <c r="F118" s="78"/>
      <c r="I118" s="152" t="str">
        <f t="shared" si="2"/>
        <v>SAW PRESCRIPTION</v>
      </c>
    </row>
    <row r="119" spans="1:9" s="76" customFormat="1" ht="15.75" customHeight="1">
      <c r="A119" s="78" t="s">
        <v>198</v>
      </c>
      <c r="B119" s="78">
        <v>3</v>
      </c>
      <c r="C119" s="78" t="s">
        <v>193</v>
      </c>
      <c r="D119" s="78"/>
      <c r="E119" s="78"/>
      <c r="F119" s="78"/>
      <c r="I119" s="152" t="str">
        <f t="shared" si="2"/>
        <v>NO PILLS OR PRESCRIPTION</v>
      </c>
    </row>
    <row r="120" spans="1:9" s="76" customFormat="1" ht="15.75" customHeight="1">
      <c r="A120" s="78"/>
      <c r="B120" s="78"/>
      <c r="C120" s="78"/>
      <c r="D120" s="78"/>
      <c r="E120" s="78"/>
      <c r="F120" s="78"/>
      <c r="I120" s="152">
        <f t="shared" si="2"/>
        <v>0</v>
      </c>
    </row>
    <row r="121" spans="1:9" s="76" customFormat="1" ht="15.75" customHeight="1">
      <c r="A121" s="78" t="s">
        <v>199</v>
      </c>
      <c r="B121" s="78">
        <v>1</v>
      </c>
      <c r="C121" s="78" t="s">
        <v>200</v>
      </c>
      <c r="D121" s="78"/>
      <c r="E121" s="78"/>
      <c r="F121" s="78"/>
      <c r="I121" s="152" t="str">
        <f t="shared" si="2"/>
        <v>Yes, during this visit</v>
      </c>
    </row>
    <row r="122" spans="1:9" s="76" customFormat="1" ht="15.75" customHeight="1">
      <c r="A122" s="78" t="s">
        <v>199</v>
      </c>
      <c r="B122" s="78">
        <v>2</v>
      </c>
      <c r="C122" s="78" t="s">
        <v>201</v>
      </c>
      <c r="D122" s="78"/>
      <c r="E122" s="78"/>
      <c r="F122" s="78"/>
      <c r="I122" s="152" t="str">
        <f t="shared" si="2"/>
        <v>Yes, during previous visit</v>
      </c>
    </row>
    <row r="123" spans="1:9" s="76" customFormat="1" ht="15.75" customHeight="1">
      <c r="A123" s="78" t="s">
        <v>199</v>
      </c>
      <c r="B123" s="78">
        <v>0</v>
      </c>
      <c r="C123" s="78" t="s">
        <v>90</v>
      </c>
      <c r="D123" s="78"/>
      <c r="E123" s="78"/>
      <c r="F123" s="78"/>
      <c r="I123" s="152" t="str">
        <f t="shared" si="2"/>
        <v>No</v>
      </c>
    </row>
    <row r="124" spans="1:9" s="76" customFormat="1" ht="15.75" customHeight="1">
      <c r="A124" s="78"/>
      <c r="B124" s="78"/>
      <c r="C124" s="78"/>
      <c r="D124" s="78"/>
      <c r="E124" s="78"/>
      <c r="F124" s="78"/>
      <c r="I124" s="152">
        <f t="shared" si="2"/>
        <v>0</v>
      </c>
    </row>
    <row r="125" spans="1:9" s="76" customFormat="1" ht="15.75" customHeight="1">
      <c r="A125" s="78" t="s">
        <v>202</v>
      </c>
      <c r="B125" s="78">
        <v>1</v>
      </c>
      <c r="C125" s="78" t="s">
        <v>203</v>
      </c>
      <c r="D125" s="78"/>
      <c r="E125" s="78"/>
      <c r="F125" s="78"/>
      <c r="I125" s="152" t="str">
        <f t="shared" si="2"/>
        <v>ANY VAGINAL BLEEDING</v>
      </c>
    </row>
    <row r="126" spans="1:9" s="76" customFormat="1" ht="15.75" customHeight="1">
      <c r="A126" s="78" t="s">
        <v>202</v>
      </c>
      <c r="B126" s="78">
        <v>2</v>
      </c>
      <c r="C126" s="78" t="s">
        <v>204</v>
      </c>
      <c r="D126" s="78"/>
      <c r="E126" s="78"/>
      <c r="F126" s="78"/>
      <c r="I126" s="152" t="str">
        <f t="shared" si="2"/>
        <v>FEVER</v>
      </c>
    </row>
    <row r="127" spans="1:9" s="76" customFormat="1" ht="15.75" customHeight="1">
      <c r="A127" s="78" t="s">
        <v>202</v>
      </c>
      <c r="B127" s="78">
        <v>3</v>
      </c>
      <c r="C127" s="78" t="s">
        <v>205</v>
      </c>
      <c r="D127" s="78"/>
      <c r="E127" s="78"/>
      <c r="F127" s="78"/>
      <c r="I127" s="152" t="str">
        <f t="shared" si="2"/>
        <v>SWOLLEN FACE, HANDS OR LEGS</v>
      </c>
    </row>
    <row r="128" spans="1:9" s="76" customFormat="1" ht="15.75" customHeight="1">
      <c r="A128" s="78" t="s">
        <v>202</v>
      </c>
      <c r="B128" s="78">
        <v>4</v>
      </c>
      <c r="C128" s="78" t="s">
        <v>206</v>
      </c>
      <c r="F128" s="78"/>
      <c r="I128" s="152" t="str">
        <f t="shared" si="2"/>
        <v>TIREDNESS OR BREATHLESSNESS</v>
      </c>
    </row>
    <row r="129" spans="1:9" s="76" customFormat="1" ht="15.75" customHeight="1">
      <c r="A129" s="78" t="s">
        <v>202</v>
      </c>
      <c r="B129" s="78">
        <v>5</v>
      </c>
      <c r="C129" s="78" t="s">
        <v>207</v>
      </c>
      <c r="D129" s="78"/>
      <c r="E129" s="78"/>
      <c r="F129" s="78"/>
      <c r="I129" s="152" t="str">
        <f t="shared" si="2"/>
        <v>SEVERE HEADACHE</v>
      </c>
    </row>
    <row r="130" spans="1:9" s="76" customFormat="1" ht="15.75" customHeight="1">
      <c r="A130" s="78" t="s">
        <v>202</v>
      </c>
      <c r="B130" s="78">
        <v>6</v>
      </c>
      <c r="C130" s="78" t="s">
        <v>208</v>
      </c>
      <c r="D130" s="78"/>
      <c r="E130" s="78"/>
      <c r="F130" s="78"/>
      <c r="I130" s="152" t="str">
        <f t="shared" si="2"/>
        <v>BLURRED VISION</v>
      </c>
    </row>
    <row r="131" spans="1:9" s="76" customFormat="1" ht="15.75" customHeight="1">
      <c r="A131" s="78" t="s">
        <v>202</v>
      </c>
      <c r="B131" s="78">
        <v>7</v>
      </c>
      <c r="C131" s="78" t="s">
        <v>209</v>
      </c>
      <c r="D131" s="78"/>
      <c r="E131" s="78"/>
      <c r="F131" s="78"/>
      <c r="I131" s="152" t="str">
        <f t="shared" si="2"/>
        <v>CONVULSIONS</v>
      </c>
    </row>
    <row r="132" spans="1:9" s="76" customFormat="1" ht="15.75" customHeight="1">
      <c r="A132" s="78" t="s">
        <v>202</v>
      </c>
      <c r="B132" s="78">
        <v>8</v>
      </c>
      <c r="C132" s="78" t="s">
        <v>210</v>
      </c>
      <c r="F132" s="78"/>
      <c r="I132" s="152" t="str">
        <f t="shared" si="2"/>
        <v>LIGHTHEADEDNESS/DIZZINESS/BLACKOUT</v>
      </c>
    </row>
    <row r="133" spans="1:9" s="76" customFormat="1" ht="15.75" customHeight="1">
      <c r="A133" s="78" t="s">
        <v>202</v>
      </c>
      <c r="B133" s="78">
        <v>9</v>
      </c>
      <c r="C133" s="78" t="s">
        <v>211</v>
      </c>
      <c r="D133" s="78"/>
      <c r="E133" s="78"/>
      <c r="F133" s="78"/>
      <c r="I133" s="152" t="str">
        <f t="shared" si="2"/>
        <v>SEVERE PAIN IN LOWER BELLY</v>
      </c>
    </row>
    <row r="134" spans="1:9" s="76" customFormat="1" ht="15.75" customHeight="1">
      <c r="A134" s="78" t="s">
        <v>202</v>
      </c>
      <c r="B134" s="78">
        <v>10</v>
      </c>
      <c r="C134" s="78" t="s">
        <v>212</v>
      </c>
      <c r="D134" s="78"/>
      <c r="E134" s="78"/>
      <c r="F134" s="78"/>
      <c r="I134" s="152" t="str">
        <f t="shared" ref="I134:I197" si="3">C134</f>
        <v>BABY STOPS MOVING OR REDUCED FETAL MOVEMENT</v>
      </c>
    </row>
    <row r="135" spans="1:9" s="76" customFormat="1" ht="15.75" customHeight="1">
      <c r="A135" s="78" t="s">
        <v>202</v>
      </c>
      <c r="B135" s="78">
        <v>11</v>
      </c>
      <c r="C135" s="78" t="s">
        <v>213</v>
      </c>
      <c r="D135" s="78"/>
      <c r="E135" s="78"/>
      <c r="F135" s="78"/>
      <c r="I135" s="152" t="str">
        <f t="shared" si="3"/>
        <v>BAG OF WATER BREAKS OR LEAKS</v>
      </c>
    </row>
    <row r="136" spans="1:9" s="76" customFormat="1" ht="15.75" customHeight="1">
      <c r="A136" s="78" t="s">
        <v>202</v>
      </c>
      <c r="B136" s="78">
        <v>12</v>
      </c>
      <c r="C136" s="78" t="s">
        <v>214</v>
      </c>
      <c r="D136" s="78"/>
      <c r="E136" s="78"/>
      <c r="F136" s="78"/>
      <c r="I136" s="152" t="str">
        <f t="shared" si="3"/>
        <v>DIFFICULTY BREATHING</v>
      </c>
    </row>
    <row r="137" spans="1:9" s="76" customFormat="1" ht="15.75" customHeight="1">
      <c r="A137" s="78" t="s">
        <v>202</v>
      </c>
      <c r="B137" s="78">
        <v>13</v>
      </c>
      <c r="C137" s="78" t="s">
        <v>215</v>
      </c>
      <c r="F137" s="78"/>
      <c r="I137" s="152" t="str">
        <f t="shared" si="3"/>
        <v>FOUL SMELLING DISCHARGE OR FLUID FROM VAGINA</v>
      </c>
    </row>
    <row r="138" spans="1:9" s="76" customFormat="1" ht="15.75" customHeight="1">
      <c r="A138" s="78" t="s">
        <v>202</v>
      </c>
      <c r="B138" s="78">
        <v>96</v>
      </c>
      <c r="C138" s="78" t="s">
        <v>32</v>
      </c>
      <c r="D138" s="78"/>
      <c r="E138" s="78"/>
      <c r="F138" s="78"/>
      <c r="I138" s="152" t="str">
        <f t="shared" si="3"/>
        <v>OTHER, SPECIFY:</v>
      </c>
    </row>
    <row r="139" spans="1:9" s="76" customFormat="1" ht="15.75" customHeight="1">
      <c r="A139" s="78"/>
      <c r="B139" s="78"/>
      <c r="C139" s="78"/>
      <c r="D139" s="78"/>
      <c r="E139" s="78"/>
      <c r="F139" s="78"/>
      <c r="I139" s="152">
        <f t="shared" si="3"/>
        <v>0</v>
      </c>
    </row>
    <row r="140" spans="1:9" s="76" customFormat="1" ht="15.75" customHeight="1">
      <c r="A140" s="78" t="s">
        <v>216</v>
      </c>
      <c r="B140" s="78">
        <v>1</v>
      </c>
      <c r="C140" s="78" t="s">
        <v>217</v>
      </c>
      <c r="D140" s="78"/>
      <c r="E140" s="78"/>
      <c r="F140" s="78"/>
      <c r="I140" s="152" t="str">
        <f t="shared" si="3"/>
        <v>SEEK CARE AT FACILITY</v>
      </c>
    </row>
    <row r="141" spans="1:9" s="76" customFormat="1" ht="15.75" customHeight="1">
      <c r="A141" s="78" t="s">
        <v>216</v>
      </c>
      <c r="B141" s="78">
        <v>2</v>
      </c>
      <c r="C141" s="78" t="s">
        <v>218</v>
      </c>
      <c r="D141" s="78"/>
      <c r="E141" s="78"/>
      <c r="F141" s="78"/>
      <c r="I141" s="152" t="str">
        <f t="shared" si="3"/>
        <v>DECREASE ACTIVITY</v>
      </c>
    </row>
    <row r="142" spans="1:9" s="76" customFormat="1" ht="15.75" customHeight="1">
      <c r="A142" s="78" t="s">
        <v>216</v>
      </c>
      <c r="B142" s="78">
        <v>3</v>
      </c>
      <c r="C142" s="78" t="s">
        <v>219</v>
      </c>
      <c r="D142" s="78"/>
      <c r="E142" s="78"/>
      <c r="F142" s="78"/>
      <c r="I142" s="152" t="str">
        <f t="shared" si="3"/>
        <v>CHANGE DIET</v>
      </c>
    </row>
    <row r="143" spans="1:9" s="76" customFormat="1" ht="15.75" customHeight="1">
      <c r="A143" s="78" t="s">
        <v>216</v>
      </c>
      <c r="B143" s="78">
        <v>96</v>
      </c>
      <c r="C143" s="78" t="s">
        <v>32</v>
      </c>
      <c r="D143" s="78"/>
      <c r="E143" s="78"/>
      <c r="F143" s="78"/>
      <c r="I143" s="152" t="str">
        <f t="shared" si="3"/>
        <v>OTHER, SPECIFY:</v>
      </c>
    </row>
    <row r="144" spans="1:9" s="76" customFormat="1" ht="15.75" customHeight="1">
      <c r="A144" s="78"/>
      <c r="B144" s="78"/>
      <c r="C144" s="78"/>
      <c r="D144" s="78"/>
      <c r="E144" s="78"/>
      <c r="F144" s="78"/>
      <c r="I144" s="152">
        <f t="shared" si="3"/>
        <v>0</v>
      </c>
    </row>
    <row r="145" spans="1:9" s="76" customFormat="1" ht="15.75" customHeight="1">
      <c r="A145" s="78" t="s">
        <v>220</v>
      </c>
      <c r="B145" s="78">
        <v>1</v>
      </c>
      <c r="C145" s="78" t="s">
        <v>221</v>
      </c>
      <c r="D145" s="78"/>
      <c r="E145" s="78"/>
      <c r="F145" s="78"/>
      <c r="I145" s="152" t="str">
        <f t="shared" si="3"/>
        <v>FEMALE STERILIZATION</v>
      </c>
    </row>
    <row r="146" spans="1:9" s="76" customFormat="1" ht="15.75" customHeight="1">
      <c r="A146" s="78" t="s">
        <v>220</v>
      </c>
      <c r="B146" s="78">
        <v>2</v>
      </c>
      <c r="C146" s="78" t="s">
        <v>222</v>
      </c>
      <c r="D146" s="78"/>
      <c r="E146" s="78"/>
      <c r="F146" s="78"/>
      <c r="I146" s="152" t="str">
        <f t="shared" si="3"/>
        <v>MALE STERILIZATION</v>
      </c>
    </row>
    <row r="147" spans="1:9" s="76" customFormat="1" ht="15.75" customHeight="1">
      <c r="A147" s="78" t="s">
        <v>220</v>
      </c>
      <c r="B147" s="78">
        <v>3</v>
      </c>
      <c r="C147" s="78" t="s">
        <v>223</v>
      </c>
      <c r="D147" s="78"/>
      <c r="E147" s="78"/>
      <c r="F147" s="78"/>
      <c r="I147" s="152" t="str">
        <f t="shared" si="3"/>
        <v>CONTRACEPTIVE PILL</v>
      </c>
    </row>
    <row r="148" spans="1:9" s="76" customFormat="1" ht="15.75" customHeight="1">
      <c r="A148" s="78" t="s">
        <v>220</v>
      </c>
      <c r="B148" s="78">
        <v>4</v>
      </c>
      <c r="C148" s="78" t="s">
        <v>224</v>
      </c>
      <c r="D148" s="78"/>
      <c r="E148" s="78"/>
      <c r="F148" s="78"/>
      <c r="I148" s="152" t="str">
        <f t="shared" si="3"/>
        <v>INTRAUTERINE DEVICE (IUD)</v>
      </c>
    </row>
    <row r="149" spans="1:9" s="76" customFormat="1" ht="15.75" customHeight="1">
      <c r="A149" s="78" t="s">
        <v>220</v>
      </c>
      <c r="B149" s="78">
        <v>5</v>
      </c>
      <c r="C149" s="78" t="s">
        <v>225</v>
      </c>
      <c r="D149" s="78"/>
      <c r="E149" s="78"/>
      <c r="F149" s="78"/>
      <c r="I149" s="152" t="str">
        <f t="shared" si="3"/>
        <v>INJECTABLE CONTRACEPTIVES</v>
      </c>
    </row>
    <row r="150" spans="1:9" s="76" customFormat="1" ht="15.75" customHeight="1">
      <c r="A150" s="78" t="s">
        <v>220</v>
      </c>
      <c r="B150" s="78">
        <v>6</v>
      </c>
      <c r="C150" s="78" t="s">
        <v>226</v>
      </c>
      <c r="D150" s="78"/>
      <c r="E150" s="78"/>
      <c r="F150" s="78"/>
      <c r="I150" s="152" t="str">
        <f t="shared" si="3"/>
        <v>IMPLANTS</v>
      </c>
    </row>
    <row r="151" spans="1:9" s="76" customFormat="1" ht="15.75" customHeight="1">
      <c r="A151" s="78" t="s">
        <v>220</v>
      </c>
      <c r="B151" s="78">
        <v>7</v>
      </c>
      <c r="C151" s="78" t="s">
        <v>227</v>
      </c>
      <c r="D151" s="78"/>
      <c r="E151" s="78"/>
      <c r="F151" s="78"/>
      <c r="I151" s="152" t="str">
        <f t="shared" si="3"/>
        <v>MALE CONDOMS</v>
      </c>
    </row>
    <row r="152" spans="1:9" s="76" customFormat="1" ht="15.75" customHeight="1">
      <c r="A152" s="78" t="s">
        <v>220</v>
      </c>
      <c r="B152" s="78">
        <v>8</v>
      </c>
      <c r="C152" s="78" t="s">
        <v>228</v>
      </c>
      <c r="D152" s="78"/>
      <c r="E152" s="78"/>
      <c r="F152" s="78"/>
      <c r="I152" s="152" t="str">
        <f t="shared" si="3"/>
        <v>FEMALE CONDOMS</v>
      </c>
    </row>
    <row r="153" spans="1:9" s="76" customFormat="1" ht="15.75" customHeight="1">
      <c r="A153" s="78" t="s">
        <v>220</v>
      </c>
      <c r="B153" s="78">
        <v>11</v>
      </c>
      <c r="C153" s="78" t="s">
        <v>229</v>
      </c>
      <c r="D153" s="78"/>
      <c r="E153" s="78"/>
      <c r="F153" s="78"/>
      <c r="I153" s="152" t="str">
        <f t="shared" si="3"/>
        <v>LACTATIONAL AMENORRHEA</v>
      </c>
    </row>
    <row r="154" spans="1:9" s="76" customFormat="1" ht="15.75" customHeight="1">
      <c r="A154" s="78" t="s">
        <v>220</v>
      </c>
      <c r="B154" s="78">
        <v>12</v>
      </c>
      <c r="C154" s="78" t="s">
        <v>230</v>
      </c>
      <c r="D154" s="78"/>
      <c r="E154" s="78"/>
      <c r="F154" s="78"/>
      <c r="I154" s="152" t="str">
        <f t="shared" si="3"/>
        <v>RHYTHM METHOD</v>
      </c>
    </row>
    <row r="155" spans="1:9" s="76" customFormat="1" ht="15.75" customHeight="1">
      <c r="A155" s="78" t="s">
        <v>220</v>
      </c>
      <c r="B155" s="78">
        <v>13</v>
      </c>
      <c r="C155" s="78" t="s">
        <v>231</v>
      </c>
      <c r="D155" s="78"/>
      <c r="E155" s="78"/>
      <c r="F155" s="78"/>
      <c r="I155" s="152" t="str">
        <f t="shared" si="3"/>
        <v>WITHDRAWAL</v>
      </c>
    </row>
    <row r="156" spans="1:9" s="76" customFormat="1" ht="15.75" customHeight="1">
      <c r="A156" s="78"/>
      <c r="B156" s="78"/>
      <c r="C156" s="78"/>
      <c r="D156" s="78"/>
      <c r="E156" s="78"/>
      <c r="F156" s="78"/>
      <c r="I156" s="152">
        <f t="shared" si="3"/>
        <v>0</v>
      </c>
    </row>
    <row r="157" spans="1:9" s="76" customFormat="1" ht="15.75" customHeight="1">
      <c r="A157" s="78" t="s">
        <v>232</v>
      </c>
      <c r="B157" s="78">
        <v>1</v>
      </c>
      <c r="C157" s="78" t="s">
        <v>233</v>
      </c>
      <c r="D157" s="78"/>
      <c r="E157" s="78"/>
      <c r="F157" s="78"/>
      <c r="I157" s="152" t="str">
        <f t="shared" si="3"/>
        <v>By foot</v>
      </c>
    </row>
    <row r="158" spans="1:9" s="76" customFormat="1" ht="15.75" customHeight="1">
      <c r="A158" s="78" t="s">
        <v>232</v>
      </c>
      <c r="B158" s="78">
        <v>2</v>
      </c>
      <c r="C158" s="78" t="s">
        <v>234</v>
      </c>
      <c r="D158" s="78"/>
      <c r="E158" s="78"/>
      <c r="F158" s="78"/>
      <c r="I158" s="152" t="str">
        <f t="shared" si="3"/>
        <v>Bicycle</v>
      </c>
    </row>
    <row r="159" spans="1:9" s="76" customFormat="1" ht="15.75" customHeight="1">
      <c r="A159" s="78" t="s">
        <v>232</v>
      </c>
      <c r="B159" s="78">
        <v>3</v>
      </c>
      <c r="C159" s="78" t="s">
        <v>235</v>
      </c>
      <c r="D159" s="78"/>
      <c r="E159" s="78"/>
      <c r="F159" s="78"/>
      <c r="I159" s="152" t="str">
        <f t="shared" si="3"/>
        <v>Horse/ Donkey/Other Animal</v>
      </c>
    </row>
    <row r="160" spans="1:9" s="76" customFormat="1" ht="15.75" customHeight="1">
      <c r="A160" s="78" t="s">
        <v>232</v>
      </c>
      <c r="B160" s="78">
        <v>4</v>
      </c>
      <c r="C160" s="78" t="s">
        <v>236</v>
      </c>
      <c r="D160" s="78"/>
      <c r="E160" s="78"/>
      <c r="F160" s="78"/>
      <c r="I160" s="152" t="str">
        <f t="shared" si="3"/>
        <v>Private car</v>
      </c>
    </row>
    <row r="161" spans="1:9" s="76" customFormat="1" ht="15.75" customHeight="1">
      <c r="A161" s="78" t="s">
        <v>232</v>
      </c>
      <c r="B161" s="78">
        <v>5</v>
      </c>
      <c r="C161" s="89" t="s">
        <v>237</v>
      </c>
      <c r="D161" s="78"/>
      <c r="E161" s="78"/>
      <c r="F161" s="78"/>
      <c r="I161" s="152" t="str">
        <f t="shared" si="3"/>
        <v>Public car/bus including taxi</v>
      </c>
    </row>
    <row r="162" spans="1:9" s="76" customFormat="1" ht="15.75" customHeight="1">
      <c r="A162" s="78" t="s">
        <v>232</v>
      </c>
      <c r="B162" s="78">
        <v>6</v>
      </c>
      <c r="C162" s="78" t="s">
        <v>238</v>
      </c>
      <c r="D162" s="78"/>
      <c r="E162" s="78"/>
      <c r="F162" s="78"/>
      <c r="I162" s="152" t="str">
        <f t="shared" si="3"/>
        <v>Private motorcycle</v>
      </c>
    </row>
    <row r="163" spans="1:9" s="76" customFormat="1" ht="15.75" customHeight="1">
      <c r="A163" s="78" t="s">
        <v>232</v>
      </c>
      <c r="B163" s="78">
        <v>96</v>
      </c>
      <c r="C163" s="78" t="s">
        <v>239</v>
      </c>
      <c r="D163" s="78"/>
      <c r="E163" s="78"/>
      <c r="F163" s="78"/>
      <c r="I163" s="152" t="str">
        <f t="shared" si="3"/>
        <v>Other (Specify)</v>
      </c>
    </row>
    <row r="164" spans="1:9" s="76" customFormat="1" ht="15.75" customHeight="1">
      <c r="A164" s="78"/>
      <c r="B164" s="78"/>
      <c r="C164" s="78"/>
      <c r="D164" s="78"/>
      <c r="E164" s="78"/>
      <c r="F164" s="78"/>
      <c r="I164" s="152">
        <f t="shared" si="3"/>
        <v>0</v>
      </c>
    </row>
    <row r="165" spans="1:9" s="76" customFormat="1" ht="15.75" customHeight="1">
      <c r="A165" s="78" t="s">
        <v>240</v>
      </c>
      <c r="B165" s="78">
        <v>1</v>
      </c>
      <c r="C165" s="78" t="s">
        <v>241</v>
      </c>
      <c r="F165" s="78"/>
      <c r="I165" s="152" t="str">
        <f t="shared" si="3"/>
        <v>SAVINGS OR REGULAR HOUSEHOLD BUDGET</v>
      </c>
    </row>
    <row r="166" spans="1:9" s="76" customFormat="1" ht="15.75" customHeight="1">
      <c r="A166" s="78" t="s">
        <v>240</v>
      </c>
      <c r="B166" s="78">
        <v>2</v>
      </c>
      <c r="C166" s="78" t="s">
        <v>242</v>
      </c>
      <c r="F166" s="78"/>
      <c r="I166" s="152" t="str">
        <f t="shared" si="3"/>
        <v>HEALTH INSURANCE</v>
      </c>
    </row>
    <row r="167" spans="1:9" s="76" customFormat="1" ht="15.75" customHeight="1">
      <c r="A167" s="78" t="s">
        <v>240</v>
      </c>
      <c r="B167" s="78">
        <v>3</v>
      </c>
      <c r="C167" s="78" t="s">
        <v>243</v>
      </c>
      <c r="F167" s="78"/>
      <c r="I167" s="152" t="str">
        <f t="shared" si="3"/>
        <v>SELLING HOUSEHOLD POSSESSIONS</v>
      </c>
    </row>
    <row r="168" spans="1:9" s="76" customFormat="1" ht="15.75" customHeight="1">
      <c r="A168" s="78" t="s">
        <v>240</v>
      </c>
      <c r="B168" s="78">
        <v>4</v>
      </c>
      <c r="C168" s="78" t="s">
        <v>244</v>
      </c>
      <c r="F168" s="78"/>
      <c r="I168" s="152" t="str">
        <f t="shared" si="3"/>
        <v>MORTGAGING OR SELLING LAND OR REAL ESTATE</v>
      </c>
    </row>
    <row r="169" spans="1:9" s="76" customFormat="1" ht="15.75" customHeight="1">
      <c r="A169" s="78" t="s">
        <v>240</v>
      </c>
      <c r="B169" s="78">
        <v>5</v>
      </c>
      <c r="C169" s="78" t="s">
        <v>245</v>
      </c>
      <c r="F169" s="78"/>
      <c r="I169" s="152" t="str">
        <f t="shared" si="3"/>
        <v>FROM A FRIEND OR RELATIVE</v>
      </c>
    </row>
    <row r="170" spans="1:9" s="76" customFormat="1" ht="15.75" customHeight="1">
      <c r="A170" s="78" t="s">
        <v>240</v>
      </c>
      <c r="B170" s="78">
        <v>6</v>
      </c>
      <c r="C170" s="78" t="s">
        <v>246</v>
      </c>
      <c r="F170" s="78"/>
      <c r="I170" s="152" t="str">
        <f t="shared" si="3"/>
        <v>FROM SOMEONE OTHER THAN FAMILY AND FRIENDS</v>
      </c>
    </row>
    <row r="171" spans="1:9" s="76" customFormat="1" ht="15.75" customHeight="1">
      <c r="A171" s="78" t="s">
        <v>240</v>
      </c>
      <c r="B171" s="78">
        <v>96</v>
      </c>
      <c r="C171" s="78" t="s">
        <v>32</v>
      </c>
      <c r="F171" s="78"/>
      <c r="I171" s="152" t="str">
        <f t="shared" si="3"/>
        <v>OTHER, SPECIFY:</v>
      </c>
    </row>
    <row r="172" spans="1:9" s="76" customFormat="1" ht="15.75" customHeight="1">
      <c r="A172" s="78"/>
      <c r="B172" s="78"/>
      <c r="C172" s="78"/>
      <c r="D172" s="78"/>
      <c r="E172" s="78"/>
      <c r="F172" s="78"/>
      <c r="I172" s="152">
        <f t="shared" si="3"/>
        <v>0</v>
      </c>
    </row>
    <row r="173" spans="1:9" s="76" customFormat="1" ht="15.75" customHeight="1">
      <c r="A173" s="78" t="s">
        <v>247</v>
      </c>
      <c r="B173" s="78">
        <v>1</v>
      </c>
      <c r="C173" s="78" t="s">
        <v>65</v>
      </c>
      <c r="D173" s="78"/>
      <c r="E173" s="78"/>
      <c r="F173" s="78"/>
      <c r="I173" s="152" t="str">
        <f t="shared" si="3"/>
        <v>Public</v>
      </c>
    </row>
    <row r="174" spans="1:9" s="76" customFormat="1" ht="15.75" customHeight="1">
      <c r="A174" s="78" t="s">
        <v>247</v>
      </c>
      <c r="B174" s="78">
        <v>2</v>
      </c>
      <c r="C174" s="78" t="s">
        <v>66</v>
      </c>
      <c r="D174" s="78"/>
      <c r="E174" s="78"/>
      <c r="F174" s="78"/>
      <c r="I174" s="152" t="str">
        <f t="shared" si="3"/>
        <v>Private</v>
      </c>
    </row>
    <row r="175" spans="1:9" s="76" customFormat="1" ht="15.75" customHeight="1">
      <c r="A175" s="78" t="s">
        <v>247</v>
      </c>
      <c r="B175" s="78">
        <v>3</v>
      </c>
      <c r="C175" s="78" t="s">
        <v>67</v>
      </c>
      <c r="D175" s="78"/>
      <c r="E175" s="78"/>
      <c r="F175" s="78"/>
      <c r="I175" s="152" t="str">
        <f t="shared" si="3"/>
        <v>Both</v>
      </c>
    </row>
    <row r="176" spans="1:9" s="76" customFormat="1" ht="15.75" customHeight="1">
      <c r="A176" s="78"/>
      <c r="B176" s="78"/>
      <c r="C176" s="78"/>
      <c r="D176" s="78"/>
      <c r="E176" s="78"/>
      <c r="F176" s="78"/>
      <c r="I176" s="152">
        <f t="shared" si="3"/>
        <v>0</v>
      </c>
    </row>
    <row r="177" spans="1:9" s="76" customFormat="1" ht="15.75" customHeight="1">
      <c r="A177" s="78" t="s">
        <v>248</v>
      </c>
      <c r="B177" s="78">
        <v>1</v>
      </c>
      <c r="C177" s="78" t="s">
        <v>249</v>
      </c>
      <c r="E177" s="78"/>
      <c r="F177" s="78"/>
      <c r="I177" s="152" t="str">
        <f t="shared" si="3"/>
        <v>LOCATION CLOSE TO HOME</v>
      </c>
    </row>
    <row r="178" spans="1:9" s="76" customFormat="1" ht="15.75" customHeight="1">
      <c r="A178" s="78" t="s">
        <v>248</v>
      </c>
      <c r="B178" s="78">
        <v>2</v>
      </c>
      <c r="C178" s="78" t="s">
        <v>250</v>
      </c>
      <c r="E178" s="78"/>
      <c r="F178" s="78"/>
      <c r="I178" s="152" t="str">
        <f t="shared" si="3"/>
        <v>LOW COST</v>
      </c>
    </row>
    <row r="179" spans="1:9" s="76" customFormat="1" ht="15.75" customHeight="1">
      <c r="A179" s="78" t="s">
        <v>248</v>
      </c>
      <c r="B179" s="78">
        <v>3</v>
      </c>
      <c r="C179" s="78" t="s">
        <v>251</v>
      </c>
      <c r="E179" s="78"/>
      <c r="F179" s="78"/>
      <c r="I179" s="152" t="str">
        <f t="shared" si="3"/>
        <v>TRUST IN PROVIDERS / HIGH QUALITY CARE</v>
      </c>
    </row>
    <row r="180" spans="1:9" s="76" customFormat="1" ht="15.75" customHeight="1">
      <c r="A180" s="78" t="s">
        <v>248</v>
      </c>
      <c r="B180" s="78">
        <v>4</v>
      </c>
      <c r="C180" s="78" t="s">
        <v>252</v>
      </c>
      <c r="E180" s="78"/>
      <c r="F180" s="78"/>
      <c r="I180" s="152" t="str">
        <f t="shared" si="3"/>
        <v>AVAILABILITY OF DRUGS</v>
      </c>
    </row>
    <row r="181" spans="1:9" s="76" customFormat="1" ht="15.75" customHeight="1">
      <c r="A181" s="78" t="s">
        <v>248</v>
      </c>
      <c r="B181" s="78">
        <v>5</v>
      </c>
      <c r="C181" s="78" t="s">
        <v>253</v>
      </c>
      <c r="E181" s="78"/>
      <c r="F181" s="78"/>
      <c r="I181" s="152" t="str">
        <f t="shared" si="3"/>
        <v>AVAILABILITY OF FEMALE PROVIDER</v>
      </c>
    </row>
    <row r="182" spans="1:9" s="76" customFormat="1" ht="15.75" customHeight="1">
      <c r="A182" s="78" t="s">
        <v>248</v>
      </c>
      <c r="B182" s="78">
        <v>6</v>
      </c>
      <c r="C182" s="76" t="s">
        <v>254</v>
      </c>
      <c r="E182" s="78"/>
      <c r="F182" s="78"/>
      <c r="I182" s="152" t="str">
        <f t="shared" si="3"/>
        <v>AVAILABILITY OF MALE PROVIDER</v>
      </c>
    </row>
    <row r="183" spans="1:9" s="76" customFormat="1" ht="15.75" customHeight="1">
      <c r="A183" s="78" t="s">
        <v>248</v>
      </c>
      <c r="B183" s="78">
        <v>7</v>
      </c>
      <c r="C183" s="78" t="s">
        <v>255</v>
      </c>
      <c r="E183" s="78"/>
      <c r="F183" s="78"/>
      <c r="I183" s="152" t="str">
        <f t="shared" si="3"/>
        <v>RECOMMENDATION OR REFERRAL</v>
      </c>
    </row>
    <row r="184" spans="1:9" s="76" customFormat="1" ht="15.75" customHeight="1">
      <c r="A184" s="78" t="s">
        <v>248</v>
      </c>
      <c r="B184" s="78">
        <v>96</v>
      </c>
      <c r="C184" s="78" t="s">
        <v>32</v>
      </c>
      <c r="E184" s="78"/>
      <c r="F184" s="78"/>
      <c r="I184" s="152" t="str">
        <f t="shared" si="3"/>
        <v>OTHER, SPECIFY:</v>
      </c>
    </row>
    <row r="185" spans="1:9" s="76" customFormat="1" ht="15.75" customHeight="1">
      <c r="A185" s="78"/>
      <c r="B185" s="78"/>
      <c r="C185" s="78"/>
      <c r="D185" s="78"/>
      <c r="E185" s="78"/>
      <c r="F185" s="78"/>
      <c r="I185" s="152">
        <f t="shared" si="3"/>
        <v>0</v>
      </c>
    </row>
    <row r="186" spans="1:9" s="76" customFormat="1" ht="15.75" customHeight="1">
      <c r="A186" s="78" t="s">
        <v>256</v>
      </c>
      <c r="B186" s="78">
        <v>1</v>
      </c>
      <c r="C186" s="78" t="s">
        <v>257</v>
      </c>
      <c r="E186" s="78"/>
      <c r="F186" s="78"/>
      <c r="I186" s="152" t="str">
        <f t="shared" si="3"/>
        <v>NO OTHER REASON</v>
      </c>
    </row>
    <row r="187" spans="1:9" s="76" customFormat="1" ht="15.75" customHeight="1">
      <c r="A187" s="78" t="s">
        <v>256</v>
      </c>
      <c r="B187" s="78">
        <v>2</v>
      </c>
      <c r="C187" s="78" t="s">
        <v>249</v>
      </c>
      <c r="E187" s="78"/>
      <c r="F187" s="78"/>
      <c r="I187" s="152" t="str">
        <f t="shared" si="3"/>
        <v>LOCATION CLOSE TO HOME</v>
      </c>
    </row>
    <row r="188" spans="1:9" s="76" customFormat="1" ht="15.75" customHeight="1">
      <c r="A188" s="78" t="s">
        <v>256</v>
      </c>
      <c r="B188" s="78">
        <v>3</v>
      </c>
      <c r="C188" s="78" t="s">
        <v>250</v>
      </c>
      <c r="E188" s="78"/>
      <c r="F188" s="78"/>
      <c r="I188" s="152" t="str">
        <f t="shared" si="3"/>
        <v>LOW COST</v>
      </c>
    </row>
    <row r="189" spans="1:9" s="76" customFormat="1" ht="15.75" customHeight="1">
      <c r="A189" s="78" t="s">
        <v>256</v>
      </c>
      <c r="B189" s="78">
        <v>4</v>
      </c>
      <c r="C189" s="78" t="s">
        <v>251</v>
      </c>
      <c r="E189" s="78"/>
      <c r="F189" s="78"/>
      <c r="I189" s="152" t="str">
        <f t="shared" si="3"/>
        <v>TRUST IN PROVIDERS / HIGH QUALITY CARE</v>
      </c>
    </row>
    <row r="190" spans="1:9" s="76" customFormat="1" ht="15.75" customHeight="1">
      <c r="A190" s="78" t="s">
        <v>256</v>
      </c>
      <c r="B190" s="78">
        <v>5</v>
      </c>
      <c r="C190" s="78" t="s">
        <v>252</v>
      </c>
      <c r="E190" s="78"/>
      <c r="F190" s="78"/>
      <c r="I190" s="152" t="str">
        <f t="shared" si="3"/>
        <v>AVAILABILITY OF DRUGS</v>
      </c>
    </row>
    <row r="191" spans="1:9" s="76" customFormat="1" ht="15.75" customHeight="1">
      <c r="A191" s="78" t="s">
        <v>256</v>
      </c>
      <c r="B191" s="78">
        <v>6</v>
      </c>
      <c r="C191" s="78" t="s">
        <v>253</v>
      </c>
      <c r="E191" s="78"/>
      <c r="F191" s="78"/>
      <c r="I191" s="152" t="str">
        <f t="shared" si="3"/>
        <v>AVAILABILITY OF FEMALE PROVIDER</v>
      </c>
    </row>
    <row r="192" spans="1:9" s="76" customFormat="1" ht="15.75" customHeight="1">
      <c r="A192" s="78" t="s">
        <v>256</v>
      </c>
      <c r="B192" s="78">
        <v>7</v>
      </c>
      <c r="C192" s="78" t="s">
        <v>254</v>
      </c>
      <c r="E192" s="78"/>
      <c r="F192" s="78"/>
      <c r="I192" s="152" t="str">
        <f t="shared" si="3"/>
        <v>AVAILABILITY OF MALE PROVIDER</v>
      </c>
    </row>
    <row r="193" spans="1:9" s="76" customFormat="1" ht="15.75" customHeight="1">
      <c r="A193" s="78" t="s">
        <v>256</v>
      </c>
      <c r="B193" s="78">
        <v>8</v>
      </c>
      <c r="C193" s="78" t="s">
        <v>255</v>
      </c>
      <c r="E193" s="78"/>
      <c r="F193" s="78"/>
      <c r="I193" s="152" t="str">
        <f t="shared" si="3"/>
        <v>RECOMMENDATION OR REFERRAL</v>
      </c>
    </row>
    <row r="194" spans="1:9" s="76" customFormat="1" ht="15.75" customHeight="1">
      <c r="A194" s="78" t="s">
        <v>256</v>
      </c>
      <c r="B194" s="78">
        <v>96</v>
      </c>
      <c r="C194" s="78" t="s">
        <v>32</v>
      </c>
      <c r="E194" s="78"/>
      <c r="F194" s="78"/>
      <c r="I194" s="152" t="str">
        <f t="shared" si="3"/>
        <v>OTHER, SPECIFY:</v>
      </c>
    </row>
    <row r="195" spans="1:9" s="76" customFormat="1" ht="15.75" customHeight="1">
      <c r="A195" s="78"/>
      <c r="B195" s="78"/>
      <c r="C195" s="78"/>
      <c r="D195" s="78"/>
      <c r="E195" s="78"/>
      <c r="F195" s="78"/>
      <c r="I195" s="152">
        <f t="shared" si="3"/>
        <v>0</v>
      </c>
    </row>
    <row r="196" spans="1:9" s="76" customFormat="1" ht="15.75" customHeight="1">
      <c r="A196" s="78" t="s">
        <v>258</v>
      </c>
      <c r="B196" s="78">
        <v>1</v>
      </c>
      <c r="C196" s="85" t="s">
        <v>1250</v>
      </c>
      <c r="I196" s="152" t="str">
        <f t="shared" si="3"/>
        <v>&lt;small&gt;AGREE&lt;/small&gt;</v>
      </c>
    </row>
    <row r="197" spans="1:9" s="76" customFormat="1" ht="15.75" customHeight="1">
      <c r="A197" s="78" t="s">
        <v>258</v>
      </c>
      <c r="B197" s="78">
        <v>2</v>
      </c>
      <c r="C197" s="85" t="s">
        <v>1251</v>
      </c>
      <c r="D197" s="78"/>
      <c r="E197" s="78"/>
      <c r="I197" s="152" t="str">
        <f t="shared" si="3"/>
        <v>&lt;small&gt;NEITHER AGREE NOR DISAGREE&lt;/small&gt;</v>
      </c>
    </row>
    <row r="198" spans="1:9" s="76" customFormat="1" ht="15.75" customHeight="1">
      <c r="A198" s="78" t="s">
        <v>258</v>
      </c>
      <c r="B198" s="78">
        <v>3</v>
      </c>
      <c r="C198" s="85" t="s">
        <v>1252</v>
      </c>
      <c r="D198" s="78"/>
      <c r="E198" s="78"/>
      <c r="I198" s="152" t="str">
        <f t="shared" ref="I198:I261" si="4">C198</f>
        <v>&lt;small&gt;DISAGREE&lt;/small&gt;</v>
      </c>
    </row>
    <row r="199" spans="1:9" s="76" customFormat="1" ht="15.75" customHeight="1">
      <c r="A199" s="78" t="s">
        <v>258</v>
      </c>
      <c r="B199" s="78">
        <v>4</v>
      </c>
      <c r="C199" s="85" t="s">
        <v>1253</v>
      </c>
      <c r="D199" s="78"/>
      <c r="E199" s="78"/>
      <c r="I199" s="152" t="str">
        <f t="shared" si="4"/>
        <v>&lt;small&gt;NOT APPLICABLE&lt;/small&gt;</v>
      </c>
    </row>
    <row r="200" spans="1:9" s="76" customFormat="1" ht="15.75" customHeight="1">
      <c r="A200" s="78"/>
      <c r="B200" s="78"/>
      <c r="C200" s="78"/>
      <c r="D200" s="78"/>
      <c r="E200" s="78"/>
      <c r="F200" s="78"/>
      <c r="I200" s="152">
        <f t="shared" si="4"/>
        <v>0</v>
      </c>
    </row>
    <row r="201" spans="1:9" s="76" customFormat="1" ht="15.75" customHeight="1">
      <c r="A201" s="78" t="s">
        <v>259</v>
      </c>
      <c r="B201" s="78">
        <v>1</v>
      </c>
      <c r="C201" s="89" t="s">
        <v>260</v>
      </c>
      <c r="D201" s="78"/>
      <c r="E201" s="78"/>
      <c r="F201" s="78"/>
      <c r="I201" s="152" t="str">
        <f t="shared" si="4"/>
        <v>Male CHN only</v>
      </c>
    </row>
    <row r="202" spans="1:9" s="76" customFormat="1" ht="15.75" customHeight="1">
      <c r="A202" s="78" t="s">
        <v>259</v>
      </c>
      <c r="B202" s="78">
        <v>2</v>
      </c>
      <c r="C202" s="89" t="s">
        <v>261</v>
      </c>
      <c r="D202" s="78"/>
      <c r="E202" s="78"/>
      <c r="F202" s="78"/>
      <c r="I202" s="152" t="str">
        <f t="shared" si="4"/>
        <v>Female CHN only</v>
      </c>
    </row>
    <row r="203" spans="1:9" s="76" customFormat="1" ht="15.75" customHeight="1">
      <c r="A203" s="78" t="s">
        <v>259</v>
      </c>
      <c r="B203" s="78">
        <v>3</v>
      </c>
      <c r="C203" s="78" t="s">
        <v>262</v>
      </c>
      <c r="D203" s="78"/>
      <c r="E203" s="78"/>
      <c r="F203" s="78"/>
      <c r="I203" s="152" t="str">
        <f t="shared" si="4"/>
        <v>Both Male and Female</v>
      </c>
    </row>
    <row r="204" spans="1:9" s="76" customFormat="1" ht="15.75" customHeight="1">
      <c r="A204" s="78"/>
      <c r="B204" s="78"/>
      <c r="C204" s="78"/>
      <c r="D204" s="78"/>
      <c r="E204" s="78"/>
      <c r="F204" s="78"/>
      <c r="I204" s="152">
        <f t="shared" si="4"/>
        <v>0</v>
      </c>
    </row>
    <row r="205" spans="1:9" s="76" customFormat="1" ht="15.75" customHeight="1">
      <c r="A205" s="78" t="s">
        <v>263</v>
      </c>
      <c r="B205" s="78">
        <v>1</v>
      </c>
      <c r="C205" s="78" t="s">
        <v>264</v>
      </c>
      <c r="F205" s="78"/>
      <c r="I205" s="152" t="str">
        <f t="shared" si="4"/>
        <v>PROVIDE IRON / FOLIC ACID TABLETS</v>
      </c>
    </row>
    <row r="206" spans="1:9" s="76" customFormat="1" ht="15.75" customHeight="1">
      <c r="A206" s="78" t="s">
        <v>263</v>
      </c>
      <c r="B206" s="78">
        <v>2</v>
      </c>
      <c r="C206" s="78" t="s">
        <v>265</v>
      </c>
      <c r="F206" s="78"/>
      <c r="I206" s="152" t="str">
        <f t="shared" si="4"/>
        <v>PROVIDE TETANUS TOXOID IMMUNIZATION</v>
      </c>
    </row>
    <row r="207" spans="1:9" s="76" customFormat="1" ht="15.75" customHeight="1">
      <c r="A207" s="78" t="s">
        <v>263</v>
      </c>
      <c r="B207" s="78">
        <v>3</v>
      </c>
      <c r="C207" s="78" t="s">
        <v>266</v>
      </c>
      <c r="F207" s="78"/>
      <c r="I207" s="152" t="str">
        <f t="shared" si="4"/>
        <v>PROVIDE PREVENTIVE ANTIMALARIAL PILLS</v>
      </c>
    </row>
    <row r="208" spans="1:9" s="76" customFormat="1" ht="15.75" customHeight="1">
      <c r="A208" s="78" t="s">
        <v>263</v>
      </c>
      <c r="B208" s="78">
        <v>4</v>
      </c>
      <c r="C208" s="78" t="s">
        <v>267</v>
      </c>
      <c r="F208" s="78"/>
      <c r="I208" s="152" t="str">
        <f t="shared" si="4"/>
        <v>INFORMATION ON DANGER SIGNS DURING PREGNANCY</v>
      </c>
    </row>
    <row r="209" spans="1:9" s="76" customFormat="1" ht="15.75" customHeight="1">
      <c r="A209" s="78" t="s">
        <v>263</v>
      </c>
      <c r="B209" s="78">
        <v>5</v>
      </c>
      <c r="C209" s="78" t="s">
        <v>268</v>
      </c>
      <c r="F209" s="78"/>
      <c r="I209" s="152" t="str">
        <f t="shared" si="4"/>
        <v>ADVICE ON EXCLUSIVE BREASTFEEDING</v>
      </c>
    </row>
    <row r="210" spans="1:9" s="76" customFormat="1" ht="15.75" customHeight="1">
      <c r="A210" s="78" t="s">
        <v>263</v>
      </c>
      <c r="B210" s="78">
        <v>6</v>
      </c>
      <c r="C210" s="78" t="s">
        <v>269</v>
      </c>
      <c r="F210" s="78"/>
      <c r="I210" s="152" t="str">
        <f t="shared" si="4"/>
        <v>HEALTH EDUCATION OR PROMOTION</v>
      </c>
    </row>
    <row r="211" spans="1:9" s="76" customFormat="1" ht="15.75" customHeight="1">
      <c r="A211" s="78" t="s">
        <v>263</v>
      </c>
      <c r="B211" s="78">
        <v>7</v>
      </c>
      <c r="C211" s="78" t="s">
        <v>270</v>
      </c>
      <c r="F211" s="78"/>
      <c r="I211" s="152" t="str">
        <f t="shared" si="4"/>
        <v>REFERRAL TO HEALTH FACILITY</v>
      </c>
    </row>
    <row r="212" spans="1:9" s="76" customFormat="1" ht="15.75" customHeight="1">
      <c r="A212" s="78" t="s">
        <v>263</v>
      </c>
      <c r="B212" s="78">
        <v>96</v>
      </c>
      <c r="C212" s="78" t="s">
        <v>32</v>
      </c>
      <c r="F212" s="78"/>
      <c r="I212" s="152" t="str">
        <f t="shared" si="4"/>
        <v>OTHER, SPECIFY:</v>
      </c>
    </row>
    <row r="213" spans="1:9" s="76" customFormat="1" ht="15.75" customHeight="1" thickBot="1">
      <c r="A213" s="78"/>
      <c r="B213" s="78"/>
      <c r="C213" s="78"/>
      <c r="D213" s="78"/>
      <c r="E213" s="78"/>
      <c r="F213" s="78"/>
      <c r="I213" s="152">
        <f t="shared" si="4"/>
        <v>0</v>
      </c>
    </row>
    <row r="214" spans="1:9" s="76" customFormat="1" ht="15.75" customHeight="1" thickBot="1">
      <c r="A214" s="78" t="s">
        <v>271</v>
      </c>
      <c r="B214" s="78">
        <v>1</v>
      </c>
      <c r="C214" s="85" t="s">
        <v>1250</v>
      </c>
      <c r="E214" s="90"/>
      <c r="I214" s="152" t="str">
        <f t="shared" si="4"/>
        <v>&lt;small&gt;AGREE&lt;/small&gt;</v>
      </c>
    </row>
    <row r="215" spans="1:9" s="76" customFormat="1" ht="15.75" customHeight="1">
      <c r="A215" s="78" t="s">
        <v>271</v>
      </c>
      <c r="B215" s="78">
        <v>2</v>
      </c>
      <c r="C215" s="85" t="s">
        <v>1251</v>
      </c>
      <c r="D215" s="78"/>
      <c r="E215" s="78"/>
      <c r="I215" s="152" t="str">
        <f t="shared" si="4"/>
        <v>&lt;small&gt;NEITHER AGREE NOR DISAGREE&lt;/small&gt;</v>
      </c>
    </row>
    <row r="216" spans="1:9" s="76" customFormat="1" ht="15.75" customHeight="1">
      <c r="A216" s="78" t="s">
        <v>271</v>
      </c>
      <c r="B216" s="78">
        <v>3</v>
      </c>
      <c r="C216" s="85" t="s">
        <v>1252</v>
      </c>
      <c r="D216" s="78"/>
      <c r="E216" s="78"/>
      <c r="I216" s="152" t="str">
        <f t="shared" si="4"/>
        <v>&lt;small&gt;DISAGREE&lt;/small&gt;</v>
      </c>
    </row>
    <row r="217" spans="1:9" s="76" customFormat="1" ht="15.75" customHeight="1">
      <c r="A217" s="78"/>
      <c r="B217" s="78"/>
      <c r="C217" s="78"/>
      <c r="D217" s="78"/>
      <c r="E217" s="78"/>
      <c r="F217" s="78"/>
      <c r="I217" s="152">
        <f t="shared" si="4"/>
        <v>0</v>
      </c>
    </row>
    <row r="218" spans="1:9" s="76" customFormat="1" ht="15.75" customHeight="1">
      <c r="A218" s="78" t="s">
        <v>56</v>
      </c>
      <c r="B218" s="78">
        <v>1</v>
      </c>
      <c r="C218" s="78" t="s">
        <v>272</v>
      </c>
      <c r="D218" s="78"/>
      <c r="E218" s="78"/>
      <c r="F218" s="78"/>
      <c r="I218" s="152" t="str">
        <f t="shared" si="4"/>
        <v>Yes, at own home</v>
      </c>
    </row>
    <row r="219" spans="1:9" s="76" customFormat="1" ht="15.75" customHeight="1">
      <c r="A219" s="78" t="s">
        <v>56</v>
      </c>
      <c r="B219" s="78">
        <v>2</v>
      </c>
      <c r="C219" s="78" t="s">
        <v>273</v>
      </c>
      <c r="D219" s="78"/>
      <c r="E219" s="78"/>
      <c r="F219" s="78"/>
      <c r="I219" s="152" t="str">
        <f t="shared" si="4"/>
        <v>Yes, at health post</v>
      </c>
    </row>
    <row r="220" spans="1:9" s="76" customFormat="1" ht="15.75" customHeight="1">
      <c r="A220" s="78" t="s">
        <v>56</v>
      </c>
      <c r="B220" s="78">
        <v>3</v>
      </c>
      <c r="C220" s="78" t="s">
        <v>274</v>
      </c>
      <c r="D220" s="78"/>
      <c r="E220" s="78"/>
      <c r="F220" s="78"/>
      <c r="I220" s="152" t="str">
        <f t="shared" si="4"/>
        <v>Yes, in the community</v>
      </c>
    </row>
    <row r="221" spans="1:9" s="76" customFormat="1" ht="15.75" customHeight="1">
      <c r="A221" s="78" t="s">
        <v>56</v>
      </c>
      <c r="B221" s="78">
        <v>4</v>
      </c>
      <c r="C221" s="78" t="s">
        <v>275</v>
      </c>
      <c r="D221" s="78"/>
      <c r="E221" s="78"/>
      <c r="F221" s="78"/>
      <c r="I221" s="152" t="str">
        <f t="shared" si="4"/>
        <v>Yes, both at home and in the health post</v>
      </c>
    </row>
    <row r="222" spans="1:9" s="76" customFormat="1" ht="15.75" customHeight="1">
      <c r="A222" s="78" t="s">
        <v>56</v>
      </c>
      <c r="B222" s="78">
        <v>5</v>
      </c>
      <c r="C222" s="78" t="s">
        <v>276</v>
      </c>
      <c r="D222" s="78"/>
      <c r="E222" s="78"/>
      <c r="F222" s="78"/>
      <c r="I222" s="152" t="str">
        <f t="shared" si="4"/>
        <v>Yes, both at home and in the community</v>
      </c>
    </row>
    <row r="223" spans="1:9" s="76" customFormat="1" ht="15.75" customHeight="1">
      <c r="A223" s="78" t="s">
        <v>56</v>
      </c>
      <c r="B223" s="78">
        <v>6</v>
      </c>
      <c r="C223" s="78" t="s">
        <v>277</v>
      </c>
      <c r="D223" s="78"/>
      <c r="E223" s="78"/>
      <c r="F223" s="78"/>
      <c r="I223" s="152" t="str">
        <f t="shared" si="4"/>
        <v>Yes, both in the health post and in the community</v>
      </c>
    </row>
    <row r="224" spans="1:9" s="76" customFormat="1" ht="15.75" customHeight="1">
      <c r="A224" s="78" t="s">
        <v>56</v>
      </c>
      <c r="B224" s="78">
        <v>7</v>
      </c>
      <c r="C224" s="78" t="s">
        <v>278</v>
      </c>
      <c r="D224" s="78"/>
      <c r="E224" s="78"/>
      <c r="F224" s="78"/>
      <c r="I224" s="152" t="str">
        <f t="shared" si="4"/>
        <v>Yes, both at home, in the health post and the community</v>
      </c>
    </row>
    <row r="225" spans="1:9" s="76" customFormat="1" ht="15.75" customHeight="1">
      <c r="A225" s="78" t="s">
        <v>56</v>
      </c>
      <c r="B225" s="78">
        <v>0</v>
      </c>
      <c r="C225" s="78" t="s">
        <v>90</v>
      </c>
      <c r="D225" s="78"/>
      <c r="E225" s="78"/>
      <c r="F225" s="78"/>
      <c r="I225" s="152" t="str">
        <f t="shared" si="4"/>
        <v>No</v>
      </c>
    </row>
    <row r="226" spans="1:9" s="76" customFormat="1" ht="15.75" customHeight="1">
      <c r="A226" s="78"/>
      <c r="B226" s="78"/>
      <c r="C226" s="78"/>
      <c r="D226" s="78"/>
      <c r="E226" s="78"/>
      <c r="F226" s="78"/>
      <c r="I226" s="152">
        <f t="shared" si="4"/>
        <v>0</v>
      </c>
    </row>
    <row r="227" spans="1:9" s="76" customFormat="1" ht="15.75" customHeight="1">
      <c r="A227" s="78" t="s">
        <v>279</v>
      </c>
      <c r="B227" s="78">
        <v>1</v>
      </c>
      <c r="C227" s="78" t="s">
        <v>280</v>
      </c>
      <c r="F227" s="78"/>
      <c r="I227" s="152" t="str">
        <f t="shared" si="4"/>
        <v>IDENTIFY YOUR PREGNANCY</v>
      </c>
    </row>
    <row r="228" spans="1:9" s="76" customFormat="1" ht="15.75" customHeight="1">
      <c r="A228" s="78" t="s">
        <v>279</v>
      </c>
      <c r="B228" s="78">
        <v>2</v>
      </c>
      <c r="C228" s="78" t="s">
        <v>281</v>
      </c>
      <c r="F228" s="78"/>
      <c r="I228" s="152" t="str">
        <f t="shared" si="4"/>
        <v>BRING YOU FOR ANTENATAL CHECKUP</v>
      </c>
    </row>
    <row r="229" spans="1:9" s="76" customFormat="1" ht="15.75" customHeight="1">
      <c r="A229" s="78" t="s">
        <v>279</v>
      </c>
      <c r="B229" s="78">
        <v>3</v>
      </c>
      <c r="C229" s="78" t="s">
        <v>267</v>
      </c>
      <c r="F229" s="78"/>
      <c r="I229" s="152" t="str">
        <f t="shared" si="4"/>
        <v>INFORMATION ON DANGER SIGNS DURING PREGNANCY</v>
      </c>
    </row>
    <row r="230" spans="1:9" s="76" customFormat="1" ht="15.75" customHeight="1">
      <c r="A230" s="78" t="s">
        <v>279</v>
      </c>
      <c r="B230" s="78">
        <v>4</v>
      </c>
      <c r="C230" s="78" t="s">
        <v>282</v>
      </c>
      <c r="I230" s="152" t="str">
        <f t="shared" si="4"/>
        <v>ESCORT TO HEALTH FACILITY FOR DELIVERY</v>
      </c>
    </row>
    <row r="231" spans="1:9" s="76" customFormat="1" ht="15.75" customHeight="1">
      <c r="A231" s="78" t="s">
        <v>279</v>
      </c>
      <c r="B231" s="78">
        <v>5</v>
      </c>
      <c r="C231" s="78" t="s">
        <v>269</v>
      </c>
      <c r="F231" s="78"/>
      <c r="I231" s="152" t="str">
        <f t="shared" si="4"/>
        <v>HEALTH EDUCATION OR PROMOTION</v>
      </c>
    </row>
    <row r="232" spans="1:9" s="76" customFormat="1" ht="15.75" customHeight="1">
      <c r="A232" s="78" t="s">
        <v>279</v>
      </c>
      <c r="B232" s="78">
        <v>6</v>
      </c>
      <c r="C232" s="78" t="s">
        <v>268</v>
      </c>
      <c r="F232" s="78"/>
      <c r="I232" s="152" t="str">
        <f t="shared" si="4"/>
        <v>ADVICE ON EXCLUSIVE BREASTFEEDING</v>
      </c>
    </row>
    <row r="233" spans="1:9" s="76" customFormat="1" ht="15.75" customHeight="1">
      <c r="A233" s="78" t="s">
        <v>279</v>
      </c>
      <c r="B233" s="78">
        <v>7</v>
      </c>
      <c r="C233" s="78" t="s">
        <v>283</v>
      </c>
      <c r="F233" s="78"/>
      <c r="I233" s="152" t="str">
        <f t="shared" si="4"/>
        <v>PROVIDE VITAMIN A SUPPLEMENTATION</v>
      </c>
    </row>
    <row r="234" spans="1:9" s="76" customFormat="1" ht="15.75" customHeight="1">
      <c r="A234" s="78" t="s">
        <v>279</v>
      </c>
      <c r="B234" s="78">
        <v>96</v>
      </c>
      <c r="C234" s="78" t="s">
        <v>32</v>
      </c>
      <c r="I234" s="152" t="str">
        <f t="shared" si="4"/>
        <v>OTHER, SPECIFY:</v>
      </c>
    </row>
    <row r="235" spans="1:9" s="76" customFormat="1" ht="15.75" customHeight="1">
      <c r="A235" s="78"/>
      <c r="B235" s="78"/>
      <c r="C235" s="78"/>
      <c r="D235" s="78"/>
      <c r="E235" s="78"/>
      <c r="F235" s="78"/>
      <c r="I235" s="152">
        <f t="shared" si="4"/>
        <v>0</v>
      </c>
    </row>
    <row r="236" spans="1:9" s="76" customFormat="1" ht="15.75" customHeight="1">
      <c r="A236" s="89" t="s">
        <v>284</v>
      </c>
      <c r="B236" s="78">
        <v>1</v>
      </c>
      <c r="C236" s="89" t="s">
        <v>80</v>
      </c>
      <c r="D236" s="78"/>
      <c r="E236" s="78"/>
      <c r="F236" s="78"/>
      <c r="I236" s="152" t="str">
        <f t="shared" si="4"/>
        <v>MENTIONED</v>
      </c>
    </row>
    <row r="237" spans="1:9" s="76" customFormat="1" ht="15.75" customHeight="1">
      <c r="A237" s="89" t="s">
        <v>284</v>
      </c>
      <c r="B237" s="78">
        <v>2</v>
      </c>
      <c r="C237" s="89" t="s">
        <v>81</v>
      </c>
      <c r="D237" s="78"/>
      <c r="E237" s="78"/>
      <c r="F237" s="78"/>
      <c r="I237" s="152" t="str">
        <f t="shared" si="4"/>
        <v>NOT MENTIONED</v>
      </c>
    </row>
    <row r="238" spans="1:9" s="76" customFormat="1" ht="15.75" customHeight="1">
      <c r="A238" s="78"/>
      <c r="B238" s="78"/>
      <c r="C238" s="78"/>
      <c r="D238" s="78"/>
      <c r="E238" s="78"/>
      <c r="F238" s="78"/>
      <c r="I238" s="152">
        <f t="shared" si="4"/>
        <v>0</v>
      </c>
    </row>
    <row r="239" spans="1:9" s="76" customFormat="1" ht="15.75" customHeight="1">
      <c r="A239" s="76" t="s">
        <v>1212</v>
      </c>
      <c r="B239" s="78">
        <v>1</v>
      </c>
      <c r="C239" s="89" t="s">
        <v>80</v>
      </c>
      <c r="D239" s="78"/>
      <c r="E239" s="78"/>
      <c r="F239" s="78"/>
      <c r="I239" s="152" t="str">
        <f t="shared" si="4"/>
        <v>MENTIONED</v>
      </c>
    </row>
    <row r="240" spans="1:9" s="76" customFormat="1" ht="15.75" customHeight="1">
      <c r="A240" s="76" t="s">
        <v>1212</v>
      </c>
      <c r="B240" s="78">
        <v>0</v>
      </c>
      <c r="C240" s="89" t="s">
        <v>81</v>
      </c>
      <c r="D240" s="78"/>
      <c r="E240" s="78"/>
      <c r="F240" s="78"/>
      <c r="I240" s="152" t="str">
        <f t="shared" si="4"/>
        <v>NOT MENTIONED</v>
      </c>
    </row>
    <row r="241" spans="1:9" s="76" customFormat="1" ht="15.75" customHeight="1">
      <c r="A241" s="89"/>
      <c r="B241" s="78"/>
      <c r="C241" s="89"/>
      <c r="D241" s="78"/>
      <c r="E241" s="78"/>
      <c r="F241" s="78"/>
      <c r="I241" s="152">
        <f t="shared" si="4"/>
        <v>0</v>
      </c>
    </row>
    <row r="242" spans="1:9" s="76" customFormat="1" ht="15.75" customHeight="1">
      <c r="A242" s="89" t="s">
        <v>58</v>
      </c>
      <c r="B242" s="78">
        <v>1</v>
      </c>
      <c r="C242" s="89" t="s">
        <v>54</v>
      </c>
      <c r="D242" s="78"/>
      <c r="E242" s="78"/>
      <c r="F242" s="78"/>
      <c r="I242" s="152" t="str">
        <f t="shared" si="4"/>
        <v>YES</v>
      </c>
    </row>
    <row r="243" spans="1:9" s="76" customFormat="1" ht="15.75" customHeight="1">
      <c r="A243" s="89" t="s">
        <v>58</v>
      </c>
      <c r="B243" s="78">
        <v>2</v>
      </c>
      <c r="C243" s="89" t="s">
        <v>55</v>
      </c>
      <c r="D243" s="78"/>
      <c r="E243" s="78"/>
      <c r="F243" s="78"/>
      <c r="I243" s="152" t="str">
        <f t="shared" si="4"/>
        <v>NO</v>
      </c>
    </row>
    <row r="244" spans="1:9" s="76" customFormat="1" ht="15.75" customHeight="1">
      <c r="A244" s="89" t="s">
        <v>58</v>
      </c>
      <c r="B244" s="78">
        <v>-99</v>
      </c>
      <c r="C244" s="89" t="s">
        <v>165</v>
      </c>
      <c r="D244" s="78"/>
      <c r="E244" s="78"/>
      <c r="F244" s="78"/>
      <c r="I244" s="152" t="str">
        <f t="shared" si="4"/>
        <v>DON'T KNOW</v>
      </c>
    </row>
    <row r="245" spans="1:9" s="76" customFormat="1" ht="15.75" customHeight="1">
      <c r="A245" s="78"/>
      <c r="B245" s="78"/>
      <c r="C245" s="78"/>
      <c r="D245" s="78"/>
      <c r="E245" s="78"/>
      <c r="F245" s="78"/>
      <c r="I245" s="152">
        <f t="shared" si="4"/>
        <v>0</v>
      </c>
    </row>
    <row r="246" spans="1:9" s="76" customFormat="1" ht="15.75" customHeight="1">
      <c r="A246" s="78" t="s">
        <v>285</v>
      </c>
      <c r="B246" s="78">
        <v>11</v>
      </c>
      <c r="C246" s="89" t="s">
        <v>286</v>
      </c>
      <c r="D246" s="78"/>
      <c r="E246" s="78"/>
      <c r="F246" s="78"/>
      <c r="I246" s="152" t="str">
        <f t="shared" si="4"/>
        <v>NATURAL FLOOR: EARTH/SAND</v>
      </c>
    </row>
    <row r="247" spans="1:9" s="76" customFormat="1" ht="15.75" customHeight="1">
      <c r="A247" s="78" t="s">
        <v>285</v>
      </c>
      <c r="B247" s="78">
        <v>12</v>
      </c>
      <c r="C247" s="89" t="s">
        <v>287</v>
      </c>
      <c r="D247" s="78"/>
      <c r="E247" s="78"/>
      <c r="F247" s="78"/>
      <c r="I247" s="152" t="str">
        <f t="shared" si="4"/>
        <v>NATURAL FLOOR: DUNG</v>
      </c>
    </row>
    <row r="248" spans="1:9" s="76" customFormat="1" ht="15.75" customHeight="1">
      <c r="A248" s="78" t="s">
        <v>285</v>
      </c>
      <c r="B248" s="78">
        <v>21</v>
      </c>
      <c r="C248" s="89" t="s">
        <v>288</v>
      </c>
      <c r="I248" s="152" t="str">
        <f t="shared" si="4"/>
        <v>RUDIMENTARY FLOOR: WOOD PLANKS</v>
      </c>
    </row>
    <row r="249" spans="1:9" s="76" customFormat="1" ht="15.75" customHeight="1">
      <c r="A249" s="78" t="s">
        <v>285</v>
      </c>
      <c r="B249" s="78">
        <v>22</v>
      </c>
      <c r="C249" s="89" t="s">
        <v>289</v>
      </c>
      <c r="I249" s="152" t="str">
        <f t="shared" si="4"/>
        <v>RUDIMENTARY FLOOR: PALM / BAMBOO</v>
      </c>
    </row>
    <row r="250" spans="1:9" s="76" customFormat="1" ht="15.75" customHeight="1">
      <c r="A250" s="78" t="s">
        <v>285</v>
      </c>
      <c r="B250" s="78">
        <v>31</v>
      </c>
      <c r="C250" s="89" t="s">
        <v>290</v>
      </c>
      <c r="I250" s="152" t="str">
        <f t="shared" si="4"/>
        <v>FINISHED FLOOR: VINYL/ASPHALT STRIPS</v>
      </c>
    </row>
    <row r="251" spans="1:9" s="76" customFormat="1" ht="15.75" customHeight="1">
      <c r="A251" s="78" t="s">
        <v>285</v>
      </c>
      <c r="B251" s="78">
        <v>32</v>
      </c>
      <c r="C251" s="89" t="s">
        <v>291</v>
      </c>
      <c r="I251" s="152" t="str">
        <f t="shared" si="4"/>
        <v>FINISHED FLOOR: CERAMIC TILES</v>
      </c>
    </row>
    <row r="252" spans="1:9" s="76" customFormat="1" ht="15.75" customHeight="1">
      <c r="A252" s="78" t="s">
        <v>285</v>
      </c>
      <c r="B252" s="78">
        <v>33</v>
      </c>
      <c r="C252" s="89" t="s">
        <v>292</v>
      </c>
      <c r="I252" s="152" t="str">
        <f t="shared" si="4"/>
        <v>FINISHED FLOOR: CEMNET</v>
      </c>
    </row>
    <row r="253" spans="1:9" s="76" customFormat="1" ht="15.75" customHeight="1">
      <c r="A253" s="78" t="s">
        <v>285</v>
      </c>
      <c r="B253" s="78">
        <v>34</v>
      </c>
      <c r="C253" s="91" t="s">
        <v>293</v>
      </c>
      <c r="I253" s="152" t="str">
        <f t="shared" si="4"/>
        <v>FINISHED FLOOR: ELLINEUM CARPET</v>
      </c>
    </row>
    <row r="254" spans="1:9" s="76" customFormat="1" ht="15.75" customHeight="1">
      <c r="A254" s="78" t="s">
        <v>285</v>
      </c>
      <c r="B254" s="78">
        <v>96</v>
      </c>
      <c r="C254" s="89" t="s">
        <v>20</v>
      </c>
      <c r="I254" s="152" t="str">
        <f t="shared" si="4"/>
        <v>OTHER, SPECIFY</v>
      </c>
    </row>
    <row r="255" spans="1:9" s="76" customFormat="1" ht="15.75" customHeight="1">
      <c r="I255" s="152">
        <f t="shared" si="4"/>
        <v>0</v>
      </c>
    </row>
    <row r="256" spans="1:9" s="76" customFormat="1" ht="15.75" customHeight="1">
      <c r="A256" s="78" t="s">
        <v>294</v>
      </c>
      <c r="B256" s="78">
        <v>11</v>
      </c>
      <c r="C256" s="89" t="s">
        <v>295</v>
      </c>
      <c r="I256" s="152" t="str">
        <f t="shared" si="4"/>
        <v>NATURAL ROOF: NO ROOF</v>
      </c>
    </row>
    <row r="257" spans="1:9" s="76" customFormat="1" ht="15.75" customHeight="1">
      <c r="A257" s="78" t="s">
        <v>294</v>
      </c>
      <c r="B257" s="78">
        <v>12</v>
      </c>
      <c r="C257" s="89" t="s">
        <v>296</v>
      </c>
      <c r="I257" s="152" t="str">
        <f t="shared" si="4"/>
        <v>NATURAL ROOF: THATCH/PALM LEAF</v>
      </c>
    </row>
    <row r="258" spans="1:9" s="76" customFormat="1" ht="15.75" customHeight="1">
      <c r="A258" s="78" t="s">
        <v>294</v>
      </c>
      <c r="B258" s="78">
        <v>21</v>
      </c>
      <c r="C258" s="89" t="s">
        <v>297</v>
      </c>
      <c r="I258" s="152" t="str">
        <f t="shared" si="4"/>
        <v>RUDIMENTARY ROOFING: RUSTIC MAT</v>
      </c>
    </row>
    <row r="259" spans="1:9" s="76" customFormat="1" ht="15.75" customHeight="1">
      <c r="A259" s="78" t="s">
        <v>294</v>
      </c>
      <c r="B259" s="78">
        <v>22</v>
      </c>
      <c r="C259" s="89" t="s">
        <v>298</v>
      </c>
      <c r="I259" s="152" t="str">
        <f t="shared" si="4"/>
        <v>RUDIMENTARY ROOFING: PALM / BAMBOO</v>
      </c>
    </row>
    <row r="260" spans="1:9" s="76" customFormat="1" ht="15.75" customHeight="1">
      <c r="A260" s="78" t="s">
        <v>294</v>
      </c>
      <c r="B260" s="78">
        <v>23</v>
      </c>
      <c r="C260" s="89" t="s">
        <v>299</v>
      </c>
      <c r="I260" s="152" t="str">
        <f t="shared" si="4"/>
        <v>RUDIMENTARY ROOFING: WOOD PLANKS</v>
      </c>
    </row>
    <row r="261" spans="1:9" s="76" customFormat="1" ht="15.75" customHeight="1">
      <c r="A261" s="78" t="s">
        <v>294</v>
      </c>
      <c r="B261" s="78">
        <v>31</v>
      </c>
      <c r="C261" s="92" t="s">
        <v>300</v>
      </c>
      <c r="I261" s="152" t="str">
        <f t="shared" si="4"/>
        <v>FINISHED ROOFING: METAL/CORRUGATED</v>
      </c>
    </row>
    <row r="262" spans="1:9" s="76" customFormat="1" ht="15.75" customHeight="1">
      <c r="A262" s="78" t="s">
        <v>294</v>
      </c>
      <c r="B262" s="78">
        <v>32</v>
      </c>
      <c r="C262" s="89" t="s">
        <v>301</v>
      </c>
      <c r="I262" s="152" t="str">
        <f t="shared" ref="I262:I323" si="5">C262</f>
        <v>FINISHED ROOFING: WOOD</v>
      </c>
    </row>
    <row r="263" spans="1:9" s="76" customFormat="1" ht="15.75" customHeight="1">
      <c r="A263" s="78" t="s">
        <v>294</v>
      </c>
      <c r="B263" s="78">
        <v>33</v>
      </c>
      <c r="C263" s="89" t="s">
        <v>302</v>
      </c>
      <c r="I263" s="152" t="str">
        <f t="shared" si="5"/>
        <v>FINISHED ROOFING: CALAMINE/CEMENT FIBER</v>
      </c>
    </row>
    <row r="264" spans="1:9" s="76" customFormat="1" ht="15.75" customHeight="1">
      <c r="A264" s="78" t="s">
        <v>294</v>
      </c>
      <c r="B264" s="78">
        <v>34</v>
      </c>
      <c r="C264" s="89" t="s">
        <v>303</v>
      </c>
      <c r="I264" s="152" t="str">
        <f t="shared" si="5"/>
        <v>FINISHED ROOFING: CEMENT</v>
      </c>
    </row>
    <row r="265" spans="1:9" s="76" customFormat="1" ht="15.75" customHeight="1">
      <c r="A265" s="78" t="s">
        <v>294</v>
      </c>
      <c r="B265" s="78">
        <v>35</v>
      </c>
      <c r="C265" s="89" t="s">
        <v>304</v>
      </c>
      <c r="I265" s="152" t="str">
        <f t="shared" si="5"/>
        <v>FINISHED ROOFING: ROOFING TILES</v>
      </c>
    </row>
    <row r="266" spans="1:9" s="76" customFormat="1" ht="15.75" customHeight="1">
      <c r="A266" s="78" t="s">
        <v>294</v>
      </c>
      <c r="B266" s="78">
        <v>96</v>
      </c>
      <c r="C266" s="78" t="s">
        <v>20</v>
      </c>
      <c r="I266" s="152" t="str">
        <f t="shared" si="5"/>
        <v>OTHER, SPECIFY</v>
      </c>
    </row>
    <row r="267" spans="1:9" s="76" customFormat="1" ht="15.75" customHeight="1">
      <c r="I267" s="152">
        <f t="shared" si="5"/>
        <v>0</v>
      </c>
    </row>
    <row r="268" spans="1:9" s="76" customFormat="1" ht="15.75" customHeight="1">
      <c r="A268" s="78" t="s">
        <v>305</v>
      </c>
      <c r="B268" s="78">
        <v>11</v>
      </c>
      <c r="C268" s="89" t="s">
        <v>306</v>
      </c>
      <c r="I268" s="152" t="str">
        <f t="shared" si="5"/>
        <v>NATURAL WALLS: NO WALLS</v>
      </c>
    </row>
    <row r="269" spans="1:9" s="76" customFormat="1" ht="15.75" customHeight="1">
      <c r="A269" s="78" t="s">
        <v>305</v>
      </c>
      <c r="B269" s="78">
        <v>12</v>
      </c>
      <c r="C269" s="89" t="s">
        <v>307</v>
      </c>
      <c r="I269" s="152" t="str">
        <f t="shared" si="5"/>
        <v>NATURAL WALLS: CANE/PALM/TRUNKS</v>
      </c>
    </row>
    <row r="270" spans="1:9" s="76" customFormat="1" ht="15.75" customHeight="1">
      <c r="A270" s="78" t="s">
        <v>305</v>
      </c>
      <c r="B270" s="78">
        <v>13</v>
      </c>
      <c r="C270" s="89" t="s">
        <v>308</v>
      </c>
      <c r="I270" s="152" t="str">
        <f t="shared" si="5"/>
        <v>NATURAL WALLS: DIRT</v>
      </c>
    </row>
    <row r="271" spans="1:9" s="76" customFormat="1" ht="15.75" customHeight="1">
      <c r="A271" s="78" t="s">
        <v>305</v>
      </c>
      <c r="B271" s="78">
        <v>21</v>
      </c>
      <c r="C271" s="89" t="s">
        <v>309</v>
      </c>
      <c r="I271" s="152" t="str">
        <f t="shared" si="5"/>
        <v>RUDIMENTARY WALLS: BAMBOO WITH MUD</v>
      </c>
    </row>
    <row r="272" spans="1:9" s="76" customFormat="1" ht="15.75" customHeight="1">
      <c r="A272" s="78" t="s">
        <v>305</v>
      </c>
      <c r="B272" s="78">
        <v>22</v>
      </c>
      <c r="C272" s="89" t="s">
        <v>310</v>
      </c>
      <c r="I272" s="152" t="str">
        <f t="shared" si="5"/>
        <v>RUDIMENTARY WALLS: STONE WITH MUD</v>
      </c>
    </row>
    <row r="273" spans="1:9" s="76" customFormat="1" ht="15.75" customHeight="1">
      <c r="A273" s="78" t="s">
        <v>305</v>
      </c>
      <c r="B273" s="78">
        <v>23</v>
      </c>
      <c r="C273" s="89" t="s">
        <v>311</v>
      </c>
      <c r="I273" s="152" t="str">
        <f t="shared" si="5"/>
        <v>RUDIMENTARY WALLS: PLYWOOD</v>
      </c>
    </row>
    <row r="274" spans="1:9" s="76" customFormat="1" ht="15.75" customHeight="1">
      <c r="A274" s="78" t="s">
        <v>305</v>
      </c>
      <c r="B274" s="78">
        <v>24</v>
      </c>
      <c r="C274" s="89" t="s">
        <v>312</v>
      </c>
      <c r="I274" s="152" t="str">
        <f t="shared" si="5"/>
        <v>RUDIMENTARY WALLS: REUSED WOOD</v>
      </c>
    </row>
    <row r="275" spans="1:9" s="76" customFormat="1" ht="15.75" customHeight="1">
      <c r="A275" s="78" t="s">
        <v>305</v>
      </c>
      <c r="B275" s="78">
        <v>31</v>
      </c>
      <c r="C275" s="89" t="s">
        <v>313</v>
      </c>
      <c r="I275" s="152" t="str">
        <f t="shared" si="5"/>
        <v>FINISHED WALLS: CEMENT</v>
      </c>
    </row>
    <row r="276" spans="1:9" s="76" customFormat="1" ht="15.75" customHeight="1">
      <c r="A276" s="78" t="s">
        <v>305</v>
      </c>
      <c r="B276" s="78">
        <v>32</v>
      </c>
      <c r="C276" s="89" t="s">
        <v>314</v>
      </c>
      <c r="I276" s="152" t="str">
        <f t="shared" si="5"/>
        <v>FINISHED WALLS: STONE WITH LIME/CEMENT</v>
      </c>
    </row>
    <row r="277" spans="1:9" s="76" customFormat="1" ht="15.75" customHeight="1">
      <c r="A277" s="78" t="s">
        <v>305</v>
      </c>
      <c r="B277" s="78">
        <v>33</v>
      </c>
      <c r="C277" s="89" t="s">
        <v>315</v>
      </c>
      <c r="I277" s="152" t="str">
        <f t="shared" si="5"/>
        <v>FINISHED WALLS: BRICKS</v>
      </c>
    </row>
    <row r="278" spans="1:9" s="76" customFormat="1" ht="15.75" customHeight="1">
      <c r="A278" s="78" t="s">
        <v>305</v>
      </c>
      <c r="B278" s="78">
        <v>34</v>
      </c>
      <c r="C278" s="89" t="s">
        <v>316</v>
      </c>
      <c r="I278" s="152" t="str">
        <f t="shared" si="5"/>
        <v>FINISHED WALLS: WOOD PLANKS/SHINGLES</v>
      </c>
    </row>
    <row r="279" spans="1:9" s="76" customFormat="1" ht="15.75" customHeight="1">
      <c r="A279" s="78" t="s">
        <v>305</v>
      </c>
      <c r="B279" s="78">
        <v>96</v>
      </c>
      <c r="C279" s="78" t="s">
        <v>20</v>
      </c>
      <c r="I279" s="152" t="str">
        <f t="shared" si="5"/>
        <v>OTHER, SPECIFY</v>
      </c>
    </row>
    <row r="280" spans="1:9" s="76" customFormat="1" ht="15.75" customHeight="1">
      <c r="I280" s="152">
        <f t="shared" si="5"/>
        <v>0</v>
      </c>
    </row>
    <row r="281" spans="1:9" s="76" customFormat="1" ht="15.75" customHeight="1">
      <c r="A281" s="89" t="s">
        <v>317</v>
      </c>
      <c r="B281" s="89">
        <v>1</v>
      </c>
      <c r="C281" s="89" t="s">
        <v>318</v>
      </c>
      <c r="I281" s="152" t="str">
        <f t="shared" si="5"/>
        <v>Know</v>
      </c>
    </row>
    <row r="282" spans="1:9" s="76" customFormat="1" ht="15.75" customHeight="1">
      <c r="A282" s="89" t="s">
        <v>317</v>
      </c>
      <c r="B282" s="89">
        <v>-99</v>
      </c>
      <c r="C282" s="89" t="s">
        <v>319</v>
      </c>
      <c r="I282" s="152" t="str">
        <f t="shared" si="5"/>
        <v>Don't know</v>
      </c>
    </row>
    <row r="283" spans="1:9" s="76" customFormat="1" ht="15.75" customHeight="1">
      <c r="I283" s="152">
        <f t="shared" si="5"/>
        <v>0</v>
      </c>
    </row>
    <row r="284" spans="1:9" s="76" customFormat="1" ht="15.75" customHeight="1">
      <c r="A284" s="92" t="s">
        <v>320</v>
      </c>
      <c r="B284" s="89">
        <v>1</v>
      </c>
      <c r="C284" s="76" t="s">
        <v>321</v>
      </c>
      <c r="I284" s="152" t="str">
        <f t="shared" si="5"/>
        <v>Community Health Worker</v>
      </c>
    </row>
    <row r="285" spans="1:9" s="76" customFormat="1" ht="15.75" customHeight="1">
      <c r="A285" s="92" t="s">
        <v>320</v>
      </c>
      <c r="B285" s="89">
        <v>2</v>
      </c>
      <c r="C285" s="76" t="s">
        <v>322</v>
      </c>
      <c r="I285" s="152" t="str">
        <f t="shared" si="5"/>
        <v>TBA/ CBC</v>
      </c>
    </row>
    <row r="286" spans="1:9" s="76" customFormat="1" ht="15.75" customHeight="1">
      <c r="A286" s="92" t="s">
        <v>320</v>
      </c>
      <c r="B286" s="89">
        <v>3</v>
      </c>
      <c r="C286" s="76" t="s">
        <v>323</v>
      </c>
      <c r="I286" s="152" t="str">
        <f t="shared" si="5"/>
        <v>Other VSG Member</v>
      </c>
    </row>
    <row r="287" spans="1:9" s="76" customFormat="1" ht="15.75" customHeight="1">
      <c r="A287" s="92" t="s">
        <v>320</v>
      </c>
      <c r="B287" s="89">
        <v>4</v>
      </c>
      <c r="C287" s="76" t="s">
        <v>324</v>
      </c>
      <c r="I287" s="152" t="str">
        <f t="shared" si="5"/>
        <v>Family member</v>
      </c>
    </row>
    <row r="288" spans="1:9" s="76" customFormat="1" ht="15.75" customHeight="1">
      <c r="A288" s="92" t="s">
        <v>320</v>
      </c>
      <c r="B288" s="89">
        <v>5</v>
      </c>
      <c r="C288" s="76" t="s">
        <v>325</v>
      </c>
      <c r="I288" s="152" t="str">
        <f t="shared" si="5"/>
        <v>Friend</v>
      </c>
    </row>
    <row r="289" spans="1:9" s="76" customFormat="1" ht="15.75" customHeight="1">
      <c r="A289" s="92" t="s">
        <v>320</v>
      </c>
      <c r="B289" s="89">
        <v>96</v>
      </c>
      <c r="C289" s="76" t="s">
        <v>326</v>
      </c>
      <c r="I289" s="152" t="str">
        <f t="shared" si="5"/>
        <v>Other: Specify</v>
      </c>
    </row>
    <row r="290" spans="1:9" s="76" customFormat="1" ht="15.75" customHeight="1">
      <c r="I290" s="152">
        <f t="shared" si="5"/>
        <v>0</v>
      </c>
    </row>
    <row r="291" spans="1:9" s="76" customFormat="1" ht="15.75" customHeight="1">
      <c r="A291" s="92" t="s">
        <v>327</v>
      </c>
      <c r="B291" s="89">
        <v>1</v>
      </c>
      <c r="C291" s="92" t="s">
        <v>328</v>
      </c>
      <c r="I291" s="152" t="str">
        <f t="shared" si="5"/>
        <v>Very good</v>
      </c>
    </row>
    <row r="292" spans="1:9" s="76" customFormat="1" ht="15.75" customHeight="1">
      <c r="A292" s="92" t="s">
        <v>327</v>
      </c>
      <c r="B292" s="89">
        <v>2</v>
      </c>
      <c r="C292" s="92" t="s">
        <v>329</v>
      </c>
      <c r="I292" s="152" t="str">
        <f t="shared" si="5"/>
        <v>Good</v>
      </c>
    </row>
    <row r="293" spans="1:9" s="76" customFormat="1" ht="15.75" customHeight="1">
      <c r="A293" s="92" t="s">
        <v>327</v>
      </c>
      <c r="B293" s="89">
        <v>3</v>
      </c>
      <c r="C293" s="92" t="s">
        <v>330</v>
      </c>
      <c r="I293" s="152" t="str">
        <f t="shared" si="5"/>
        <v>Moderate</v>
      </c>
    </row>
    <row r="294" spans="1:9" s="76" customFormat="1" ht="15.75" customHeight="1">
      <c r="A294" s="92" t="s">
        <v>327</v>
      </c>
      <c r="B294" s="89">
        <v>4</v>
      </c>
      <c r="C294" s="92" t="s">
        <v>331</v>
      </c>
      <c r="I294" s="152" t="str">
        <f t="shared" si="5"/>
        <v>Bad</v>
      </c>
    </row>
    <row r="295" spans="1:9" s="76" customFormat="1" ht="15.75" customHeight="1">
      <c r="A295" s="92" t="s">
        <v>327</v>
      </c>
      <c r="B295" s="89">
        <v>5</v>
      </c>
      <c r="C295" s="92" t="s">
        <v>332</v>
      </c>
      <c r="I295" s="152" t="str">
        <f t="shared" si="5"/>
        <v>Very bad</v>
      </c>
    </row>
    <row r="296" spans="1:9" s="76" customFormat="1" ht="15.75" customHeight="1">
      <c r="I296" s="152">
        <f t="shared" si="5"/>
        <v>0</v>
      </c>
    </row>
    <row r="297" spans="1:9" s="76" customFormat="1" ht="15.75" customHeight="1">
      <c r="A297" s="92" t="s">
        <v>333</v>
      </c>
      <c r="B297" s="89">
        <v>1</v>
      </c>
      <c r="C297" s="92" t="s">
        <v>334</v>
      </c>
      <c r="I297" s="152" t="str">
        <f t="shared" si="5"/>
        <v>To deliver babies</v>
      </c>
    </row>
    <row r="298" spans="1:9" s="76" customFormat="1" ht="15.75" customHeight="1">
      <c r="A298" s="92" t="s">
        <v>333</v>
      </c>
      <c r="B298" s="89">
        <v>2</v>
      </c>
      <c r="C298" s="76" t="s">
        <v>335</v>
      </c>
      <c r="I298" s="152" t="str">
        <f t="shared" si="5"/>
        <v>To provide support to women pre- and post-partum and to refer them for delivery</v>
      </c>
    </row>
    <row r="299" spans="1:9" s="76" customFormat="1" ht="15.75" customHeight="1">
      <c r="A299" s="92" t="s">
        <v>333</v>
      </c>
      <c r="B299" s="89">
        <v>96</v>
      </c>
      <c r="C299" s="92" t="s">
        <v>336</v>
      </c>
      <c r="I299" s="152" t="str">
        <f t="shared" si="5"/>
        <v>Other (specify)</v>
      </c>
    </row>
    <row r="300" spans="1:9" s="76" customFormat="1" ht="15.75" customHeight="1">
      <c r="I300" s="152">
        <f t="shared" si="5"/>
        <v>0</v>
      </c>
    </row>
    <row r="301" spans="1:9" s="76" customFormat="1" ht="15.75" customHeight="1">
      <c r="A301" s="92" t="s">
        <v>337</v>
      </c>
      <c r="B301" s="89">
        <v>1</v>
      </c>
      <c r="C301" s="78" t="s">
        <v>1227</v>
      </c>
      <c r="I301" s="152" t="str">
        <f t="shared" si="5"/>
        <v>RHT Member</v>
      </c>
    </row>
    <row r="302" spans="1:9" s="76" customFormat="1" ht="15.75" customHeight="1">
      <c r="A302" s="92" t="s">
        <v>337</v>
      </c>
      <c r="B302" s="89">
        <v>2</v>
      </c>
      <c r="C302" s="76" t="s">
        <v>63</v>
      </c>
      <c r="I302" s="152" t="str">
        <f t="shared" si="5"/>
        <v>Health Facility Staff</v>
      </c>
    </row>
    <row r="303" spans="1:9" s="76" customFormat="1" ht="15.75" customHeight="1">
      <c r="A303" s="92" t="s">
        <v>337</v>
      </c>
      <c r="B303" s="89">
        <v>3</v>
      </c>
      <c r="C303" s="76" t="s">
        <v>338</v>
      </c>
      <c r="I303" s="152" t="str">
        <f t="shared" si="5"/>
        <v>Ministry Official</v>
      </c>
    </row>
    <row r="304" spans="1:9" s="76" customFormat="1" ht="15.75" customHeight="1">
      <c r="A304" s="92" t="s">
        <v>337</v>
      </c>
      <c r="B304" s="89">
        <v>4</v>
      </c>
      <c r="C304" s="76" t="s">
        <v>321</v>
      </c>
      <c r="I304" s="152" t="str">
        <f t="shared" si="5"/>
        <v>Community Health Worker</v>
      </c>
    </row>
    <row r="305" spans="1:9" s="76" customFormat="1" ht="15.75" customHeight="1">
      <c r="A305" s="92" t="s">
        <v>337</v>
      </c>
      <c r="B305" s="89">
        <v>5</v>
      </c>
      <c r="C305" s="76" t="s">
        <v>279</v>
      </c>
      <c r="I305" s="152" t="str">
        <f t="shared" si="5"/>
        <v>TBA</v>
      </c>
    </row>
    <row r="306" spans="1:9" s="76" customFormat="1" ht="15.75" customHeight="1">
      <c r="A306" s="92" t="s">
        <v>337</v>
      </c>
      <c r="B306" s="89">
        <v>6</v>
      </c>
      <c r="C306" s="76" t="s">
        <v>323</v>
      </c>
      <c r="I306" s="152" t="str">
        <f t="shared" si="5"/>
        <v>Other VSG Member</v>
      </c>
    </row>
    <row r="307" spans="1:9" s="76" customFormat="1" ht="15.75" customHeight="1">
      <c r="A307" s="92" t="s">
        <v>337</v>
      </c>
      <c r="B307" s="89">
        <v>96</v>
      </c>
      <c r="C307" s="76" t="s">
        <v>339</v>
      </c>
      <c r="I307" s="152" t="str">
        <f t="shared" si="5"/>
        <v>Other</v>
      </c>
    </row>
    <row r="308" spans="1:9" s="76" customFormat="1" ht="15.75" customHeight="1">
      <c r="B308" s="89"/>
      <c r="I308" s="152">
        <f t="shared" si="5"/>
        <v>0</v>
      </c>
    </row>
    <row r="309" spans="1:9" s="76" customFormat="1" ht="15.75" customHeight="1">
      <c r="A309" s="92" t="s">
        <v>340</v>
      </c>
      <c r="B309" s="89">
        <v>1</v>
      </c>
      <c r="C309" s="76" t="s">
        <v>341</v>
      </c>
      <c r="I309" s="152" t="str">
        <f t="shared" si="5"/>
        <v>TBA has become more active</v>
      </c>
    </row>
    <row r="310" spans="1:9" s="76" customFormat="1" ht="15.75" customHeight="1">
      <c r="A310" s="92" t="s">
        <v>340</v>
      </c>
      <c r="B310" s="89">
        <v>2</v>
      </c>
      <c r="C310" s="76" t="s">
        <v>342</v>
      </c>
      <c r="I310" s="152" t="str">
        <f t="shared" si="5"/>
        <v>TBA has become less active</v>
      </c>
    </row>
    <row r="311" spans="1:9" s="76" customFormat="1" ht="15.75" customHeight="1">
      <c r="A311" s="92" t="s">
        <v>340</v>
      </c>
      <c r="B311" s="89">
        <v>3</v>
      </c>
      <c r="C311" s="76" t="s">
        <v>343</v>
      </c>
      <c r="I311" s="152" t="str">
        <f t="shared" si="5"/>
        <v>TBA activity has remained the same</v>
      </c>
    </row>
    <row r="312" spans="1:9" s="76" customFormat="1" ht="15.75" customHeight="1">
      <c r="I312" s="152">
        <f t="shared" si="5"/>
        <v>0</v>
      </c>
    </row>
    <row r="313" spans="1:9" s="76" customFormat="1" ht="15.75" customHeight="1">
      <c r="A313" s="92" t="s">
        <v>344</v>
      </c>
      <c r="B313" s="89">
        <v>1</v>
      </c>
      <c r="C313" s="76" t="s">
        <v>345</v>
      </c>
      <c r="I313" s="152" t="str">
        <f t="shared" si="5"/>
        <v>Doctor</v>
      </c>
    </row>
    <row r="314" spans="1:9" s="76" customFormat="1" ht="15.75" customHeight="1">
      <c r="A314" s="92" t="s">
        <v>344</v>
      </c>
      <c r="B314" s="89">
        <v>2</v>
      </c>
      <c r="C314" s="76" t="s">
        <v>346</v>
      </c>
      <c r="I314" s="152" t="str">
        <f t="shared" si="5"/>
        <v>Nurse</v>
      </c>
    </row>
    <row r="315" spans="1:9" s="76" customFormat="1" ht="15.75" customHeight="1">
      <c r="A315" s="92" t="s">
        <v>344</v>
      </c>
      <c r="B315" s="89">
        <v>3</v>
      </c>
      <c r="C315" s="76" t="s">
        <v>347</v>
      </c>
      <c r="I315" s="152" t="str">
        <f t="shared" si="5"/>
        <v>Midwife</v>
      </c>
    </row>
    <row r="316" spans="1:9" s="76" customFormat="1" ht="15.75" customHeight="1">
      <c r="A316" s="92" t="s">
        <v>344</v>
      </c>
      <c r="B316" s="89">
        <v>96</v>
      </c>
      <c r="C316" s="76" t="s">
        <v>336</v>
      </c>
      <c r="I316" s="152" t="str">
        <f t="shared" si="5"/>
        <v>Other (specify)</v>
      </c>
    </row>
    <row r="317" spans="1:9" s="76" customFormat="1" ht="15.75" customHeight="1">
      <c r="A317" s="92" t="s">
        <v>344</v>
      </c>
      <c r="B317" s="89">
        <v>-99</v>
      </c>
      <c r="C317" s="76" t="s">
        <v>319</v>
      </c>
      <c r="I317" s="152" t="str">
        <f t="shared" si="5"/>
        <v>Don't know</v>
      </c>
    </row>
    <row r="318" spans="1:9" s="76" customFormat="1" ht="15.75" customHeight="1">
      <c r="I318" s="152">
        <f t="shared" si="5"/>
        <v>0</v>
      </c>
    </row>
    <row r="319" spans="1:9" s="76" customFormat="1" ht="15.75" customHeight="1">
      <c r="I319" s="152">
        <f t="shared" si="5"/>
        <v>0</v>
      </c>
    </row>
    <row r="320" spans="1:9" s="76" customFormat="1" ht="15.75" customHeight="1">
      <c r="A320" s="92" t="s">
        <v>348</v>
      </c>
      <c r="B320" s="89">
        <v>1</v>
      </c>
      <c r="C320" s="76">
        <v>1</v>
      </c>
      <c r="I320" s="152">
        <f t="shared" si="5"/>
        <v>1</v>
      </c>
    </row>
    <row r="321" spans="1:9" s="76" customFormat="1" ht="15.75" customHeight="1">
      <c r="A321" s="92" t="s">
        <v>348</v>
      </c>
      <c r="B321" s="76">
        <v>2</v>
      </c>
      <c r="C321" s="76">
        <v>2</v>
      </c>
      <c r="I321" s="152">
        <f t="shared" si="5"/>
        <v>2</v>
      </c>
    </row>
    <row r="322" spans="1:9" s="76" customFormat="1" ht="15.75" customHeight="1">
      <c r="A322" s="92" t="s">
        <v>348</v>
      </c>
      <c r="B322" s="76">
        <v>3</v>
      </c>
      <c r="C322" s="76">
        <v>3</v>
      </c>
      <c r="I322" s="152">
        <f t="shared" si="5"/>
        <v>3</v>
      </c>
    </row>
    <row r="323" spans="1:9" s="76" customFormat="1" ht="15.75" customHeight="1">
      <c r="A323" s="92" t="s">
        <v>348</v>
      </c>
      <c r="B323" s="76">
        <v>4</v>
      </c>
      <c r="C323" s="76">
        <v>4</v>
      </c>
      <c r="I323" s="152">
        <f t="shared" si="5"/>
        <v>4</v>
      </c>
    </row>
    <row r="324" spans="1:9" s="76" customFormat="1" ht="15.75" customHeight="1">
      <c r="A324" s="92" t="s">
        <v>348</v>
      </c>
      <c r="B324" s="76">
        <v>5</v>
      </c>
      <c r="C324" s="76">
        <v>5</v>
      </c>
    </row>
    <row r="325" spans="1:9" ht="12.75" customHeight="1">
      <c r="A325" s="17"/>
      <c r="B325" s="18"/>
      <c r="C325" s="19"/>
      <c r="D325" s="19"/>
      <c r="E325" s="19"/>
    </row>
    <row r="326" spans="1:9" s="151" customFormat="1" ht="12.75" customHeight="1">
      <c r="A326" s="151" t="s">
        <v>1418</v>
      </c>
      <c r="B326" s="18">
        <v>1</v>
      </c>
      <c r="C326" s="7" t="s">
        <v>1419</v>
      </c>
      <c r="I326" s="152" t="str">
        <f>C326</f>
        <v>i. Other</v>
      </c>
    </row>
    <row r="327" spans="1:9" ht="12.75" customHeight="1">
      <c r="A327" s="17"/>
      <c r="B327" s="18"/>
      <c r="C327" s="19"/>
      <c r="D327" s="19"/>
      <c r="E327" s="19"/>
    </row>
    <row r="328" spans="1:9" ht="12.75" customHeight="1">
      <c r="A328" s="17"/>
      <c r="B328" s="18"/>
      <c r="C328" s="19"/>
      <c r="D328" s="19"/>
      <c r="E328" s="19"/>
    </row>
    <row r="329" spans="1:9" ht="12.75" customHeight="1">
      <c r="A329" s="17"/>
      <c r="B329" s="18"/>
      <c r="C329" s="19"/>
      <c r="D329" s="19"/>
      <c r="E329" s="19"/>
    </row>
    <row r="330" spans="1:9" ht="12.75" customHeight="1">
      <c r="A330" s="17"/>
      <c r="B330" s="18"/>
      <c r="C330" s="19"/>
      <c r="D330" s="19"/>
      <c r="E330" s="19"/>
    </row>
    <row r="331" spans="1:9" ht="12.75" customHeight="1">
      <c r="B331" s="18"/>
      <c r="C331" s="19"/>
      <c r="D331" s="19"/>
      <c r="E331" s="19"/>
    </row>
    <row r="332" spans="1:9" ht="12.75" customHeight="1">
      <c r="A332" s="17"/>
      <c r="B332" s="18"/>
      <c r="C332" s="19"/>
      <c r="D332" s="19"/>
      <c r="E332" s="19"/>
    </row>
    <row r="333" spans="1:9" ht="12.75" customHeight="1">
      <c r="A333" s="17"/>
      <c r="B333" s="18"/>
      <c r="C333" s="19"/>
      <c r="D333" s="19"/>
      <c r="E333" s="19"/>
    </row>
    <row r="334" spans="1:9" ht="12.75" customHeight="1">
      <c r="A334" s="17"/>
      <c r="B334" s="18"/>
      <c r="C334" s="19"/>
    </row>
    <row r="335" spans="1:9" ht="12.75" customHeight="1">
      <c r="B335" s="18"/>
      <c r="C335" s="7"/>
    </row>
    <row r="336" spans="1:9" ht="12.75" customHeight="1">
      <c r="A336" s="17"/>
      <c r="B336" s="18"/>
      <c r="C336" s="20"/>
    </row>
    <row r="337" spans="1:5" ht="12.75" customHeight="1">
      <c r="A337" s="17"/>
      <c r="B337" s="18"/>
      <c r="C337" s="19"/>
    </row>
    <row r="338" spans="1:5" ht="12.75" customHeight="1">
      <c r="B338" s="18"/>
      <c r="C338" s="24"/>
    </row>
    <row r="339" spans="1:5" ht="12.75" customHeight="1">
      <c r="A339" s="17"/>
      <c r="B339" s="18"/>
      <c r="C339" s="18"/>
    </row>
    <row r="340" spans="1:5" ht="12.75" customHeight="1">
      <c r="A340" s="17"/>
      <c r="B340" s="18"/>
      <c r="C340" s="18"/>
    </row>
    <row r="341" spans="1:5" ht="12.75" customHeight="1">
      <c r="A341" s="17"/>
      <c r="B341" s="18"/>
      <c r="C341" s="18"/>
    </row>
    <row r="342" spans="1:5" ht="12.75" customHeight="1">
      <c r="B342" s="18"/>
      <c r="C342" s="7"/>
    </row>
    <row r="343" spans="1:5" ht="12.75" customHeight="1">
      <c r="A343" s="17"/>
      <c r="B343" s="18"/>
      <c r="C343" s="25"/>
      <c r="D343" s="16"/>
      <c r="E343" s="16"/>
    </row>
    <row r="344" spans="1:5" ht="12.75" customHeight="1">
      <c r="A344" s="17"/>
      <c r="B344" s="18"/>
      <c r="C344" s="25"/>
      <c r="D344" s="16"/>
      <c r="E344" s="16"/>
    </row>
    <row r="345" spans="1:5" ht="12.75" customHeight="1">
      <c r="A345" s="17"/>
      <c r="B345" s="18"/>
      <c r="C345" s="25"/>
      <c r="D345" s="16"/>
      <c r="E345" s="16"/>
    </row>
    <row r="346" spans="1:5" ht="12.75" customHeight="1">
      <c r="A346" s="17"/>
      <c r="B346" s="18"/>
      <c r="C346" s="25"/>
      <c r="D346" s="16"/>
      <c r="E346" s="16"/>
    </row>
    <row r="347" spans="1:5" ht="12.75" customHeight="1">
      <c r="B347" s="18"/>
      <c r="C347" s="7"/>
    </row>
    <row r="348" spans="1:5" ht="12.75" customHeight="1">
      <c r="A348" s="17"/>
      <c r="B348" s="18"/>
      <c r="C348" s="18"/>
    </row>
    <row r="349" spans="1:5" ht="12.75" customHeight="1">
      <c r="A349" s="17"/>
      <c r="B349" s="18"/>
      <c r="C349" s="18"/>
    </row>
    <row r="350" spans="1:5" ht="12.75" customHeight="1">
      <c r="A350" s="17"/>
      <c r="B350" s="18"/>
      <c r="C350" s="18"/>
    </row>
    <row r="351" spans="1:5" ht="12.75" customHeight="1">
      <c r="B351" s="18"/>
      <c r="C351" s="7"/>
    </row>
    <row r="352" spans="1:5" ht="12.75" customHeight="1">
      <c r="A352" s="17"/>
      <c r="B352" s="18"/>
      <c r="C352" s="18"/>
      <c r="D352" s="18"/>
      <c r="E352" s="26"/>
    </row>
    <row r="353" spans="1:5" ht="12.75" customHeight="1">
      <c r="A353" s="17"/>
      <c r="B353" s="18"/>
      <c r="C353" s="18"/>
      <c r="D353" s="18"/>
      <c r="E353" s="26"/>
    </row>
    <row r="354" spans="1:5" ht="12.75" customHeight="1">
      <c r="A354" s="17"/>
      <c r="B354" s="18"/>
      <c r="C354" s="18"/>
      <c r="D354" s="18"/>
      <c r="E354" s="26"/>
    </row>
    <row r="355" spans="1:5" ht="12.75" customHeight="1">
      <c r="A355" s="17"/>
      <c r="B355" s="18"/>
      <c r="C355" s="18"/>
      <c r="D355" s="18"/>
      <c r="E355" s="26"/>
    </row>
    <row r="356" spans="1:5" ht="12.75" customHeight="1">
      <c r="B356" s="18"/>
      <c r="C356" s="7"/>
    </row>
    <row r="357" spans="1:5" ht="12.75" customHeight="1">
      <c r="A357" s="17"/>
      <c r="B357" s="18"/>
      <c r="C357" s="18"/>
    </row>
    <row r="358" spans="1:5" ht="12.75" customHeight="1">
      <c r="A358" s="17"/>
      <c r="B358" s="18"/>
      <c r="C358" s="18"/>
    </row>
    <row r="359" spans="1:5" ht="12.75" customHeight="1">
      <c r="A359" s="17"/>
      <c r="B359" s="18"/>
      <c r="C359" s="18"/>
    </row>
    <row r="360" spans="1:5" ht="12.75" customHeight="1">
      <c r="A360" s="17"/>
      <c r="B360" s="18"/>
      <c r="C360" s="18"/>
    </row>
    <row r="361" spans="1:5" ht="12.75" customHeight="1">
      <c r="B361" s="18"/>
      <c r="C361" s="7"/>
    </row>
    <row r="362" spans="1:5" ht="12.75" customHeight="1">
      <c r="A362" s="17"/>
      <c r="B362" s="18"/>
      <c r="C362" s="17"/>
    </row>
    <row r="363" spans="1:5" ht="12.75" customHeight="1">
      <c r="A363" s="17"/>
      <c r="B363" s="18"/>
      <c r="C363" s="17"/>
    </row>
    <row r="364" spans="1:5" ht="12.75" customHeight="1">
      <c r="B364" s="18"/>
      <c r="C364" s="7"/>
    </row>
    <row r="365" spans="1:5" ht="12.75" customHeight="1">
      <c r="A365" s="17"/>
      <c r="B365" s="18"/>
      <c r="C365" s="18"/>
    </row>
    <row r="366" spans="1:5" ht="12.75" customHeight="1">
      <c r="A366" s="17"/>
      <c r="B366" s="18"/>
      <c r="C366" s="18"/>
    </row>
    <row r="367" spans="1:5" ht="12.75" customHeight="1">
      <c r="A367" s="17"/>
      <c r="B367" s="18"/>
      <c r="C367" s="18"/>
    </row>
    <row r="368" spans="1:5" ht="12.75" customHeight="1">
      <c r="A368" s="17"/>
      <c r="B368" s="18"/>
      <c r="C368" s="18"/>
    </row>
    <row r="369" spans="1:3" ht="12.75" customHeight="1">
      <c r="A369" s="17"/>
      <c r="B369" s="18"/>
      <c r="C369" s="18"/>
    </row>
    <row r="370" spans="1:3" ht="12.75" customHeight="1">
      <c r="A370" s="17"/>
      <c r="B370" s="18"/>
      <c r="C370" s="18"/>
    </row>
    <row r="371" spans="1:3" ht="12.75" customHeight="1">
      <c r="B371" s="18"/>
      <c r="C371" s="7"/>
    </row>
    <row r="372" spans="1:3" ht="12.75" customHeight="1">
      <c r="A372" s="17"/>
      <c r="B372" s="18"/>
      <c r="C372" s="18"/>
    </row>
    <row r="373" spans="1:3" ht="12.75" customHeight="1">
      <c r="A373" s="17"/>
      <c r="B373" s="18"/>
      <c r="C373" s="18"/>
    </row>
    <row r="374" spans="1:3" ht="12.75" customHeight="1">
      <c r="A374" s="17"/>
      <c r="B374" s="18"/>
      <c r="C374" s="18"/>
    </row>
    <row r="375" spans="1:3" ht="12.75" customHeight="1">
      <c r="A375" s="17"/>
      <c r="B375" s="18"/>
      <c r="C375" s="18"/>
    </row>
    <row r="376" spans="1:3" ht="12.75" customHeight="1">
      <c r="B376" s="18"/>
      <c r="C376" s="7"/>
    </row>
    <row r="377" spans="1:3" ht="12.75" customHeight="1">
      <c r="A377" s="17"/>
      <c r="B377" s="18"/>
      <c r="C377" s="18"/>
    </row>
    <row r="378" spans="1:3" ht="12.75" customHeight="1">
      <c r="A378" s="17"/>
      <c r="B378" s="18"/>
      <c r="C378" s="18"/>
    </row>
    <row r="379" spans="1:3" ht="12.75" customHeight="1">
      <c r="A379" s="17"/>
      <c r="B379" s="18"/>
      <c r="C379" s="18"/>
    </row>
    <row r="380" spans="1:3" ht="12.75" customHeight="1">
      <c r="B380" s="18"/>
      <c r="C380" s="7"/>
    </row>
    <row r="381" spans="1:3" ht="12.75" customHeight="1">
      <c r="A381" s="17"/>
      <c r="B381" s="18"/>
      <c r="C381" s="18"/>
    </row>
    <row r="382" spans="1:3" ht="12.75" customHeight="1">
      <c r="A382" s="17"/>
      <c r="B382" s="18"/>
      <c r="C382" s="18"/>
    </row>
    <row r="383" spans="1:3" ht="12.75" customHeight="1">
      <c r="A383" s="17"/>
      <c r="B383" s="18"/>
      <c r="C383" s="18"/>
    </row>
    <row r="384" spans="1:3" ht="12.75" customHeight="1">
      <c r="B384" s="18"/>
      <c r="C384" s="7"/>
    </row>
    <row r="385" spans="1:3" ht="12.75" customHeight="1">
      <c r="A385" s="17"/>
      <c r="B385" s="18"/>
      <c r="C385" s="18"/>
    </row>
    <row r="386" spans="1:3" ht="12.75" customHeight="1">
      <c r="A386" s="17"/>
      <c r="B386" s="18"/>
      <c r="C386" s="18"/>
    </row>
    <row r="387" spans="1:3" ht="12.75" customHeight="1">
      <c r="A387" s="17"/>
      <c r="B387" s="18"/>
      <c r="C387" s="18"/>
    </row>
    <row r="388" spans="1:3" ht="12.75" customHeight="1" thickBot="1">
      <c r="B388" s="18"/>
      <c r="C388" s="7"/>
    </row>
    <row r="389" spans="1:3" ht="12.75" customHeight="1">
      <c r="A389" s="17"/>
      <c r="B389" s="18"/>
      <c r="C389" s="27"/>
    </row>
    <row r="390" spans="1:3" ht="12.75" customHeight="1">
      <c r="A390" s="17"/>
      <c r="B390" s="18"/>
      <c r="C390" s="28"/>
    </row>
    <row r="391" spans="1:3" ht="12.75" customHeight="1">
      <c r="A391" s="17"/>
      <c r="B391" s="18"/>
      <c r="C391" s="28"/>
    </row>
    <row r="392" spans="1:3" ht="12.75" customHeight="1">
      <c r="B392" s="18"/>
      <c r="C392" s="7"/>
    </row>
    <row r="393" spans="1:3" ht="12.75" customHeight="1">
      <c r="A393" s="17"/>
      <c r="B393" s="18"/>
      <c r="C393" s="18"/>
    </row>
    <row r="394" spans="1:3" ht="12.75" customHeight="1">
      <c r="A394" s="17"/>
      <c r="B394" s="18"/>
      <c r="C394" s="18"/>
    </row>
    <row r="395" spans="1:3" ht="12.75" customHeight="1">
      <c r="A395" s="17"/>
      <c r="B395" s="18"/>
      <c r="C395" s="18"/>
    </row>
    <row r="396" spans="1:3" ht="12.75" customHeight="1">
      <c r="A396" s="17"/>
      <c r="B396" s="18"/>
      <c r="C396" s="18"/>
    </row>
    <row r="397" spans="1:3" ht="12.75" customHeight="1">
      <c r="B397" s="18"/>
      <c r="C397" s="7"/>
    </row>
    <row r="398" spans="1:3" ht="12.75" customHeight="1">
      <c r="A398" s="17"/>
      <c r="B398" s="18"/>
      <c r="C398" s="18"/>
    </row>
    <row r="399" spans="1:3" ht="12.75" customHeight="1">
      <c r="A399" s="17"/>
      <c r="B399" s="18"/>
      <c r="C399" s="18"/>
    </row>
    <row r="400" spans="1:3" ht="12.75" customHeight="1">
      <c r="A400" s="17"/>
      <c r="B400" s="18"/>
      <c r="C400" s="18"/>
    </row>
    <row r="401" spans="1:4" ht="12.75" customHeight="1">
      <c r="A401" s="17"/>
      <c r="B401" s="18"/>
      <c r="C401" s="18"/>
    </row>
    <row r="402" spans="1:4" ht="12.75" customHeight="1">
      <c r="B402" s="18"/>
      <c r="C402" s="7"/>
    </row>
    <row r="403" spans="1:4" ht="12.75" customHeight="1">
      <c r="A403" s="17"/>
      <c r="B403" s="18"/>
      <c r="C403" s="18"/>
    </row>
    <row r="404" spans="1:4" ht="12.75" customHeight="1">
      <c r="A404" s="17"/>
      <c r="B404" s="18"/>
      <c r="C404" s="18"/>
    </row>
    <row r="405" spans="1:4" ht="12.75" customHeight="1">
      <c r="A405" s="17"/>
      <c r="B405" s="18"/>
      <c r="C405" s="18"/>
    </row>
    <row r="406" spans="1:4" ht="12.75" customHeight="1">
      <c r="A406" s="17"/>
      <c r="B406" s="18"/>
      <c r="C406" s="18"/>
    </row>
    <row r="407" spans="1:4" ht="12.75" customHeight="1">
      <c r="B407" s="18"/>
      <c r="C407" s="7"/>
    </row>
    <row r="408" spans="1:4" ht="12.75" customHeight="1">
      <c r="A408" s="17"/>
      <c r="B408" s="18"/>
      <c r="C408" s="19"/>
      <c r="D408" s="19"/>
    </row>
    <row r="409" spans="1:4" ht="12.75" customHeight="1">
      <c r="A409" s="17"/>
      <c r="B409" s="18"/>
      <c r="C409" s="19"/>
      <c r="D409" s="19"/>
    </row>
    <row r="410" spans="1:4" ht="12.75" customHeight="1">
      <c r="A410" s="17"/>
      <c r="B410" s="18"/>
      <c r="C410" s="19"/>
      <c r="D410" s="19"/>
    </row>
    <row r="411" spans="1:4" ht="12.75" customHeight="1">
      <c r="B411" s="18"/>
      <c r="C411" s="7"/>
    </row>
    <row r="412" spans="1:4" ht="12.75" customHeight="1">
      <c r="A412" s="17"/>
      <c r="B412" s="18"/>
      <c r="C412" s="29"/>
    </row>
    <row r="413" spans="1:4" ht="12.75" customHeight="1">
      <c r="A413" s="17"/>
      <c r="B413" s="18"/>
      <c r="C413" s="29"/>
    </row>
    <row r="414" spans="1:4" ht="12.75" customHeight="1" thickBot="1">
      <c r="B414" s="18"/>
      <c r="C414" s="30"/>
    </row>
    <row r="415" spans="1:4" ht="12.75" customHeight="1">
      <c r="A415" s="17"/>
      <c r="B415" s="18"/>
      <c r="C415" s="31"/>
    </row>
    <row r="416" spans="1:4" ht="12.75" customHeight="1">
      <c r="A416" s="17"/>
      <c r="B416" s="18"/>
      <c r="C416" s="32"/>
    </row>
    <row r="417" spans="1:3" ht="12.75" customHeight="1" thickBot="1">
      <c r="B417" s="18"/>
      <c r="C417" s="7"/>
    </row>
    <row r="418" spans="1:3" ht="12.75" customHeight="1">
      <c r="A418" s="17"/>
      <c r="B418" s="18"/>
      <c r="C418" s="31"/>
    </row>
    <row r="419" spans="1:3" ht="12.75" customHeight="1" thickBot="1">
      <c r="A419" s="17"/>
      <c r="B419" s="18"/>
      <c r="C419" s="33"/>
    </row>
    <row r="420" spans="1:3" ht="12.75" customHeight="1" thickBot="1">
      <c r="B420" s="18"/>
      <c r="C420" s="7"/>
    </row>
    <row r="421" spans="1:3" ht="12.75" customHeight="1">
      <c r="A421" s="17"/>
      <c r="B421" s="18"/>
      <c r="C421" s="34"/>
    </row>
    <row r="422" spans="1:3" ht="12.75" customHeight="1">
      <c r="A422" s="17"/>
      <c r="B422" s="18"/>
      <c r="C422" s="35"/>
    </row>
    <row r="423" spans="1:3" ht="12.75" customHeight="1" thickBot="1">
      <c r="A423" s="17"/>
      <c r="B423" s="18"/>
      <c r="C423" s="36"/>
    </row>
    <row r="424" spans="1:3" ht="12.75" customHeight="1">
      <c r="B424" s="18"/>
      <c r="C424" s="7"/>
    </row>
    <row r="425" spans="1:3" ht="12.75" customHeight="1">
      <c r="A425" s="17"/>
      <c r="B425" s="18"/>
      <c r="C425" s="37"/>
    </row>
    <row r="426" spans="1:3" ht="12.75" customHeight="1">
      <c r="A426" s="17"/>
      <c r="B426" s="18"/>
      <c r="C426" s="38"/>
    </row>
    <row r="427" spans="1:3" ht="12.75" customHeight="1">
      <c r="A427" s="17"/>
      <c r="B427" s="18"/>
      <c r="C427" s="38"/>
    </row>
    <row r="428" spans="1:3" ht="12.75" customHeight="1">
      <c r="A428" s="17"/>
      <c r="B428" s="18"/>
      <c r="C428" s="39"/>
    </row>
    <row r="429" spans="1:3" ht="12.75" customHeight="1">
      <c r="B429" s="18"/>
      <c r="C429" s="7"/>
    </row>
    <row r="430" spans="1:3" ht="12.75" customHeight="1">
      <c r="A430" s="17"/>
      <c r="B430" s="18"/>
      <c r="C430" s="40"/>
    </row>
    <row r="431" spans="1:3" ht="12.75" customHeight="1">
      <c r="A431" s="17"/>
      <c r="B431" s="18"/>
      <c r="C431" s="41"/>
    </row>
    <row r="432" spans="1:3" ht="12.75" customHeight="1">
      <c r="A432" s="17"/>
      <c r="B432" s="18"/>
      <c r="C432" s="41"/>
    </row>
    <row r="433" spans="1:3" ht="12.75" customHeight="1">
      <c r="A433" s="17"/>
      <c r="B433" s="18"/>
      <c r="C433" s="42"/>
    </row>
    <row r="434" spans="1:3" ht="12.75" customHeight="1">
      <c r="B434" s="18"/>
      <c r="C434" s="7"/>
    </row>
    <row r="435" spans="1:3" ht="12.75" customHeight="1">
      <c r="A435" s="17"/>
      <c r="B435" s="18"/>
      <c r="C435" s="40"/>
    </row>
    <row r="436" spans="1:3" ht="12.75" customHeight="1">
      <c r="A436" s="17"/>
      <c r="B436" s="18"/>
      <c r="C436" s="41"/>
    </row>
    <row r="437" spans="1:3" ht="12.75" customHeight="1">
      <c r="A437" s="17"/>
      <c r="B437" s="18"/>
      <c r="C437" s="41"/>
    </row>
    <row r="438" spans="1:3" ht="12.75" customHeight="1">
      <c r="A438" s="17"/>
      <c r="B438" s="18"/>
      <c r="C438" s="42"/>
    </row>
    <row r="439" spans="1:3" ht="12.75" customHeight="1">
      <c r="B439" s="18"/>
      <c r="C439" s="7"/>
    </row>
    <row r="440" spans="1:3" ht="12.75" customHeight="1">
      <c r="B440" s="18"/>
      <c r="C440" s="7"/>
    </row>
    <row r="441" spans="1:3" ht="12.75" customHeight="1">
      <c r="A441" s="17"/>
      <c r="B441" s="18"/>
      <c r="C441" s="40"/>
    </row>
    <row r="442" spans="1:3" ht="12.75" customHeight="1">
      <c r="A442" s="17"/>
      <c r="B442" s="18"/>
      <c r="C442" s="41"/>
    </row>
    <row r="443" spans="1:3" ht="12.75" customHeight="1">
      <c r="A443" s="17"/>
      <c r="B443" s="18"/>
      <c r="C443" s="41"/>
    </row>
    <row r="444" spans="1:3" ht="12.75" customHeight="1">
      <c r="A444" s="17"/>
      <c r="B444" s="18"/>
      <c r="C444" s="42"/>
    </row>
    <row r="445" spans="1:3" ht="12.75" customHeight="1">
      <c r="B445" s="18"/>
      <c r="C445" s="7"/>
    </row>
    <row r="446" spans="1:3" ht="12.75" customHeight="1" thickBot="1">
      <c r="A446" s="17"/>
      <c r="B446" s="18"/>
      <c r="C446" s="43"/>
    </row>
    <row r="447" spans="1:3" ht="12.75" customHeight="1" thickBot="1">
      <c r="A447" s="17"/>
      <c r="B447" s="18"/>
      <c r="C447" s="44"/>
    </row>
    <row r="448" spans="1:3" ht="12.75" customHeight="1" thickBot="1">
      <c r="A448" s="17"/>
      <c r="B448" s="18"/>
      <c r="C448" s="44"/>
    </row>
    <row r="449" spans="1:3" ht="12.75" customHeight="1" thickBot="1">
      <c r="A449" s="17"/>
      <c r="B449" s="18"/>
      <c r="C449" s="45"/>
    </row>
    <row r="450" spans="1:3" ht="12.75" customHeight="1">
      <c r="B450" s="18"/>
      <c r="C450" s="7"/>
    </row>
    <row r="451" spans="1:3" ht="12.75" customHeight="1">
      <c r="A451" s="17"/>
      <c r="B451" s="18"/>
      <c r="C451" s="18"/>
    </row>
    <row r="452" spans="1:3" ht="12.75" customHeight="1">
      <c r="A452" s="17"/>
      <c r="B452" s="18"/>
      <c r="C452" s="18"/>
    </row>
    <row r="453" spans="1:3" ht="12.75" customHeight="1">
      <c r="A453" s="17"/>
      <c r="B453" s="18"/>
      <c r="C453" s="18"/>
    </row>
    <row r="454" spans="1:3" ht="12.75" customHeight="1">
      <c r="A454" s="17"/>
      <c r="B454" s="18"/>
      <c r="C454" s="18"/>
    </row>
    <row r="455" spans="1:3" ht="12.75" customHeight="1">
      <c r="A455" s="17"/>
      <c r="B455" s="18"/>
      <c r="C455" s="18"/>
    </row>
    <row r="456" spans="1:3" ht="12.75" customHeight="1" thickBot="1"/>
    <row r="457" spans="1:3" ht="12.75" customHeight="1">
      <c r="A457" s="17"/>
      <c r="B457" s="18"/>
      <c r="C457" s="46"/>
    </row>
    <row r="458" spans="1:3" ht="12.75" customHeight="1">
      <c r="A458" s="17"/>
      <c r="B458" s="18"/>
      <c r="C458" s="47"/>
    </row>
    <row r="459" spans="1:3" ht="12.75" customHeight="1" thickBot="1">
      <c r="A459" s="17"/>
      <c r="B459" s="18"/>
      <c r="C459" s="48"/>
    </row>
    <row r="460" spans="1:3" ht="12.75" customHeight="1" thickBot="1">
      <c r="B460" s="18"/>
      <c r="C460" s="7"/>
    </row>
    <row r="461" spans="1:3" ht="12.75" customHeight="1">
      <c r="B461" s="18"/>
      <c r="C461" s="49"/>
    </row>
    <row r="462" spans="1:3" ht="12.75" customHeight="1">
      <c r="B462" s="18"/>
      <c r="C462" s="47"/>
    </row>
    <row r="463" spans="1:3" ht="12.75" customHeight="1" thickBot="1">
      <c r="B463" s="18"/>
      <c r="C463" s="50"/>
    </row>
    <row r="464" spans="1:3" ht="12.75" customHeight="1" thickBot="1">
      <c r="B464" s="18"/>
      <c r="C464" s="7"/>
    </row>
    <row r="465" spans="2:4" ht="12.75" customHeight="1">
      <c r="B465" s="18"/>
      <c r="C465" s="51"/>
    </row>
    <row r="466" spans="2:4" ht="12.75" customHeight="1" thickBot="1">
      <c r="B466" s="18"/>
      <c r="C466" s="52"/>
    </row>
    <row r="467" spans="2:4" ht="12.75" customHeight="1" thickBot="1">
      <c r="B467" s="18"/>
      <c r="C467" s="7"/>
    </row>
    <row r="468" spans="2:4" ht="12.75" customHeight="1">
      <c r="B468" s="18"/>
      <c r="C468" s="53"/>
      <c r="D468" s="21"/>
    </row>
    <row r="469" spans="2:4" ht="12.75" customHeight="1">
      <c r="B469" s="18"/>
      <c r="C469" s="54"/>
      <c r="D469" s="55"/>
    </row>
    <row r="470" spans="2:4" ht="12.75" customHeight="1" thickBot="1">
      <c r="B470" s="18"/>
      <c r="C470" s="56"/>
      <c r="D470" s="57"/>
    </row>
    <row r="471" spans="2:4" ht="12.75" customHeight="1" thickBot="1">
      <c r="B471" s="18"/>
      <c r="C471" s="7"/>
    </row>
    <row r="472" spans="2:4" ht="12.75" customHeight="1">
      <c r="B472" s="18"/>
      <c r="C472" s="53"/>
      <c r="D472" s="21"/>
    </row>
    <row r="473" spans="2:4" ht="12.75" customHeight="1">
      <c r="B473" s="18"/>
      <c r="C473" s="54"/>
      <c r="D473" s="22"/>
    </row>
    <row r="474" spans="2:4" ht="12.75" customHeight="1" thickBot="1">
      <c r="B474" s="18"/>
      <c r="C474" s="56"/>
      <c r="D474" s="23"/>
    </row>
    <row r="475" spans="2:4" ht="12.75" customHeight="1" thickBot="1">
      <c r="B475" s="18"/>
      <c r="C475" s="7"/>
    </row>
    <row r="476" spans="2:4" ht="12.75" customHeight="1">
      <c r="B476" s="18"/>
      <c r="C476" s="53"/>
      <c r="D476" s="21"/>
    </row>
    <row r="477" spans="2:4" ht="12.75" customHeight="1">
      <c r="B477" s="18"/>
      <c r="C477" s="54"/>
      <c r="D477" s="55"/>
    </row>
    <row r="478" spans="2:4" ht="12.75" customHeight="1" thickBot="1">
      <c r="B478" s="18"/>
      <c r="C478" s="56"/>
      <c r="D478" s="57"/>
    </row>
    <row r="479" spans="2:4" ht="12.75" customHeight="1" thickBot="1">
      <c r="B479" s="18"/>
      <c r="C479" s="7"/>
    </row>
    <row r="480" spans="2:4" ht="12.75" customHeight="1">
      <c r="B480" s="18"/>
      <c r="C480" s="58"/>
      <c r="D480" s="59"/>
    </row>
    <row r="481" spans="2:4" ht="12.75" customHeight="1">
      <c r="B481" s="18"/>
      <c r="C481" s="60"/>
      <c r="D481" s="61"/>
    </row>
    <row r="482" spans="2:4" ht="12.75" customHeight="1" thickBot="1">
      <c r="B482" s="18"/>
      <c r="C482" s="62"/>
      <c r="D482" s="63"/>
    </row>
    <row r="483" spans="2:4" ht="12.75" customHeight="1" thickBot="1">
      <c r="B483" s="18"/>
      <c r="C483" s="7"/>
    </row>
    <row r="484" spans="2:4" ht="12.75" customHeight="1">
      <c r="B484" s="18"/>
      <c r="C484" s="58"/>
      <c r="D484" s="59"/>
    </row>
    <row r="485" spans="2:4" ht="12.75" customHeight="1">
      <c r="B485" s="18"/>
      <c r="C485" s="60"/>
      <c r="D485" s="61"/>
    </row>
    <row r="486" spans="2:4" ht="12.75" customHeight="1" thickBot="1">
      <c r="B486" s="18"/>
      <c r="C486" s="62"/>
      <c r="D486" s="63"/>
    </row>
    <row r="487" spans="2:4" ht="12.75" customHeight="1" thickBot="1">
      <c r="B487" s="18"/>
      <c r="C487" s="7"/>
    </row>
    <row r="488" spans="2:4" ht="12.75" customHeight="1">
      <c r="B488" s="18"/>
      <c r="C488" s="64"/>
    </row>
    <row r="489" spans="2:4" ht="12.75" customHeight="1">
      <c r="B489" s="18"/>
      <c r="C489" s="65"/>
    </row>
    <row r="490" spans="2:4" ht="12.75" customHeight="1" thickBot="1">
      <c r="B490" s="18"/>
      <c r="C490" s="62"/>
    </row>
    <row r="491" spans="2:4" ht="12.75" customHeight="1" thickBot="1">
      <c r="B491" s="18"/>
      <c r="C491" s="7"/>
    </row>
    <row r="492" spans="2:4" ht="12.75" customHeight="1">
      <c r="B492" s="18"/>
      <c r="C492" s="64"/>
    </row>
    <row r="493" spans="2:4" ht="12.75" customHeight="1">
      <c r="B493" s="18"/>
      <c r="C493" s="66"/>
    </row>
    <row r="494" spans="2:4" ht="12.75" customHeight="1" thickBot="1">
      <c r="B494" s="18"/>
      <c r="C494" s="7"/>
    </row>
    <row r="495" spans="2:4" ht="12.75" customHeight="1">
      <c r="B495" s="18"/>
      <c r="C495" s="67"/>
    </row>
    <row r="496" spans="2:4" ht="12.75" customHeight="1">
      <c r="B496" s="18"/>
      <c r="C496" s="68"/>
    </row>
    <row r="497" spans="2:5" ht="12.75" customHeight="1" thickBot="1">
      <c r="B497" s="18"/>
      <c r="C497" s="69"/>
    </row>
    <row r="498" spans="2:5" ht="12.75" customHeight="1" thickBot="1">
      <c r="B498" s="18"/>
      <c r="C498" s="7"/>
    </row>
    <row r="499" spans="2:5" ht="12.75" customHeight="1">
      <c r="B499" s="18"/>
      <c r="C499" s="53"/>
      <c r="D499" s="21"/>
      <c r="E499" s="21"/>
    </row>
    <row r="500" spans="2:5" ht="12.75" customHeight="1">
      <c r="B500" s="18"/>
      <c r="C500" s="54"/>
      <c r="D500" s="55"/>
      <c r="E500" s="55"/>
    </row>
    <row r="501" spans="2:5" ht="12.75" customHeight="1">
      <c r="B501" s="18"/>
      <c r="C501" s="70"/>
      <c r="D501" s="71"/>
      <c r="E501" s="71"/>
    </row>
    <row r="502" spans="2:5" ht="12.75" customHeight="1" thickBot="1">
      <c r="B502" s="18"/>
      <c r="C502" s="7"/>
    </row>
    <row r="503" spans="2:5" ht="12.75" customHeight="1">
      <c r="B503" s="18"/>
      <c r="C503" s="67"/>
    </row>
    <row r="504" spans="2:5" ht="12.75" customHeight="1">
      <c r="B504" s="18"/>
      <c r="C504" s="70"/>
    </row>
    <row r="505" spans="2:5" ht="12.75" customHeight="1" thickBot="1">
      <c r="B505" s="18"/>
      <c r="C505" s="69"/>
    </row>
    <row r="506" spans="2:5" ht="12.75" customHeight="1" thickBot="1">
      <c r="B506" s="18"/>
      <c r="C506" s="7"/>
    </row>
    <row r="507" spans="2:5" ht="12.75" customHeight="1">
      <c r="B507" s="18"/>
      <c r="C507" s="72"/>
    </row>
    <row r="508" spans="2:5" ht="12.75" customHeight="1">
      <c r="B508" s="18"/>
      <c r="C508" s="73"/>
    </row>
    <row r="509" spans="2:5" ht="12.75" customHeight="1">
      <c r="B509" s="18"/>
      <c r="C509" s="7"/>
    </row>
    <row r="510" spans="2:5" ht="12.75" customHeight="1">
      <c r="B510" s="18"/>
      <c r="C510" s="7"/>
    </row>
    <row r="511" spans="2:5" ht="12.75" customHeight="1">
      <c r="B511" s="18"/>
      <c r="C511" s="7"/>
    </row>
    <row r="512" spans="2:5" ht="12.75" customHeight="1">
      <c r="B512" s="18"/>
      <c r="C512" s="7"/>
    </row>
    <row r="513" spans="2:3" ht="12.75" customHeight="1">
      <c r="B513" s="18"/>
      <c r="C513" s="7"/>
    </row>
    <row r="514" spans="2:3" ht="12.75" customHeight="1">
      <c r="B514" s="18"/>
      <c r="C514" s="7"/>
    </row>
    <row r="515" spans="2:3" ht="12.75" customHeight="1">
      <c r="B515" s="18"/>
      <c r="C515" s="7"/>
    </row>
    <row r="516" spans="2:3" ht="12.75" customHeight="1">
      <c r="B516" s="18"/>
      <c r="C516" s="7"/>
    </row>
    <row r="517" spans="2:3" ht="12.75" customHeight="1">
      <c r="B517" s="18"/>
      <c r="C517" s="7"/>
    </row>
    <row r="518" spans="2:3" ht="12.75" customHeight="1">
      <c r="B518" s="18"/>
      <c r="C518" s="7"/>
    </row>
    <row r="519" spans="2:3" ht="12.75" customHeight="1">
      <c r="B519" s="18"/>
      <c r="C519" s="7"/>
    </row>
    <row r="520" spans="2:3" ht="12.75" customHeight="1">
      <c r="B520" s="18"/>
      <c r="C520" s="7"/>
    </row>
    <row r="521" spans="2:3" ht="12.75" customHeight="1">
      <c r="B521" s="18"/>
      <c r="C521" s="7"/>
    </row>
    <row r="522" spans="2:3" ht="12.75" customHeight="1">
      <c r="B522" s="18"/>
      <c r="C522" s="7"/>
    </row>
    <row r="523" spans="2:3" ht="12.75" customHeight="1">
      <c r="B523" s="18"/>
      <c r="C523" s="7"/>
    </row>
    <row r="524" spans="2:3" ht="12.75" customHeight="1">
      <c r="B524" s="18"/>
      <c r="C524" s="7"/>
    </row>
    <row r="525" spans="2:3" ht="12.75" customHeight="1">
      <c r="B525" s="18"/>
      <c r="C525" s="7"/>
    </row>
    <row r="526" spans="2:3" ht="12.75" customHeight="1">
      <c r="B526" s="18"/>
      <c r="C526" s="7"/>
    </row>
    <row r="527" spans="2:3" ht="12.75" customHeight="1">
      <c r="B527" s="18"/>
      <c r="C527" s="7"/>
    </row>
    <row r="528" spans="2:3" ht="12.75" customHeight="1" thickBot="1">
      <c r="B528" s="18"/>
      <c r="C528" s="7"/>
    </row>
    <row r="529" spans="1:3" ht="12.75" customHeight="1">
      <c r="A529" s="17"/>
      <c r="B529" s="18"/>
      <c r="C529" s="46"/>
    </row>
    <row r="530" spans="1:3" ht="12.75" customHeight="1">
      <c r="A530" s="17"/>
      <c r="B530" s="18"/>
      <c r="C530" s="47"/>
    </row>
    <row r="531" spans="1:3" ht="12.75" customHeight="1" thickBot="1">
      <c r="A531" s="17"/>
      <c r="B531" s="18"/>
      <c r="C531" s="48"/>
    </row>
    <row r="532" spans="1:3" ht="12.75" customHeight="1" thickBot="1">
      <c r="B532" s="18"/>
      <c r="C532" s="7"/>
    </row>
    <row r="533" spans="1:3" ht="12.75" customHeight="1">
      <c r="A533" s="17"/>
      <c r="B533" s="18"/>
      <c r="C533" s="46"/>
    </row>
    <row r="534" spans="1:3" ht="12.75" customHeight="1">
      <c r="A534" s="17"/>
      <c r="B534" s="18"/>
      <c r="C534" s="47"/>
    </row>
    <row r="535" spans="1:3" ht="12.75" customHeight="1" thickBot="1">
      <c r="A535" s="17"/>
      <c r="B535" s="18"/>
      <c r="C535" s="48"/>
    </row>
    <row r="536" spans="1:3" ht="12.75" customHeight="1">
      <c r="A536" s="17"/>
      <c r="B536" s="18"/>
      <c r="C536" s="7"/>
    </row>
    <row r="537" spans="1:3" ht="12.75" customHeight="1">
      <c r="B537" s="18"/>
      <c r="C537" s="7"/>
    </row>
    <row r="538" spans="1:3" ht="12.75" customHeight="1">
      <c r="A538" s="17"/>
      <c r="B538" s="18"/>
      <c r="C538" s="7"/>
    </row>
    <row r="539" spans="1:3" ht="12.75" customHeight="1">
      <c r="A539" s="17"/>
      <c r="B539" s="18"/>
      <c r="C539" s="7"/>
    </row>
    <row r="540" spans="1:3" ht="12.75" customHeight="1">
      <c r="B540" s="18"/>
      <c r="C540" s="7"/>
    </row>
    <row r="541" spans="1:3" ht="12.75" customHeight="1">
      <c r="A541" s="17"/>
      <c r="B541" s="18"/>
      <c r="C541" s="7"/>
    </row>
    <row r="542" spans="1:3" ht="12.75" customHeight="1">
      <c r="A542" s="17"/>
      <c r="B542" s="18"/>
      <c r="C542" s="7"/>
    </row>
    <row r="543" spans="1:3" ht="12.75" customHeight="1">
      <c r="B543" s="18"/>
      <c r="C543" s="7"/>
    </row>
    <row r="544" spans="1:3" ht="12.75" customHeight="1">
      <c r="A544" s="17"/>
      <c r="B544" s="18"/>
      <c r="C544" s="7"/>
    </row>
    <row r="545" spans="1:3" ht="12.75" customHeight="1">
      <c r="A545" s="17"/>
      <c r="B545" s="18"/>
      <c r="C545" s="7"/>
    </row>
    <row r="546" spans="1:3" ht="12.75" customHeight="1">
      <c r="B546" s="18"/>
      <c r="C546" s="7"/>
    </row>
    <row r="547" spans="1:3" ht="12.75" customHeight="1">
      <c r="A547" s="17"/>
      <c r="B547" s="18"/>
      <c r="C547" s="7"/>
    </row>
    <row r="548" spans="1:3" ht="12.75" customHeight="1">
      <c r="A548" s="17"/>
      <c r="B548" s="18"/>
      <c r="C548" s="7"/>
    </row>
    <row r="549" spans="1:3" ht="12.75" customHeight="1">
      <c r="B549" s="18"/>
      <c r="C549" s="7"/>
    </row>
    <row r="550" spans="1:3" ht="12.75" customHeight="1">
      <c r="B550" s="18"/>
      <c r="C550" s="7"/>
    </row>
    <row r="551" spans="1:3" ht="12.75" customHeight="1">
      <c r="B551" s="18"/>
      <c r="C551" s="7"/>
    </row>
    <row r="552" spans="1:3" ht="12.75" customHeight="1">
      <c r="B552" s="18"/>
      <c r="C552" s="7"/>
    </row>
    <row r="553" spans="1:3" ht="12.75" customHeight="1">
      <c r="B553" s="18"/>
      <c r="C553" s="7"/>
    </row>
    <row r="554" spans="1:3" ht="12.75" customHeight="1">
      <c r="B554" s="18"/>
      <c r="C554" s="7"/>
    </row>
    <row r="555" spans="1:3" ht="12.75" customHeight="1">
      <c r="B555" s="18"/>
      <c r="C555" s="7"/>
    </row>
    <row r="556" spans="1:3" ht="12.75" customHeight="1">
      <c r="B556" s="18"/>
      <c r="C556" s="7"/>
    </row>
    <row r="557" spans="1:3" ht="12.75" customHeight="1">
      <c r="B557" s="18"/>
      <c r="C557" s="7"/>
    </row>
    <row r="558" spans="1:3" ht="12.75" customHeight="1">
      <c r="B558" s="18"/>
      <c r="C558" s="7"/>
    </row>
    <row r="559" spans="1:3" ht="12.75" customHeight="1">
      <c r="B559" s="18"/>
      <c r="C559" s="7"/>
    </row>
    <row r="560" spans="1:3" ht="12.75" customHeight="1">
      <c r="B560" s="18"/>
      <c r="C560" s="7"/>
    </row>
    <row r="561" spans="2:3" ht="12.75" customHeight="1">
      <c r="B561" s="18"/>
      <c r="C561" s="7"/>
    </row>
    <row r="562" spans="2:3" ht="12.75" customHeight="1">
      <c r="B562" s="18"/>
      <c r="C562" s="7"/>
    </row>
    <row r="563" spans="2:3" ht="12.75" customHeight="1">
      <c r="B563" s="18"/>
      <c r="C563" s="7"/>
    </row>
    <row r="564" spans="2:3" ht="12.75" customHeight="1">
      <c r="B564" s="18"/>
      <c r="C564" s="7"/>
    </row>
    <row r="565" spans="2:3" ht="12.75" customHeight="1">
      <c r="B565" s="18"/>
      <c r="C565" s="7"/>
    </row>
    <row r="566" spans="2:3" ht="12.75" customHeight="1">
      <c r="B566" s="18"/>
      <c r="C566" s="7"/>
    </row>
    <row r="567" spans="2:3" ht="12.75" customHeight="1">
      <c r="B567" s="18"/>
      <c r="C567" s="7"/>
    </row>
    <row r="568" spans="2:3" ht="12.75" customHeight="1">
      <c r="B568" s="18"/>
      <c r="C568" s="7"/>
    </row>
    <row r="569" spans="2:3" ht="12.75" customHeight="1">
      <c r="B569" s="18"/>
      <c r="C569" s="7"/>
    </row>
    <row r="570" spans="2:3" ht="12.75" customHeight="1">
      <c r="B570" s="18"/>
      <c r="C570" s="7"/>
    </row>
    <row r="571" spans="2:3" ht="12.75" customHeight="1">
      <c r="B571" s="18"/>
      <c r="C571" s="7"/>
    </row>
    <row r="572" spans="2:3" ht="12.75" customHeight="1">
      <c r="B572" s="18"/>
      <c r="C572" s="7"/>
    </row>
    <row r="573" spans="2:3" ht="12.75" customHeight="1">
      <c r="B573" s="18"/>
      <c r="C573" s="7"/>
    </row>
    <row r="574" spans="2:3" ht="12.75" customHeight="1">
      <c r="B574" s="18"/>
      <c r="C574" s="7"/>
    </row>
    <row r="575" spans="2:3" ht="12.75" customHeight="1">
      <c r="B575" s="18"/>
      <c r="C575" s="7"/>
    </row>
    <row r="576" spans="2:3" ht="12.75" customHeight="1">
      <c r="B576" s="18"/>
      <c r="C576" s="7"/>
    </row>
    <row r="577" spans="2:3" ht="12.75" customHeight="1">
      <c r="B577" s="18"/>
      <c r="C577" s="7"/>
    </row>
    <row r="578" spans="2:3" ht="12.75" customHeight="1">
      <c r="B578" s="18"/>
      <c r="C578" s="7"/>
    </row>
    <row r="579" spans="2:3" ht="12.75" customHeight="1">
      <c r="B579" s="18"/>
      <c r="C579" s="7"/>
    </row>
    <row r="580" spans="2:3" ht="12.75" customHeight="1">
      <c r="B580" s="18"/>
      <c r="C580" s="7"/>
    </row>
    <row r="581" spans="2:3" ht="12.75" customHeight="1">
      <c r="B581" s="18"/>
      <c r="C581" s="7"/>
    </row>
    <row r="582" spans="2:3" ht="12.75" customHeight="1">
      <c r="B582" s="18"/>
      <c r="C582" s="7"/>
    </row>
    <row r="583" spans="2:3" ht="12.75" customHeight="1">
      <c r="B583" s="18"/>
      <c r="C583" s="7"/>
    </row>
    <row r="584" spans="2:3" ht="12.75" customHeight="1">
      <c r="B584" s="18"/>
      <c r="C584" s="7"/>
    </row>
    <row r="585" spans="2:3" ht="12.75" customHeight="1">
      <c r="B585" s="18"/>
      <c r="C585" s="7"/>
    </row>
    <row r="586" spans="2:3" ht="12.75" customHeight="1">
      <c r="B586" s="18"/>
      <c r="C586" s="7"/>
    </row>
    <row r="587" spans="2:3" ht="12.75" customHeight="1">
      <c r="B587" s="18"/>
      <c r="C587" s="7"/>
    </row>
    <row r="588" spans="2:3" ht="12.75" customHeight="1">
      <c r="B588" s="18"/>
      <c r="C588" s="7"/>
    </row>
    <row r="589" spans="2:3" ht="12.75" customHeight="1">
      <c r="B589" s="18"/>
      <c r="C589" s="7"/>
    </row>
    <row r="590" spans="2:3" ht="12.75" customHeight="1">
      <c r="B590" s="18"/>
      <c r="C590" s="7"/>
    </row>
    <row r="591" spans="2:3" ht="12.75" customHeight="1">
      <c r="B591" s="18"/>
      <c r="C591" s="7"/>
    </row>
    <row r="592" spans="2:3" ht="12.75" customHeight="1">
      <c r="B592" s="18"/>
      <c r="C592" s="7"/>
    </row>
    <row r="593" spans="2:3" ht="12.75" customHeight="1">
      <c r="B593" s="18"/>
      <c r="C593" s="7"/>
    </row>
    <row r="594" spans="2:3" ht="12.75" customHeight="1">
      <c r="B594" s="18"/>
      <c r="C594" s="7"/>
    </row>
    <row r="595" spans="2:3" ht="12.75" customHeight="1">
      <c r="B595" s="18"/>
      <c r="C595" s="7"/>
    </row>
    <row r="596" spans="2:3" ht="12.75" customHeight="1">
      <c r="B596" s="18"/>
      <c r="C596" s="7"/>
    </row>
    <row r="597" spans="2:3" ht="12.75" customHeight="1">
      <c r="B597" s="18"/>
      <c r="C597" s="7"/>
    </row>
    <row r="598" spans="2:3" ht="12.75" customHeight="1">
      <c r="B598" s="18"/>
      <c r="C598" s="7"/>
    </row>
    <row r="599" spans="2:3" ht="12.75" customHeight="1">
      <c r="B599" s="18"/>
      <c r="C599" s="7"/>
    </row>
    <row r="600" spans="2:3" ht="12.75" customHeight="1">
      <c r="B600" s="18"/>
      <c r="C600" s="7"/>
    </row>
    <row r="601" spans="2:3" ht="12.75" customHeight="1">
      <c r="B601" s="18"/>
      <c r="C601" s="7"/>
    </row>
    <row r="602" spans="2:3" ht="12.75" customHeight="1">
      <c r="B602" s="18"/>
      <c r="C602" s="7"/>
    </row>
    <row r="603" spans="2:3" ht="12.75" customHeight="1">
      <c r="B603" s="18"/>
      <c r="C603" s="7"/>
    </row>
    <row r="604" spans="2:3" ht="12.75" customHeight="1">
      <c r="B604" s="18"/>
      <c r="C604" s="7"/>
    </row>
    <row r="605" spans="2:3" ht="12.75" customHeight="1">
      <c r="B605" s="18"/>
      <c r="C605" s="7"/>
    </row>
    <row r="606" spans="2:3" ht="12.75" customHeight="1">
      <c r="B606" s="18"/>
      <c r="C606" s="7"/>
    </row>
    <row r="607" spans="2:3" ht="12.75" customHeight="1">
      <c r="B607" s="18"/>
      <c r="C607" s="7"/>
    </row>
    <row r="608" spans="2:3" ht="12.75" customHeight="1">
      <c r="B608" s="18"/>
      <c r="C608" s="7"/>
    </row>
    <row r="609" spans="2:3" ht="12.75" customHeight="1">
      <c r="B609" s="18"/>
      <c r="C609" s="7"/>
    </row>
    <row r="610" spans="2:3" ht="12.75" customHeight="1">
      <c r="B610" s="18"/>
      <c r="C610" s="7"/>
    </row>
    <row r="611" spans="2:3" ht="12.75" customHeight="1">
      <c r="B611" s="18"/>
      <c r="C611" s="7"/>
    </row>
    <row r="612" spans="2:3" ht="12.75" customHeight="1">
      <c r="B612" s="18"/>
      <c r="C612" s="7"/>
    </row>
    <row r="613" spans="2:3" ht="12.75" customHeight="1">
      <c r="B613" s="18"/>
      <c r="C613" s="7"/>
    </row>
    <row r="614" spans="2:3" ht="12.75" customHeight="1">
      <c r="B614" s="18"/>
      <c r="C614" s="7"/>
    </row>
    <row r="615" spans="2:3" ht="12.75" customHeight="1">
      <c r="B615" s="18"/>
      <c r="C615" s="7"/>
    </row>
    <row r="616" spans="2:3" ht="12.75" customHeight="1">
      <c r="B616" s="18"/>
      <c r="C616" s="7"/>
    </row>
    <row r="617" spans="2:3" ht="12.75" customHeight="1">
      <c r="B617" s="18"/>
      <c r="C617" s="7"/>
    </row>
    <row r="618" spans="2:3" ht="12.75" customHeight="1">
      <c r="B618" s="18"/>
      <c r="C618" s="7"/>
    </row>
    <row r="619" spans="2:3" ht="12.75" customHeight="1">
      <c r="B619" s="18"/>
      <c r="C619" s="7"/>
    </row>
    <row r="620" spans="2:3" ht="12.75" customHeight="1">
      <c r="B620" s="18"/>
      <c r="C620" s="7"/>
    </row>
    <row r="621" spans="2:3" ht="12.75" customHeight="1">
      <c r="B621" s="18"/>
      <c r="C621" s="7"/>
    </row>
    <row r="622" spans="2:3" ht="12.75" customHeight="1">
      <c r="B622" s="18"/>
      <c r="C622" s="7"/>
    </row>
    <row r="623" spans="2:3" ht="12.75" customHeight="1">
      <c r="B623" s="18"/>
      <c r="C623" s="7"/>
    </row>
    <row r="624" spans="2:3" ht="12.75" customHeight="1">
      <c r="B624" s="18"/>
      <c r="C624" s="7"/>
    </row>
    <row r="625" spans="2:3" ht="12.75" customHeight="1">
      <c r="B625" s="18"/>
      <c r="C625" s="7"/>
    </row>
    <row r="626" spans="2:3" ht="12.75" customHeight="1">
      <c r="B626" s="18"/>
      <c r="C626" s="7"/>
    </row>
    <row r="627" spans="2:3" ht="12.75" customHeight="1">
      <c r="B627" s="18"/>
      <c r="C627" s="7"/>
    </row>
    <row r="628" spans="2:3" ht="12.75" customHeight="1">
      <c r="B628" s="18"/>
      <c r="C628" s="7"/>
    </row>
    <row r="629" spans="2:3" ht="12.75" customHeight="1">
      <c r="B629" s="18"/>
      <c r="C629" s="7"/>
    </row>
    <row r="630" spans="2:3" ht="12.75" customHeight="1">
      <c r="B630" s="18"/>
      <c r="C630" s="7"/>
    </row>
    <row r="631" spans="2:3" ht="12.75" customHeight="1">
      <c r="B631" s="18"/>
      <c r="C631" s="7"/>
    </row>
    <row r="632" spans="2:3" ht="12.75" customHeight="1">
      <c r="B632" s="18"/>
      <c r="C632" s="7"/>
    </row>
    <row r="633" spans="2:3" ht="12.75" customHeight="1">
      <c r="B633" s="18"/>
      <c r="C633" s="7"/>
    </row>
    <row r="634" spans="2:3" ht="12.75" customHeight="1">
      <c r="B634" s="18"/>
      <c r="C634" s="7"/>
    </row>
    <row r="635" spans="2:3" ht="12.75" customHeight="1">
      <c r="B635" s="18"/>
      <c r="C635" s="7"/>
    </row>
    <row r="636" spans="2:3" ht="12.75" customHeight="1">
      <c r="B636" s="18"/>
      <c r="C636" s="7"/>
    </row>
    <row r="637" spans="2:3" ht="12.75" customHeight="1">
      <c r="B637" s="18"/>
      <c r="C637" s="7"/>
    </row>
    <row r="638" spans="2:3" ht="12.75" customHeight="1">
      <c r="B638" s="18"/>
      <c r="C638" s="7"/>
    </row>
    <row r="639" spans="2:3" ht="12.75" customHeight="1">
      <c r="B639" s="18"/>
      <c r="C639" s="7"/>
    </row>
    <row r="640" spans="2:3" ht="12.75" customHeight="1">
      <c r="B640" s="18"/>
      <c r="C640" s="7"/>
    </row>
    <row r="641" spans="2:3" ht="12.75" customHeight="1">
      <c r="B641" s="18"/>
      <c r="C641" s="7"/>
    </row>
    <row r="642" spans="2:3" ht="12.75" customHeight="1">
      <c r="B642" s="18"/>
      <c r="C642" s="7"/>
    </row>
    <row r="643" spans="2:3" ht="12.75" customHeight="1">
      <c r="B643" s="18"/>
      <c r="C643" s="7"/>
    </row>
    <row r="644" spans="2:3" ht="12.75" customHeight="1">
      <c r="B644" s="18"/>
      <c r="C644" s="7"/>
    </row>
    <row r="645" spans="2:3" ht="12.75" customHeight="1">
      <c r="B645" s="18"/>
      <c r="C645" s="7"/>
    </row>
    <row r="646" spans="2:3" ht="12.75" customHeight="1">
      <c r="B646" s="18"/>
      <c r="C646" s="7"/>
    </row>
    <row r="647" spans="2:3" ht="12.75" customHeight="1">
      <c r="B647" s="18"/>
      <c r="C647" s="7"/>
    </row>
    <row r="648" spans="2:3" ht="12.75" customHeight="1">
      <c r="B648" s="18"/>
      <c r="C648" s="7"/>
    </row>
    <row r="649" spans="2:3" ht="12.75" customHeight="1">
      <c r="B649" s="18"/>
      <c r="C649" s="7"/>
    </row>
    <row r="650" spans="2:3" ht="12.75" customHeight="1">
      <c r="B650" s="18"/>
      <c r="C650" s="7"/>
    </row>
    <row r="651" spans="2:3" ht="12.75" customHeight="1">
      <c r="B651" s="18"/>
      <c r="C651" s="7"/>
    </row>
    <row r="652" spans="2:3" ht="12.75" customHeight="1">
      <c r="B652" s="18"/>
      <c r="C652" s="7"/>
    </row>
    <row r="653" spans="2:3" ht="12.75" customHeight="1">
      <c r="B653" s="18"/>
      <c r="C653" s="7"/>
    </row>
    <row r="654" spans="2:3" ht="12.75" customHeight="1">
      <c r="B654" s="18"/>
      <c r="C654" s="7"/>
    </row>
    <row r="655" spans="2:3" ht="12.75" customHeight="1">
      <c r="B655" s="18"/>
      <c r="C655" s="7"/>
    </row>
    <row r="656" spans="2:3" ht="12.75" customHeight="1">
      <c r="B656" s="18"/>
      <c r="C656" s="7"/>
    </row>
    <row r="657" spans="2:3" ht="12.75" customHeight="1">
      <c r="B657" s="18"/>
      <c r="C657" s="7"/>
    </row>
    <row r="658" spans="2:3" ht="12.75" customHeight="1">
      <c r="B658" s="18"/>
      <c r="C658" s="7"/>
    </row>
    <row r="659" spans="2:3" ht="12.75" customHeight="1">
      <c r="B659" s="18"/>
      <c r="C659" s="7"/>
    </row>
    <row r="660" spans="2:3" ht="12.75" customHeight="1">
      <c r="B660" s="18"/>
      <c r="C660" s="7"/>
    </row>
    <row r="661" spans="2:3" ht="12.75" customHeight="1">
      <c r="B661" s="18"/>
      <c r="C661" s="7"/>
    </row>
    <row r="662" spans="2:3" ht="12.75" customHeight="1">
      <c r="B662" s="18"/>
      <c r="C662" s="7"/>
    </row>
    <row r="663" spans="2:3" ht="12.75" customHeight="1">
      <c r="B663" s="18"/>
      <c r="C663" s="7"/>
    </row>
    <row r="664" spans="2:3" ht="12.75" customHeight="1">
      <c r="B664" s="18"/>
      <c r="C664" s="7"/>
    </row>
    <row r="665" spans="2:3" ht="12.75" customHeight="1">
      <c r="B665" s="18"/>
      <c r="C665" s="7"/>
    </row>
    <row r="666" spans="2:3" ht="12.75" customHeight="1">
      <c r="B666" s="18"/>
      <c r="C666" s="7"/>
    </row>
    <row r="667" spans="2:3" ht="12.75" customHeight="1">
      <c r="B667" s="18"/>
      <c r="C667" s="7"/>
    </row>
    <row r="668" spans="2:3" ht="12.75" customHeight="1">
      <c r="B668" s="18"/>
      <c r="C668" s="7"/>
    </row>
    <row r="669" spans="2:3" ht="12.75" customHeight="1">
      <c r="B669" s="18"/>
      <c r="C669" s="7"/>
    </row>
    <row r="670" spans="2:3" ht="12.75" customHeight="1">
      <c r="B670" s="18"/>
      <c r="C670" s="7"/>
    </row>
    <row r="671" spans="2:3" ht="12.75" customHeight="1">
      <c r="B671" s="18"/>
      <c r="C671" s="7"/>
    </row>
    <row r="672" spans="2:3" ht="12.75" customHeight="1">
      <c r="B672" s="18"/>
      <c r="C672" s="7"/>
    </row>
    <row r="673" spans="2:3" ht="12.75" customHeight="1">
      <c r="B673" s="18"/>
      <c r="C673" s="7"/>
    </row>
    <row r="674" spans="2:3" ht="12.75" customHeight="1">
      <c r="B674" s="18"/>
      <c r="C674" s="7"/>
    </row>
    <row r="675" spans="2:3" ht="12.75" customHeight="1">
      <c r="B675" s="18"/>
      <c r="C675" s="7"/>
    </row>
    <row r="676" spans="2:3" ht="12.75" customHeight="1">
      <c r="B676" s="18"/>
      <c r="C676" s="7"/>
    </row>
    <row r="677" spans="2:3" ht="12.75" customHeight="1">
      <c r="B677" s="18"/>
      <c r="C677" s="7"/>
    </row>
    <row r="678" spans="2:3" ht="12.75" customHeight="1">
      <c r="B678" s="18"/>
      <c r="C678" s="7"/>
    </row>
    <row r="679" spans="2:3" ht="12.75" customHeight="1">
      <c r="B679" s="18"/>
      <c r="C679" s="7"/>
    </row>
    <row r="680" spans="2:3" ht="12.75" customHeight="1">
      <c r="B680" s="18"/>
      <c r="C680" s="7"/>
    </row>
    <row r="681" spans="2:3" ht="12.75" customHeight="1">
      <c r="B681" s="18"/>
      <c r="C681" s="7"/>
    </row>
    <row r="682" spans="2:3" ht="12.75" customHeight="1">
      <c r="B682" s="18"/>
      <c r="C682" s="7"/>
    </row>
    <row r="683" spans="2:3" ht="12.75" customHeight="1">
      <c r="B683" s="18"/>
      <c r="C683" s="7"/>
    </row>
    <row r="684" spans="2:3" ht="12.75" customHeight="1">
      <c r="B684" s="18"/>
      <c r="C684" s="7"/>
    </row>
    <row r="685" spans="2:3" ht="12.75" customHeight="1">
      <c r="B685" s="18"/>
      <c r="C685" s="7"/>
    </row>
    <row r="686" spans="2:3" ht="12.75" customHeight="1">
      <c r="B686" s="18"/>
      <c r="C686" s="7"/>
    </row>
    <row r="687" spans="2:3" ht="12.75" customHeight="1">
      <c r="B687" s="18"/>
      <c r="C687" s="7"/>
    </row>
    <row r="688" spans="2:3" ht="12.75" customHeight="1">
      <c r="B688" s="18"/>
      <c r="C688" s="7"/>
    </row>
    <row r="689" spans="2:3" ht="12.75" customHeight="1">
      <c r="B689" s="18"/>
      <c r="C689" s="7"/>
    </row>
    <row r="690" spans="2:3" ht="12.75" customHeight="1">
      <c r="B690" s="18"/>
      <c r="C690" s="7"/>
    </row>
    <row r="691" spans="2:3" ht="12.75" customHeight="1">
      <c r="B691" s="18"/>
      <c r="C691" s="7"/>
    </row>
    <row r="692" spans="2:3" ht="12.75" customHeight="1">
      <c r="B692" s="18"/>
      <c r="C692" s="7"/>
    </row>
    <row r="693" spans="2:3" ht="12.75" customHeight="1">
      <c r="B693" s="18"/>
      <c r="C693" s="7"/>
    </row>
    <row r="694" spans="2:3" ht="12.75" customHeight="1">
      <c r="B694" s="18"/>
      <c r="C694" s="7"/>
    </row>
    <row r="695" spans="2:3" ht="12.75" customHeight="1">
      <c r="B695" s="18"/>
      <c r="C695" s="7"/>
    </row>
    <row r="696" spans="2:3" ht="12.75" customHeight="1">
      <c r="B696" s="18"/>
      <c r="C696" s="7"/>
    </row>
    <row r="697" spans="2:3" ht="12.75" customHeight="1">
      <c r="B697" s="18"/>
      <c r="C697" s="7"/>
    </row>
    <row r="698" spans="2:3" ht="12.75" customHeight="1">
      <c r="B698" s="18"/>
      <c r="C698" s="7"/>
    </row>
    <row r="699" spans="2:3" ht="12.75" customHeight="1">
      <c r="B699" s="18"/>
      <c r="C699" s="7"/>
    </row>
    <row r="700" spans="2:3" ht="12.75" customHeight="1">
      <c r="B700" s="18"/>
      <c r="C700" s="7"/>
    </row>
    <row r="701" spans="2:3" ht="12.75" customHeight="1">
      <c r="B701" s="18"/>
      <c r="C701" s="7"/>
    </row>
    <row r="702" spans="2:3" ht="12.75" customHeight="1">
      <c r="B702" s="18"/>
      <c r="C702" s="7"/>
    </row>
    <row r="703" spans="2:3" ht="12.75" customHeight="1">
      <c r="B703" s="18"/>
      <c r="C703" s="7"/>
    </row>
    <row r="704" spans="2:3" ht="12.75" customHeight="1">
      <c r="B704" s="18"/>
      <c r="C704" s="7"/>
    </row>
    <row r="705" spans="2:3" ht="12.75" customHeight="1">
      <c r="B705" s="18"/>
      <c r="C705" s="7"/>
    </row>
    <row r="706" spans="2:3" ht="12.75" customHeight="1">
      <c r="B706" s="18"/>
      <c r="C706" s="7"/>
    </row>
    <row r="707" spans="2:3" ht="12.75" customHeight="1">
      <c r="B707" s="18"/>
      <c r="C707" s="7"/>
    </row>
    <row r="708" spans="2:3" ht="12.75" customHeight="1">
      <c r="B708" s="18"/>
      <c r="C708" s="7"/>
    </row>
    <row r="709" spans="2:3" ht="12.75" customHeight="1">
      <c r="B709" s="18"/>
      <c r="C709" s="7"/>
    </row>
    <row r="710" spans="2:3" ht="12.75" customHeight="1">
      <c r="B710" s="18"/>
      <c r="C710" s="7"/>
    </row>
    <row r="711" spans="2:3" ht="12.75" customHeight="1">
      <c r="B711" s="18"/>
      <c r="C711" s="7"/>
    </row>
    <row r="712" spans="2:3" ht="12.75" customHeight="1">
      <c r="B712" s="18"/>
      <c r="C712" s="7"/>
    </row>
    <row r="713" spans="2:3" ht="12.75" customHeight="1">
      <c r="B713" s="18"/>
      <c r="C713" s="7"/>
    </row>
    <row r="714" spans="2:3" ht="12.75" customHeight="1">
      <c r="B714" s="18"/>
      <c r="C714" s="7"/>
    </row>
    <row r="715" spans="2:3" ht="12.75" customHeight="1">
      <c r="B715" s="18"/>
      <c r="C715" s="7"/>
    </row>
    <row r="716" spans="2:3" ht="12.75" customHeight="1">
      <c r="B716" s="18"/>
      <c r="C716" s="7"/>
    </row>
    <row r="717" spans="2:3" ht="12.75" customHeight="1">
      <c r="B717" s="18"/>
      <c r="C717" s="7"/>
    </row>
    <row r="718" spans="2:3" ht="12.75" customHeight="1">
      <c r="B718" s="18"/>
      <c r="C718" s="7"/>
    </row>
    <row r="719" spans="2:3" ht="12.75" customHeight="1">
      <c r="B719" s="18"/>
      <c r="C719" s="7"/>
    </row>
    <row r="720" spans="2:3" ht="12.75" customHeight="1">
      <c r="B720" s="18"/>
      <c r="C720" s="7"/>
    </row>
    <row r="721" spans="2:3" ht="12.75" customHeight="1">
      <c r="B721" s="18"/>
      <c r="C721" s="7"/>
    </row>
    <row r="722" spans="2:3" ht="12.75" customHeight="1">
      <c r="B722" s="18"/>
      <c r="C722" s="7"/>
    </row>
    <row r="723" spans="2:3" ht="12.75" customHeight="1">
      <c r="B723" s="18"/>
      <c r="C723" s="7"/>
    </row>
    <row r="724" spans="2:3" ht="12.75" customHeight="1">
      <c r="B724" s="18"/>
      <c r="C724" s="7"/>
    </row>
    <row r="725" spans="2:3" ht="12.75" customHeight="1">
      <c r="B725" s="18"/>
      <c r="C725" s="7"/>
    </row>
    <row r="726" spans="2:3" ht="12.75" customHeight="1">
      <c r="B726" s="18"/>
      <c r="C726" s="7"/>
    </row>
    <row r="727" spans="2:3" ht="12.75" customHeight="1">
      <c r="B727" s="18"/>
      <c r="C727" s="7"/>
    </row>
    <row r="728" spans="2:3" ht="12.75" customHeight="1">
      <c r="B728" s="18"/>
      <c r="C728" s="7"/>
    </row>
    <row r="729" spans="2:3" ht="12.75" customHeight="1">
      <c r="B729" s="18"/>
      <c r="C729" s="7"/>
    </row>
    <row r="730" spans="2:3" ht="12.75" customHeight="1">
      <c r="B730" s="18"/>
      <c r="C730" s="7"/>
    </row>
    <row r="731" spans="2:3" ht="12.75" customHeight="1">
      <c r="B731" s="18"/>
      <c r="C731" s="7"/>
    </row>
    <row r="732" spans="2:3" ht="12.75" customHeight="1">
      <c r="B732" s="18"/>
      <c r="C732" s="7"/>
    </row>
    <row r="733" spans="2:3" ht="12.75" customHeight="1">
      <c r="B733" s="18"/>
      <c r="C733" s="7"/>
    </row>
    <row r="734" spans="2:3" ht="12.75" customHeight="1">
      <c r="B734" s="18"/>
      <c r="C734" s="7"/>
    </row>
    <row r="735" spans="2:3" ht="12.75" customHeight="1">
      <c r="B735" s="18"/>
      <c r="C735" s="7"/>
    </row>
    <row r="736" spans="2:3" ht="12.75" customHeight="1">
      <c r="B736" s="18"/>
      <c r="C736" s="7"/>
    </row>
    <row r="737" spans="2:3" ht="12.75" customHeight="1">
      <c r="B737" s="18"/>
      <c r="C737" s="7"/>
    </row>
    <row r="738" spans="2:3" ht="12.75" customHeight="1">
      <c r="B738" s="18"/>
      <c r="C738" s="7"/>
    </row>
    <row r="739" spans="2:3" ht="12.75" customHeight="1">
      <c r="B739" s="18"/>
      <c r="C739" s="7"/>
    </row>
    <row r="740" spans="2:3" ht="12.75" customHeight="1">
      <c r="B740" s="18"/>
      <c r="C740" s="7"/>
    </row>
    <row r="741" spans="2:3" ht="12.75" customHeight="1">
      <c r="B741" s="18"/>
      <c r="C741" s="7"/>
    </row>
    <row r="742" spans="2:3" ht="12.75" customHeight="1">
      <c r="B742" s="18"/>
      <c r="C742" s="7"/>
    </row>
    <row r="743" spans="2:3" ht="12.75" customHeight="1">
      <c r="B743" s="18"/>
      <c r="C743" s="7"/>
    </row>
    <row r="744" spans="2:3" ht="12.75" customHeight="1">
      <c r="B744" s="18"/>
      <c r="C744" s="7"/>
    </row>
    <row r="745" spans="2:3" ht="12.75" customHeight="1">
      <c r="B745" s="18"/>
      <c r="C745" s="7"/>
    </row>
    <row r="746" spans="2:3" ht="12.75" customHeight="1">
      <c r="B746" s="18"/>
      <c r="C746" s="7"/>
    </row>
    <row r="747" spans="2:3" ht="12.75" customHeight="1">
      <c r="B747" s="18"/>
      <c r="C747" s="7"/>
    </row>
    <row r="748" spans="2:3" ht="12.75" customHeight="1">
      <c r="B748" s="18"/>
      <c r="C748" s="7"/>
    </row>
    <row r="749" spans="2:3" ht="12.75" customHeight="1">
      <c r="B749" s="18"/>
      <c r="C749" s="7"/>
    </row>
    <row r="750" spans="2:3" ht="12.75" customHeight="1">
      <c r="B750" s="18"/>
      <c r="C750" s="7"/>
    </row>
    <row r="751" spans="2:3" ht="12.75" customHeight="1">
      <c r="B751" s="18"/>
      <c r="C751" s="7"/>
    </row>
    <row r="752" spans="2:3" ht="12.75" customHeight="1">
      <c r="B752" s="18"/>
      <c r="C752" s="7"/>
    </row>
    <row r="753" spans="2:3" ht="12.75" customHeight="1">
      <c r="B753" s="18"/>
      <c r="C753" s="7"/>
    </row>
    <row r="754" spans="2:3" ht="12.75" customHeight="1">
      <c r="B754" s="18"/>
      <c r="C754" s="7"/>
    </row>
    <row r="755" spans="2:3" ht="12.75" customHeight="1">
      <c r="B755" s="18"/>
      <c r="C755" s="7"/>
    </row>
    <row r="756" spans="2:3" ht="12.75" customHeight="1">
      <c r="B756" s="18"/>
      <c r="C756" s="7"/>
    </row>
    <row r="757" spans="2:3" ht="12.75" customHeight="1">
      <c r="B757" s="18"/>
      <c r="C757" s="7"/>
    </row>
    <row r="758" spans="2:3" ht="12.75" customHeight="1">
      <c r="B758" s="18"/>
      <c r="C758" s="7"/>
    </row>
    <row r="759" spans="2:3" ht="12.75" customHeight="1">
      <c r="B759" s="18"/>
      <c r="C759" s="7"/>
    </row>
    <row r="760" spans="2:3" ht="12.75" customHeight="1">
      <c r="B760" s="18"/>
      <c r="C760" s="7"/>
    </row>
    <row r="761" spans="2:3" ht="12.75" customHeight="1">
      <c r="B761" s="18"/>
      <c r="C761" s="7"/>
    </row>
    <row r="762" spans="2:3" ht="12.75" customHeight="1">
      <c r="B762" s="18"/>
      <c r="C762" s="7"/>
    </row>
    <row r="763" spans="2:3" ht="12.75" customHeight="1">
      <c r="B763" s="18"/>
      <c r="C763" s="7"/>
    </row>
    <row r="764" spans="2:3" ht="12.75" customHeight="1">
      <c r="B764" s="18"/>
      <c r="C764" s="7"/>
    </row>
    <row r="765" spans="2:3" ht="12.75" customHeight="1">
      <c r="B765" s="18"/>
      <c r="C765" s="7"/>
    </row>
    <row r="766" spans="2:3" ht="12.75" customHeight="1">
      <c r="B766" s="18"/>
      <c r="C766" s="7"/>
    </row>
    <row r="767" spans="2:3" ht="12.75" customHeight="1">
      <c r="B767" s="18"/>
      <c r="C767" s="7"/>
    </row>
    <row r="768" spans="2:3" ht="12.75" customHeight="1">
      <c r="B768" s="18"/>
      <c r="C768" s="7"/>
    </row>
    <row r="769" spans="2:3" ht="12.75" customHeight="1">
      <c r="B769" s="18"/>
      <c r="C769" s="7"/>
    </row>
    <row r="770" spans="2:3" ht="12.75" customHeight="1">
      <c r="B770" s="18"/>
      <c r="C770" s="7"/>
    </row>
    <row r="771" spans="2:3" ht="12.75" customHeight="1">
      <c r="B771" s="18"/>
      <c r="C771" s="7"/>
    </row>
    <row r="772" spans="2:3" ht="12.75" customHeight="1">
      <c r="B772" s="18"/>
      <c r="C772" s="7"/>
    </row>
    <row r="773" spans="2:3" ht="12.75" customHeight="1">
      <c r="B773" s="18"/>
      <c r="C773" s="7"/>
    </row>
    <row r="774" spans="2:3" ht="12.75" customHeight="1">
      <c r="B774" s="18"/>
      <c r="C774" s="7"/>
    </row>
    <row r="775" spans="2:3" ht="12.75" customHeight="1">
      <c r="B775" s="18"/>
      <c r="C775" s="7"/>
    </row>
    <row r="776" spans="2:3" ht="12.75" customHeight="1">
      <c r="B776" s="18"/>
      <c r="C776" s="7"/>
    </row>
    <row r="777" spans="2:3" ht="12.75" customHeight="1">
      <c r="B777" s="18"/>
      <c r="C777" s="7"/>
    </row>
    <row r="778" spans="2:3" ht="12.75" customHeight="1">
      <c r="B778" s="18"/>
      <c r="C778" s="7"/>
    </row>
    <row r="779" spans="2:3" ht="12.75" customHeight="1">
      <c r="B779" s="18"/>
      <c r="C779" s="7"/>
    </row>
    <row r="780" spans="2:3" ht="12.75" customHeight="1">
      <c r="B780" s="18"/>
      <c r="C780" s="7"/>
    </row>
    <row r="781" spans="2:3" ht="12.75" customHeight="1">
      <c r="B781" s="18"/>
      <c r="C781" s="7"/>
    </row>
    <row r="782" spans="2:3" ht="12.75" customHeight="1">
      <c r="B782" s="18"/>
      <c r="C782" s="7"/>
    </row>
    <row r="783" spans="2:3" ht="12.75" customHeight="1">
      <c r="B783" s="18"/>
      <c r="C783" s="7"/>
    </row>
    <row r="784" spans="2:3" ht="12.75" customHeight="1">
      <c r="B784" s="18"/>
      <c r="C784" s="7"/>
    </row>
    <row r="785" spans="2:3" ht="12.75" customHeight="1">
      <c r="B785" s="18"/>
      <c r="C785" s="7"/>
    </row>
    <row r="786" spans="2:3" ht="12.75" customHeight="1">
      <c r="B786" s="18"/>
      <c r="C786" s="7"/>
    </row>
    <row r="787" spans="2:3" ht="12.75" customHeight="1">
      <c r="B787" s="18"/>
      <c r="C787" s="7"/>
    </row>
    <row r="788" spans="2:3" ht="12.75" customHeight="1">
      <c r="B788" s="18"/>
      <c r="C788" s="7"/>
    </row>
    <row r="789" spans="2:3" ht="12.75" customHeight="1">
      <c r="B789" s="18"/>
      <c r="C789" s="7"/>
    </row>
    <row r="790" spans="2:3" ht="12.75" customHeight="1">
      <c r="B790" s="18"/>
      <c r="C790" s="7"/>
    </row>
    <row r="791" spans="2:3" ht="12.75" customHeight="1">
      <c r="B791" s="18"/>
      <c r="C791" s="7"/>
    </row>
    <row r="792" spans="2:3" ht="12.75" customHeight="1">
      <c r="B792" s="18"/>
      <c r="C792" s="7"/>
    </row>
    <row r="793" spans="2:3" ht="12.75" customHeight="1">
      <c r="B793" s="18"/>
      <c r="C793" s="7"/>
    </row>
    <row r="794" spans="2:3" ht="12.75" customHeight="1">
      <c r="B794" s="18"/>
      <c r="C794" s="7"/>
    </row>
    <row r="795" spans="2:3" ht="12.75" customHeight="1">
      <c r="B795" s="18"/>
      <c r="C795" s="7"/>
    </row>
    <row r="796" spans="2:3" ht="12.75" customHeight="1">
      <c r="B796" s="18"/>
      <c r="C796" s="7"/>
    </row>
    <row r="797" spans="2:3" ht="12.75" customHeight="1">
      <c r="B797" s="18"/>
      <c r="C797" s="7"/>
    </row>
    <row r="798" spans="2:3" ht="12.75" customHeight="1">
      <c r="B798" s="18"/>
      <c r="C798" s="7"/>
    </row>
    <row r="799" spans="2:3" ht="12.75" customHeight="1">
      <c r="B799" s="18"/>
      <c r="C799" s="7"/>
    </row>
    <row r="800" spans="2:3" ht="12.75" customHeight="1">
      <c r="B800" s="18"/>
      <c r="C800" s="7"/>
    </row>
    <row r="801" spans="2:3" ht="12.75" customHeight="1">
      <c r="B801" s="18"/>
      <c r="C801" s="7"/>
    </row>
    <row r="802" spans="2:3" ht="12.75" customHeight="1">
      <c r="B802" s="18"/>
      <c r="C802" s="7"/>
    </row>
    <row r="803" spans="2:3" ht="12.75" customHeight="1">
      <c r="B803" s="18"/>
      <c r="C803" s="7"/>
    </row>
    <row r="804" spans="2:3" ht="12.75" customHeight="1">
      <c r="B804" s="18"/>
      <c r="C804" s="7"/>
    </row>
    <row r="805" spans="2:3" ht="12.75" customHeight="1">
      <c r="B805" s="18"/>
      <c r="C805" s="7"/>
    </row>
    <row r="806" spans="2:3" ht="12.75" customHeight="1">
      <c r="B806" s="18"/>
      <c r="C806" s="7"/>
    </row>
    <row r="807" spans="2:3" ht="12.75" customHeight="1">
      <c r="B807" s="18"/>
      <c r="C807" s="7"/>
    </row>
    <row r="808" spans="2:3" ht="12.75" customHeight="1">
      <c r="B808" s="18"/>
      <c r="C808" s="7"/>
    </row>
    <row r="809" spans="2:3" ht="12.75" customHeight="1">
      <c r="B809" s="18"/>
      <c r="C809" s="7"/>
    </row>
    <row r="810" spans="2:3" ht="12.75" customHeight="1">
      <c r="B810" s="18"/>
      <c r="C810" s="7"/>
    </row>
    <row r="811" spans="2:3" ht="12.75" customHeight="1">
      <c r="B811" s="18"/>
      <c r="C811" s="7"/>
    </row>
    <row r="812" spans="2:3" ht="12.75" customHeight="1">
      <c r="B812" s="18"/>
      <c r="C812" s="7"/>
    </row>
    <row r="813" spans="2:3" ht="12.75" customHeight="1">
      <c r="B813" s="18"/>
      <c r="C813" s="7"/>
    </row>
    <row r="814" spans="2:3" ht="12.75" customHeight="1">
      <c r="B814" s="18"/>
      <c r="C814" s="7"/>
    </row>
    <row r="815" spans="2:3" ht="12.75" customHeight="1">
      <c r="B815" s="18"/>
      <c r="C815" s="7"/>
    </row>
    <row r="816" spans="2:3" ht="12.75" customHeight="1">
      <c r="B816" s="18"/>
      <c r="C816" s="7"/>
    </row>
    <row r="817" spans="2:3" ht="12.75" customHeight="1">
      <c r="B817" s="18"/>
      <c r="C817" s="7"/>
    </row>
    <row r="818" spans="2:3" ht="12.75" customHeight="1">
      <c r="B818" s="18"/>
      <c r="C818" s="7"/>
    </row>
    <row r="819" spans="2:3" ht="12.75" customHeight="1">
      <c r="B819" s="18"/>
      <c r="C819" s="7"/>
    </row>
    <row r="820" spans="2:3" ht="12.75" customHeight="1">
      <c r="B820" s="18"/>
      <c r="C820" s="7"/>
    </row>
    <row r="821" spans="2:3" ht="12.75" customHeight="1">
      <c r="B821" s="18"/>
      <c r="C821" s="7"/>
    </row>
    <row r="822" spans="2:3" ht="12.75" customHeight="1">
      <c r="B822" s="18"/>
      <c r="C822" s="7"/>
    </row>
    <row r="823" spans="2:3" ht="12.75" customHeight="1">
      <c r="B823" s="18"/>
      <c r="C823" s="7"/>
    </row>
    <row r="824" spans="2:3" ht="12.75" customHeight="1">
      <c r="B824" s="18"/>
      <c r="C824" s="7"/>
    </row>
    <row r="825" spans="2:3" ht="12.75" customHeight="1">
      <c r="B825" s="18"/>
      <c r="C825" s="7"/>
    </row>
    <row r="826" spans="2:3" ht="12.75" customHeight="1">
      <c r="B826" s="18"/>
      <c r="C826" s="7"/>
    </row>
    <row r="827" spans="2:3" ht="12.75" customHeight="1">
      <c r="B827" s="18"/>
      <c r="C827" s="7"/>
    </row>
    <row r="828" spans="2:3" ht="12.75" customHeight="1">
      <c r="B828" s="18"/>
      <c r="C828" s="7"/>
    </row>
    <row r="829" spans="2:3" ht="12.75" customHeight="1">
      <c r="B829" s="18"/>
      <c r="C829" s="7"/>
    </row>
    <row r="830" spans="2:3" ht="12.75" customHeight="1">
      <c r="B830" s="18"/>
      <c r="C830" s="7"/>
    </row>
    <row r="831" spans="2:3" ht="12.75" customHeight="1">
      <c r="B831" s="18"/>
      <c r="C831" s="7"/>
    </row>
    <row r="832" spans="2:3" ht="12.75" customHeight="1">
      <c r="B832" s="18"/>
      <c r="C832" s="7"/>
    </row>
    <row r="833" spans="2:3" ht="12.75" customHeight="1">
      <c r="B833" s="18"/>
      <c r="C833" s="7"/>
    </row>
    <row r="834" spans="2:3" ht="12.75" customHeight="1">
      <c r="B834" s="18"/>
      <c r="C834" s="7"/>
    </row>
    <row r="835" spans="2:3" ht="12.75" customHeight="1">
      <c r="B835" s="18"/>
      <c r="C835" s="7"/>
    </row>
    <row r="836" spans="2:3" ht="12.75" customHeight="1">
      <c r="B836" s="18"/>
      <c r="C836" s="7"/>
    </row>
    <row r="837" spans="2:3" ht="12.75" customHeight="1">
      <c r="B837" s="18"/>
      <c r="C837" s="7"/>
    </row>
    <row r="838" spans="2:3" ht="12.75" customHeight="1">
      <c r="B838" s="18"/>
      <c r="C838" s="7"/>
    </row>
    <row r="839" spans="2:3" ht="12.75" customHeight="1">
      <c r="B839" s="18"/>
      <c r="C839" s="7"/>
    </row>
    <row r="840" spans="2:3" ht="12.75" customHeight="1">
      <c r="B840" s="18"/>
      <c r="C840" s="7"/>
    </row>
    <row r="841" spans="2:3" ht="12.75" customHeight="1">
      <c r="B841" s="18"/>
      <c r="C841" s="7"/>
    </row>
    <row r="842" spans="2:3" ht="12.75" customHeight="1">
      <c r="B842" s="18"/>
      <c r="C842" s="7"/>
    </row>
    <row r="843" spans="2:3" ht="12.75" customHeight="1">
      <c r="B843" s="18"/>
      <c r="C843" s="7"/>
    </row>
    <row r="844" spans="2:3" ht="12.75" customHeight="1">
      <c r="B844" s="18"/>
      <c r="C844" s="7"/>
    </row>
    <row r="845" spans="2:3" ht="12.75" customHeight="1">
      <c r="B845" s="18"/>
      <c r="C845" s="7"/>
    </row>
    <row r="846" spans="2:3" ht="12.75" customHeight="1">
      <c r="B846" s="18"/>
      <c r="C846" s="7"/>
    </row>
    <row r="847" spans="2:3" ht="12.75" customHeight="1">
      <c r="B847" s="18"/>
      <c r="C847" s="7"/>
    </row>
    <row r="848" spans="2:3" ht="12.75" customHeight="1">
      <c r="B848" s="18"/>
      <c r="C848" s="7"/>
    </row>
    <row r="849" spans="2:3" ht="12.75" customHeight="1">
      <c r="B849" s="18"/>
      <c r="C849" s="7"/>
    </row>
    <row r="850" spans="2:3" ht="12.75" customHeight="1">
      <c r="B850" s="18"/>
      <c r="C850" s="7"/>
    </row>
    <row r="851" spans="2:3" ht="12.75" customHeight="1">
      <c r="B851" s="18"/>
      <c r="C851" s="7"/>
    </row>
    <row r="852" spans="2:3" ht="12.75" customHeight="1">
      <c r="B852" s="18"/>
      <c r="C852" s="7"/>
    </row>
    <row r="853" spans="2:3" ht="12.75" customHeight="1">
      <c r="B853" s="18"/>
      <c r="C853" s="7"/>
    </row>
    <row r="854" spans="2:3" ht="12.75" customHeight="1">
      <c r="B854" s="18"/>
      <c r="C854" s="7"/>
    </row>
    <row r="855" spans="2:3" ht="12.75" customHeight="1">
      <c r="B855" s="18"/>
      <c r="C855" s="7"/>
    </row>
    <row r="856" spans="2:3" ht="12.75" customHeight="1">
      <c r="B856" s="18"/>
      <c r="C856" s="7"/>
    </row>
    <row r="857" spans="2:3" ht="12.75" customHeight="1">
      <c r="B857" s="18"/>
      <c r="C857" s="7"/>
    </row>
    <row r="858" spans="2:3" ht="12.75" customHeight="1">
      <c r="B858" s="18"/>
      <c r="C858" s="7"/>
    </row>
    <row r="859" spans="2:3" ht="12.75" customHeight="1">
      <c r="B859" s="18"/>
      <c r="C859" s="7"/>
    </row>
    <row r="860" spans="2:3" ht="12.75" customHeight="1">
      <c r="B860" s="18"/>
      <c r="C860" s="7"/>
    </row>
    <row r="861" spans="2:3" ht="12.75" customHeight="1">
      <c r="B861" s="18"/>
      <c r="C861" s="7"/>
    </row>
    <row r="862" spans="2:3" ht="12.75" customHeight="1">
      <c r="B862" s="18"/>
      <c r="C862" s="7"/>
    </row>
    <row r="863" spans="2:3" ht="12.75" customHeight="1">
      <c r="B863" s="18"/>
      <c r="C863" s="7"/>
    </row>
    <row r="864" spans="2:3" ht="12.75" customHeight="1">
      <c r="B864" s="18"/>
      <c r="C864" s="7"/>
    </row>
    <row r="865" spans="2:3" ht="12.75" customHeight="1">
      <c r="B865" s="18"/>
      <c r="C865" s="7"/>
    </row>
    <row r="866" spans="2:3" ht="12.75" customHeight="1">
      <c r="B866" s="18"/>
      <c r="C866" s="7"/>
    </row>
    <row r="867" spans="2:3" ht="12.75" customHeight="1">
      <c r="B867" s="18"/>
      <c r="C867" s="7"/>
    </row>
    <row r="868" spans="2:3" ht="12.75" customHeight="1">
      <c r="B868" s="18"/>
      <c r="C868" s="7"/>
    </row>
    <row r="869" spans="2:3" ht="12.75" customHeight="1">
      <c r="B869" s="18"/>
      <c r="C869" s="7"/>
    </row>
    <row r="870" spans="2:3" ht="12.75" customHeight="1">
      <c r="B870" s="18"/>
      <c r="C870" s="7"/>
    </row>
    <row r="871" spans="2:3" ht="12.75" customHeight="1">
      <c r="B871" s="18"/>
      <c r="C871" s="7"/>
    </row>
    <row r="872" spans="2:3" ht="12.75" customHeight="1">
      <c r="B872" s="18"/>
      <c r="C872" s="7"/>
    </row>
    <row r="873" spans="2:3" ht="12.75" customHeight="1">
      <c r="B873" s="18"/>
      <c r="C873" s="7"/>
    </row>
    <row r="874" spans="2:3" ht="12.75" customHeight="1">
      <c r="B874" s="18"/>
      <c r="C874" s="7"/>
    </row>
    <row r="875" spans="2:3" ht="12.75" customHeight="1">
      <c r="B875" s="18"/>
      <c r="C875" s="7"/>
    </row>
    <row r="876" spans="2:3" ht="12.75" customHeight="1">
      <c r="B876" s="18"/>
      <c r="C876" s="7"/>
    </row>
    <row r="877" spans="2:3" ht="12.75" customHeight="1">
      <c r="B877" s="18"/>
      <c r="C877" s="7"/>
    </row>
    <row r="878" spans="2:3" ht="12.75" customHeight="1">
      <c r="B878" s="18"/>
      <c r="C878" s="7"/>
    </row>
    <row r="879" spans="2:3" ht="12.75" customHeight="1">
      <c r="B879" s="18"/>
      <c r="C879" s="7"/>
    </row>
    <row r="880" spans="2:3" ht="12.75" customHeight="1">
      <c r="B880" s="18"/>
      <c r="C880" s="7"/>
    </row>
    <row r="881" spans="2:3" ht="12.75" customHeight="1">
      <c r="B881" s="18"/>
      <c r="C881" s="7"/>
    </row>
    <row r="882" spans="2:3" ht="12.75" customHeight="1">
      <c r="B882" s="18"/>
      <c r="C882" s="7"/>
    </row>
    <row r="883" spans="2:3" ht="12.75" customHeight="1">
      <c r="B883" s="18"/>
      <c r="C883" s="7"/>
    </row>
    <row r="884" spans="2:3" ht="12.75" customHeight="1">
      <c r="B884" s="18"/>
      <c r="C884" s="7"/>
    </row>
    <row r="885" spans="2:3" ht="12.75" customHeight="1">
      <c r="B885" s="18"/>
      <c r="C885" s="7"/>
    </row>
    <row r="886" spans="2:3" ht="12.75" customHeight="1">
      <c r="B886" s="18"/>
      <c r="C886" s="7"/>
    </row>
    <row r="887" spans="2:3" ht="12.75" customHeight="1">
      <c r="B887" s="18"/>
      <c r="C887" s="7"/>
    </row>
    <row r="888" spans="2:3" ht="12.75" customHeight="1">
      <c r="B888" s="18"/>
      <c r="C888" s="7"/>
    </row>
    <row r="889" spans="2:3" ht="12.75" customHeight="1">
      <c r="B889" s="18"/>
      <c r="C889" s="7"/>
    </row>
    <row r="890" spans="2:3" ht="12.75" customHeight="1">
      <c r="B890" s="18"/>
      <c r="C890" s="7"/>
    </row>
    <row r="891" spans="2:3" ht="12.75" customHeight="1">
      <c r="B891" s="18"/>
      <c r="C891" s="7"/>
    </row>
    <row r="892" spans="2:3" ht="12.75" customHeight="1">
      <c r="B892" s="18"/>
      <c r="C892" s="7"/>
    </row>
    <row r="893" spans="2:3" ht="12.75" customHeight="1">
      <c r="B893" s="18"/>
      <c r="C893" s="7"/>
    </row>
    <row r="894" spans="2:3" ht="12.75" customHeight="1">
      <c r="B894" s="18"/>
      <c r="C894" s="7"/>
    </row>
    <row r="895" spans="2:3" ht="12.75" customHeight="1">
      <c r="B895" s="18"/>
      <c r="C895" s="7"/>
    </row>
    <row r="896" spans="2:3" ht="12.75" customHeight="1">
      <c r="B896" s="18"/>
      <c r="C896" s="7"/>
    </row>
    <row r="897" spans="2:3" ht="12.75" customHeight="1">
      <c r="B897" s="18"/>
      <c r="C897" s="7"/>
    </row>
    <row r="898" spans="2:3" ht="12.75" customHeight="1">
      <c r="B898" s="18"/>
      <c r="C898" s="7"/>
    </row>
    <row r="899" spans="2:3" ht="12.75" customHeight="1">
      <c r="B899" s="18"/>
      <c r="C899" s="7"/>
    </row>
    <row r="900" spans="2:3" ht="12.75" customHeight="1">
      <c r="B900" s="18"/>
      <c r="C900" s="7"/>
    </row>
    <row r="901" spans="2:3" ht="12.75" customHeight="1">
      <c r="B901" s="18"/>
      <c r="C901" s="7"/>
    </row>
    <row r="902" spans="2:3" ht="12.75" customHeight="1">
      <c r="B902" s="18"/>
      <c r="C902" s="7"/>
    </row>
    <row r="903" spans="2:3" ht="12.75" customHeight="1">
      <c r="B903" s="18"/>
      <c r="C903" s="7"/>
    </row>
    <row r="904" spans="2:3" ht="12.75" customHeight="1">
      <c r="B904" s="18"/>
      <c r="C904" s="7"/>
    </row>
    <row r="905" spans="2:3" ht="12.75" customHeight="1">
      <c r="B905" s="18"/>
      <c r="C905" s="7"/>
    </row>
    <row r="906" spans="2:3" ht="12.75" customHeight="1">
      <c r="B906" s="18"/>
      <c r="C906" s="7"/>
    </row>
    <row r="907" spans="2:3" ht="12.75" customHeight="1">
      <c r="B907" s="18"/>
      <c r="C907" s="7"/>
    </row>
    <row r="908" spans="2:3" ht="12.75" customHeight="1">
      <c r="B908" s="18"/>
      <c r="C908" s="7"/>
    </row>
    <row r="909" spans="2:3" ht="12.75" customHeight="1">
      <c r="B909" s="18"/>
      <c r="C909" s="7"/>
    </row>
    <row r="910" spans="2:3" ht="12.75" customHeight="1">
      <c r="B910" s="18"/>
      <c r="C910" s="7"/>
    </row>
    <row r="911" spans="2:3" ht="12.75" customHeight="1">
      <c r="B911" s="18"/>
      <c r="C911" s="7"/>
    </row>
    <row r="912" spans="2:3" ht="12.75" customHeight="1">
      <c r="B912" s="18"/>
      <c r="C912" s="7"/>
    </row>
    <row r="913" spans="2:3" ht="12.75" customHeight="1">
      <c r="B913" s="18"/>
      <c r="C913" s="7"/>
    </row>
    <row r="914" spans="2:3" ht="12.75" customHeight="1">
      <c r="B914" s="18"/>
      <c r="C914" s="7"/>
    </row>
    <row r="915" spans="2:3" ht="12.75" customHeight="1">
      <c r="B915" s="18"/>
      <c r="C915" s="7"/>
    </row>
    <row r="916" spans="2:3" ht="12.75" customHeight="1">
      <c r="B916" s="18"/>
      <c r="C916" s="7"/>
    </row>
    <row r="917" spans="2:3" ht="12.75" customHeight="1">
      <c r="B917" s="18"/>
      <c r="C917" s="7"/>
    </row>
    <row r="918" spans="2:3" ht="12.75" customHeight="1">
      <c r="B918" s="18"/>
      <c r="C918" s="7"/>
    </row>
    <row r="919" spans="2:3" ht="12.75" customHeight="1">
      <c r="B919" s="18"/>
      <c r="C919" s="7"/>
    </row>
    <row r="920" spans="2:3" ht="12.75" customHeight="1">
      <c r="B920" s="18"/>
      <c r="C920" s="7"/>
    </row>
    <row r="921" spans="2:3" ht="12.75" customHeight="1">
      <c r="B921" s="18"/>
      <c r="C921" s="7"/>
    </row>
    <row r="922" spans="2:3" ht="12.75" customHeight="1">
      <c r="B922" s="18"/>
      <c r="C922" s="7"/>
    </row>
    <row r="923" spans="2:3" ht="12.75" customHeight="1">
      <c r="B923" s="18"/>
      <c r="C923" s="7"/>
    </row>
    <row r="924" spans="2:3" ht="12.75" customHeight="1">
      <c r="B924" s="18"/>
      <c r="C924" s="7"/>
    </row>
    <row r="925" spans="2:3" ht="12.75" customHeight="1">
      <c r="B925" s="18"/>
      <c r="C925" s="7"/>
    </row>
    <row r="926" spans="2:3" ht="12.75" customHeight="1">
      <c r="B926" s="18"/>
      <c r="C926" s="7"/>
    </row>
    <row r="927" spans="2:3" ht="12.75" customHeight="1">
      <c r="B927" s="18"/>
      <c r="C927" s="7"/>
    </row>
    <row r="928" spans="2:3" ht="12.75" customHeight="1">
      <c r="B928" s="18"/>
      <c r="C928" s="7"/>
    </row>
    <row r="929" spans="2:3" ht="12.75" customHeight="1">
      <c r="B929" s="18"/>
      <c r="C929" s="7"/>
    </row>
    <row r="930" spans="2:3" ht="12.75" customHeight="1">
      <c r="B930" s="18"/>
      <c r="C930" s="7"/>
    </row>
    <row r="931" spans="2:3" ht="12.75" customHeight="1">
      <c r="B931" s="18"/>
      <c r="C931" s="7"/>
    </row>
    <row r="932" spans="2:3" ht="12.75" customHeight="1">
      <c r="B932" s="18"/>
      <c r="C932" s="7"/>
    </row>
    <row r="933" spans="2:3" ht="12.75" customHeight="1">
      <c r="B933" s="18"/>
      <c r="C933" s="7"/>
    </row>
    <row r="934" spans="2:3" ht="12.75" customHeight="1">
      <c r="B934" s="18"/>
      <c r="C934" s="7"/>
    </row>
    <row r="935" spans="2:3" ht="12.75" customHeight="1">
      <c r="B935" s="18"/>
      <c r="C935" s="7"/>
    </row>
    <row r="936" spans="2:3" ht="12.75" customHeight="1">
      <c r="B936" s="18"/>
      <c r="C936" s="7"/>
    </row>
    <row r="937" spans="2:3" ht="12.75" customHeight="1">
      <c r="B937" s="18"/>
      <c r="C937" s="7"/>
    </row>
    <row r="938" spans="2:3" ht="12.75" customHeight="1">
      <c r="B938" s="18"/>
      <c r="C938" s="7"/>
    </row>
    <row r="939" spans="2:3" ht="12.75" customHeight="1">
      <c r="B939" s="18"/>
      <c r="C939" s="7"/>
    </row>
    <row r="940" spans="2:3" ht="12.75" customHeight="1">
      <c r="B940" s="18"/>
      <c r="C940" s="7"/>
    </row>
    <row r="941" spans="2:3" ht="12.75" customHeight="1">
      <c r="B941" s="18"/>
      <c r="C941" s="7"/>
    </row>
    <row r="942" spans="2:3" ht="12.75" customHeight="1">
      <c r="B942" s="18"/>
      <c r="C942" s="7"/>
    </row>
    <row r="943" spans="2:3" ht="12.75" customHeight="1">
      <c r="B943" s="18"/>
      <c r="C943" s="7"/>
    </row>
    <row r="944" spans="2:3" ht="12.75" customHeight="1">
      <c r="B944" s="18"/>
      <c r="C944" s="7"/>
    </row>
    <row r="945" spans="2:3" ht="12.75" customHeight="1">
      <c r="B945" s="18"/>
      <c r="C945" s="7"/>
    </row>
    <row r="946" spans="2:3" ht="12.75" customHeight="1">
      <c r="B946" s="18"/>
      <c r="C946" s="7"/>
    </row>
    <row r="947" spans="2:3" ht="12.75" customHeight="1">
      <c r="B947" s="18"/>
      <c r="C947" s="7"/>
    </row>
    <row r="948" spans="2:3" ht="12.75" customHeight="1">
      <c r="B948" s="18"/>
      <c r="C948" s="7"/>
    </row>
    <row r="949" spans="2:3" ht="12.75" customHeight="1">
      <c r="B949" s="18"/>
      <c r="C949" s="7"/>
    </row>
    <row r="950" spans="2:3" ht="12.75" customHeight="1">
      <c r="B950" s="18"/>
      <c r="C950" s="7"/>
    </row>
    <row r="951" spans="2:3" ht="12.75" customHeight="1">
      <c r="B951" s="18"/>
      <c r="C951" s="7"/>
    </row>
    <row r="952" spans="2:3" ht="12.75" customHeight="1">
      <c r="B952" s="18"/>
      <c r="C952" s="7"/>
    </row>
    <row r="953" spans="2:3" ht="12.75" customHeight="1">
      <c r="B953" s="18"/>
      <c r="C953" s="7"/>
    </row>
    <row r="954" spans="2:3" ht="12.75" customHeight="1">
      <c r="B954" s="18"/>
      <c r="C954" s="7"/>
    </row>
    <row r="955" spans="2:3" ht="12.75" customHeight="1">
      <c r="B955" s="18"/>
      <c r="C955" s="7"/>
    </row>
    <row r="956" spans="2:3" ht="12.75" customHeight="1">
      <c r="B956" s="18"/>
      <c r="C956" s="7"/>
    </row>
    <row r="957" spans="2:3" ht="12.75" customHeight="1">
      <c r="B957" s="18"/>
      <c r="C957" s="7"/>
    </row>
    <row r="958" spans="2:3" ht="12.75" customHeight="1">
      <c r="B958" s="18"/>
      <c r="C958" s="7"/>
    </row>
    <row r="959" spans="2:3" ht="12.75" customHeight="1">
      <c r="B959" s="18"/>
      <c r="C959" s="7"/>
    </row>
    <row r="960" spans="2:3" ht="12.75" customHeight="1">
      <c r="B960" s="18"/>
      <c r="C960" s="7"/>
    </row>
    <row r="961" spans="2:3" ht="12.75" customHeight="1">
      <c r="B961" s="18"/>
      <c r="C961" s="7"/>
    </row>
    <row r="962" spans="2:3" ht="12.75" customHeight="1">
      <c r="B962" s="18"/>
      <c r="C962" s="7"/>
    </row>
    <row r="963" spans="2:3" ht="12.75" customHeight="1">
      <c r="B963" s="18"/>
      <c r="C963" s="7"/>
    </row>
    <row r="964" spans="2:3" ht="12.75" customHeight="1">
      <c r="B964" s="18"/>
      <c r="C964" s="7"/>
    </row>
    <row r="965" spans="2:3" ht="12.75" customHeight="1">
      <c r="B965" s="18"/>
      <c r="C965" s="7"/>
    </row>
    <row r="966" spans="2:3" ht="12.75" customHeight="1">
      <c r="B966" s="18"/>
      <c r="C966" s="7"/>
    </row>
    <row r="967" spans="2:3" ht="12.75" customHeight="1">
      <c r="B967" s="18"/>
      <c r="C967" s="7"/>
    </row>
    <row r="968" spans="2:3" ht="12.75" customHeight="1">
      <c r="B968" s="18"/>
      <c r="C968" s="7"/>
    </row>
    <row r="969" spans="2:3" ht="12.75" customHeight="1">
      <c r="B969" s="18"/>
      <c r="C969" s="7"/>
    </row>
    <row r="970" spans="2:3" ht="12.75" customHeight="1">
      <c r="B970" s="18"/>
      <c r="C970" s="7"/>
    </row>
    <row r="971" spans="2:3" ht="12.75" customHeight="1">
      <c r="B971" s="18"/>
      <c r="C971" s="7"/>
    </row>
    <row r="972" spans="2:3" ht="12.75" customHeight="1">
      <c r="B972" s="18"/>
      <c r="C972" s="7"/>
    </row>
    <row r="973" spans="2:3" ht="12.75" customHeight="1">
      <c r="B973" s="18"/>
      <c r="C973" s="7"/>
    </row>
    <row r="974" spans="2:3" ht="12.75" customHeight="1">
      <c r="B974" s="18"/>
      <c r="C974" s="7"/>
    </row>
    <row r="975" spans="2:3" ht="12.75" customHeight="1">
      <c r="B975" s="18"/>
      <c r="C975" s="7"/>
    </row>
    <row r="976" spans="2:3" ht="12.75" customHeight="1">
      <c r="B976" s="18"/>
      <c r="C976" s="7"/>
    </row>
    <row r="977" spans="2:3" ht="12.75" customHeight="1">
      <c r="B977" s="18"/>
      <c r="C977" s="7"/>
    </row>
    <row r="978" spans="2:3" ht="12.75" customHeight="1">
      <c r="B978" s="18"/>
      <c r="C978" s="7"/>
    </row>
    <row r="979" spans="2:3" ht="12.75" customHeight="1">
      <c r="B979" s="18"/>
      <c r="C979" s="7"/>
    </row>
    <row r="980" spans="2:3" ht="12.75" customHeight="1">
      <c r="B980" s="18"/>
      <c r="C980" s="7"/>
    </row>
    <row r="981" spans="2:3" ht="12.75" customHeight="1">
      <c r="B981" s="18"/>
      <c r="C981" s="7"/>
    </row>
    <row r="982" spans="2:3" ht="12.75" customHeight="1">
      <c r="B982" s="18"/>
      <c r="C982" s="7"/>
    </row>
    <row r="983" spans="2:3" ht="12.75" customHeight="1">
      <c r="B983" s="18"/>
      <c r="C983" s="7"/>
    </row>
    <row r="984" spans="2:3" ht="12.75" customHeight="1">
      <c r="B984" s="18"/>
      <c r="C984" s="7"/>
    </row>
    <row r="985" spans="2:3" ht="12.75" customHeight="1">
      <c r="B985" s="18"/>
      <c r="C985" s="7"/>
    </row>
    <row r="986" spans="2:3" ht="12.75" customHeight="1">
      <c r="B986" s="18"/>
      <c r="C986" s="7"/>
    </row>
    <row r="987" spans="2:3" ht="12.75" customHeight="1">
      <c r="B987" s="18"/>
      <c r="C987" s="7"/>
    </row>
    <row r="988" spans="2:3" ht="12.75" customHeight="1">
      <c r="B988" s="18"/>
      <c r="C988" s="7"/>
    </row>
    <row r="989" spans="2:3" ht="12.75" customHeight="1">
      <c r="B989" s="18"/>
      <c r="C989" s="7"/>
    </row>
    <row r="990" spans="2:3" ht="12.75" customHeight="1">
      <c r="B990" s="18"/>
      <c r="C990" s="7"/>
    </row>
    <row r="991" spans="2:3" ht="12.75" customHeight="1">
      <c r="B991" s="18"/>
      <c r="C991" s="7"/>
    </row>
    <row r="992" spans="2:3" ht="12.75" customHeight="1">
      <c r="B992" s="18"/>
      <c r="C992" s="7"/>
    </row>
    <row r="993" spans="2:3" ht="12.75" customHeight="1">
      <c r="B993" s="18"/>
      <c r="C993" s="7"/>
    </row>
    <row r="994" spans="2:3" ht="12.75" customHeight="1">
      <c r="B994" s="18"/>
      <c r="C994" s="7"/>
    </row>
    <row r="995" spans="2:3" ht="12.75" customHeight="1">
      <c r="B995" s="18"/>
      <c r="C995" s="7"/>
    </row>
    <row r="996" spans="2:3" ht="12.75" customHeight="1">
      <c r="B996" s="18"/>
      <c r="C996" s="7"/>
    </row>
    <row r="997" spans="2:3" ht="12.75" customHeight="1">
      <c r="B997" s="18"/>
      <c r="C997" s="7"/>
    </row>
    <row r="998" spans="2:3" ht="12.75" customHeight="1">
      <c r="B998" s="18"/>
      <c r="C998" s="7"/>
    </row>
    <row r="999" spans="2:3" ht="12.75" customHeight="1">
      <c r="B999" s="18"/>
      <c r="C999" s="7"/>
    </row>
    <row r="1000" spans="2:3" ht="12.75" customHeight="1">
      <c r="B1000" s="18"/>
      <c r="C1000" s="7"/>
    </row>
    <row r="1001" spans="2:3" ht="12.75" customHeight="1">
      <c r="B1001" s="18"/>
      <c r="C1001" s="7"/>
    </row>
    <row r="1002" spans="2:3" ht="12.75" customHeight="1">
      <c r="B1002" s="18"/>
      <c r="C1002" s="7"/>
    </row>
    <row r="1003" spans="2:3" ht="12.75" customHeight="1">
      <c r="B1003" s="18"/>
      <c r="C1003" s="7"/>
    </row>
    <row r="1004" spans="2:3" ht="12.75" customHeight="1">
      <c r="B1004" s="18"/>
      <c r="C1004" s="7"/>
    </row>
    <row r="1005" spans="2:3" ht="12.75" customHeight="1">
      <c r="B1005" s="18"/>
      <c r="C1005" s="7"/>
    </row>
    <row r="1006" spans="2:3" ht="12.75" customHeight="1">
      <c r="B1006" s="18"/>
      <c r="C1006" s="7"/>
    </row>
    <row r="1007" spans="2:3" ht="12.75" customHeight="1">
      <c r="B1007" s="18"/>
      <c r="C1007" s="7"/>
    </row>
    <row r="1008" spans="2:3" ht="12.75" customHeight="1">
      <c r="B1008" s="18"/>
      <c r="C1008" s="7"/>
    </row>
    <row r="1009" spans="2:3" ht="12.75" customHeight="1">
      <c r="B1009" s="18"/>
      <c r="C1009" s="7"/>
    </row>
    <row r="1010" spans="2:3" ht="12.75" customHeight="1">
      <c r="B1010" s="18"/>
      <c r="C1010" s="7"/>
    </row>
    <row r="1011" spans="2:3" ht="12.75" customHeight="1">
      <c r="B1011" s="18"/>
      <c r="C1011" s="7"/>
    </row>
    <row r="1012" spans="2:3" ht="12.75" customHeight="1">
      <c r="B1012" s="18"/>
      <c r="C1012" s="7"/>
    </row>
    <row r="1013" spans="2:3" ht="12.75" customHeight="1">
      <c r="B1013" s="18"/>
      <c r="C1013" s="7"/>
    </row>
    <row r="1014" spans="2:3" ht="12.75" customHeight="1">
      <c r="B1014" s="18"/>
      <c r="C1014" s="7"/>
    </row>
    <row r="1015" spans="2:3" ht="12.75" customHeight="1">
      <c r="B1015" s="18"/>
      <c r="C1015" s="7"/>
    </row>
    <row r="1016" spans="2:3" ht="12.75" customHeight="1">
      <c r="B1016" s="18"/>
      <c r="C1016" s="7"/>
    </row>
    <row r="1017" spans="2:3" ht="12.75" customHeight="1">
      <c r="B1017" s="18"/>
      <c r="C1017" s="7"/>
    </row>
    <row r="1018" spans="2:3" ht="12.75" customHeight="1">
      <c r="B1018" s="18"/>
      <c r="C1018" s="7"/>
    </row>
    <row r="1019" spans="2:3" ht="12.75" customHeight="1">
      <c r="B1019" s="18"/>
      <c r="C1019" s="7"/>
    </row>
    <row r="1020" spans="2:3" ht="12.75" customHeight="1">
      <c r="B1020" s="18"/>
      <c r="C1020" s="7"/>
    </row>
    <row r="1021" spans="2:3" ht="12.75" customHeight="1">
      <c r="B1021" s="18"/>
      <c r="C1021" s="7"/>
    </row>
    <row r="1022" spans="2:3" ht="12.75" customHeight="1">
      <c r="B1022" s="18"/>
      <c r="C1022" s="7"/>
    </row>
    <row r="1023" spans="2:3" ht="12.75" customHeight="1">
      <c r="B1023" s="18"/>
      <c r="C1023" s="7"/>
    </row>
    <row r="1024" spans="2:3" ht="12.75" customHeight="1">
      <c r="B1024" s="18"/>
      <c r="C1024" s="7"/>
    </row>
    <row r="1025" spans="2:3" ht="12.75" customHeight="1">
      <c r="B1025" s="18"/>
      <c r="C1025" s="7"/>
    </row>
    <row r="1026" spans="2:3" ht="12.75" customHeight="1">
      <c r="B1026" s="18"/>
      <c r="C1026" s="7"/>
    </row>
    <row r="1027" spans="2:3" ht="12.75" customHeight="1">
      <c r="B1027" s="18"/>
      <c r="C1027" s="7"/>
    </row>
    <row r="1028" spans="2:3" ht="12.75" customHeight="1">
      <c r="B1028" s="18"/>
      <c r="C1028" s="7"/>
    </row>
    <row r="1029" spans="2:3" ht="12.75" customHeight="1">
      <c r="B1029" s="18"/>
      <c r="C1029" s="7"/>
    </row>
    <row r="1030" spans="2:3" ht="12.75" customHeight="1">
      <c r="B1030" s="18"/>
      <c r="C1030" s="7"/>
    </row>
    <row r="1031" spans="2:3" ht="12.75" customHeight="1">
      <c r="B1031" s="18"/>
      <c r="C1031" s="7"/>
    </row>
    <row r="1032" spans="2:3" ht="12.75" customHeight="1">
      <c r="B1032" s="18"/>
      <c r="C1032" s="7"/>
    </row>
    <row r="1033" spans="2:3" ht="12.75" customHeight="1">
      <c r="B1033" s="18"/>
      <c r="C1033" s="7"/>
    </row>
    <row r="1034" spans="2:3" ht="12.75" customHeight="1">
      <c r="B1034" s="18"/>
      <c r="C1034" s="7"/>
    </row>
    <row r="1035" spans="2:3" ht="12.75" customHeight="1">
      <c r="B1035" s="18"/>
      <c r="C1035" s="7"/>
    </row>
    <row r="1036" spans="2:3" ht="12.75" customHeight="1">
      <c r="B1036" s="18"/>
      <c r="C1036" s="7"/>
    </row>
    <row r="1037" spans="2:3" ht="12.75" customHeight="1">
      <c r="B1037" s="18"/>
      <c r="C1037" s="7"/>
    </row>
    <row r="1038" spans="2:3" ht="12.75" customHeight="1">
      <c r="B1038" s="18"/>
      <c r="C1038" s="7"/>
    </row>
  </sheetData>
  <phoneticPr fontId="5"/>
  <conditionalFormatting sqref="C37:C65 C2:C32 C81:C324">
    <cfRule type="duplicateValues" dxfId="676" priority="16"/>
  </conditionalFormatting>
  <conditionalFormatting sqref="C33:C36">
    <cfRule type="duplicateValues" dxfId="675" priority="15"/>
  </conditionalFormatting>
  <conditionalFormatting sqref="I1">
    <cfRule type="expression" dxfId="674" priority="2">
      <formula>AND($S$1="disabled",$S1="yes")</formula>
    </cfRule>
    <cfRule type="expression" dxfId="673" priority="3">
      <formula xml:space="preserve"> AND($A1 = "begin group",$X1 = "section")</formula>
    </cfRule>
    <cfRule type="expression" dxfId="672" priority="4">
      <formula>AND($A1 = "end group", $X1 = "section")</formula>
    </cfRule>
    <cfRule type="expression" dxfId="671" priority="5">
      <formula xml:space="preserve"> AND($A1="begin group",$X1="gg")</formula>
    </cfRule>
    <cfRule type="expression" dxfId="670" priority="6">
      <formula xml:space="preserve"> AND($A1 = "end group",$X1 = "gg")</formula>
    </cfRule>
    <cfRule type="expression" dxfId="669" priority="7">
      <formula>AND($A1="begin group",$X1="ggg")</formula>
    </cfRule>
    <cfRule type="expression" dxfId="668" priority="8">
      <formula>AND($A1="end group",$X1="ggg")</formula>
    </cfRule>
    <cfRule type="expression" dxfId="667" priority="9">
      <formula>AND($A1 = "begin repeat",$X1 = "rr")</formula>
    </cfRule>
    <cfRule type="expression" dxfId="666" priority="10">
      <formula>AND($A1 = "end repeat", $X1 = "rr")</formula>
    </cfRule>
  </conditionalFormatting>
  <conditionalFormatting sqref="C10:C27">
    <cfRule type="duplicateValues" dxfId="665" priority="1"/>
  </conditionalFormatting>
  <conditionalFormatting sqref="C28:C29">
    <cfRule type="duplicateValues" dxfId="664" priority="18"/>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H3"/>
  <sheetViews>
    <sheetView workbookViewId="0">
      <selection activeCell="H2" sqref="H2"/>
    </sheetView>
  </sheetViews>
  <sheetFormatPr defaultColWidth="8.85546875" defaultRowHeight="12.75"/>
  <cols>
    <col min="1" max="1" width="45.7109375" customWidth="1"/>
    <col min="2" max="2" width="26.7109375" bestFit="1" customWidth="1"/>
    <col min="3" max="3" width="11" bestFit="1" customWidth="1"/>
    <col min="4" max="4" width="31.7109375" customWidth="1"/>
    <col min="5" max="5" width="11.5703125" bestFit="1" customWidth="1"/>
    <col min="6" max="6" width="15.7109375" bestFit="1" customWidth="1"/>
    <col min="7" max="7" width="18.28515625" bestFit="1" customWidth="1"/>
    <col min="8" max="8" width="11.7109375" bestFit="1" customWidth="1"/>
  </cols>
  <sheetData>
    <row r="1" spans="1:8" ht="15.75">
      <c r="A1" s="3" t="s">
        <v>69</v>
      </c>
      <c r="B1" s="4" t="s">
        <v>70</v>
      </c>
      <c r="C1" s="4" t="s">
        <v>71</v>
      </c>
      <c r="D1" s="3" t="s">
        <v>129</v>
      </c>
      <c r="E1" s="3" t="s">
        <v>72</v>
      </c>
      <c r="F1" s="5" t="s">
        <v>73</v>
      </c>
      <c r="G1" s="6" t="s">
        <v>74</v>
      </c>
      <c r="H1" s="6" t="s">
        <v>75</v>
      </c>
    </row>
    <row r="2" spans="1:8">
      <c r="A2" s="1" t="str">
        <f ca="1">CONCATENATE("[GAMBIA] Endline F3 - Exit Interview for Antenatal Care Visit - Test"," (G",H2," v",C2,")")</f>
        <v>[GAMBIA] Endline F3 - Exit Interview for Antenatal Care Visit - Test (G6 v1804101036)</v>
      </c>
      <c r="B2" s="1" t="str">
        <f>CONCATENATE("GAMBIA_EL_F3_TEST_G",H2)</f>
        <v>GAMBIA_EL_F3_TEST_G6</v>
      </c>
      <c r="C2" t="str">
        <f ca="1">TEXT(YEAR(NOW())-2000, "00") &amp; TEXT(MONTH(NOW()), "00") &amp; TEXT(DAY(NOW()), "00") &amp; TEXT(HOUR(NOW()), "00") &amp; TEXT(MINUTE(NOW()), "00")</f>
        <v>1804101036</v>
      </c>
      <c r="D2" s="1" t="s">
        <v>142</v>
      </c>
      <c r="G2" s="1" t="s">
        <v>130</v>
      </c>
      <c r="H2">
        <v>6</v>
      </c>
    </row>
    <row r="3" spans="1:8">
      <c r="A3" s="1"/>
      <c r="B3" s="1"/>
    </row>
  </sheetData>
  <phoneticPr fontId="5"/>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4"/>
  <sheetViews>
    <sheetView workbookViewId="0">
      <selection activeCell="C13" sqref="C13"/>
    </sheetView>
  </sheetViews>
  <sheetFormatPr defaultRowHeight="12.75"/>
  <cols>
    <col min="1" max="1" width="10" style="116" bestFit="1" customWidth="1"/>
    <col min="2" max="2" width="9.140625" style="116"/>
    <col min="3" max="3" width="13.42578125" style="116" bestFit="1" customWidth="1"/>
    <col min="4" max="4" width="9.140625" style="116"/>
    <col min="5" max="5" width="26.28515625" style="116" bestFit="1" customWidth="1"/>
    <col min="6" max="6" width="25.28515625" style="116" bestFit="1" customWidth="1"/>
    <col min="7" max="7" width="25.5703125" style="116" bestFit="1" customWidth="1"/>
    <col min="8" max="16384" width="9.140625" style="116"/>
  </cols>
  <sheetData>
    <row r="1" spans="1:7" ht="14.25">
      <c r="A1" s="119" t="s">
        <v>37</v>
      </c>
      <c r="B1" s="120" t="s">
        <v>1</v>
      </c>
      <c r="C1" s="119" t="s">
        <v>102</v>
      </c>
      <c r="D1" s="119" t="s">
        <v>128</v>
      </c>
      <c r="E1" s="119" t="s">
        <v>108</v>
      </c>
      <c r="F1" s="118" t="s">
        <v>110</v>
      </c>
      <c r="G1" s="118" t="s">
        <v>112</v>
      </c>
    </row>
    <row r="2" spans="1:7">
      <c r="A2" s="117" t="s">
        <v>1224</v>
      </c>
      <c r="B2" s="116">
        <v>999</v>
      </c>
      <c r="C2" s="117" t="s">
        <v>1223</v>
      </c>
    </row>
    <row r="4" spans="1:7">
      <c r="A4" s="134" t="s">
        <v>1394</v>
      </c>
      <c r="B4" s="134">
        <v>-99</v>
      </c>
      <c r="C4" s="134"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itemsets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Pro One Laptop</cp:lastModifiedBy>
  <dcterms:created xsi:type="dcterms:W3CDTF">2014-09-29T09:11:21Z</dcterms:created>
  <dcterms:modified xsi:type="dcterms:W3CDTF">2018-04-10T03:42:13Z</dcterms:modified>
</cp:coreProperties>
</file>